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оперативка!$A$2:$AG$111</definedName>
  </definedNames>
  <calcPr calcId="152511"/>
</workbook>
</file>

<file path=xl/calcChain.xml><?xml version="1.0" encoding="utf-8"?>
<calcChain xmlns="http://schemas.openxmlformats.org/spreadsheetml/2006/main">
  <c r="C42" i="1" l="1"/>
  <c r="C41" i="1"/>
  <c r="R22" i="1" l="1"/>
  <c r="J16" i="1"/>
  <c r="S30" i="1" l="1"/>
  <c r="C40" i="1" l="1"/>
  <c r="D40" i="1" s="1"/>
  <c r="AE30" i="1" l="1"/>
  <c r="AB16" i="1"/>
  <c r="B39" i="1" l="1"/>
  <c r="B17" i="1"/>
  <c r="AB17" i="1" l="1"/>
  <c r="V17" i="1"/>
  <c r="AE39" i="1"/>
  <c r="AB39" i="1"/>
  <c r="V39" i="1"/>
  <c r="U39" i="1"/>
  <c r="S39" i="1"/>
  <c r="R39" i="1"/>
  <c r="Q39" i="1"/>
  <c r="P39" i="1"/>
  <c r="O39" i="1"/>
  <c r="N39" i="1"/>
  <c r="M39" i="1"/>
  <c r="L39" i="1"/>
  <c r="K39" i="1"/>
  <c r="J39" i="1"/>
  <c r="H39" i="1"/>
  <c r="G39" i="1"/>
  <c r="F39" i="1"/>
  <c r="E39" i="1"/>
  <c r="C36" i="1"/>
  <c r="D36" i="1" s="1"/>
  <c r="C32" i="1" l="1"/>
  <c r="B56" i="1" l="1"/>
  <c r="B31" i="1"/>
  <c r="B30" i="1"/>
  <c r="B29" i="1"/>
  <c r="B28" i="1"/>
  <c r="B27" i="1"/>
  <c r="B11" i="1"/>
  <c r="D15" i="1"/>
  <c r="C37" i="1" l="1"/>
  <c r="C39" i="1" s="1"/>
  <c r="AG16" i="1"/>
  <c r="AG17" i="1" s="1"/>
  <c r="AF16" i="1"/>
  <c r="AF17" i="1" s="1"/>
  <c r="AE16" i="1"/>
  <c r="AE17" i="1" s="1"/>
  <c r="AD16" i="1"/>
  <c r="AD17" i="1" s="1"/>
  <c r="AC16" i="1"/>
  <c r="AC17" i="1" s="1"/>
  <c r="AA16" i="1"/>
  <c r="AA17" i="1" s="1"/>
  <c r="Z16" i="1"/>
  <c r="Z17" i="1" s="1"/>
  <c r="Y16" i="1"/>
  <c r="Y17" i="1" s="1"/>
  <c r="X16" i="1"/>
  <c r="X17" i="1" s="1"/>
  <c r="W16" i="1"/>
  <c r="W17" i="1" s="1"/>
  <c r="U16" i="1"/>
  <c r="U17" i="1" s="1"/>
  <c r="T16" i="1"/>
  <c r="T17" i="1" s="1"/>
  <c r="S16" i="1"/>
  <c r="S17" i="1" s="1"/>
  <c r="R16" i="1"/>
  <c r="R17" i="1" s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6" i="1"/>
  <c r="H17" i="1" s="1"/>
  <c r="G16" i="1"/>
  <c r="G17" i="1" s="1"/>
  <c r="F16" i="1"/>
  <c r="F17" i="1" s="1"/>
  <c r="E16" i="1"/>
  <c r="E17" i="1" s="1"/>
  <c r="AG22" i="1"/>
  <c r="AF22" i="1"/>
  <c r="AE22" i="1"/>
  <c r="AD22" i="1"/>
  <c r="AC22" i="1"/>
  <c r="AB22" i="1"/>
  <c r="AA22" i="1"/>
  <c r="Z22" i="1"/>
  <c r="Y22" i="1"/>
  <c r="X22" i="1"/>
  <c r="W22" i="1"/>
  <c r="U22" i="1"/>
  <c r="T22" i="1"/>
  <c r="S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G31" i="1"/>
  <c r="AF31" i="1"/>
  <c r="AE31" i="1"/>
  <c r="AD31" i="1"/>
  <c r="AC31" i="1"/>
  <c r="AB31" i="1"/>
  <c r="AA31" i="1"/>
  <c r="Z31" i="1"/>
  <c r="Y31" i="1"/>
  <c r="X31" i="1"/>
  <c r="W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26" i="1"/>
  <c r="D26" i="1" s="1"/>
  <c r="C21" i="1"/>
  <c r="D21" i="1" s="1"/>
  <c r="C31" i="1" l="1"/>
  <c r="AG10" i="1"/>
  <c r="AF10" i="1"/>
  <c r="AD10" i="1"/>
  <c r="AC10" i="1"/>
  <c r="AA10" i="1"/>
  <c r="Z10" i="1"/>
  <c r="Y10" i="1"/>
  <c r="X10" i="1"/>
  <c r="W10" i="1"/>
  <c r="U10" i="1"/>
  <c r="T10" i="1"/>
  <c r="L10" i="1"/>
  <c r="K10" i="1"/>
  <c r="I10" i="1"/>
  <c r="C14" i="1"/>
  <c r="D14" i="1" s="1"/>
  <c r="C20" i="1"/>
  <c r="D20" i="1" s="1"/>
  <c r="C25" i="1"/>
  <c r="D25" i="1" s="1"/>
  <c r="O30" i="1"/>
  <c r="N30" i="1"/>
  <c r="M30" i="1"/>
  <c r="L30" i="1"/>
  <c r="K30" i="1"/>
  <c r="J30" i="1"/>
  <c r="I30" i="1"/>
  <c r="H30" i="1"/>
  <c r="G30" i="1"/>
  <c r="F30" i="1"/>
  <c r="E30" i="1"/>
  <c r="C30" i="1" l="1"/>
  <c r="M11" i="1"/>
  <c r="AG11" i="1"/>
  <c r="AF11" i="1"/>
  <c r="AE11" i="1"/>
  <c r="AD11" i="1"/>
  <c r="AC11" i="1"/>
  <c r="AB11" i="1"/>
  <c r="AA11" i="1"/>
  <c r="Z11" i="1"/>
  <c r="Y11" i="1"/>
  <c r="X11" i="1"/>
  <c r="W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4" i="1"/>
  <c r="D24" i="1" s="1"/>
  <c r="H29" i="1"/>
  <c r="C29" i="1" l="1"/>
  <c r="C9" i="1"/>
  <c r="D9" i="1" s="1"/>
  <c r="L35" i="1" l="1"/>
  <c r="C33" i="1"/>
  <c r="D33" i="1" s="1"/>
  <c r="C34" i="1"/>
  <c r="C35" i="1" l="1"/>
  <c r="D34" i="1"/>
  <c r="AG28" i="1"/>
  <c r="AF28" i="1"/>
  <c r="AE28" i="1"/>
  <c r="AD28" i="1"/>
  <c r="AC28" i="1"/>
  <c r="AB28" i="1"/>
  <c r="AA28" i="1"/>
  <c r="Z28" i="1"/>
  <c r="Y28" i="1"/>
  <c r="X28" i="1"/>
  <c r="W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AG27" i="1"/>
  <c r="AF27" i="1"/>
  <c r="AE27" i="1"/>
  <c r="AD27" i="1"/>
  <c r="AC27" i="1"/>
  <c r="AB27" i="1"/>
  <c r="AA27" i="1"/>
  <c r="Z27" i="1"/>
  <c r="Y27" i="1"/>
  <c r="X27" i="1"/>
  <c r="W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F28" i="1" l="1"/>
  <c r="E28" i="1"/>
  <c r="C23" i="1"/>
  <c r="D23" i="1" s="1"/>
  <c r="C22" i="1"/>
  <c r="D22" i="1" s="1"/>
  <c r="C18" i="1"/>
  <c r="D18" i="1" s="1"/>
  <c r="C16" i="1"/>
  <c r="C12" i="1"/>
  <c r="D12" i="1" s="1"/>
  <c r="C10" i="1"/>
  <c r="D16" i="1" l="1"/>
  <c r="C17" i="1"/>
  <c r="C11" i="1"/>
  <c r="D10" i="1"/>
  <c r="C28" i="1"/>
  <c r="C27" i="1"/>
  <c r="B51" i="1" l="1"/>
  <c r="D55" i="1" l="1"/>
  <c r="B50" i="1"/>
  <c r="B46" i="1"/>
  <c r="AG50" i="1" l="1"/>
  <c r="AF50" i="1"/>
  <c r="AE50" i="1"/>
  <c r="AD50" i="1"/>
  <c r="AC50" i="1"/>
  <c r="AB50" i="1"/>
  <c r="AA50" i="1"/>
  <c r="Z50" i="1"/>
  <c r="Y50" i="1"/>
  <c r="X50" i="1"/>
  <c r="W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G46" i="1"/>
  <c r="AG54" i="1" s="1"/>
  <c r="AF46" i="1"/>
  <c r="AF54" i="1" s="1"/>
  <c r="AE46" i="1"/>
  <c r="AE54" i="1" s="1"/>
  <c r="AD46" i="1"/>
  <c r="AD54" i="1" s="1"/>
  <c r="AC46" i="1"/>
  <c r="AC54" i="1" s="1"/>
  <c r="AB46" i="1"/>
  <c r="AB54" i="1" s="1"/>
  <c r="AA46" i="1"/>
  <c r="AA54" i="1" s="1"/>
  <c r="Z46" i="1"/>
  <c r="Y46" i="1"/>
  <c r="Y54" i="1" s="1"/>
  <c r="X46" i="1"/>
  <c r="X54" i="1" s="1"/>
  <c r="W46" i="1"/>
  <c r="W54" i="1" s="1"/>
  <c r="U46" i="1"/>
  <c r="U54" i="1" s="1"/>
  <c r="T46" i="1"/>
  <c r="T54" i="1" s="1"/>
  <c r="S46" i="1"/>
  <c r="S54" i="1" s="1"/>
  <c r="R46" i="1"/>
  <c r="R54" i="1" s="1"/>
  <c r="Q46" i="1"/>
  <c r="Q54" i="1" s="1"/>
  <c r="P46" i="1"/>
  <c r="P54" i="1" s="1"/>
  <c r="O46" i="1"/>
  <c r="O54" i="1" s="1"/>
  <c r="N46" i="1"/>
  <c r="N54" i="1" s="1"/>
  <c r="M46" i="1"/>
  <c r="M54" i="1" s="1"/>
  <c r="L46" i="1"/>
  <c r="L54" i="1" s="1"/>
  <c r="K46" i="1"/>
  <c r="K54" i="1" s="1"/>
  <c r="J46" i="1"/>
  <c r="J54" i="1" s="1"/>
  <c r="I46" i="1"/>
  <c r="I54" i="1" s="1"/>
  <c r="H46" i="1"/>
  <c r="H54" i="1" s="1"/>
  <c r="G46" i="1"/>
  <c r="G54" i="1" s="1"/>
  <c r="F46" i="1"/>
  <c r="E46" i="1"/>
  <c r="E54" i="1" l="1"/>
  <c r="Z54" i="1"/>
  <c r="F54" i="1"/>
  <c r="C57" i="1"/>
  <c r="D57" i="1" s="1"/>
  <c r="C44" i="1"/>
  <c r="AE38" i="1"/>
  <c r="AB38" i="1"/>
  <c r="U38" i="1"/>
  <c r="S38" i="1"/>
  <c r="R38" i="1"/>
  <c r="Q38" i="1"/>
  <c r="O38" i="1"/>
  <c r="N38" i="1"/>
  <c r="M38" i="1"/>
  <c r="K38" i="1"/>
  <c r="J38" i="1"/>
  <c r="H38" i="1"/>
  <c r="G38" i="1"/>
  <c r="F38" i="1"/>
  <c r="E38" i="1"/>
  <c r="C59" i="1"/>
  <c r="D59" i="1" s="1"/>
  <c r="C58" i="1"/>
  <c r="D58" i="1" s="1"/>
  <c r="D37" i="1"/>
  <c r="C48" i="1"/>
  <c r="C51" i="1" s="1"/>
  <c r="D44" i="1" l="1"/>
  <c r="C47" i="1"/>
  <c r="C46" i="1"/>
  <c r="D48" i="1"/>
  <c r="C50" i="1"/>
  <c r="D50" i="1" s="1"/>
  <c r="C38" i="1"/>
  <c r="D38" i="1" s="1"/>
  <c r="C54" i="1" l="1"/>
  <c r="C60" i="1"/>
  <c r="D60" i="1" s="1"/>
  <c r="C56" i="1" l="1"/>
  <c r="D56" i="1" s="1"/>
  <c r="D54" i="1"/>
  <c r="B64" i="1"/>
  <c r="B75" i="1"/>
  <c r="F103" i="1" l="1"/>
  <c r="G103" i="1"/>
  <c r="H103" i="1"/>
  <c r="I103" i="1"/>
  <c r="J103" i="1"/>
  <c r="L103" i="1"/>
  <c r="M103" i="1"/>
  <c r="N103" i="1"/>
  <c r="O103" i="1"/>
  <c r="P103" i="1"/>
  <c r="Q103" i="1"/>
  <c r="T103" i="1"/>
  <c r="U103" i="1"/>
  <c r="W103" i="1"/>
  <c r="X103" i="1"/>
  <c r="Y103" i="1"/>
  <c r="Z103" i="1"/>
  <c r="AA103" i="1"/>
  <c r="AC103" i="1"/>
  <c r="AG103" i="1"/>
  <c r="E103" i="1"/>
  <c r="C104" i="1" l="1"/>
  <c r="D105" i="1"/>
  <c r="C107" i="1"/>
  <c r="D107" i="1" s="1"/>
  <c r="D108" i="1"/>
  <c r="D109" i="1"/>
  <c r="C110" i="1"/>
  <c r="D110" i="1" s="1"/>
  <c r="D112" i="1"/>
  <c r="D119" i="1"/>
  <c r="B120" i="1"/>
  <c r="C120" i="1"/>
  <c r="E120" i="1"/>
  <c r="F120" i="1"/>
  <c r="G120" i="1"/>
  <c r="H120" i="1"/>
  <c r="I120" i="1"/>
  <c r="J120" i="1"/>
  <c r="L120" i="1"/>
  <c r="M120" i="1"/>
  <c r="N120" i="1"/>
  <c r="O120" i="1"/>
  <c r="P120" i="1"/>
  <c r="Q120" i="1"/>
  <c r="T120" i="1"/>
  <c r="U120" i="1"/>
  <c r="W120" i="1"/>
  <c r="X120" i="1"/>
  <c r="Y120" i="1"/>
  <c r="Z120" i="1"/>
  <c r="AA120" i="1"/>
  <c r="AC120" i="1"/>
  <c r="AG120" i="1"/>
  <c r="B121" i="1"/>
  <c r="C121" i="1"/>
  <c r="E121" i="1"/>
  <c r="F121" i="1"/>
  <c r="G121" i="1"/>
  <c r="H121" i="1"/>
  <c r="I121" i="1"/>
  <c r="J121" i="1"/>
  <c r="L121" i="1"/>
  <c r="M121" i="1"/>
  <c r="N121" i="1"/>
  <c r="O121" i="1"/>
  <c r="P121" i="1"/>
  <c r="Q121" i="1"/>
  <c r="T121" i="1"/>
  <c r="U121" i="1"/>
  <c r="W121" i="1"/>
  <c r="X121" i="1"/>
  <c r="Y121" i="1"/>
  <c r="Z121" i="1"/>
  <c r="AA121" i="1"/>
  <c r="AC121" i="1"/>
  <c r="AG121" i="1"/>
  <c r="C122" i="1"/>
  <c r="D122" i="1" s="1"/>
  <c r="C123" i="1"/>
  <c r="D123" i="1" s="1"/>
  <c r="C124" i="1"/>
  <c r="D124" i="1" s="1"/>
  <c r="C125" i="1"/>
  <c r="D125" i="1" s="1"/>
  <c r="C126" i="1"/>
  <c r="C127" i="1" s="1"/>
  <c r="B127" i="1"/>
  <c r="E127" i="1"/>
  <c r="F127" i="1"/>
  <c r="G127" i="1"/>
  <c r="H127" i="1"/>
  <c r="I127" i="1"/>
  <c r="J127" i="1"/>
  <c r="L127" i="1"/>
  <c r="M127" i="1"/>
  <c r="N127" i="1"/>
  <c r="O127" i="1"/>
  <c r="P127" i="1"/>
  <c r="Q127" i="1"/>
  <c r="T127" i="1"/>
  <c r="U127" i="1"/>
  <c r="W127" i="1"/>
  <c r="X127" i="1"/>
  <c r="Y127" i="1"/>
  <c r="Z127" i="1"/>
  <c r="AA127" i="1"/>
  <c r="AC127" i="1"/>
  <c r="AG127" i="1"/>
  <c r="C128" i="1"/>
  <c r="D128" i="1" s="1"/>
  <c r="C129" i="1"/>
  <c r="D129" i="1" s="1"/>
  <c r="C130" i="1"/>
  <c r="D130" i="1" s="1"/>
  <c r="C131" i="1"/>
  <c r="D131" i="1" s="1"/>
  <c r="D132" i="1"/>
  <c r="C133" i="1"/>
  <c r="D133" i="1" s="1"/>
  <c r="B134" i="1"/>
  <c r="E134" i="1"/>
  <c r="F134" i="1"/>
  <c r="G134" i="1"/>
  <c r="H134" i="1"/>
  <c r="I134" i="1"/>
  <c r="J134" i="1"/>
  <c r="L134" i="1"/>
  <c r="M134" i="1"/>
  <c r="N134" i="1"/>
  <c r="O134" i="1"/>
  <c r="P134" i="1"/>
  <c r="Q134" i="1"/>
  <c r="T134" i="1"/>
  <c r="U134" i="1"/>
  <c r="W134" i="1"/>
  <c r="X134" i="1"/>
  <c r="Y134" i="1"/>
  <c r="Z134" i="1"/>
  <c r="AA134" i="1"/>
  <c r="AC134" i="1"/>
  <c r="AG134" i="1"/>
  <c r="C135" i="1"/>
  <c r="D135" i="1" s="1"/>
  <c r="C136" i="1"/>
  <c r="D136" i="1" s="1"/>
  <c r="C137" i="1"/>
  <c r="D137" i="1" s="1"/>
  <c r="C138" i="1"/>
  <c r="D138" i="1" s="1"/>
  <c r="B139" i="1"/>
  <c r="E139" i="1"/>
  <c r="F139" i="1"/>
  <c r="G139" i="1"/>
  <c r="H139" i="1"/>
  <c r="I139" i="1"/>
  <c r="J139" i="1"/>
  <c r="L139" i="1"/>
  <c r="M139" i="1"/>
  <c r="N139" i="1"/>
  <c r="O139" i="1"/>
  <c r="P139" i="1"/>
  <c r="Q139" i="1"/>
  <c r="T139" i="1"/>
  <c r="U139" i="1"/>
  <c r="W139" i="1"/>
  <c r="X139" i="1"/>
  <c r="Y139" i="1"/>
  <c r="Z139" i="1"/>
  <c r="AA139" i="1"/>
  <c r="AC139" i="1"/>
  <c r="AG139" i="1"/>
  <c r="B140" i="1"/>
  <c r="E140" i="1"/>
  <c r="F140" i="1"/>
  <c r="G140" i="1"/>
  <c r="H140" i="1"/>
  <c r="I140" i="1"/>
  <c r="J140" i="1"/>
  <c r="L140" i="1"/>
  <c r="M140" i="1"/>
  <c r="N140" i="1"/>
  <c r="O140" i="1"/>
  <c r="P140" i="1"/>
  <c r="Q140" i="1"/>
  <c r="T140" i="1"/>
  <c r="U140" i="1"/>
  <c r="W140" i="1"/>
  <c r="X140" i="1"/>
  <c r="Y140" i="1"/>
  <c r="Z140" i="1"/>
  <c r="AA140" i="1"/>
  <c r="AC140" i="1"/>
  <c r="AG140" i="1"/>
  <c r="B141" i="1"/>
  <c r="F141" i="1"/>
  <c r="G141" i="1"/>
  <c r="H141" i="1"/>
  <c r="I141" i="1"/>
  <c r="J141" i="1"/>
  <c r="L141" i="1"/>
  <c r="M141" i="1"/>
  <c r="N141" i="1"/>
  <c r="P141" i="1"/>
  <c r="Q141" i="1"/>
  <c r="U141" i="1"/>
  <c r="W141" i="1"/>
  <c r="X141" i="1"/>
  <c r="Y141" i="1"/>
  <c r="AC141" i="1"/>
  <c r="AG141" i="1"/>
  <c r="B142" i="1"/>
  <c r="E142" i="1"/>
  <c r="F142" i="1"/>
  <c r="G142" i="1"/>
  <c r="H142" i="1"/>
  <c r="I142" i="1"/>
  <c r="J142" i="1"/>
  <c r="L142" i="1"/>
  <c r="M142" i="1"/>
  <c r="N142" i="1"/>
  <c r="O142" i="1"/>
  <c r="P142" i="1"/>
  <c r="Q142" i="1"/>
  <c r="T142" i="1"/>
  <c r="U142" i="1"/>
  <c r="W142" i="1"/>
  <c r="X142" i="1"/>
  <c r="Y142" i="1"/>
  <c r="Z142" i="1"/>
  <c r="AA142" i="1"/>
  <c r="AC142" i="1"/>
  <c r="AG142" i="1"/>
  <c r="B143" i="1"/>
  <c r="E143" i="1"/>
  <c r="I143" i="1"/>
  <c r="T143" i="1"/>
  <c r="U143" i="1"/>
  <c r="Y143" i="1"/>
  <c r="AA143" i="1"/>
  <c r="C144" i="1"/>
  <c r="C145" i="1"/>
  <c r="H146" i="1"/>
  <c r="N146" i="1"/>
  <c r="Q146" i="1"/>
  <c r="U146" i="1"/>
  <c r="X146" i="1"/>
  <c r="AC146" i="1"/>
  <c r="C147" i="1"/>
  <c r="D147" i="1" s="1"/>
  <c r="C148" i="1"/>
  <c r="D148" i="1" s="1"/>
  <c r="C151" i="1"/>
  <c r="C153" i="1"/>
  <c r="C154" i="1" s="1"/>
  <c r="B154" i="1"/>
  <c r="E154" i="1"/>
  <c r="F154" i="1"/>
  <c r="G154" i="1"/>
  <c r="H154" i="1"/>
  <c r="I154" i="1"/>
  <c r="J154" i="1"/>
  <c r="L154" i="1"/>
  <c r="M154" i="1"/>
  <c r="N154" i="1"/>
  <c r="O154" i="1"/>
  <c r="P154" i="1"/>
  <c r="Q154" i="1"/>
  <c r="T154" i="1"/>
  <c r="U154" i="1"/>
  <c r="W154" i="1"/>
  <c r="X154" i="1"/>
  <c r="Y154" i="1"/>
  <c r="Z154" i="1"/>
  <c r="AA154" i="1"/>
  <c r="AC154" i="1"/>
  <c r="AG154" i="1"/>
  <c r="B155" i="1"/>
  <c r="E155" i="1"/>
  <c r="F155" i="1"/>
  <c r="G155" i="1"/>
  <c r="H155" i="1"/>
  <c r="I155" i="1"/>
  <c r="J155" i="1"/>
  <c r="L155" i="1"/>
  <c r="M155" i="1"/>
  <c r="N155" i="1"/>
  <c r="O155" i="1"/>
  <c r="P155" i="1"/>
  <c r="Q155" i="1"/>
  <c r="T155" i="1"/>
  <c r="U155" i="1"/>
  <c r="W155" i="1"/>
  <c r="X155" i="1"/>
  <c r="Y155" i="1"/>
  <c r="Z155" i="1"/>
  <c r="AA155" i="1"/>
  <c r="AC155" i="1"/>
  <c r="AG155" i="1"/>
  <c r="D156" i="1"/>
  <c r="C157" i="1"/>
  <c r="B158" i="1"/>
  <c r="E158" i="1"/>
  <c r="F158" i="1"/>
  <c r="G158" i="1"/>
  <c r="H158" i="1"/>
  <c r="I158" i="1"/>
  <c r="J158" i="1"/>
  <c r="L158" i="1"/>
  <c r="M158" i="1"/>
  <c r="N158" i="1"/>
  <c r="O158" i="1"/>
  <c r="P158" i="1"/>
  <c r="Q158" i="1"/>
  <c r="T158" i="1"/>
  <c r="U158" i="1"/>
  <c r="W158" i="1"/>
  <c r="X158" i="1"/>
  <c r="Y158" i="1"/>
  <c r="Z158" i="1"/>
  <c r="AA158" i="1"/>
  <c r="AC158" i="1"/>
  <c r="AG158" i="1"/>
  <c r="B159" i="1"/>
  <c r="E159" i="1"/>
  <c r="F159" i="1"/>
  <c r="G159" i="1"/>
  <c r="H159" i="1"/>
  <c r="I159" i="1"/>
  <c r="J159" i="1"/>
  <c r="L159" i="1"/>
  <c r="M159" i="1"/>
  <c r="N159" i="1"/>
  <c r="O159" i="1"/>
  <c r="P159" i="1"/>
  <c r="Q159" i="1"/>
  <c r="T159" i="1"/>
  <c r="U159" i="1"/>
  <c r="W159" i="1"/>
  <c r="X159" i="1"/>
  <c r="Y159" i="1"/>
  <c r="Z159" i="1"/>
  <c r="AA159" i="1"/>
  <c r="AC159" i="1"/>
  <c r="AG159" i="1"/>
  <c r="C160" i="1"/>
  <c r="C161" i="1"/>
  <c r="C163" i="1"/>
  <c r="B164" i="1"/>
  <c r="E164" i="1"/>
  <c r="F164" i="1"/>
  <c r="G164" i="1"/>
  <c r="H164" i="1"/>
  <c r="I164" i="1"/>
  <c r="J164" i="1"/>
  <c r="L164" i="1"/>
  <c r="M164" i="1"/>
  <c r="N164" i="1"/>
  <c r="O164" i="1"/>
  <c r="P164" i="1"/>
  <c r="Q164" i="1"/>
  <c r="U164" i="1"/>
  <c r="W164" i="1"/>
  <c r="X164" i="1"/>
  <c r="Y164" i="1"/>
  <c r="Z164" i="1"/>
  <c r="AA164" i="1"/>
  <c r="AC164" i="1"/>
  <c r="AG164" i="1"/>
  <c r="D165" i="1"/>
  <c r="C166" i="1"/>
  <c r="D166" i="1" s="1"/>
  <c r="B167" i="1"/>
  <c r="E167" i="1"/>
  <c r="F167" i="1"/>
  <c r="G167" i="1"/>
  <c r="H167" i="1"/>
  <c r="I167" i="1"/>
  <c r="J167" i="1"/>
  <c r="L167" i="1"/>
  <c r="M167" i="1"/>
  <c r="N167" i="1"/>
  <c r="P167" i="1"/>
  <c r="Q167" i="1"/>
  <c r="U167" i="1"/>
  <c r="W167" i="1"/>
  <c r="X167" i="1"/>
  <c r="Y167" i="1"/>
  <c r="AA167" i="1"/>
  <c r="AC167" i="1"/>
  <c r="AG167" i="1"/>
  <c r="B168" i="1"/>
  <c r="E168" i="1"/>
  <c r="F168" i="1"/>
  <c r="G168" i="1"/>
  <c r="H168" i="1"/>
  <c r="I168" i="1"/>
  <c r="J168" i="1"/>
  <c r="L168" i="1"/>
  <c r="M168" i="1"/>
  <c r="N168" i="1"/>
  <c r="O168" i="1"/>
  <c r="P168" i="1"/>
  <c r="Q168" i="1"/>
  <c r="U168" i="1"/>
  <c r="W168" i="1"/>
  <c r="X168" i="1"/>
  <c r="Y168" i="1"/>
  <c r="Z168" i="1"/>
  <c r="AA168" i="1"/>
  <c r="AC168" i="1"/>
  <c r="AG168" i="1"/>
  <c r="C169" i="1"/>
  <c r="D169" i="1" s="1"/>
  <c r="C170" i="1"/>
  <c r="D170" i="1" s="1"/>
  <c r="B171" i="1"/>
  <c r="G171" i="1"/>
  <c r="M171" i="1"/>
  <c r="AG171" i="1"/>
  <c r="C172" i="1"/>
  <c r="D172" i="1" s="1"/>
  <c r="C173" i="1"/>
  <c r="D173" i="1" s="1"/>
  <c r="B174" i="1"/>
  <c r="H174" i="1"/>
  <c r="O174" i="1"/>
  <c r="U174" i="1"/>
  <c r="W174" i="1"/>
  <c r="AA174" i="1"/>
  <c r="C175" i="1"/>
  <c r="D175" i="1" s="1"/>
  <c r="C176" i="1"/>
  <c r="B177" i="1"/>
  <c r="N177" i="1"/>
  <c r="X177" i="1"/>
  <c r="Y177" i="1"/>
  <c r="C178" i="1"/>
  <c r="D178" i="1" s="1"/>
  <c r="C179" i="1"/>
  <c r="D179" i="1" s="1"/>
  <c r="B180" i="1"/>
  <c r="E180" i="1"/>
  <c r="H180" i="1"/>
  <c r="I180" i="1"/>
  <c r="J180" i="1"/>
  <c r="L180" i="1"/>
  <c r="M180" i="1"/>
  <c r="N180" i="1"/>
  <c r="Q180" i="1"/>
  <c r="T180" i="1"/>
  <c r="W180" i="1"/>
  <c r="X180" i="1"/>
  <c r="Y180" i="1"/>
  <c r="Z180" i="1"/>
  <c r="AA180" i="1"/>
  <c r="AC180" i="1"/>
  <c r="C181" i="1"/>
  <c r="C182" i="1"/>
  <c r="H183" i="1"/>
  <c r="I183" i="1"/>
  <c r="J183" i="1"/>
  <c r="L183" i="1"/>
  <c r="N183" i="1"/>
  <c r="T183" i="1"/>
  <c r="U183" i="1"/>
  <c r="Z183" i="1"/>
  <c r="AC183" i="1"/>
  <c r="C184" i="1"/>
  <c r="D184" i="1" s="1"/>
  <c r="C185" i="1"/>
  <c r="B186" i="1"/>
  <c r="T186" i="1"/>
  <c r="X186" i="1"/>
  <c r="C187" i="1"/>
  <c r="D187" i="1" s="1"/>
  <c r="C188" i="1"/>
  <c r="D188" i="1" s="1"/>
  <c r="B189" i="1"/>
  <c r="G189" i="1"/>
  <c r="M189" i="1"/>
  <c r="Y189" i="1"/>
  <c r="C190" i="1"/>
  <c r="C191" i="1"/>
  <c r="B192" i="1"/>
  <c r="G192" i="1"/>
  <c r="J192" i="1"/>
  <c r="L192" i="1"/>
  <c r="M192" i="1"/>
  <c r="U192" i="1"/>
  <c r="Y192" i="1"/>
  <c r="AC192" i="1"/>
  <c r="C193" i="1"/>
  <c r="D193" i="1" s="1"/>
  <c r="D194" i="1"/>
  <c r="D195" i="1"/>
  <c r="C196" i="1"/>
  <c r="C197" i="1" s="1"/>
  <c r="C198" i="1"/>
  <c r="D198" i="1" s="1"/>
  <c r="C200" i="1"/>
  <c r="C201" i="1" s="1"/>
  <c r="B201" i="1"/>
  <c r="E201" i="1"/>
  <c r="F201" i="1"/>
  <c r="G201" i="1"/>
  <c r="H201" i="1"/>
  <c r="I201" i="1"/>
  <c r="J201" i="1"/>
  <c r="L201" i="1"/>
  <c r="M201" i="1"/>
  <c r="N201" i="1"/>
  <c r="O201" i="1"/>
  <c r="P201" i="1"/>
  <c r="Q201" i="1"/>
  <c r="T201" i="1"/>
  <c r="U201" i="1"/>
  <c r="W201" i="1"/>
  <c r="X201" i="1"/>
  <c r="Y201" i="1"/>
  <c r="Z201" i="1"/>
  <c r="AA201" i="1"/>
  <c r="AC201" i="1"/>
  <c r="AG201" i="1"/>
  <c r="C202" i="1"/>
  <c r="D202" i="1" s="1"/>
  <c r="C203" i="1"/>
  <c r="D203" i="1" s="1"/>
  <c r="C204" i="1"/>
  <c r="D204" i="1" s="1"/>
  <c r="C205" i="1"/>
  <c r="D205" i="1" s="1"/>
  <c r="C206" i="1"/>
  <c r="D206" i="1" s="1"/>
  <c r="E207" i="1"/>
  <c r="F207" i="1"/>
  <c r="G207" i="1"/>
  <c r="H207" i="1"/>
  <c r="I207" i="1"/>
  <c r="J207" i="1"/>
  <c r="L207" i="1"/>
  <c r="M207" i="1"/>
  <c r="N207" i="1"/>
  <c r="O207" i="1"/>
  <c r="P207" i="1"/>
  <c r="Q207" i="1"/>
  <c r="T207" i="1"/>
  <c r="U207" i="1"/>
  <c r="W207" i="1"/>
  <c r="X207" i="1"/>
  <c r="Y207" i="1"/>
  <c r="Z207" i="1"/>
  <c r="AA207" i="1"/>
  <c r="AC207" i="1"/>
  <c r="AG207" i="1"/>
  <c r="C208" i="1"/>
  <c r="D208" i="1" s="1"/>
  <c r="C209" i="1"/>
  <c r="C212" i="1"/>
  <c r="D212" i="1" s="1"/>
  <c r="C213" i="1"/>
  <c r="D213" i="1" s="1"/>
  <c r="B214" i="1"/>
  <c r="B215" i="1"/>
  <c r="E215" i="1"/>
  <c r="F215" i="1"/>
  <c r="G215" i="1"/>
  <c r="H215" i="1"/>
  <c r="I215" i="1"/>
  <c r="J215" i="1"/>
  <c r="L215" i="1"/>
  <c r="M215" i="1"/>
  <c r="N215" i="1"/>
  <c r="O215" i="1"/>
  <c r="P215" i="1"/>
  <c r="Q215" i="1"/>
  <c r="T215" i="1"/>
  <c r="U215" i="1"/>
  <c r="W215" i="1"/>
  <c r="X215" i="1"/>
  <c r="Y215" i="1"/>
  <c r="Z215" i="1"/>
  <c r="AA215" i="1"/>
  <c r="AC215" i="1"/>
  <c r="AG215" i="1"/>
  <c r="C216" i="1"/>
  <c r="D216" i="1" s="1"/>
  <c r="C217" i="1"/>
  <c r="D217" i="1" s="1"/>
  <c r="B218" i="1"/>
  <c r="B219" i="1"/>
  <c r="E219" i="1"/>
  <c r="F219" i="1"/>
  <c r="G219" i="1"/>
  <c r="H219" i="1"/>
  <c r="I219" i="1"/>
  <c r="J219" i="1"/>
  <c r="L219" i="1"/>
  <c r="M219" i="1"/>
  <c r="N219" i="1"/>
  <c r="O219" i="1"/>
  <c r="P219" i="1"/>
  <c r="Q219" i="1"/>
  <c r="T219" i="1"/>
  <c r="U219" i="1"/>
  <c r="W219" i="1"/>
  <c r="X219" i="1"/>
  <c r="Y219" i="1"/>
  <c r="Z219" i="1"/>
  <c r="AA219" i="1"/>
  <c r="AC219" i="1"/>
  <c r="AG219" i="1"/>
  <c r="C220" i="1"/>
  <c r="D220" i="1" s="1"/>
  <c r="C221" i="1"/>
  <c r="D221" i="1" s="1"/>
  <c r="B222" i="1"/>
  <c r="B223" i="1"/>
  <c r="E223" i="1"/>
  <c r="F223" i="1"/>
  <c r="G223" i="1"/>
  <c r="H223" i="1"/>
  <c r="I223" i="1"/>
  <c r="J223" i="1"/>
  <c r="L223" i="1"/>
  <c r="M223" i="1"/>
  <c r="N223" i="1"/>
  <c r="O223" i="1"/>
  <c r="P223" i="1"/>
  <c r="Q223" i="1"/>
  <c r="T223" i="1"/>
  <c r="U223" i="1"/>
  <c r="W223" i="1"/>
  <c r="X223" i="1"/>
  <c r="Y223" i="1"/>
  <c r="Z223" i="1"/>
  <c r="AA223" i="1"/>
  <c r="AC223" i="1"/>
  <c r="AG223" i="1"/>
  <c r="C224" i="1"/>
  <c r="C225" i="1" s="1"/>
  <c r="D225" i="1" s="1"/>
  <c r="C226" i="1"/>
  <c r="D226" i="1" s="1"/>
  <c r="B227" i="1"/>
  <c r="C228" i="1"/>
  <c r="E229" i="1"/>
  <c r="E231" i="1" s="1"/>
  <c r="F229" i="1"/>
  <c r="F231" i="1" s="1"/>
  <c r="G229" i="1"/>
  <c r="G231" i="1" s="1"/>
  <c r="H229" i="1"/>
  <c r="H231" i="1" s="1"/>
  <c r="I229" i="1"/>
  <c r="I231" i="1" s="1"/>
  <c r="J229" i="1"/>
  <c r="J231" i="1" s="1"/>
  <c r="L229" i="1"/>
  <c r="L231" i="1" s="1"/>
  <c r="M229" i="1"/>
  <c r="M231" i="1" s="1"/>
  <c r="N229" i="1"/>
  <c r="N231" i="1" s="1"/>
  <c r="O229" i="1"/>
  <c r="O231" i="1" s="1"/>
  <c r="P229" i="1"/>
  <c r="P231" i="1" s="1"/>
  <c r="Q229" i="1"/>
  <c r="Q231" i="1" s="1"/>
  <c r="T229" i="1"/>
  <c r="T231" i="1" s="1"/>
  <c r="U229" i="1"/>
  <c r="U231" i="1" s="1"/>
  <c r="W229" i="1"/>
  <c r="W231" i="1" s="1"/>
  <c r="X229" i="1"/>
  <c r="X231" i="1" s="1"/>
  <c r="Y229" i="1"/>
  <c r="Y231" i="1" s="1"/>
  <c r="Z229" i="1"/>
  <c r="Z231" i="1" s="1"/>
  <c r="AA229" i="1"/>
  <c r="AA231" i="1" s="1"/>
  <c r="AC229" i="1"/>
  <c r="AC231" i="1" s="1"/>
  <c r="AG229" i="1"/>
  <c r="AG231" i="1" s="1"/>
  <c r="C230" i="1"/>
  <c r="D230" i="1" s="1"/>
  <c r="C233" i="1"/>
  <c r="C234" i="1"/>
  <c r="C235" i="1"/>
  <c r="C236" i="1"/>
  <c r="C237" i="1"/>
  <c r="D224" i="1" l="1"/>
  <c r="C177" i="1"/>
  <c r="D177" i="1" s="1"/>
  <c r="D200" i="1"/>
  <c r="D196" i="1"/>
  <c r="D126" i="1"/>
  <c r="C214" i="1"/>
  <c r="D214" i="1" s="1"/>
  <c r="C210" i="1"/>
  <c r="D210" i="1" s="1"/>
  <c r="C139" i="1"/>
  <c r="D139" i="1" s="1"/>
  <c r="C218" i="1"/>
  <c r="D218" i="1" s="1"/>
  <c r="C159" i="1"/>
  <c r="D159" i="1" s="1"/>
  <c r="C227" i="1"/>
  <c r="D227" i="1" s="1"/>
  <c r="C186" i="1"/>
  <c r="D186" i="1" s="1"/>
  <c r="D176" i="1"/>
  <c r="C149" i="1"/>
  <c r="D149" i="1" s="1"/>
  <c r="C146" i="1"/>
  <c r="C134" i="1"/>
  <c r="B229" i="1"/>
  <c r="B231" i="1" s="1"/>
  <c r="C180" i="1"/>
  <c r="D180" i="1" s="1"/>
  <c r="C192" i="1"/>
  <c r="D192" i="1" s="1"/>
  <c r="D185" i="1"/>
  <c r="C183" i="1"/>
  <c r="C174" i="1"/>
  <c r="D174" i="1" s="1"/>
  <c r="C171" i="1"/>
  <c r="D171" i="1" s="1"/>
  <c r="C162" i="1"/>
  <c r="C164" i="1" s="1"/>
  <c r="C223" i="1"/>
  <c r="C222" i="1"/>
  <c r="D222" i="1" s="1"/>
  <c r="C219" i="1"/>
  <c r="C215" i="1"/>
  <c r="D209" i="1"/>
  <c r="C189" i="1"/>
  <c r="D189" i="1" s="1"/>
  <c r="D163" i="1"/>
  <c r="D157" i="1"/>
  <c r="C155" i="1"/>
  <c r="D153" i="1"/>
  <c r="C103" i="1"/>
  <c r="C168" i="1"/>
  <c r="D168" i="1" s="1"/>
  <c r="C167" i="1"/>
  <c r="C141" i="1"/>
  <c r="D141" i="1" s="1"/>
  <c r="C140" i="1"/>
  <c r="D140" i="1" s="1"/>
  <c r="C207" i="1"/>
  <c r="D207" i="1" s="1"/>
  <c r="C158" i="1"/>
  <c r="C143" i="1"/>
  <c r="D143" i="1" s="1"/>
  <c r="C142" i="1"/>
  <c r="D142" i="1" s="1"/>
  <c r="C80" i="1"/>
  <c r="C81" i="1"/>
  <c r="C229" i="1" l="1"/>
  <c r="D229" i="1" l="1"/>
  <c r="C231" i="1"/>
  <c r="D231" i="1" s="1"/>
  <c r="C79" i="1" l="1"/>
  <c r="C70" i="1" l="1"/>
  <c r="C71" i="1"/>
  <c r="C72" i="1"/>
  <c r="C73" i="1"/>
  <c r="C74" i="1"/>
  <c r="C76" i="1"/>
  <c r="C77" i="1"/>
  <c r="C78" i="1"/>
  <c r="C259" i="1" l="1"/>
  <c r="D99" i="1" l="1"/>
  <c r="D101" i="1"/>
  <c r="C253" i="1" l="1"/>
  <c r="E64" i="1" l="1"/>
  <c r="C251" i="1" l="1"/>
  <c r="C249" i="1"/>
  <c r="C248" i="1"/>
  <c r="C247" i="1"/>
  <c r="C246" i="1"/>
  <c r="C245" i="1"/>
  <c r="C100" i="1"/>
  <c r="D100" i="1" s="1"/>
  <c r="C98" i="1"/>
  <c r="D98" i="1" s="1"/>
  <c r="C97" i="1"/>
  <c r="D97" i="1" s="1"/>
  <c r="C96" i="1"/>
  <c r="D96" i="1" s="1"/>
  <c r="C95" i="1"/>
  <c r="D95" i="1" s="1"/>
  <c r="C94" i="1"/>
  <c r="C93" i="1"/>
  <c r="D93" i="1" s="1"/>
  <c r="C92" i="1"/>
  <c r="C91" i="1"/>
  <c r="C90" i="1"/>
  <c r="C89" i="1"/>
  <c r="C88" i="1"/>
  <c r="C87" i="1"/>
  <c r="C86" i="1"/>
  <c r="C85" i="1"/>
  <c r="C84" i="1"/>
  <c r="C83" i="1"/>
  <c r="C82" i="1"/>
  <c r="AG75" i="1"/>
  <c r="AC75" i="1"/>
  <c r="AA75" i="1"/>
  <c r="Z75" i="1"/>
  <c r="Y75" i="1"/>
  <c r="X75" i="1"/>
  <c r="W75" i="1"/>
  <c r="U75" i="1"/>
  <c r="T75" i="1"/>
  <c r="Q75" i="1"/>
  <c r="P75" i="1"/>
  <c r="O75" i="1"/>
  <c r="N75" i="1"/>
  <c r="M75" i="1"/>
  <c r="L75" i="1"/>
  <c r="J75" i="1"/>
  <c r="I75" i="1"/>
  <c r="H75" i="1"/>
  <c r="G75" i="1"/>
  <c r="F75" i="1"/>
  <c r="E75" i="1"/>
  <c r="C75" i="1" s="1"/>
  <c r="C69" i="1"/>
  <c r="C68" i="1"/>
  <c r="C67" i="1"/>
  <c r="C66" i="1"/>
  <c r="C65" i="1"/>
  <c r="AG64" i="1"/>
  <c r="AC64" i="1"/>
  <c r="Z64" i="1"/>
  <c r="Y64" i="1"/>
  <c r="X64" i="1"/>
  <c r="W64" i="1"/>
  <c r="U64" i="1"/>
  <c r="T64" i="1"/>
  <c r="Q64" i="1"/>
  <c r="P64" i="1"/>
  <c r="O64" i="1"/>
  <c r="N64" i="1"/>
  <c r="M64" i="1"/>
  <c r="L64" i="1"/>
  <c r="J64" i="1"/>
  <c r="I64" i="1"/>
  <c r="H64" i="1"/>
  <c r="G64" i="1"/>
  <c r="F64" i="1"/>
  <c r="C63" i="1"/>
  <c r="C62" i="1"/>
  <c r="C61" i="1"/>
  <c r="C64" i="1" l="1"/>
  <c r="D80" i="1"/>
  <c r="D83" i="1"/>
  <c r="D82" i="1"/>
  <c r="D86" i="1"/>
</calcChain>
</file>

<file path=xl/sharedStrings.xml><?xml version="1.0" encoding="utf-8"?>
<sst xmlns="http://schemas.openxmlformats.org/spreadsheetml/2006/main" count="276" uniqueCount="205">
  <si>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</si>
  <si>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</si>
  <si>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</si>
  <si>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</si>
  <si>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</si>
  <si>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</si>
  <si>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</si>
  <si>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</si>
  <si>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</si>
  <si>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</si>
  <si>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</si>
  <si>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</si>
  <si>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</si>
  <si>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</si>
  <si>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</si>
  <si>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</si>
  <si>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</si>
  <si>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</si>
  <si>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</si>
  <si>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</si>
  <si>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</si>
  <si>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</si>
  <si>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</si>
  <si>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</si>
  <si>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</si>
  <si>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</si>
  <si>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</si>
  <si>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</si>
  <si>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</si>
  <si>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</si>
  <si>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</si>
  <si>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</si>
  <si>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</si>
  <si>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</si>
  <si>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</si>
  <si>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</si>
  <si>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</si>
  <si>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</si>
  <si>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</si>
  <si>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</si>
  <si>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</si>
  <si>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</si>
  <si>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</si>
  <si>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</si>
  <si>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</si>
  <si>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</si>
  <si>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</si>
  <si>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</si>
  <si>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</si>
  <si>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</si>
  <si>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</si>
  <si>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</si>
  <si>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</si>
  <si>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</si>
  <si>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</si>
  <si>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</si>
  <si>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</si>
  <si>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</si>
  <si>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</si>
  <si>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</si>
  <si>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</si>
  <si>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</si>
  <si>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</si>
  <si>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</si>
  <si>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</si>
  <si>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</si>
  <si>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</si>
  <si>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</si>
  <si>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</si>
  <si>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</si>
  <si>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</si>
  <si>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</si>
  <si>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</si>
  <si>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</si>
  <si>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</si>
  <si>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</si>
  <si>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</si>
  <si>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</si>
  <si>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</si>
  <si>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</si>
  <si>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</si>
  <si>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</si>
  <si>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</si>
  <si>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</si>
  <si>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</si>
  <si>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</si>
  <si>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</si>
  <si>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</si>
  <si>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</si>
  <si>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</si>
  <si>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</si>
  <si>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</si>
  <si>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</si>
  <si>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</si>
  <si>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</si>
  <si>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</si>
  <si>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</si>
  <si>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</si>
  <si>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</si>
  <si>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</si>
  <si>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</si>
  <si>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</si>
  <si>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</si>
  <si>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</si>
  <si>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</si>
  <si>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</si>
  <si>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</si>
  <si>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</si>
  <si>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</si>
  <si>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</si>
  <si>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</si>
  <si>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</si>
  <si>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</si>
  <si>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</si>
  <si>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</si>
  <si>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</si>
  <si>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</si>
  <si>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</si>
  <si>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</si>
  <si>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</si>
  <si>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</si>
  <si>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</si>
  <si>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</si>
  <si>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</si>
  <si>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</si>
  <si>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</si>
  <si>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</si>
  <si>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</si>
  <si>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</si>
  <si>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</si>
  <si>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</si>
  <si>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</si>
  <si>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</si>
  <si>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</si>
  <si>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</si>
  <si>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</si>
  <si>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</si>
  <si>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</si>
  <si>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</si>
  <si>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</si>
  <si>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</si>
  <si>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</si>
  <si>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</si>
  <si>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</si>
  <si>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</si>
  <si>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</si>
  <si>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</si>
  <si>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</si>
  <si>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</si>
  <si>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</si>
  <si>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</si>
  <si>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</si>
  <si>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</si>
  <si>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</si>
  <si>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</si>
  <si>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</si>
  <si>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</si>
  <si>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</si>
  <si>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</si>
  <si>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</si>
  <si>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</si>
  <si>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</si>
  <si>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</si>
  <si>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</si>
  <si>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</si>
  <si>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</si>
  <si>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</si>
  <si>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</si>
  <si>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</si>
  <si>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</si>
  <si>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</si>
  <si>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</si>
  <si>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</si>
  <si>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</si>
  <si>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</si>
  <si>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</si>
  <si>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</si>
  <si>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</si>
  <si>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</si>
  <si>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</si>
  <si>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</si>
  <si>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</si>
  <si>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</si>
  <si>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</si>
  <si>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</si>
  <si>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</si>
  <si>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</si>
  <si>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</si>
  <si>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</si>
  <si>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</si>
  <si>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</si>
  <si>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</si>
  <si>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</si>
  <si>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</si>
  <si>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</si>
  <si>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</si>
  <si>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</si>
  <si>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</si>
  <si>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</si>
  <si>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</si>
  <si>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</si>
  <si>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</si>
  <si>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</si>
  <si>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>Информация о сельскохозяйственных работах по состоянию на 16 августа 2021 г. (сельскохозяйственные организации и крупные К(Ф)Х) по Красночетайскому району</t>
  </si>
  <si>
    <t xml:space="preserve">                  пшеница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</si>
</sst>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Q259"/>
  <sheetViews>
    <sheetView tabSelected="1" view="pageBreakPreview" topLeftCell="A2" zoomScale="77" zoomScaleNormal="70" zoomScaleSheetLayoutView="77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P41" sqref="P41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3.140625" style="2" customWidth="1"/>
    <col min="4" max="4" width="12.28515625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3" width="13.7109375" style="1" customWidth="1"/>
    <col min="34" max="36" width="9.140625" style="1"/>
    <col min="37" max="37" width="9.140625" style="1" customWidth="1"/>
    <col min="38" max="16384" width="9.140625" style="1"/>
  </cols>
  <sheetData>
    <row r="1" spans="1:33" ht="26.25" hidden="1" x14ac:dyDescent="0.4">
      <c r="A1" s="1"/>
      <c r="AG1" s="3"/>
    </row>
    <row r="2" spans="1:33" s="4" customFormat="1" ht="29.45" customHeight="1" thickBot="1" x14ac:dyDescent="0.3">
      <c r="A2" s="108" t="s">
        <v>203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 t="s">
        <v>2</v>
      </c>
      <c r="AD3" s="6"/>
      <c r="AE3" s="6"/>
      <c r="AF3" s="6"/>
      <c r="AG3" s="6"/>
    </row>
    <row r="4" spans="1:33" s="2" customFormat="1" ht="12" customHeight="1" x14ac:dyDescent="0.25">
      <c r="A4" s="109" t="s">
        <v>3</v>
      </c>
      <c r="B4" s="112" t="s">
        <v>148</v>
      </c>
      <c r="C4" s="115" t="s">
        <v>150</v>
      </c>
      <c r="D4" s="115" t="s">
        <v>149</v>
      </c>
      <c r="E4" s="123" t="s">
        <v>4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5"/>
    </row>
    <row r="5" spans="1:33" s="2" customFormat="1" ht="17.25" hidden="1" customHeight="1" x14ac:dyDescent="0.25">
      <c r="A5" s="110"/>
      <c r="B5" s="113"/>
      <c r="C5" s="116"/>
      <c r="D5" s="116"/>
      <c r="E5" s="12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8"/>
    </row>
    <row r="6" spans="1:33" s="2" customFormat="1" ht="17.45" customHeight="1" thickBot="1" x14ac:dyDescent="0.3">
      <c r="A6" s="110"/>
      <c r="B6" s="113"/>
      <c r="C6" s="116"/>
      <c r="D6" s="116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1"/>
    </row>
    <row r="7" spans="1:33" s="2" customFormat="1" ht="123" customHeight="1" x14ac:dyDescent="0.25">
      <c r="A7" s="110"/>
      <c r="B7" s="113"/>
      <c r="C7" s="116"/>
      <c r="D7" s="116"/>
      <c r="E7" s="118" t="s">
        <v>151</v>
      </c>
      <c r="F7" s="118" t="s">
        <v>152</v>
      </c>
      <c r="G7" s="118" t="s">
        <v>153</v>
      </c>
      <c r="H7" s="118" t="s">
        <v>154</v>
      </c>
      <c r="I7" s="118" t="s">
        <v>155</v>
      </c>
      <c r="J7" s="118" t="s">
        <v>156</v>
      </c>
      <c r="K7" s="118" t="s">
        <v>181</v>
      </c>
      <c r="L7" s="118" t="s">
        <v>180</v>
      </c>
      <c r="M7" s="118" t="s">
        <v>157</v>
      </c>
      <c r="N7" s="118" t="s">
        <v>158</v>
      </c>
      <c r="O7" s="118" t="s">
        <v>159</v>
      </c>
      <c r="P7" s="118" t="s">
        <v>160</v>
      </c>
      <c r="Q7" s="118" t="s">
        <v>161</v>
      </c>
      <c r="R7" s="118" t="s">
        <v>173</v>
      </c>
      <c r="S7" s="118" t="s">
        <v>174</v>
      </c>
      <c r="T7" s="118" t="s">
        <v>162</v>
      </c>
      <c r="U7" s="118" t="s">
        <v>163</v>
      </c>
      <c r="V7" s="118" t="s">
        <v>201</v>
      </c>
      <c r="W7" s="118" t="s">
        <v>164</v>
      </c>
      <c r="X7" s="118" t="s">
        <v>165</v>
      </c>
      <c r="Y7" s="118" t="s">
        <v>166</v>
      </c>
      <c r="Z7" s="118" t="s">
        <v>167</v>
      </c>
      <c r="AA7" s="118" t="s">
        <v>168</v>
      </c>
      <c r="AB7" s="118" t="s">
        <v>170</v>
      </c>
      <c r="AC7" s="118" t="s">
        <v>169</v>
      </c>
      <c r="AD7" s="118" t="s">
        <v>172</v>
      </c>
      <c r="AE7" s="118" t="s">
        <v>177</v>
      </c>
      <c r="AF7" s="118" t="s">
        <v>171</v>
      </c>
      <c r="AG7" s="118" t="s">
        <v>178</v>
      </c>
    </row>
    <row r="8" spans="1:33" s="2" customFormat="1" ht="24.75" customHeight="1" thickBot="1" x14ac:dyDescent="0.3">
      <c r="A8" s="111"/>
      <c r="B8" s="114"/>
      <c r="C8" s="117"/>
      <c r="D8" s="117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</row>
    <row r="9" spans="1:33" s="11" customFormat="1" ht="41.25" customHeight="1" x14ac:dyDescent="0.2">
      <c r="A9" s="94" t="s">
        <v>42</v>
      </c>
      <c r="B9" s="20">
        <v>4358</v>
      </c>
      <c r="C9" s="17">
        <f t="shared" ref="C9:C26" si="0">E9+F9+G9+H9+I9+J9+L9+M9+N9+O9+P9+Q9+R9+S9+T9+U9+W9+X9+Y9+Z9+AA9+AB9+AC9+AD9+AE9+AG9</f>
        <v>5290.5999999999995</v>
      </c>
      <c r="D9" s="13">
        <f t="shared" ref="D9:D40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9"/>
      <c r="X9" s="49"/>
      <c r="Y9" s="49"/>
      <c r="Z9" s="49"/>
      <c r="AA9" s="49"/>
      <c r="AB9" s="49">
        <v>10</v>
      </c>
      <c r="AC9" s="49"/>
      <c r="AD9" s="49"/>
      <c r="AE9" s="49">
        <v>2.7</v>
      </c>
      <c r="AF9" s="49"/>
      <c r="AG9" s="49"/>
    </row>
    <row r="10" spans="1:33" s="11" customFormat="1" ht="30.75" customHeight="1" x14ac:dyDescent="0.2">
      <c r="A10" s="94" t="s">
        <v>195</v>
      </c>
      <c r="B10" s="20">
        <v>1104</v>
      </c>
      <c r="C10" s="17">
        <f t="shared" si="0"/>
        <v>4088.7</v>
      </c>
      <c r="D10" s="13">
        <f t="shared" si="1"/>
        <v>3.7035326086956522</v>
      </c>
      <c r="E10" s="23">
        <v>1500</v>
      </c>
      <c r="F10" s="23">
        <v>759</v>
      </c>
      <c r="G10" s="23">
        <v>360</v>
      </c>
      <c r="H10" s="23">
        <v>562</v>
      </c>
      <c r="I10" s="23">
        <f t="shared" ref="I10:AG10" si="2">I12+I13+I14</f>
        <v>0</v>
      </c>
      <c r="J10" s="23">
        <v>70</v>
      </c>
      <c r="K10" s="23">
        <f t="shared" si="2"/>
        <v>0</v>
      </c>
      <c r="L10" s="23">
        <f t="shared" si="2"/>
        <v>0</v>
      </c>
      <c r="M10" s="23">
        <v>300</v>
      </c>
      <c r="N10" s="23">
        <v>162</v>
      </c>
      <c r="O10" s="23">
        <v>65</v>
      </c>
      <c r="P10" s="23">
        <v>57</v>
      </c>
      <c r="Q10" s="23">
        <v>55</v>
      </c>
      <c r="R10" s="23">
        <v>55</v>
      </c>
      <c r="S10" s="23">
        <v>80</v>
      </c>
      <c r="T10" s="23">
        <f t="shared" si="2"/>
        <v>0</v>
      </c>
      <c r="U10" s="23">
        <f t="shared" si="2"/>
        <v>51</v>
      </c>
      <c r="V10" s="23"/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v>10</v>
      </c>
      <c r="AC10" s="23">
        <f t="shared" si="2"/>
        <v>0</v>
      </c>
      <c r="AD10" s="23">
        <f t="shared" si="2"/>
        <v>0</v>
      </c>
      <c r="AE10" s="23">
        <v>2.7</v>
      </c>
      <c r="AF10" s="23">
        <f t="shared" si="2"/>
        <v>0</v>
      </c>
      <c r="AG10" s="23">
        <f t="shared" si="2"/>
        <v>0</v>
      </c>
    </row>
    <row r="11" spans="1:33" s="11" customFormat="1" ht="41.25" customHeight="1" x14ac:dyDescent="0.2">
      <c r="A11" s="95" t="s">
        <v>198</v>
      </c>
      <c r="B11" s="100">
        <f>B10/B9</f>
        <v>0.2533272143184947</v>
      </c>
      <c r="C11" s="100">
        <f>C10/C9</f>
        <v>0.77282349827996832</v>
      </c>
      <c r="D11" s="13"/>
      <c r="E11" s="100">
        <f t="shared" ref="E11:AG11" si="3">E10/E9</f>
        <v>0.92024539877300615</v>
      </c>
      <c r="F11" s="100">
        <f t="shared" si="3"/>
        <v>0.67406749555950263</v>
      </c>
      <c r="G11" s="100">
        <f t="shared" si="3"/>
        <v>0.71146245059288538</v>
      </c>
      <c r="H11" s="100">
        <f t="shared" si="3"/>
        <v>0.79266572637517629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0</v>
      </c>
      <c r="M11" s="100">
        <f t="shared" si="3"/>
        <v>1</v>
      </c>
      <c r="N11" s="100">
        <f t="shared" si="3"/>
        <v>0.85759661196400205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0.2391304347826087</v>
      </c>
      <c r="S11" s="100">
        <f t="shared" si="3"/>
        <v>0.4</v>
      </c>
      <c r="T11" s="100" t="e">
        <f t="shared" si="3"/>
        <v>#DIV/0!</v>
      </c>
      <c r="U11" s="100">
        <f t="shared" si="3"/>
        <v>1</v>
      </c>
      <c r="V11" s="100"/>
      <c r="W11" s="100" t="e">
        <f t="shared" si="3"/>
        <v>#DIV/0!</v>
      </c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>
        <f t="shared" si="3"/>
        <v>1</v>
      </c>
      <c r="AC11" s="100" t="e">
        <f t="shared" si="3"/>
        <v>#DIV/0!</v>
      </c>
      <c r="AD11" s="100" t="e">
        <f t="shared" si="3"/>
        <v>#DIV/0!</v>
      </c>
      <c r="AE11" s="100">
        <f t="shared" si="3"/>
        <v>1</v>
      </c>
      <c r="AF11" s="100" t="e">
        <f t="shared" si="3"/>
        <v>#DIV/0!</v>
      </c>
      <c r="AG11" s="100" t="e">
        <f t="shared" si="3"/>
        <v>#DIV/0!</v>
      </c>
    </row>
    <row r="12" spans="1:33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s="11" customFormat="1" ht="30.75" customHeight="1" x14ac:dyDescent="0.2">
      <c r="A16" s="94" t="s">
        <v>49</v>
      </c>
      <c r="B16" s="20">
        <v>1104</v>
      </c>
      <c r="C16" s="17">
        <f t="shared" si="0"/>
        <v>4088.7</v>
      </c>
      <c r="D16" s="13">
        <f t="shared" si="1"/>
        <v>3.7035326086956522</v>
      </c>
      <c r="E16" s="23">
        <f>E18+E19+E20+E21</f>
        <v>1500</v>
      </c>
      <c r="F16" s="23">
        <f t="shared" ref="F16:AG16" si="4">F18+F19+F20+F21</f>
        <v>759</v>
      </c>
      <c r="G16" s="23">
        <f t="shared" si="4"/>
        <v>360</v>
      </c>
      <c r="H16" s="23">
        <f t="shared" si="4"/>
        <v>562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0</v>
      </c>
      <c r="M16" s="23">
        <f t="shared" si="4"/>
        <v>300</v>
      </c>
      <c r="N16" s="23">
        <f t="shared" si="4"/>
        <v>162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55</v>
      </c>
      <c r="S16" s="23">
        <f t="shared" si="4"/>
        <v>80</v>
      </c>
      <c r="T16" s="23">
        <f t="shared" si="4"/>
        <v>0</v>
      </c>
      <c r="U16" s="23">
        <f t="shared" si="4"/>
        <v>51</v>
      </c>
      <c r="V16" s="23"/>
      <c r="W16" s="23">
        <f t="shared" si="4"/>
        <v>0</v>
      </c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>AB18+AB19+AB20+AB21</f>
        <v>10</v>
      </c>
      <c r="AC16" s="23">
        <f t="shared" si="4"/>
        <v>0</v>
      </c>
      <c r="AD16" s="23">
        <f t="shared" si="4"/>
        <v>0</v>
      </c>
      <c r="AE16" s="48">
        <f t="shared" si="4"/>
        <v>2.7</v>
      </c>
      <c r="AF16" s="23">
        <f t="shared" si="4"/>
        <v>0</v>
      </c>
      <c r="AG16" s="23">
        <f t="shared" si="4"/>
        <v>0</v>
      </c>
    </row>
    <row r="17" spans="1:33" s="11" customFormat="1" ht="30.75" customHeight="1" x14ac:dyDescent="0.2">
      <c r="A17" s="95" t="s">
        <v>198</v>
      </c>
      <c r="B17" s="100">
        <f>B16/B9</f>
        <v>0.2533272143184947</v>
      </c>
      <c r="C17" s="100">
        <f>C16/C9</f>
        <v>0.77282349827996832</v>
      </c>
      <c r="D17" s="13"/>
      <c r="E17" s="100">
        <f t="shared" ref="E17:AG17" si="5">E16/E9</f>
        <v>0.92024539877300615</v>
      </c>
      <c r="F17" s="100">
        <f t="shared" si="5"/>
        <v>0.67406749555950263</v>
      </c>
      <c r="G17" s="100">
        <f t="shared" si="5"/>
        <v>0.71146245059288538</v>
      </c>
      <c r="H17" s="100">
        <f t="shared" si="5"/>
        <v>0.79266572637517629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0</v>
      </c>
      <c r="M17" s="100">
        <f t="shared" si="5"/>
        <v>1</v>
      </c>
      <c r="N17" s="100">
        <f t="shared" si="5"/>
        <v>0.85759661196400205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0.2391304347826087</v>
      </c>
      <c r="S17" s="100">
        <f t="shared" si="5"/>
        <v>0.4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 t="e">
        <f t="shared" si="5"/>
        <v>#DIV/0!</v>
      </c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>
        <f t="shared" si="5"/>
        <v>1</v>
      </c>
      <c r="AC17" s="100" t="e">
        <f t="shared" si="5"/>
        <v>#DIV/0!</v>
      </c>
      <c r="AD17" s="100" t="e">
        <f t="shared" si="5"/>
        <v>#DIV/0!</v>
      </c>
      <c r="AE17" s="100">
        <f t="shared" si="5"/>
        <v>1</v>
      </c>
      <c r="AF17" s="100" t="e">
        <f t="shared" si="5"/>
        <v>#DIV/0!</v>
      </c>
      <c r="AG17" s="100" t="e">
        <f t="shared" si="5"/>
        <v>#DIV/0!</v>
      </c>
    </row>
    <row r="18" spans="1:33" s="11" customFormat="1" ht="30.75" customHeight="1" x14ac:dyDescent="0.2">
      <c r="A18" s="95" t="s">
        <v>196</v>
      </c>
      <c r="B18" s="20">
        <v>1052</v>
      </c>
      <c r="C18" s="17">
        <f t="shared" si="0"/>
        <v>1800</v>
      </c>
      <c r="D18" s="13">
        <f t="shared" si="1"/>
        <v>1.7110266159695817</v>
      </c>
      <c r="E18" s="23">
        <v>800</v>
      </c>
      <c r="F18" s="23">
        <v>245</v>
      </c>
      <c r="G18" s="23">
        <v>160</v>
      </c>
      <c r="H18" s="23">
        <v>135</v>
      </c>
      <c r="I18" s="102"/>
      <c r="J18" s="23">
        <v>40</v>
      </c>
      <c r="K18" s="23"/>
      <c r="L18" s="23"/>
      <c r="M18" s="48">
        <v>150</v>
      </c>
      <c r="N18" s="48">
        <v>95</v>
      </c>
      <c r="O18" s="48">
        <v>30</v>
      </c>
      <c r="P18" s="48">
        <v>14</v>
      </c>
      <c r="Q18" s="101">
        <v>15</v>
      </c>
      <c r="R18" s="48">
        <v>55</v>
      </c>
      <c r="S18" s="101"/>
      <c r="T18" s="48"/>
      <c r="U18" s="48">
        <v>51</v>
      </c>
      <c r="V18" s="48"/>
      <c r="W18" s="49"/>
      <c r="X18" s="49"/>
      <c r="Y18" s="49"/>
      <c r="Z18" s="49"/>
      <c r="AA18" s="49"/>
      <c r="AB18" s="49">
        <v>10</v>
      </c>
      <c r="AC18" s="49"/>
      <c r="AD18" s="49"/>
      <c r="AE18" s="49"/>
      <c r="AF18" s="49"/>
      <c r="AG18" s="49"/>
    </row>
    <row r="19" spans="1:33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s="11" customFormat="1" ht="30.75" customHeight="1" x14ac:dyDescent="0.2">
      <c r="A20" s="95" t="s">
        <v>199</v>
      </c>
      <c r="B20" s="20">
        <v>35</v>
      </c>
      <c r="C20" s="17">
        <f t="shared" si="0"/>
        <v>628.70000000000005</v>
      </c>
      <c r="D20" s="106">
        <f t="shared" si="1"/>
        <v>17.962857142857143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9"/>
      <c r="X20" s="49"/>
      <c r="Y20" s="49"/>
      <c r="Z20" s="49"/>
      <c r="AA20" s="49"/>
      <c r="AB20" s="49"/>
      <c r="AC20" s="49"/>
      <c r="AD20" s="49"/>
      <c r="AE20" s="49">
        <v>0.7</v>
      </c>
      <c r="AF20" s="49"/>
      <c r="AG20" s="49"/>
    </row>
    <row r="21" spans="1:33" s="11" customFormat="1" ht="30.75" customHeight="1" x14ac:dyDescent="0.2">
      <c r="A21" s="95" t="s">
        <v>200</v>
      </c>
      <c r="B21" s="20">
        <v>17</v>
      </c>
      <c r="C21" s="17">
        <f t="shared" si="0"/>
        <v>1583</v>
      </c>
      <c r="D21" s="106">
        <f t="shared" si="1"/>
        <v>93.117647058823536</v>
      </c>
      <c r="E21" s="23">
        <v>570</v>
      </c>
      <c r="F21" s="23">
        <v>300</v>
      </c>
      <c r="G21" s="23">
        <v>200</v>
      </c>
      <c r="H21" s="23">
        <v>150</v>
      </c>
      <c r="I21" s="102"/>
      <c r="J21" s="23"/>
      <c r="K21" s="23"/>
      <c r="L21" s="23"/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50</v>
      </c>
      <c r="T21" s="48"/>
      <c r="U21" s="48"/>
      <c r="V21" s="48"/>
      <c r="W21" s="49"/>
      <c r="X21" s="49"/>
      <c r="Y21" s="49"/>
      <c r="Z21" s="49"/>
      <c r="AA21" s="49"/>
      <c r="AB21" s="49"/>
      <c r="AC21" s="49"/>
      <c r="AD21" s="49"/>
      <c r="AE21" s="49">
        <v>2</v>
      </c>
      <c r="AF21" s="49"/>
      <c r="AG21" s="49"/>
    </row>
    <row r="22" spans="1:33" s="11" customFormat="1" ht="36.75" customHeight="1" x14ac:dyDescent="0.2">
      <c r="A22" s="94" t="s">
        <v>145</v>
      </c>
      <c r="B22" s="20">
        <v>3805</v>
      </c>
      <c r="C22" s="17">
        <f t="shared" si="0"/>
        <v>8755</v>
      </c>
      <c r="D22" s="13">
        <f t="shared" si="1"/>
        <v>2.3009198423127466</v>
      </c>
      <c r="E22" s="23">
        <f>E23+E24+E25+E26</f>
        <v>3670</v>
      </c>
      <c r="F22" s="23">
        <f t="shared" ref="F22:AG22" si="6">F23+F24+F25+F26</f>
        <v>1450</v>
      </c>
      <c r="G22" s="23">
        <f t="shared" si="6"/>
        <v>800</v>
      </c>
      <c r="H22" s="23">
        <f t="shared" si="6"/>
        <v>1090</v>
      </c>
      <c r="I22" s="23">
        <f t="shared" si="6"/>
        <v>0</v>
      </c>
      <c r="J22" s="23">
        <f t="shared" si="6"/>
        <v>132</v>
      </c>
      <c r="K22" s="23">
        <f t="shared" si="6"/>
        <v>0</v>
      </c>
      <c r="L22" s="23">
        <f t="shared" si="6"/>
        <v>0</v>
      </c>
      <c r="M22" s="23">
        <f t="shared" si="6"/>
        <v>500</v>
      </c>
      <c r="N22" s="23">
        <f t="shared" si="6"/>
        <v>308</v>
      </c>
      <c r="O22" s="23">
        <f t="shared" si="6"/>
        <v>150</v>
      </c>
      <c r="P22" s="23">
        <f t="shared" si="6"/>
        <v>119</v>
      </c>
      <c r="Q22" s="23">
        <f t="shared" si="6"/>
        <v>120</v>
      </c>
      <c r="R22" s="23">
        <f t="shared" si="6"/>
        <v>110</v>
      </c>
      <c r="S22" s="23">
        <f t="shared" si="6"/>
        <v>180</v>
      </c>
      <c r="T22" s="23">
        <f t="shared" si="6"/>
        <v>0</v>
      </c>
      <c r="U22" s="23">
        <f t="shared" si="6"/>
        <v>100</v>
      </c>
      <c r="V22" s="23"/>
      <c r="W22" s="23">
        <f t="shared" si="6"/>
        <v>0</v>
      </c>
      <c r="X22" s="23">
        <f t="shared" si="6"/>
        <v>0</v>
      </c>
      <c r="Y22" s="23">
        <f t="shared" si="6"/>
        <v>0</v>
      </c>
      <c r="Z22" s="23">
        <f t="shared" si="6"/>
        <v>0</v>
      </c>
      <c r="AA22" s="23">
        <f t="shared" si="6"/>
        <v>0</v>
      </c>
      <c r="AB22" s="23">
        <f t="shared" si="6"/>
        <v>20</v>
      </c>
      <c r="AC22" s="23">
        <f t="shared" si="6"/>
        <v>0</v>
      </c>
      <c r="AD22" s="23">
        <f t="shared" si="6"/>
        <v>0</v>
      </c>
      <c r="AE22" s="23">
        <f t="shared" si="6"/>
        <v>6</v>
      </c>
      <c r="AF22" s="23">
        <f t="shared" si="6"/>
        <v>0</v>
      </c>
      <c r="AG22" s="23">
        <f t="shared" si="6"/>
        <v>0</v>
      </c>
    </row>
    <row r="23" spans="1:33" s="11" customFormat="1" ht="30.75" customHeight="1" x14ac:dyDescent="0.2">
      <c r="A23" s="95" t="s">
        <v>196</v>
      </c>
      <c r="B23" s="20">
        <v>3690</v>
      </c>
      <c r="C23" s="17">
        <f t="shared" si="0"/>
        <v>3734</v>
      </c>
      <c r="D23" s="13">
        <f t="shared" si="1"/>
        <v>1.0119241192411925</v>
      </c>
      <c r="E23" s="23">
        <v>1900</v>
      </c>
      <c r="F23" s="23">
        <v>500</v>
      </c>
      <c r="G23" s="23">
        <v>300</v>
      </c>
      <c r="H23" s="23">
        <v>280</v>
      </c>
      <c r="I23" s="102"/>
      <c r="J23" s="23">
        <v>60</v>
      </c>
      <c r="K23" s="23"/>
      <c r="L23" s="23"/>
      <c r="M23" s="48">
        <v>180</v>
      </c>
      <c r="N23" s="48">
        <v>150</v>
      </c>
      <c r="O23" s="48">
        <v>80</v>
      </c>
      <c r="P23" s="48">
        <v>24</v>
      </c>
      <c r="Q23" s="101">
        <v>30</v>
      </c>
      <c r="R23" s="48">
        <v>110</v>
      </c>
      <c r="S23" s="101"/>
      <c r="T23" s="48"/>
      <c r="U23" s="48">
        <v>100</v>
      </c>
      <c r="V23" s="48"/>
      <c r="W23" s="49"/>
      <c r="X23" s="49"/>
      <c r="Y23" s="49"/>
      <c r="Z23" s="49"/>
      <c r="AA23" s="49"/>
      <c r="AB23" s="49">
        <v>20</v>
      </c>
      <c r="AC23" s="49"/>
      <c r="AD23" s="49"/>
      <c r="AE23" s="49"/>
      <c r="AF23" s="49"/>
      <c r="AG23" s="49"/>
    </row>
    <row r="24" spans="1:33" s="11" customFormat="1" ht="30.75" customHeight="1" x14ac:dyDescent="0.2">
      <c r="A24" s="95" t="s">
        <v>197</v>
      </c>
      <c r="B24" s="20"/>
      <c r="C24" s="17">
        <f t="shared" si="0"/>
        <v>150</v>
      </c>
      <c r="D24" s="106" t="e">
        <f t="shared" si="1"/>
        <v>#DIV/0!</v>
      </c>
      <c r="E24" s="20"/>
      <c r="F24" s="20"/>
      <c r="G24" s="20"/>
      <c r="H24" s="20">
        <v>150</v>
      </c>
      <c r="I24" s="104"/>
      <c r="J24" s="20"/>
      <c r="K24" s="20"/>
      <c r="L24" s="20"/>
      <c r="M24" s="17"/>
      <c r="N24" s="17"/>
      <c r="O24" s="17"/>
      <c r="P24" s="17"/>
      <c r="Q24" s="105"/>
      <c r="R24" s="17"/>
      <c r="S24" s="105"/>
      <c r="T24" s="17"/>
      <c r="U24" s="17"/>
      <c r="V24" s="17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 s="11" customFormat="1" ht="30.75" customHeight="1" x14ac:dyDescent="0.2">
      <c r="A25" s="95" t="s">
        <v>199</v>
      </c>
      <c r="B25" s="20">
        <v>55</v>
      </c>
      <c r="C25" s="17">
        <f t="shared" si="0"/>
        <v>1337</v>
      </c>
      <c r="D25" s="106">
        <f t="shared" si="1"/>
        <v>24.309090909090909</v>
      </c>
      <c r="E25" s="20">
        <v>350</v>
      </c>
      <c r="F25" s="20">
        <v>400</v>
      </c>
      <c r="G25" s="20"/>
      <c r="H25" s="20">
        <v>380</v>
      </c>
      <c r="I25" s="104"/>
      <c r="J25" s="20">
        <v>72</v>
      </c>
      <c r="K25" s="20"/>
      <c r="L25" s="20"/>
      <c r="M25" s="17"/>
      <c r="N25" s="17">
        <v>8</v>
      </c>
      <c r="O25" s="17"/>
      <c r="P25" s="17">
        <v>45</v>
      </c>
      <c r="Q25" s="105"/>
      <c r="R25" s="17"/>
      <c r="S25" s="105">
        <v>80</v>
      </c>
      <c r="T25" s="17"/>
      <c r="U25" s="17"/>
      <c r="V25" s="17"/>
      <c r="W25" s="99"/>
      <c r="X25" s="99"/>
      <c r="Y25" s="99"/>
      <c r="Z25" s="99"/>
      <c r="AA25" s="99"/>
      <c r="AB25" s="99"/>
      <c r="AC25" s="99"/>
      <c r="AD25" s="99"/>
      <c r="AE25" s="99">
        <v>2</v>
      </c>
      <c r="AF25" s="99"/>
      <c r="AG25" s="99"/>
    </row>
    <row r="26" spans="1:33" s="11" customFormat="1" ht="30.75" customHeight="1" x14ac:dyDescent="0.2">
      <c r="A26" s="95" t="s">
        <v>200</v>
      </c>
      <c r="B26" s="20">
        <v>60</v>
      </c>
      <c r="C26" s="17">
        <f t="shared" si="0"/>
        <v>3534</v>
      </c>
      <c r="D26" s="106">
        <f t="shared" si="1"/>
        <v>58.9</v>
      </c>
      <c r="E26" s="20">
        <v>1420</v>
      </c>
      <c r="F26" s="20">
        <v>550</v>
      </c>
      <c r="G26" s="20">
        <v>500</v>
      </c>
      <c r="H26" s="20">
        <v>280</v>
      </c>
      <c r="I26" s="104"/>
      <c r="J26" s="20"/>
      <c r="K26" s="20"/>
      <c r="L26" s="20"/>
      <c r="M26" s="17">
        <v>320</v>
      </c>
      <c r="N26" s="17">
        <v>150</v>
      </c>
      <c r="O26" s="17">
        <v>70</v>
      </c>
      <c r="P26" s="17">
        <v>50</v>
      </c>
      <c r="Q26" s="105">
        <v>90</v>
      </c>
      <c r="R26" s="17"/>
      <c r="S26" s="105">
        <v>100</v>
      </c>
      <c r="T26" s="17"/>
      <c r="U26" s="17"/>
      <c r="V26" s="17"/>
      <c r="W26" s="99"/>
      <c r="X26" s="99"/>
      <c r="Y26" s="99"/>
      <c r="Z26" s="99"/>
      <c r="AA26" s="99"/>
      <c r="AB26" s="99"/>
      <c r="AC26" s="99"/>
      <c r="AD26" s="99"/>
      <c r="AE26" s="99">
        <v>4</v>
      </c>
      <c r="AF26" s="99"/>
      <c r="AG26" s="99"/>
    </row>
    <row r="27" spans="1:33" s="11" customFormat="1" ht="30.75" customHeight="1" x14ac:dyDescent="0.2">
      <c r="A27" s="94" t="s">
        <v>50</v>
      </c>
      <c r="B27" s="17">
        <f>B22/B16*10</f>
        <v>34.465579710144929</v>
      </c>
      <c r="C27" s="17">
        <f>C22/C16*10</f>
        <v>21.412673955046838</v>
      </c>
      <c r="D27" s="13"/>
      <c r="E27" s="17">
        <f t="shared" ref="E27:AG27" si="7">E22/E16*10</f>
        <v>24.466666666666669</v>
      </c>
      <c r="F27" s="17">
        <f t="shared" si="7"/>
        <v>19.104084321475625</v>
      </c>
      <c r="G27" s="17">
        <f t="shared" si="7"/>
        <v>22.222222222222221</v>
      </c>
      <c r="H27" s="17">
        <f t="shared" si="7"/>
        <v>19.395017793594306</v>
      </c>
      <c r="I27" s="17" t="e">
        <f t="shared" si="7"/>
        <v>#DIV/0!</v>
      </c>
      <c r="J27" s="17">
        <f t="shared" si="7"/>
        <v>18.857142857142858</v>
      </c>
      <c r="K27" s="17" t="e">
        <f t="shared" si="7"/>
        <v>#DIV/0!</v>
      </c>
      <c r="L27" s="17" t="e">
        <f t="shared" si="7"/>
        <v>#DIV/0!</v>
      </c>
      <c r="M27" s="17">
        <f t="shared" si="7"/>
        <v>16.666666666666668</v>
      </c>
      <c r="N27" s="17">
        <f t="shared" si="7"/>
        <v>19.012345679012345</v>
      </c>
      <c r="O27" s="17">
        <f t="shared" si="7"/>
        <v>23.076923076923073</v>
      </c>
      <c r="P27" s="17">
        <f t="shared" si="7"/>
        <v>20.877192982456137</v>
      </c>
      <c r="Q27" s="17">
        <f t="shared" si="7"/>
        <v>21.818181818181817</v>
      </c>
      <c r="R27" s="17">
        <f t="shared" si="7"/>
        <v>20</v>
      </c>
      <c r="S27" s="17">
        <f t="shared" si="7"/>
        <v>22.5</v>
      </c>
      <c r="T27" s="17" t="e">
        <f t="shared" si="7"/>
        <v>#DIV/0!</v>
      </c>
      <c r="U27" s="17">
        <f t="shared" si="7"/>
        <v>19.6078431372549</v>
      </c>
      <c r="V27" s="17"/>
      <c r="W27" s="17" t="e">
        <f t="shared" si="7"/>
        <v>#DIV/0!</v>
      </c>
      <c r="X27" s="17" t="e">
        <f t="shared" si="7"/>
        <v>#DIV/0!</v>
      </c>
      <c r="Y27" s="17" t="e">
        <f t="shared" si="7"/>
        <v>#DIV/0!</v>
      </c>
      <c r="Z27" s="17" t="e">
        <f t="shared" si="7"/>
        <v>#DIV/0!</v>
      </c>
      <c r="AA27" s="17" t="e">
        <f t="shared" si="7"/>
        <v>#DIV/0!</v>
      </c>
      <c r="AB27" s="17">
        <f t="shared" si="7"/>
        <v>20</v>
      </c>
      <c r="AC27" s="17" t="e">
        <f t="shared" si="7"/>
        <v>#DIV/0!</v>
      </c>
      <c r="AD27" s="17" t="e">
        <f t="shared" si="7"/>
        <v>#DIV/0!</v>
      </c>
      <c r="AE27" s="17">
        <f t="shared" si="7"/>
        <v>22.222222222222218</v>
      </c>
      <c r="AF27" s="17" t="e">
        <f t="shared" si="7"/>
        <v>#DIV/0!</v>
      </c>
      <c r="AG27" s="17" t="e">
        <f t="shared" si="7"/>
        <v>#DIV/0!</v>
      </c>
    </row>
    <row r="28" spans="1:33" s="11" customFormat="1" ht="30.75" customHeight="1" x14ac:dyDescent="0.2">
      <c r="A28" s="95" t="s">
        <v>44</v>
      </c>
      <c r="B28" s="17">
        <f t="shared" ref="B28:B31" si="8">B23/B18*10</f>
        <v>35.076045627376423</v>
      </c>
      <c r="C28" s="17">
        <f>C23/C18*10</f>
        <v>20.744444444444447</v>
      </c>
      <c r="D28" s="13"/>
      <c r="E28" s="17">
        <f>E23/E18*10</f>
        <v>23.75</v>
      </c>
      <c r="F28" s="17">
        <f>F23/F18*10</f>
        <v>20.408163265306122</v>
      </c>
      <c r="G28" s="17">
        <f t="shared" ref="G28:AG28" si="9">G23/G18*10</f>
        <v>18.75</v>
      </c>
      <c r="H28" s="17">
        <f t="shared" si="9"/>
        <v>20.74074074074074</v>
      </c>
      <c r="I28" s="17" t="e">
        <f t="shared" si="9"/>
        <v>#DIV/0!</v>
      </c>
      <c r="J28" s="17">
        <f t="shared" si="9"/>
        <v>15</v>
      </c>
      <c r="K28" s="17" t="e">
        <f t="shared" si="9"/>
        <v>#DIV/0!</v>
      </c>
      <c r="L28" s="17" t="e">
        <f t="shared" si="9"/>
        <v>#DIV/0!</v>
      </c>
      <c r="M28" s="17">
        <f t="shared" si="9"/>
        <v>12</v>
      </c>
      <c r="N28" s="17">
        <f t="shared" si="9"/>
        <v>15.789473684210527</v>
      </c>
      <c r="O28" s="17">
        <f t="shared" si="9"/>
        <v>26.666666666666664</v>
      </c>
      <c r="P28" s="17">
        <f t="shared" si="9"/>
        <v>17.142857142857142</v>
      </c>
      <c r="Q28" s="17">
        <f t="shared" si="9"/>
        <v>20</v>
      </c>
      <c r="R28" s="17">
        <f t="shared" si="9"/>
        <v>20</v>
      </c>
      <c r="S28" s="17" t="e">
        <f t="shared" si="9"/>
        <v>#DIV/0!</v>
      </c>
      <c r="T28" s="17" t="e">
        <f t="shared" si="9"/>
        <v>#DIV/0!</v>
      </c>
      <c r="U28" s="17">
        <f t="shared" si="9"/>
        <v>19.6078431372549</v>
      </c>
      <c r="V28" s="17"/>
      <c r="W28" s="17" t="e">
        <f t="shared" si="9"/>
        <v>#DIV/0!</v>
      </c>
      <c r="X28" s="17" t="e">
        <f t="shared" si="9"/>
        <v>#DIV/0!</v>
      </c>
      <c r="Y28" s="17" t="e">
        <f t="shared" si="9"/>
        <v>#DIV/0!</v>
      </c>
      <c r="Z28" s="17" t="e">
        <f t="shared" si="9"/>
        <v>#DIV/0!</v>
      </c>
      <c r="AA28" s="17" t="e">
        <f t="shared" si="9"/>
        <v>#DIV/0!</v>
      </c>
      <c r="AB28" s="17">
        <f t="shared" si="9"/>
        <v>20</v>
      </c>
      <c r="AC28" s="17" t="e">
        <f t="shared" si="9"/>
        <v>#DIV/0!</v>
      </c>
      <c r="AD28" s="17" t="e">
        <f t="shared" si="9"/>
        <v>#DIV/0!</v>
      </c>
      <c r="AE28" s="17" t="e">
        <f t="shared" si="9"/>
        <v>#DIV/0!</v>
      </c>
      <c r="AF28" s="17" t="e">
        <f t="shared" si="9"/>
        <v>#DIV/0!</v>
      </c>
      <c r="AG28" s="17" t="e">
        <f t="shared" si="9"/>
        <v>#DIV/0!</v>
      </c>
    </row>
    <row r="29" spans="1:33" s="11" customFormat="1" ht="30.75" customHeight="1" x14ac:dyDescent="0.2">
      <c r="A29" s="95" t="s">
        <v>197</v>
      </c>
      <c r="B29" s="17" t="e">
        <f t="shared" si="8"/>
        <v>#DIV/0!</v>
      </c>
      <c r="C29" s="17">
        <f>C24/C19*10</f>
        <v>19.480519480519479</v>
      </c>
      <c r="D29" s="13"/>
      <c r="E29" s="17"/>
      <c r="F29" s="17"/>
      <c r="G29" s="17"/>
      <c r="H29" s="17">
        <f>H24/H19*10</f>
        <v>19.480519480519479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11" customFormat="1" ht="30.75" customHeight="1" x14ac:dyDescent="0.2">
      <c r="A30" s="95" t="s">
        <v>199</v>
      </c>
      <c r="B30" s="17">
        <f t="shared" si="8"/>
        <v>15.714285714285714</v>
      </c>
      <c r="C30" s="17">
        <f>C25/C20*10</f>
        <v>21.266104660410367</v>
      </c>
      <c r="D30" s="13"/>
      <c r="E30" s="17">
        <f t="shared" ref="E30:O30" si="10">E25/E20*10</f>
        <v>26.923076923076927</v>
      </c>
      <c r="F30" s="17">
        <f t="shared" si="10"/>
        <v>18.691588785046729</v>
      </c>
      <c r="G30" s="17" t="e">
        <f t="shared" si="10"/>
        <v>#DIV/0!</v>
      </c>
      <c r="H30" s="17">
        <f t="shared" si="10"/>
        <v>19</v>
      </c>
      <c r="I30" s="17" t="e">
        <f t="shared" si="10"/>
        <v>#DIV/0!</v>
      </c>
      <c r="J30" s="17">
        <f t="shared" si="10"/>
        <v>24</v>
      </c>
      <c r="K30" s="17" t="e">
        <f t="shared" si="10"/>
        <v>#DIV/0!</v>
      </c>
      <c r="L30" s="17" t="e">
        <f t="shared" si="10"/>
        <v>#DIV/0!</v>
      </c>
      <c r="M30" s="17" t="e">
        <f t="shared" si="10"/>
        <v>#DIV/0!</v>
      </c>
      <c r="N30" s="17">
        <f t="shared" si="10"/>
        <v>20</v>
      </c>
      <c r="O30" s="17" t="e">
        <f t="shared" si="10"/>
        <v>#DIV/0!</v>
      </c>
      <c r="P30" s="17"/>
      <c r="Q30" s="17"/>
      <c r="R30" s="17"/>
      <c r="S30" s="17">
        <f t="shared" ref="E30:AG31" si="11">S25/S20*10</f>
        <v>26.666666666666664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f t="shared" si="11"/>
        <v>28.571428571428573</v>
      </c>
      <c r="AF30" s="17"/>
      <c r="AG30" s="17"/>
    </row>
    <row r="31" spans="1:33" s="11" customFormat="1" ht="30.75" customHeight="1" x14ac:dyDescent="0.2">
      <c r="A31" s="95" t="s">
        <v>200</v>
      </c>
      <c r="B31" s="17">
        <f t="shared" si="8"/>
        <v>35.294117647058826</v>
      </c>
      <c r="C31" s="17">
        <f>C26/C21*10</f>
        <v>22.324699936828804</v>
      </c>
      <c r="D31" s="13"/>
      <c r="E31" s="17">
        <f t="shared" si="11"/>
        <v>24.912280701754387</v>
      </c>
      <c r="F31" s="17">
        <f t="shared" si="11"/>
        <v>18.333333333333332</v>
      </c>
      <c r="G31" s="17">
        <f t="shared" si="11"/>
        <v>25</v>
      </c>
      <c r="H31" s="17">
        <f t="shared" si="11"/>
        <v>18.666666666666668</v>
      </c>
      <c r="I31" s="17" t="e">
        <f t="shared" si="11"/>
        <v>#DIV/0!</v>
      </c>
      <c r="J31" s="17" t="e">
        <f t="shared" si="11"/>
        <v>#DIV/0!</v>
      </c>
      <c r="K31" s="17" t="e">
        <f t="shared" si="11"/>
        <v>#DIV/0!</v>
      </c>
      <c r="L31" s="17" t="e">
        <f t="shared" si="11"/>
        <v>#DIV/0!</v>
      </c>
      <c r="M31" s="17">
        <f t="shared" si="11"/>
        <v>21.333333333333332</v>
      </c>
      <c r="N31" s="17">
        <f t="shared" si="11"/>
        <v>23.80952380952381</v>
      </c>
      <c r="O31" s="17">
        <f t="shared" si="11"/>
        <v>20</v>
      </c>
      <c r="P31" s="17">
        <f t="shared" si="11"/>
        <v>21.739130434782609</v>
      </c>
      <c r="Q31" s="17">
        <f t="shared" si="11"/>
        <v>22.5</v>
      </c>
      <c r="R31" s="17" t="e">
        <f t="shared" si="11"/>
        <v>#DIV/0!</v>
      </c>
      <c r="S31" s="17">
        <f t="shared" si="11"/>
        <v>20</v>
      </c>
      <c r="T31" s="17" t="e">
        <f t="shared" si="11"/>
        <v>#DIV/0!</v>
      </c>
      <c r="U31" s="17" t="e">
        <f t="shared" si="11"/>
        <v>#DIV/0!</v>
      </c>
      <c r="V31" s="17"/>
      <c r="W31" s="17" t="e">
        <f t="shared" si="11"/>
        <v>#DIV/0!</v>
      </c>
      <c r="X31" s="17" t="e">
        <f t="shared" si="11"/>
        <v>#DIV/0!</v>
      </c>
      <c r="Y31" s="17" t="e">
        <f t="shared" si="11"/>
        <v>#DIV/0!</v>
      </c>
      <c r="Z31" s="17" t="e">
        <f t="shared" si="11"/>
        <v>#DIV/0!</v>
      </c>
      <c r="AA31" s="17" t="e">
        <f t="shared" si="11"/>
        <v>#DIV/0!</v>
      </c>
      <c r="AB31" s="17" t="e">
        <f t="shared" si="11"/>
        <v>#DIV/0!</v>
      </c>
      <c r="AC31" s="17" t="e">
        <f t="shared" si="11"/>
        <v>#DIV/0!</v>
      </c>
      <c r="AD31" s="17" t="e">
        <f t="shared" si="11"/>
        <v>#DIV/0!</v>
      </c>
      <c r="AE31" s="17">
        <f t="shared" si="11"/>
        <v>20</v>
      </c>
      <c r="AF31" s="17" t="e">
        <f t="shared" si="11"/>
        <v>#DIV/0!</v>
      </c>
      <c r="AG31" s="17" t="e">
        <f t="shared" si="11"/>
        <v>#DIV/0!</v>
      </c>
    </row>
    <row r="32" spans="1:33" s="11" customFormat="1" ht="30.75" customHeight="1" x14ac:dyDescent="0.2">
      <c r="A32" s="95" t="s">
        <v>202</v>
      </c>
      <c r="B32" s="17">
        <v>11</v>
      </c>
      <c r="C32" s="17">
        <f t="shared" ref="C32:C33" si="12">E32+F32+G32+H32+I32+J32+L32+M32+N32+O32+P32+Q32+R32+S32+T32+U32+W32+X32+Y32+Z32+AA32+AB32+AC32+AD32+AE32+AG32</f>
        <v>16</v>
      </c>
      <c r="D32" s="13"/>
      <c r="E32" s="17">
        <v>4</v>
      </c>
      <c r="F32" s="17">
        <v>3</v>
      </c>
      <c r="G32" s="17">
        <v>2</v>
      </c>
      <c r="H32" s="17">
        <v>2</v>
      </c>
      <c r="I32" s="17"/>
      <c r="J32" s="17"/>
      <c r="K32" s="17"/>
      <c r="L32" s="17"/>
      <c r="M32" s="17"/>
      <c r="N32" s="17">
        <v>1</v>
      </c>
      <c r="O32" s="17">
        <v>1</v>
      </c>
      <c r="P32" s="17">
        <v>1</v>
      </c>
      <c r="Q32" s="17">
        <v>1</v>
      </c>
      <c r="R32" s="17"/>
      <c r="S32" s="17"/>
      <c r="T32" s="17"/>
      <c r="U32" s="17">
        <v>1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s="11" customFormat="1" ht="30.75" customHeight="1" x14ac:dyDescent="0.2">
      <c r="A33" s="97" t="s">
        <v>131</v>
      </c>
      <c r="B33" s="20"/>
      <c r="C33" s="17">
        <f t="shared" si="12"/>
        <v>2.5</v>
      </c>
      <c r="D33" s="13" t="e">
        <f t="shared" si="1"/>
        <v>#DIV/0!</v>
      </c>
      <c r="E33" s="17"/>
      <c r="F33" s="17"/>
      <c r="G33" s="17"/>
      <c r="H33" s="17"/>
      <c r="I33" s="17"/>
      <c r="J33" s="17"/>
      <c r="K33" s="17"/>
      <c r="L33" s="17">
        <v>2.5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s="11" customFormat="1" ht="30.75" customHeight="1" x14ac:dyDescent="0.2">
      <c r="A34" s="94" t="s">
        <v>62</v>
      </c>
      <c r="B34" s="20"/>
      <c r="C34" s="17">
        <f t="shared" ref="C34" si="13">E34+F34+G34+H34+I34+J34+L34+M34+N34+O34+P34+Q34+R34+S34+T34+U34+W34+X34+Y34+Z34+AA34+AB34+AC34+AD34+AE34+AG34</f>
        <v>5</v>
      </c>
      <c r="D34" s="13" t="e">
        <f t="shared" si="1"/>
        <v>#DIV/0!</v>
      </c>
      <c r="E34" s="17"/>
      <c r="F34" s="17"/>
      <c r="G34" s="17"/>
      <c r="H34" s="17"/>
      <c r="I34" s="17"/>
      <c r="J34" s="17"/>
      <c r="K34" s="17"/>
      <c r="L34" s="17">
        <v>5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s="11" customFormat="1" ht="30.75" customHeight="1" x14ac:dyDescent="0.2">
      <c r="A35" s="94" t="s">
        <v>50</v>
      </c>
      <c r="B35" s="20"/>
      <c r="C35" s="17">
        <f>C34/C33*10</f>
        <v>20</v>
      </c>
      <c r="D35" s="13"/>
      <c r="E35" s="17"/>
      <c r="F35" s="17"/>
      <c r="G35" s="17"/>
      <c r="H35" s="17"/>
      <c r="I35" s="17"/>
      <c r="J35" s="17"/>
      <c r="K35" s="17"/>
      <c r="L35" s="17">
        <f>L34/L33*10</f>
        <v>20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11" customFormat="1" ht="30.75" customHeight="1" x14ac:dyDescent="0.2">
      <c r="A36" s="94" t="s">
        <v>179</v>
      </c>
      <c r="B36" s="20">
        <v>2229</v>
      </c>
      <c r="C36" s="17">
        <f>E36+F36+G36+H36+I36+J36+L36+M36+N36+O36+P36+Q36+R36+S36+T36+U36+W36+X36+Y36+Z36+AA36+AB36+AC36+AD36+AE36+AG36+K36</f>
        <v>2229</v>
      </c>
      <c r="D36" s="13">
        <f t="shared" ref="D36" si="14">C36/B36</f>
        <v>1</v>
      </c>
      <c r="E36" s="23">
        <v>736</v>
      </c>
      <c r="F36" s="23">
        <v>360</v>
      </c>
      <c r="G36" s="23">
        <v>200</v>
      </c>
      <c r="H36" s="23">
        <v>200</v>
      </c>
      <c r="I36" s="103">
        <v>0</v>
      </c>
      <c r="J36" s="23">
        <v>20</v>
      </c>
      <c r="K36" s="23">
        <v>70</v>
      </c>
      <c r="L36" s="23">
        <v>0</v>
      </c>
      <c r="M36" s="48">
        <v>50</v>
      </c>
      <c r="N36" s="48">
        <v>130</v>
      </c>
      <c r="O36" s="48">
        <v>40</v>
      </c>
      <c r="P36" s="48">
        <v>10</v>
      </c>
      <c r="Q36" s="101">
        <v>15</v>
      </c>
      <c r="R36" s="48">
        <v>200</v>
      </c>
      <c r="S36" s="101">
        <v>130</v>
      </c>
      <c r="T36" s="48">
        <v>0</v>
      </c>
      <c r="U36" s="48">
        <v>51</v>
      </c>
      <c r="V36" s="48"/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10</v>
      </c>
      <c r="AC36" s="49">
        <v>0</v>
      </c>
      <c r="AD36" s="49">
        <v>0</v>
      </c>
      <c r="AE36" s="49">
        <v>7</v>
      </c>
      <c r="AF36" s="49"/>
      <c r="AG36" s="49"/>
    </row>
    <row r="37" spans="1:33" s="11" customFormat="1" ht="28.5" customHeight="1" x14ac:dyDescent="0.2">
      <c r="A37" s="94" t="s">
        <v>194</v>
      </c>
      <c r="B37" s="20">
        <v>1080</v>
      </c>
      <c r="C37" s="17">
        <f>E37+F37+G37+H37+I37+J37+L37+M37+N37+O37+P37+Q37+R37+S37+T37+U37+V37+W37+X37+Y37+Z37+AA37+AB37+AC37+AD37+AE37+AG37</f>
        <v>1960</v>
      </c>
      <c r="D37" s="13">
        <f t="shared" si="1"/>
        <v>1.8148148148148149</v>
      </c>
      <c r="E37" s="22">
        <v>700</v>
      </c>
      <c r="F37" s="22">
        <v>400</v>
      </c>
      <c r="G37" s="22">
        <v>150</v>
      </c>
      <c r="H37" s="22">
        <v>200</v>
      </c>
      <c r="I37" s="22">
        <v>0</v>
      </c>
      <c r="J37" s="22">
        <v>20</v>
      </c>
      <c r="K37" s="22">
        <v>0</v>
      </c>
      <c r="L37" s="22">
        <v>20</v>
      </c>
      <c r="M37" s="49">
        <v>50</v>
      </c>
      <c r="N37" s="49">
        <v>100</v>
      </c>
      <c r="O37" s="49">
        <v>30</v>
      </c>
      <c r="P37" s="49">
        <v>5</v>
      </c>
      <c r="Q37" s="49">
        <v>10</v>
      </c>
      <c r="R37" s="49">
        <v>30</v>
      </c>
      <c r="S37" s="49">
        <v>100</v>
      </c>
      <c r="T37" s="49"/>
      <c r="U37" s="49">
        <v>30</v>
      </c>
      <c r="V37" s="49">
        <v>100</v>
      </c>
      <c r="W37" s="49"/>
      <c r="X37" s="49"/>
      <c r="Y37" s="49"/>
      <c r="Z37" s="49"/>
      <c r="AA37" s="49"/>
      <c r="AB37" s="49">
        <v>10</v>
      </c>
      <c r="AC37" s="49"/>
      <c r="AD37" s="49"/>
      <c r="AE37" s="49">
        <v>5</v>
      </c>
      <c r="AF37" s="49"/>
      <c r="AG37" s="49"/>
    </row>
    <row r="38" spans="1:33" s="11" customFormat="1" ht="30" hidden="1" customHeight="1" x14ac:dyDescent="0.2">
      <c r="A38" s="95" t="s">
        <v>5</v>
      </c>
      <c r="B38" s="20">
        <v>0</v>
      </c>
      <c r="C38" s="17" t="e">
        <f>C37/#REF!*100</f>
        <v>#REF!</v>
      </c>
      <c r="D38" s="13" t="e">
        <f t="shared" si="1"/>
        <v>#REF!</v>
      </c>
      <c r="E38" s="17" t="e">
        <f>E37/#REF!*100</f>
        <v>#REF!</v>
      </c>
      <c r="F38" s="17" t="e">
        <f>F37/#REF!*100</f>
        <v>#REF!</v>
      </c>
      <c r="G38" s="17" t="e">
        <f>G37/#REF!*100</f>
        <v>#REF!</v>
      </c>
      <c r="H38" s="17" t="e">
        <f>H37/#REF!*100</f>
        <v>#REF!</v>
      </c>
      <c r="I38" s="22"/>
      <c r="J38" s="17" t="e">
        <f>J37/#REF!*100</f>
        <v>#REF!</v>
      </c>
      <c r="K38" s="17" t="e">
        <f>K37/#REF!*100</f>
        <v>#REF!</v>
      </c>
      <c r="L38" s="22"/>
      <c r="M38" s="17" t="e">
        <f>M37/#REF!*100</f>
        <v>#REF!</v>
      </c>
      <c r="N38" s="17" t="e">
        <f>N37/#REF!*100</f>
        <v>#REF!</v>
      </c>
      <c r="O38" s="17" t="e">
        <f>O37/#REF!*100</f>
        <v>#REF!</v>
      </c>
      <c r="P38" s="17"/>
      <c r="Q38" s="17" t="e">
        <f>Q37/#REF!*100</f>
        <v>#REF!</v>
      </c>
      <c r="R38" s="17" t="e">
        <f>R37/#REF!*100</f>
        <v>#REF!</v>
      </c>
      <c r="S38" s="17" t="e">
        <f>S37/#REF!*100</f>
        <v>#REF!</v>
      </c>
      <c r="T38" s="17"/>
      <c r="U38" s="17" t="e">
        <f>U37/#REF!*100</f>
        <v>#REF!</v>
      </c>
      <c r="V38" s="17"/>
      <c r="W38" s="17"/>
      <c r="X38" s="17"/>
      <c r="Y38" s="17"/>
      <c r="Z38" s="17"/>
      <c r="AA38" s="17"/>
      <c r="AB38" s="17" t="e">
        <f>AB37/#REF!*100</f>
        <v>#REF!</v>
      </c>
      <c r="AC38" s="17"/>
      <c r="AD38" s="17"/>
      <c r="AE38" s="17" t="e">
        <f>AE37/#REF!*100</f>
        <v>#REF!</v>
      </c>
      <c r="AF38" s="17"/>
      <c r="AG38" s="17"/>
    </row>
    <row r="39" spans="1:33" s="11" customFormat="1" ht="30" customHeight="1" x14ac:dyDescent="0.2">
      <c r="A39" s="97" t="s">
        <v>75</v>
      </c>
      <c r="B39" s="100">
        <f>B37/B36</f>
        <v>0.48452220726783313</v>
      </c>
      <c r="C39" s="100">
        <f>C37/C36</f>
        <v>0.87931807985643784</v>
      </c>
      <c r="D39" s="13"/>
      <c r="E39" s="100">
        <f t="shared" ref="E39:AE39" si="15">E37/E36</f>
        <v>0.95108695652173914</v>
      </c>
      <c r="F39" s="100">
        <f t="shared" si="15"/>
        <v>1.1111111111111112</v>
      </c>
      <c r="G39" s="100">
        <f t="shared" si="15"/>
        <v>0.75</v>
      </c>
      <c r="H39" s="100">
        <f t="shared" si="15"/>
        <v>1</v>
      </c>
      <c r="I39" s="100"/>
      <c r="J39" s="100">
        <f t="shared" si="15"/>
        <v>1</v>
      </c>
      <c r="K39" s="100">
        <f t="shared" si="15"/>
        <v>0</v>
      </c>
      <c r="L39" s="100" t="e">
        <f t="shared" si="15"/>
        <v>#DIV/0!</v>
      </c>
      <c r="M39" s="100">
        <f t="shared" si="15"/>
        <v>1</v>
      </c>
      <c r="N39" s="100">
        <f t="shared" si="15"/>
        <v>0.76923076923076927</v>
      </c>
      <c r="O39" s="100">
        <f t="shared" si="15"/>
        <v>0.75</v>
      </c>
      <c r="P39" s="100">
        <f t="shared" si="15"/>
        <v>0.5</v>
      </c>
      <c r="Q39" s="100">
        <f t="shared" si="15"/>
        <v>0.66666666666666663</v>
      </c>
      <c r="R39" s="100">
        <f t="shared" si="15"/>
        <v>0.15</v>
      </c>
      <c r="S39" s="100">
        <f t="shared" si="15"/>
        <v>0.76923076923076927</v>
      </c>
      <c r="T39" s="100"/>
      <c r="U39" s="100">
        <f t="shared" si="15"/>
        <v>0.58823529411764708</v>
      </c>
      <c r="V39" s="100" t="e">
        <f t="shared" si="15"/>
        <v>#DIV/0!</v>
      </c>
      <c r="W39" s="100"/>
      <c r="X39" s="100"/>
      <c r="Y39" s="100"/>
      <c r="Z39" s="100"/>
      <c r="AA39" s="100"/>
      <c r="AB39" s="100">
        <f t="shared" si="15"/>
        <v>1</v>
      </c>
      <c r="AC39" s="100"/>
      <c r="AD39" s="100"/>
      <c r="AE39" s="100">
        <f t="shared" si="15"/>
        <v>0.7142857142857143</v>
      </c>
      <c r="AF39" s="100"/>
      <c r="AG39" s="100"/>
    </row>
    <row r="40" spans="1:33" s="11" customFormat="1" ht="30" customHeight="1" x14ac:dyDescent="0.2">
      <c r="A40" s="98" t="s">
        <v>76</v>
      </c>
      <c r="B40" s="107">
        <v>80</v>
      </c>
      <c r="C40" s="17">
        <f>E40+F40+G40+H40+I40+J40+L40+M40+N40+O40+P40+Q40+R40+S40+T40+U40+V40+W40+X40+Y40+Z40+AA40+AB40+AC40+AD40+AE40+AG40</f>
        <v>655</v>
      </c>
      <c r="D40" s="13">
        <f t="shared" si="1"/>
        <v>8.1875</v>
      </c>
      <c r="E40" s="107">
        <v>250</v>
      </c>
      <c r="F40" s="107">
        <v>150</v>
      </c>
      <c r="G40" s="107">
        <v>100</v>
      </c>
      <c r="H40" s="107">
        <v>130</v>
      </c>
      <c r="I40" s="107"/>
      <c r="J40" s="107"/>
      <c r="K40" s="107"/>
      <c r="L40" s="107"/>
      <c r="M40" s="107"/>
      <c r="N40" s="107">
        <v>25</v>
      </c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1:33" s="11" customFormat="1" ht="30" customHeight="1" x14ac:dyDescent="0.2">
      <c r="A41" s="94" t="s">
        <v>78</v>
      </c>
      <c r="B41" s="107"/>
      <c r="C41" s="17">
        <f>E41+F41+G41+H41+I41+J41+L41+M41+N41+O41+P41+Q41+R41+S41+T41+U41+V41+W41+X41+Y41+Z41+AA41+AB41+AC41+AD41+AE41+AG41</f>
        <v>40</v>
      </c>
      <c r="D41" s="13"/>
      <c r="E41" s="107"/>
      <c r="F41" s="107">
        <v>40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1:33" s="11" customFormat="1" ht="30" customHeight="1" x14ac:dyDescent="0.2">
      <c r="A42" s="95" t="s">
        <v>204</v>
      </c>
      <c r="B42" s="107"/>
      <c r="C42" s="17">
        <f>E42+F42+G42+H42+I42+J42+L42+M42+N42+O42+P42+Q42+R42+S42+T42+U42+V42+W42+X42+Y42+Z42+AA42+AB42+AC42+AD42+AE42+AG42</f>
        <v>40</v>
      </c>
      <c r="D42" s="13"/>
      <c r="E42" s="107"/>
      <c r="F42" s="107">
        <v>40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1:33" s="11" customFormat="1" ht="30" customHeight="1" x14ac:dyDescent="0.2">
      <c r="A43" s="95" t="s">
        <v>175</v>
      </c>
      <c r="B43" s="20"/>
      <c r="C43" s="20"/>
      <c r="D43" s="1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 t="s">
        <v>0</v>
      </c>
      <c r="T43" s="22"/>
      <c r="U43" s="22"/>
      <c r="V43" s="22"/>
      <c r="W43" s="49"/>
      <c r="X43" s="49"/>
      <c r="Y43" s="49"/>
      <c r="Z43" s="49"/>
      <c r="AA43" s="49"/>
      <c r="AB43" s="49"/>
      <c r="AC43" s="49"/>
      <c r="AD43" s="49"/>
      <c r="AE43" s="22"/>
      <c r="AF43" s="49"/>
      <c r="AG43" s="49"/>
    </row>
    <row r="44" spans="1:33" s="11" customFormat="1" ht="30" customHeight="1" x14ac:dyDescent="0.2">
      <c r="A44" s="94" t="s">
        <v>87</v>
      </c>
      <c r="B44" s="20">
        <v>3200</v>
      </c>
      <c r="C44" s="17">
        <f>E44+F44+G44+H44+I44+J44+L44+M44+N44+O44+P44+Q44+R44+S44+T44+U44+W44+X44+Y44+Z44+AA44+AB44+AC44+AD44+AE44+AG44</f>
        <v>3411</v>
      </c>
      <c r="D44" s="13">
        <f>C44/B44</f>
        <v>1.0659375</v>
      </c>
      <c r="E44" s="22">
        <v>210</v>
      </c>
      <c r="F44" s="22">
        <v>700</v>
      </c>
      <c r="G44" s="22">
        <v>150</v>
      </c>
      <c r="H44" s="22">
        <v>0</v>
      </c>
      <c r="I44" s="22">
        <v>70</v>
      </c>
      <c r="J44" s="22">
        <v>45</v>
      </c>
      <c r="K44" s="22">
        <v>0</v>
      </c>
      <c r="L44" s="22">
        <v>0</v>
      </c>
      <c r="M44" s="22">
        <v>120</v>
      </c>
      <c r="N44" s="22">
        <v>50</v>
      </c>
      <c r="O44" s="22">
        <v>15</v>
      </c>
      <c r="P44" s="22">
        <v>600</v>
      </c>
      <c r="Q44" s="22">
        <v>550</v>
      </c>
      <c r="R44" s="22"/>
      <c r="S44" s="22">
        <v>35</v>
      </c>
      <c r="T44" s="22">
        <v>115</v>
      </c>
      <c r="U44" s="22"/>
      <c r="V44" s="22"/>
      <c r="W44" s="49">
        <v>100</v>
      </c>
      <c r="X44" s="49">
        <v>150</v>
      </c>
      <c r="Y44" s="49">
        <v>70</v>
      </c>
      <c r="Z44" s="49">
        <v>150</v>
      </c>
      <c r="AA44" s="49">
        <v>150</v>
      </c>
      <c r="AB44" s="49">
        <v>40</v>
      </c>
      <c r="AC44" s="49">
        <v>10</v>
      </c>
      <c r="AD44" s="49">
        <v>6</v>
      </c>
      <c r="AE44" s="22">
        <v>55</v>
      </c>
      <c r="AF44" s="49">
        <v>1</v>
      </c>
      <c r="AG44" s="49">
        <v>20</v>
      </c>
    </row>
    <row r="45" spans="1:33" s="11" customFormat="1" ht="0.75" customHeight="1" x14ac:dyDescent="0.2">
      <c r="A45" s="97" t="s">
        <v>187</v>
      </c>
      <c r="B45" s="20">
        <v>3149</v>
      </c>
      <c r="C45" s="99">
        <v>3368</v>
      </c>
      <c r="D45" s="1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49"/>
      <c r="X45" s="49"/>
      <c r="Y45" s="49"/>
      <c r="Z45" s="49"/>
      <c r="AA45" s="49"/>
      <c r="AB45" s="49"/>
      <c r="AC45" s="49"/>
      <c r="AD45" s="49"/>
      <c r="AE45" s="22"/>
      <c r="AF45" s="49"/>
      <c r="AG45" s="49"/>
    </row>
    <row r="46" spans="1:33" s="11" customFormat="1" ht="30" hidden="1" customHeight="1" x14ac:dyDescent="0.2">
      <c r="A46" s="97" t="s">
        <v>188</v>
      </c>
      <c r="B46" s="17">
        <f>B44*0.45</f>
        <v>1440</v>
      </c>
      <c r="C46" s="17">
        <f>C44*0.45</f>
        <v>1534.95</v>
      </c>
      <c r="D46" s="13"/>
      <c r="E46" s="17">
        <f t="shared" ref="E46:AG46" si="16">E44*0.45</f>
        <v>94.5</v>
      </c>
      <c r="F46" s="17">
        <f t="shared" si="16"/>
        <v>315</v>
      </c>
      <c r="G46" s="17">
        <f t="shared" si="16"/>
        <v>67.5</v>
      </c>
      <c r="H46" s="17">
        <f t="shared" si="16"/>
        <v>0</v>
      </c>
      <c r="I46" s="17">
        <f t="shared" si="16"/>
        <v>31.5</v>
      </c>
      <c r="J46" s="17">
        <f t="shared" si="16"/>
        <v>20.25</v>
      </c>
      <c r="K46" s="17">
        <f t="shared" si="16"/>
        <v>0</v>
      </c>
      <c r="L46" s="17">
        <f t="shared" si="16"/>
        <v>0</v>
      </c>
      <c r="M46" s="17">
        <f t="shared" si="16"/>
        <v>54</v>
      </c>
      <c r="N46" s="17">
        <f t="shared" si="16"/>
        <v>22.5</v>
      </c>
      <c r="O46" s="17">
        <f t="shared" si="16"/>
        <v>6.75</v>
      </c>
      <c r="P46" s="17">
        <f t="shared" si="16"/>
        <v>270</v>
      </c>
      <c r="Q46" s="17">
        <f t="shared" si="16"/>
        <v>247.5</v>
      </c>
      <c r="R46" s="17">
        <f t="shared" si="16"/>
        <v>0</v>
      </c>
      <c r="S46" s="17">
        <f t="shared" si="16"/>
        <v>15.75</v>
      </c>
      <c r="T46" s="17">
        <f t="shared" si="16"/>
        <v>51.75</v>
      </c>
      <c r="U46" s="17">
        <f t="shared" si="16"/>
        <v>0</v>
      </c>
      <c r="V46" s="17"/>
      <c r="W46" s="17">
        <f t="shared" si="16"/>
        <v>45</v>
      </c>
      <c r="X46" s="17">
        <f t="shared" si="16"/>
        <v>67.5</v>
      </c>
      <c r="Y46" s="17">
        <f t="shared" si="16"/>
        <v>31.5</v>
      </c>
      <c r="Z46" s="17">
        <f t="shared" si="16"/>
        <v>67.5</v>
      </c>
      <c r="AA46" s="17">
        <f t="shared" si="16"/>
        <v>67.5</v>
      </c>
      <c r="AB46" s="17">
        <f t="shared" si="16"/>
        <v>18</v>
      </c>
      <c r="AC46" s="17">
        <f t="shared" si="16"/>
        <v>4.5</v>
      </c>
      <c r="AD46" s="17">
        <f t="shared" si="16"/>
        <v>2.7</v>
      </c>
      <c r="AE46" s="17">
        <f t="shared" si="16"/>
        <v>24.75</v>
      </c>
      <c r="AF46" s="17">
        <f t="shared" si="16"/>
        <v>0.45</v>
      </c>
      <c r="AG46" s="17">
        <f t="shared" si="16"/>
        <v>9</v>
      </c>
    </row>
    <row r="47" spans="1:33" s="11" customFormat="1" ht="30" customHeight="1" x14ac:dyDescent="0.2">
      <c r="A47" s="97" t="s">
        <v>189</v>
      </c>
      <c r="B47" s="20"/>
      <c r="C47" s="100">
        <f>C44/C45</f>
        <v>1.0127672209026128</v>
      </c>
      <c r="D47" s="1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49"/>
      <c r="X47" s="49"/>
      <c r="Y47" s="49"/>
      <c r="Z47" s="49"/>
      <c r="AA47" s="49"/>
      <c r="AB47" s="49"/>
      <c r="AC47" s="49"/>
      <c r="AD47" s="49"/>
      <c r="AE47" s="22"/>
      <c r="AF47" s="49"/>
      <c r="AG47" s="49"/>
    </row>
    <row r="48" spans="1:33" s="11" customFormat="1" ht="29.25" customHeight="1" x14ac:dyDescent="0.2">
      <c r="A48" s="94" t="s">
        <v>91</v>
      </c>
      <c r="B48" s="20">
        <v>11700</v>
      </c>
      <c r="C48" s="20">
        <f t="shared" ref="C48:C59" si="17">SUM(E48:AG48)</f>
        <v>11850</v>
      </c>
      <c r="D48" s="13">
        <f>C48/B48</f>
        <v>1.0128205128205128</v>
      </c>
      <c r="E48" s="22">
        <v>5800</v>
      </c>
      <c r="F48" s="22">
        <v>4100</v>
      </c>
      <c r="G48" s="22">
        <v>1800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/>
      <c r="Q48" s="22"/>
      <c r="R48" s="22"/>
      <c r="S48" s="22"/>
      <c r="T48" s="22"/>
      <c r="U48" s="22"/>
      <c r="V48" s="22"/>
      <c r="W48" s="49"/>
      <c r="X48" s="49"/>
      <c r="Y48" s="49"/>
      <c r="Z48" s="49">
        <v>150</v>
      </c>
      <c r="AA48" s="49"/>
      <c r="AB48" s="49"/>
      <c r="AC48" s="49"/>
      <c r="AD48" s="49"/>
      <c r="AE48" s="22"/>
      <c r="AF48" s="49"/>
      <c r="AG48" s="49"/>
    </row>
    <row r="49" spans="1:37" s="11" customFormat="1" ht="39" hidden="1" customHeight="1" x14ac:dyDescent="0.2">
      <c r="A49" s="97" t="s">
        <v>190</v>
      </c>
      <c r="B49" s="20">
        <v>11021</v>
      </c>
      <c r="C49" s="93">
        <v>11786</v>
      </c>
      <c r="D49" s="1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49"/>
      <c r="X49" s="49"/>
      <c r="Y49" s="49"/>
      <c r="Z49" s="49"/>
      <c r="AA49" s="49"/>
      <c r="AB49" s="49"/>
      <c r="AC49" s="49"/>
      <c r="AD49" s="49"/>
      <c r="AE49" s="22"/>
      <c r="AF49" s="49"/>
      <c r="AG49" s="49"/>
    </row>
    <row r="50" spans="1:37" s="11" customFormat="1" ht="36.75" hidden="1" customHeight="1" x14ac:dyDescent="0.2">
      <c r="A50" s="97" t="s">
        <v>191</v>
      </c>
      <c r="B50" s="20">
        <f>B48*0.3</f>
        <v>3510</v>
      </c>
      <c r="C50" s="20">
        <f>C48*0.3</f>
        <v>3555</v>
      </c>
      <c r="D50" s="13">
        <f>C50/B50</f>
        <v>1.0128205128205128</v>
      </c>
      <c r="E50" s="20">
        <f t="shared" ref="E50:AG50" si="18">E48*0.3</f>
        <v>1740</v>
      </c>
      <c r="F50" s="20">
        <f t="shared" si="18"/>
        <v>1230</v>
      </c>
      <c r="G50" s="20">
        <f t="shared" si="18"/>
        <v>540</v>
      </c>
      <c r="H50" s="20">
        <f t="shared" si="18"/>
        <v>0</v>
      </c>
      <c r="I50" s="20">
        <f t="shared" si="18"/>
        <v>0</v>
      </c>
      <c r="J50" s="20">
        <f t="shared" si="18"/>
        <v>0</v>
      </c>
      <c r="K50" s="20">
        <f t="shared" si="18"/>
        <v>0</v>
      </c>
      <c r="L50" s="20">
        <f t="shared" si="18"/>
        <v>0</v>
      </c>
      <c r="M50" s="20">
        <f t="shared" si="18"/>
        <v>0</v>
      </c>
      <c r="N50" s="20">
        <f t="shared" si="18"/>
        <v>0</v>
      </c>
      <c r="O50" s="20">
        <f t="shared" si="18"/>
        <v>0</v>
      </c>
      <c r="P50" s="20">
        <f t="shared" si="18"/>
        <v>0</v>
      </c>
      <c r="Q50" s="20">
        <f t="shared" si="18"/>
        <v>0</v>
      </c>
      <c r="R50" s="20">
        <f t="shared" si="18"/>
        <v>0</v>
      </c>
      <c r="S50" s="20">
        <f t="shared" si="18"/>
        <v>0</v>
      </c>
      <c r="T50" s="20">
        <f t="shared" si="18"/>
        <v>0</v>
      </c>
      <c r="U50" s="20">
        <f t="shared" si="18"/>
        <v>0</v>
      </c>
      <c r="V50" s="20"/>
      <c r="W50" s="20">
        <f t="shared" si="18"/>
        <v>0</v>
      </c>
      <c r="X50" s="20">
        <f t="shared" si="18"/>
        <v>0</v>
      </c>
      <c r="Y50" s="20">
        <f t="shared" si="18"/>
        <v>0</v>
      </c>
      <c r="Z50" s="20">
        <f t="shared" si="18"/>
        <v>45</v>
      </c>
      <c r="AA50" s="20">
        <f t="shared" si="18"/>
        <v>0</v>
      </c>
      <c r="AB50" s="20">
        <f t="shared" si="18"/>
        <v>0</v>
      </c>
      <c r="AC50" s="20">
        <f t="shared" si="18"/>
        <v>0</v>
      </c>
      <c r="AD50" s="20">
        <f t="shared" si="18"/>
        <v>0</v>
      </c>
      <c r="AE50" s="20">
        <f t="shared" si="18"/>
        <v>0</v>
      </c>
      <c r="AF50" s="20">
        <f t="shared" si="18"/>
        <v>0</v>
      </c>
      <c r="AG50" s="20">
        <f t="shared" si="18"/>
        <v>0</v>
      </c>
    </row>
    <row r="51" spans="1:37" s="11" customFormat="1" ht="30" customHeight="1" x14ac:dyDescent="0.2">
      <c r="A51" s="97" t="s">
        <v>189</v>
      </c>
      <c r="B51" s="100">
        <f>B48/B49</f>
        <v>1.0616096542963434</v>
      </c>
      <c r="C51" s="100">
        <f>C48/C49</f>
        <v>1.0054301713897844</v>
      </c>
      <c r="D51" s="1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49"/>
      <c r="X51" s="49"/>
      <c r="Y51" s="49"/>
      <c r="Z51" s="49"/>
      <c r="AA51" s="49"/>
      <c r="AB51" s="49"/>
      <c r="AC51" s="49"/>
      <c r="AD51" s="49"/>
      <c r="AE51" s="22"/>
      <c r="AF51" s="49"/>
      <c r="AG51" s="49"/>
    </row>
    <row r="52" spans="1:37" s="11" customFormat="1" ht="30" customHeight="1" x14ac:dyDescent="0.2">
      <c r="A52" s="94" t="s">
        <v>92</v>
      </c>
      <c r="B52" s="20">
        <v>3500</v>
      </c>
      <c r="C52" s="20"/>
      <c r="D52" s="1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49"/>
      <c r="X52" s="49"/>
      <c r="Y52" s="49"/>
      <c r="Z52" s="49"/>
      <c r="AA52" s="49"/>
      <c r="AB52" s="49"/>
      <c r="AC52" s="49"/>
      <c r="AD52" s="49"/>
      <c r="AE52" s="22"/>
      <c r="AF52" s="49"/>
      <c r="AG52" s="49"/>
    </row>
    <row r="53" spans="1:37" s="11" customFormat="1" ht="30" customHeight="1" x14ac:dyDescent="0.2">
      <c r="A53" s="97" t="s">
        <v>186</v>
      </c>
      <c r="B53" s="20">
        <v>13797</v>
      </c>
      <c r="C53" s="20">
        <v>12628</v>
      </c>
      <c r="D53" s="1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49"/>
      <c r="X53" s="49"/>
      <c r="Y53" s="49"/>
      <c r="Z53" s="49"/>
      <c r="AA53" s="49"/>
      <c r="AB53" s="49"/>
      <c r="AC53" s="49"/>
      <c r="AD53" s="49"/>
      <c r="AE53" s="22"/>
      <c r="AF53" s="49"/>
      <c r="AG53" s="49"/>
    </row>
    <row r="54" spans="1:37" s="11" customFormat="1" ht="29.25" customHeight="1" x14ac:dyDescent="0.2">
      <c r="A54" s="94" t="s">
        <v>176</v>
      </c>
      <c r="B54" s="20">
        <v>5615</v>
      </c>
      <c r="C54" s="20">
        <f>C46+C50</f>
        <v>5089.95</v>
      </c>
      <c r="D54" s="13">
        <f>C54/B54</f>
        <v>0.90649154051647374</v>
      </c>
      <c r="E54" s="20">
        <f t="shared" ref="E54:AG54" si="19">E46+E50</f>
        <v>1834.5</v>
      </c>
      <c r="F54" s="20">
        <f t="shared" si="19"/>
        <v>1545</v>
      </c>
      <c r="G54" s="20">
        <f t="shared" si="19"/>
        <v>607.5</v>
      </c>
      <c r="H54" s="20">
        <f t="shared" si="19"/>
        <v>0</v>
      </c>
      <c r="I54" s="20">
        <f t="shared" si="19"/>
        <v>31.5</v>
      </c>
      <c r="J54" s="20">
        <f t="shared" si="19"/>
        <v>20.25</v>
      </c>
      <c r="K54" s="20">
        <f t="shared" si="19"/>
        <v>0</v>
      </c>
      <c r="L54" s="20">
        <f t="shared" si="19"/>
        <v>0</v>
      </c>
      <c r="M54" s="20">
        <f t="shared" si="19"/>
        <v>54</v>
      </c>
      <c r="N54" s="20">
        <f t="shared" si="19"/>
        <v>22.5</v>
      </c>
      <c r="O54" s="20">
        <f t="shared" si="19"/>
        <v>6.75</v>
      </c>
      <c r="P54" s="20">
        <f t="shared" si="19"/>
        <v>270</v>
      </c>
      <c r="Q54" s="20">
        <f t="shared" si="19"/>
        <v>247.5</v>
      </c>
      <c r="R54" s="20">
        <f t="shared" si="19"/>
        <v>0</v>
      </c>
      <c r="S54" s="20">
        <f t="shared" si="19"/>
        <v>15.75</v>
      </c>
      <c r="T54" s="20">
        <f t="shared" si="19"/>
        <v>51.75</v>
      </c>
      <c r="U54" s="20">
        <f t="shared" si="19"/>
        <v>0</v>
      </c>
      <c r="V54" s="20"/>
      <c r="W54" s="20">
        <f t="shared" si="19"/>
        <v>45</v>
      </c>
      <c r="X54" s="20">
        <f t="shared" si="19"/>
        <v>67.5</v>
      </c>
      <c r="Y54" s="20">
        <f t="shared" si="19"/>
        <v>31.5</v>
      </c>
      <c r="Z54" s="20">
        <f t="shared" si="19"/>
        <v>112.5</v>
      </c>
      <c r="AA54" s="20">
        <f t="shared" si="19"/>
        <v>67.5</v>
      </c>
      <c r="AB54" s="20">
        <f t="shared" si="19"/>
        <v>18</v>
      </c>
      <c r="AC54" s="20">
        <f t="shared" si="19"/>
        <v>4.5</v>
      </c>
      <c r="AD54" s="20">
        <f t="shared" si="19"/>
        <v>2.7</v>
      </c>
      <c r="AE54" s="20">
        <f t="shared" si="19"/>
        <v>24.75</v>
      </c>
      <c r="AF54" s="20">
        <f t="shared" si="19"/>
        <v>0.45</v>
      </c>
      <c r="AG54" s="20">
        <f t="shared" si="19"/>
        <v>9</v>
      </c>
      <c r="AH54" s="20"/>
      <c r="AI54" s="20"/>
      <c r="AJ54" s="20"/>
      <c r="AK54" s="20"/>
    </row>
    <row r="55" spans="1:37" s="11" customFormat="1" ht="1.5" hidden="1" customHeight="1" x14ac:dyDescent="0.2">
      <c r="A55" s="95" t="s">
        <v>192</v>
      </c>
      <c r="B55" s="20">
        <v>2362</v>
      </c>
      <c r="C55" s="20">
        <v>2526</v>
      </c>
      <c r="D55" s="13">
        <f t="shared" ref="D55:D56" si="20">C55/B55</f>
        <v>1.0694326841659612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49"/>
      <c r="X55" s="49"/>
      <c r="Y55" s="49"/>
      <c r="Z55" s="49"/>
      <c r="AA55" s="49"/>
      <c r="AB55" s="49"/>
      <c r="AC55" s="49"/>
      <c r="AD55" s="49"/>
      <c r="AE55" s="22"/>
      <c r="AF55" s="49"/>
      <c r="AG55" s="49"/>
    </row>
    <row r="56" spans="1:37" s="11" customFormat="1" ht="26.25" customHeight="1" x14ac:dyDescent="0.2">
      <c r="A56" s="98" t="s">
        <v>193</v>
      </c>
      <c r="B56" s="17">
        <f>B54/B55*10</f>
        <v>23.772226926333616</v>
      </c>
      <c r="C56" s="17">
        <f>C54/C55*10</f>
        <v>20.150237529691211</v>
      </c>
      <c r="D56" s="13">
        <f t="shared" si="20"/>
        <v>0.84763777462387602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49"/>
      <c r="X56" s="49"/>
      <c r="Y56" s="49"/>
      <c r="Z56" s="49"/>
      <c r="AA56" s="49"/>
      <c r="AB56" s="49"/>
      <c r="AC56" s="49"/>
      <c r="AD56" s="49"/>
      <c r="AE56" s="22"/>
      <c r="AF56" s="49"/>
      <c r="AG56" s="49"/>
    </row>
    <row r="57" spans="1:37" s="11" customFormat="1" ht="30" hidden="1" customHeight="1" x14ac:dyDescent="0.2">
      <c r="A57" s="94" t="s">
        <v>182</v>
      </c>
      <c r="B57" s="20"/>
      <c r="C57" s="17">
        <f>E57+F57+G57+H57+I57+J57+L57+M57+N57+O57+P57+Q57+R57+S57+T57+U57+W57+X57+Y57+Z57+AA57+AB57+AC57+AD57+AE57+AG57</f>
        <v>16</v>
      </c>
      <c r="D57" s="13" t="e">
        <f t="shared" ref="D57:D60" si="21">C57/B57</f>
        <v>#DIV/0!</v>
      </c>
      <c r="E57" s="22">
        <v>4</v>
      </c>
      <c r="F57" s="22">
        <v>3</v>
      </c>
      <c r="G57" s="22">
        <v>2</v>
      </c>
      <c r="H57" s="22">
        <v>3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1</v>
      </c>
      <c r="O57" s="22">
        <v>1</v>
      </c>
      <c r="P57" s="22">
        <v>1</v>
      </c>
      <c r="Q57" s="22">
        <v>1</v>
      </c>
      <c r="R57" s="22">
        <v>0</v>
      </c>
      <c r="S57" s="22">
        <v>0</v>
      </c>
      <c r="T57" s="22">
        <v>0</v>
      </c>
      <c r="U57" s="22">
        <v>0</v>
      </c>
      <c r="V57" s="22"/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22">
        <v>0</v>
      </c>
      <c r="AF57" s="49">
        <v>0</v>
      </c>
      <c r="AG57" s="49"/>
    </row>
    <row r="58" spans="1:37" s="11" customFormat="1" ht="3" hidden="1" customHeight="1" x14ac:dyDescent="0.2">
      <c r="A58" s="94" t="s">
        <v>183</v>
      </c>
      <c r="B58" s="20"/>
      <c r="C58" s="20">
        <f t="shared" si="17"/>
        <v>5</v>
      </c>
      <c r="D58" s="13" t="e">
        <f t="shared" si="21"/>
        <v>#DIV/0!</v>
      </c>
      <c r="E58" s="22">
        <v>2</v>
      </c>
      <c r="F58" s="22">
        <v>1</v>
      </c>
      <c r="G58" s="22">
        <v>0</v>
      </c>
      <c r="H58" s="22">
        <v>2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/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22">
        <v>0</v>
      </c>
      <c r="AF58" s="49">
        <v>0</v>
      </c>
      <c r="AG58" s="49"/>
    </row>
    <row r="59" spans="1:37" s="11" customFormat="1" ht="30" hidden="1" customHeight="1" x14ac:dyDescent="0.2">
      <c r="A59" s="94" t="s">
        <v>184</v>
      </c>
      <c r="B59" s="20"/>
      <c r="C59" s="20">
        <f t="shared" si="17"/>
        <v>3</v>
      </c>
      <c r="D59" s="13" t="e">
        <f t="shared" si="21"/>
        <v>#DIV/0!</v>
      </c>
      <c r="E59" s="22">
        <v>1</v>
      </c>
      <c r="F59" s="22">
        <v>1</v>
      </c>
      <c r="G59" s="22">
        <v>0</v>
      </c>
      <c r="H59" s="22">
        <v>1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/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22">
        <v>0</v>
      </c>
      <c r="AF59" s="49">
        <v>0</v>
      </c>
      <c r="AG59" s="49"/>
    </row>
    <row r="60" spans="1:37" s="11" customFormat="1" ht="30" hidden="1" customHeight="1" x14ac:dyDescent="0.2">
      <c r="A60" s="95" t="s">
        <v>185</v>
      </c>
      <c r="B60" s="20">
        <v>0</v>
      </c>
      <c r="C60" s="20">
        <f>SUM(E60:AG60)</f>
        <v>8</v>
      </c>
      <c r="D60" s="13" t="e">
        <f t="shared" si="21"/>
        <v>#DIV/0!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1</v>
      </c>
      <c r="K60" s="22">
        <v>1</v>
      </c>
      <c r="L60" s="22">
        <v>1</v>
      </c>
      <c r="M60" s="22">
        <v>1</v>
      </c>
      <c r="N60" s="22">
        <v>0</v>
      </c>
      <c r="O60" s="22">
        <v>0</v>
      </c>
      <c r="P60" s="22">
        <v>0</v>
      </c>
      <c r="Q60" s="22">
        <v>0</v>
      </c>
      <c r="R60" s="22">
        <v>1</v>
      </c>
      <c r="S60" s="22">
        <v>1</v>
      </c>
      <c r="T60" s="22">
        <v>0</v>
      </c>
      <c r="U60" s="22">
        <v>1</v>
      </c>
      <c r="V60" s="22"/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1</v>
      </c>
      <c r="AC60" s="49"/>
      <c r="AD60" s="49"/>
      <c r="AE60" s="22"/>
      <c r="AF60" s="49"/>
      <c r="AG60" s="49"/>
    </row>
    <row r="61" spans="1:37" s="2" customFormat="1" ht="30" hidden="1" customHeight="1" x14ac:dyDescent="0.25">
      <c r="A61" s="10" t="s">
        <v>120</v>
      </c>
      <c r="B61" s="20">
        <v>214447</v>
      </c>
      <c r="C61" s="20">
        <f>SUM(E61:AG61)</f>
        <v>185988.6</v>
      </c>
      <c r="D61" s="13"/>
      <c r="E61" s="9">
        <v>8532</v>
      </c>
      <c r="F61" s="9">
        <v>6006</v>
      </c>
      <c r="G61" s="9">
        <v>13990</v>
      </c>
      <c r="H61" s="9">
        <v>11277.6</v>
      </c>
      <c r="I61" s="90">
        <v>5725</v>
      </c>
      <c r="J61" s="9">
        <v>11939</v>
      </c>
      <c r="K61" s="9"/>
      <c r="L61" s="9">
        <v>8497</v>
      </c>
      <c r="M61" s="9">
        <v>10048</v>
      </c>
      <c r="N61" s="9">
        <v>10249</v>
      </c>
      <c r="O61" s="9">
        <v>3000</v>
      </c>
      <c r="P61" s="9">
        <v>6210</v>
      </c>
      <c r="Q61" s="9">
        <v>7930</v>
      </c>
      <c r="R61" s="9"/>
      <c r="S61" s="9"/>
      <c r="T61" s="9">
        <v>9997</v>
      </c>
      <c r="U61" s="9">
        <v>10907</v>
      </c>
      <c r="V61" s="9"/>
      <c r="W61" s="90">
        <v>12107</v>
      </c>
      <c r="X61" s="9">
        <v>9823</v>
      </c>
      <c r="Y61" s="9">
        <v>7715</v>
      </c>
      <c r="Z61" s="9">
        <v>2158</v>
      </c>
      <c r="AA61" s="90">
        <v>6364</v>
      </c>
      <c r="AB61" s="90"/>
      <c r="AC61" s="9">
        <v>13864</v>
      </c>
      <c r="AD61" s="9"/>
      <c r="AE61" s="9"/>
      <c r="AF61" s="9"/>
      <c r="AG61" s="9">
        <v>9650</v>
      </c>
      <c r="AH61" s="18"/>
    </row>
    <row r="62" spans="1:37" s="2" customFormat="1" ht="30" hidden="1" customHeight="1" x14ac:dyDescent="0.25">
      <c r="A62" s="27" t="s">
        <v>118</v>
      </c>
      <c r="B62" s="20">
        <v>94</v>
      </c>
      <c r="C62" s="20">
        <f>SUM(E62:AG62)</f>
        <v>0</v>
      </c>
      <c r="D62" s="13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8"/>
    </row>
    <row r="63" spans="1:37" s="2" customFormat="1" ht="30" hidden="1" customHeight="1" x14ac:dyDescent="0.25">
      <c r="A63" s="15" t="s">
        <v>146</v>
      </c>
      <c r="B63" s="20"/>
      <c r="C63" s="20">
        <f>SUM(E63:AG63)</f>
        <v>6024</v>
      </c>
      <c r="D63" s="13"/>
      <c r="E63" s="9"/>
      <c r="F63" s="9">
        <v>720</v>
      </c>
      <c r="G63" s="9"/>
      <c r="H63" s="9"/>
      <c r="I63" s="9"/>
      <c r="J63" s="9"/>
      <c r="K63" s="9"/>
      <c r="L63" s="9">
        <v>525</v>
      </c>
      <c r="M63" s="9">
        <v>568</v>
      </c>
      <c r="N63" s="9"/>
      <c r="O63" s="9">
        <v>20</v>
      </c>
      <c r="P63" s="9"/>
      <c r="Q63" s="9"/>
      <c r="R63" s="9"/>
      <c r="S63" s="9"/>
      <c r="T63" s="9">
        <v>747</v>
      </c>
      <c r="U63" s="9"/>
      <c r="V63" s="9"/>
      <c r="W63" s="9"/>
      <c r="X63" s="9"/>
      <c r="Y63" s="9">
        <v>250</v>
      </c>
      <c r="Z63" s="9">
        <v>612</v>
      </c>
      <c r="AA63" s="9"/>
      <c r="AB63" s="9"/>
      <c r="AC63" s="9">
        <v>2392</v>
      </c>
      <c r="AD63" s="9"/>
      <c r="AE63" s="9"/>
      <c r="AF63" s="9"/>
      <c r="AG63" s="9">
        <v>190</v>
      </c>
      <c r="AH63" s="18"/>
    </row>
    <row r="64" spans="1:37" s="2" customFormat="1" ht="30" hidden="1" customHeight="1" x14ac:dyDescent="0.25">
      <c r="A64" s="16" t="s">
        <v>5</v>
      </c>
      <c r="B64" s="28">
        <f>B62/B61</f>
        <v>4.3833674520977209E-4</v>
      </c>
      <c r="C64" s="28">
        <f>C62/C61</f>
        <v>0</v>
      </c>
      <c r="D64" s="13"/>
      <c r="E64" s="30">
        <f>E62/E61</f>
        <v>0</v>
      </c>
      <c r="F64" s="30">
        <f t="shared" ref="F64:AG64" si="22">F62/F61</f>
        <v>0</v>
      </c>
      <c r="G64" s="30">
        <f t="shared" si="22"/>
        <v>0</v>
      </c>
      <c r="H64" s="30">
        <f t="shared" si="22"/>
        <v>0</v>
      </c>
      <c r="I64" s="30">
        <f t="shared" si="22"/>
        <v>0</v>
      </c>
      <c r="J64" s="30">
        <f t="shared" si="22"/>
        <v>0</v>
      </c>
      <c r="K64" s="30"/>
      <c r="L64" s="30">
        <f t="shared" si="22"/>
        <v>0</v>
      </c>
      <c r="M64" s="30">
        <f t="shared" si="22"/>
        <v>0</v>
      </c>
      <c r="N64" s="30">
        <f t="shared" si="22"/>
        <v>0</v>
      </c>
      <c r="O64" s="30">
        <f t="shared" si="22"/>
        <v>0</v>
      </c>
      <c r="P64" s="30">
        <f t="shared" si="22"/>
        <v>0</v>
      </c>
      <c r="Q64" s="30">
        <f t="shared" si="22"/>
        <v>0</v>
      </c>
      <c r="R64" s="30"/>
      <c r="S64" s="30"/>
      <c r="T64" s="30">
        <f t="shared" si="22"/>
        <v>0</v>
      </c>
      <c r="U64" s="30">
        <f t="shared" si="22"/>
        <v>0</v>
      </c>
      <c r="V64" s="30"/>
      <c r="W64" s="30">
        <f t="shared" si="22"/>
        <v>0</v>
      </c>
      <c r="X64" s="30">
        <f t="shared" si="22"/>
        <v>0</v>
      </c>
      <c r="Y64" s="30">
        <f t="shared" si="22"/>
        <v>0</v>
      </c>
      <c r="Z64" s="30">
        <f t="shared" si="22"/>
        <v>0</v>
      </c>
      <c r="AA64" s="30"/>
      <c r="AB64" s="30"/>
      <c r="AC64" s="30">
        <f t="shared" si="22"/>
        <v>0</v>
      </c>
      <c r="AD64" s="30"/>
      <c r="AE64" s="30"/>
      <c r="AF64" s="30"/>
      <c r="AG64" s="30">
        <f t="shared" si="22"/>
        <v>0</v>
      </c>
      <c r="AH64" s="19"/>
    </row>
    <row r="65" spans="1:34" s="2" customFormat="1" ht="30" hidden="1" customHeight="1" x14ac:dyDescent="0.25">
      <c r="A65" s="16" t="s">
        <v>119</v>
      </c>
      <c r="B65" s="20">
        <v>60</v>
      </c>
      <c r="C65" s="20">
        <f>SUM(E65:AG65)</f>
        <v>0</v>
      </c>
      <c r="D65" s="13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19"/>
    </row>
    <row r="66" spans="1:34" s="2" customFormat="1" ht="30" hidden="1" customHeight="1" x14ac:dyDescent="0.25">
      <c r="A66" s="16" t="s">
        <v>6</v>
      </c>
      <c r="B66" s="20">
        <v>30</v>
      </c>
      <c r="C66" s="20">
        <f>SUM(E66:AG66)</f>
        <v>0</v>
      </c>
      <c r="D66" s="1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19"/>
    </row>
    <row r="67" spans="1:34" s="2" customFormat="1" ht="30" hidden="1" customHeight="1" x14ac:dyDescent="0.25">
      <c r="A67" s="16" t="s">
        <v>7</v>
      </c>
      <c r="B67" s="20"/>
      <c r="C67" s="20">
        <f>SUM(E67:AG67)</f>
        <v>0</v>
      </c>
      <c r="D67" s="13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19"/>
    </row>
    <row r="68" spans="1:34" s="2" customFormat="1" ht="30" hidden="1" customHeight="1" x14ac:dyDescent="0.25">
      <c r="A68" s="16" t="s">
        <v>8</v>
      </c>
      <c r="B68" s="20"/>
      <c r="C68" s="20">
        <f>SUM(E68:AG68)</f>
        <v>0</v>
      </c>
      <c r="D68" s="13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19"/>
    </row>
    <row r="69" spans="1:34" s="2" customFormat="1" ht="30" hidden="1" customHeight="1" x14ac:dyDescent="0.25">
      <c r="A69" s="16" t="s">
        <v>9</v>
      </c>
      <c r="B69" s="20"/>
      <c r="C69" s="20">
        <f>SUM(E69:AG69)</f>
        <v>1762</v>
      </c>
      <c r="D69" s="13"/>
      <c r="E69" s="22">
        <v>15</v>
      </c>
      <c r="F69" s="22"/>
      <c r="G69" s="22">
        <v>205</v>
      </c>
      <c r="H69" s="22">
        <v>73</v>
      </c>
      <c r="I69" s="22">
        <v>55</v>
      </c>
      <c r="J69" s="22">
        <v>220</v>
      </c>
      <c r="K69" s="22"/>
      <c r="L69" s="22">
        <v>40</v>
      </c>
      <c r="M69" s="22">
        <v>97</v>
      </c>
      <c r="N69" s="22"/>
      <c r="O69" s="22"/>
      <c r="P69" s="22"/>
      <c r="Q69" s="22">
        <v>85</v>
      </c>
      <c r="R69" s="22"/>
      <c r="S69" s="22"/>
      <c r="T69" s="22">
        <v>200</v>
      </c>
      <c r="U69" s="22"/>
      <c r="V69" s="22"/>
      <c r="W69" s="22">
        <v>12</v>
      </c>
      <c r="X69" s="22">
        <v>100</v>
      </c>
      <c r="Y69" s="22">
        <v>30</v>
      </c>
      <c r="Z69" s="22"/>
      <c r="AA69" s="22"/>
      <c r="AB69" s="22"/>
      <c r="AC69" s="22">
        <v>630</v>
      </c>
      <c r="AD69" s="22"/>
      <c r="AE69" s="22"/>
      <c r="AF69" s="22"/>
      <c r="AG69" s="22"/>
      <c r="AH69" s="19"/>
    </row>
    <row r="70" spans="1:34" s="2" customFormat="1" ht="30" hidden="1" customHeight="1" x14ac:dyDescent="0.25">
      <c r="A70" s="15" t="s">
        <v>10</v>
      </c>
      <c r="B70" s="20"/>
      <c r="C70" s="20">
        <f t="shared" ref="C70:C81" si="23">SUM(E70:AG70)</f>
        <v>0</v>
      </c>
      <c r="D70" s="13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19"/>
    </row>
    <row r="71" spans="1:34" s="2" customFormat="1" ht="30" hidden="1" customHeight="1" outlineLevel="1" x14ac:dyDescent="0.25">
      <c r="A71" s="15" t="s">
        <v>121</v>
      </c>
      <c r="B71" s="20"/>
      <c r="C71" s="20">
        <f t="shared" si="23"/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19"/>
    </row>
    <row r="72" spans="1:34" s="2" customFormat="1" ht="30" hidden="1" customHeight="1" outlineLevel="1" x14ac:dyDescent="0.25">
      <c r="A72" s="15" t="s">
        <v>122</v>
      </c>
      <c r="B72" s="20"/>
      <c r="C72" s="20">
        <f t="shared" si="23"/>
        <v>0</v>
      </c>
      <c r="D72" s="13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19"/>
    </row>
    <row r="73" spans="1:34" s="2" customFormat="1" ht="30" hidden="1" customHeight="1" x14ac:dyDescent="0.25">
      <c r="A73" s="10" t="s">
        <v>11</v>
      </c>
      <c r="B73" s="20"/>
      <c r="C73" s="20">
        <f t="shared" si="23"/>
        <v>0</v>
      </c>
      <c r="D73" s="13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18"/>
    </row>
    <row r="74" spans="1:34" s="2" customFormat="1" ht="30" hidden="1" customHeight="1" x14ac:dyDescent="0.25">
      <c r="A74" s="27" t="s">
        <v>12</v>
      </c>
      <c r="B74" s="20"/>
      <c r="C74" s="20">
        <f t="shared" si="23"/>
        <v>158</v>
      </c>
      <c r="D74" s="13"/>
      <c r="E74" s="29"/>
      <c r="F74" s="29"/>
      <c r="G74" s="29">
        <v>96</v>
      </c>
      <c r="H74" s="29">
        <v>13</v>
      </c>
      <c r="I74" s="29"/>
      <c r="J74" s="29"/>
      <c r="K74" s="29"/>
      <c r="L74" s="29">
        <v>2</v>
      </c>
      <c r="M74" s="29">
        <v>43</v>
      </c>
      <c r="N74" s="29"/>
      <c r="O74" s="29">
        <v>1</v>
      </c>
      <c r="P74" s="29"/>
      <c r="Q74" s="29"/>
      <c r="R74" s="29"/>
      <c r="S74" s="29"/>
      <c r="T74" s="29"/>
      <c r="U74" s="29"/>
      <c r="V74" s="29"/>
      <c r="W74" s="29"/>
      <c r="X74" s="29"/>
      <c r="Y74" s="29">
        <v>3</v>
      </c>
      <c r="Z74" s="29"/>
      <c r="AA74" s="29"/>
      <c r="AB74" s="29"/>
      <c r="AC74" s="29"/>
      <c r="AD74" s="29"/>
      <c r="AE74" s="29"/>
      <c r="AF74" s="29"/>
      <c r="AG74" s="29"/>
      <c r="AH74" s="18"/>
    </row>
    <row r="75" spans="1:34" s="2" customFormat="1" ht="30" hidden="1" customHeight="1" x14ac:dyDescent="0.25">
      <c r="A75" s="16" t="s">
        <v>5</v>
      </c>
      <c r="B75" s="28" t="e">
        <f>B74/B73</f>
        <v>#DIV/0!</v>
      </c>
      <c r="C75" s="20" t="e">
        <f t="shared" si="23"/>
        <v>#DIV/0!</v>
      </c>
      <c r="D75" s="13"/>
      <c r="E75" s="30" t="e">
        <f t="shared" ref="E75:AG75" si="24">E74/E73</f>
        <v>#DIV/0!</v>
      </c>
      <c r="F75" s="30" t="e">
        <f t="shared" si="24"/>
        <v>#DIV/0!</v>
      </c>
      <c r="G75" s="30" t="e">
        <f t="shared" si="24"/>
        <v>#DIV/0!</v>
      </c>
      <c r="H75" s="30" t="e">
        <f t="shared" si="24"/>
        <v>#DIV/0!</v>
      </c>
      <c r="I75" s="30" t="e">
        <f t="shared" si="24"/>
        <v>#DIV/0!</v>
      </c>
      <c r="J75" s="30" t="e">
        <f t="shared" si="24"/>
        <v>#DIV/0!</v>
      </c>
      <c r="K75" s="30"/>
      <c r="L75" s="30" t="e">
        <f t="shared" si="24"/>
        <v>#DIV/0!</v>
      </c>
      <c r="M75" s="30" t="e">
        <f t="shared" si="24"/>
        <v>#DIV/0!</v>
      </c>
      <c r="N75" s="30" t="e">
        <f t="shared" si="24"/>
        <v>#DIV/0!</v>
      </c>
      <c r="O75" s="30" t="e">
        <f t="shared" si="24"/>
        <v>#DIV/0!</v>
      </c>
      <c r="P75" s="30" t="e">
        <f t="shared" si="24"/>
        <v>#DIV/0!</v>
      </c>
      <c r="Q75" s="30" t="e">
        <f t="shared" si="24"/>
        <v>#DIV/0!</v>
      </c>
      <c r="R75" s="30"/>
      <c r="S75" s="30"/>
      <c r="T75" s="30" t="e">
        <f t="shared" si="24"/>
        <v>#DIV/0!</v>
      </c>
      <c r="U75" s="30" t="e">
        <f t="shared" si="24"/>
        <v>#DIV/0!</v>
      </c>
      <c r="V75" s="30"/>
      <c r="W75" s="30" t="e">
        <f t="shared" si="24"/>
        <v>#DIV/0!</v>
      </c>
      <c r="X75" s="30" t="e">
        <f t="shared" si="24"/>
        <v>#DIV/0!</v>
      </c>
      <c r="Y75" s="30" t="e">
        <f t="shared" si="24"/>
        <v>#DIV/0!</v>
      </c>
      <c r="Z75" s="30" t="e">
        <f t="shared" si="24"/>
        <v>#DIV/0!</v>
      </c>
      <c r="AA75" s="30" t="e">
        <f t="shared" si="24"/>
        <v>#DIV/0!</v>
      </c>
      <c r="AB75" s="30"/>
      <c r="AC75" s="30" t="e">
        <f t="shared" si="24"/>
        <v>#DIV/0!</v>
      </c>
      <c r="AD75" s="30"/>
      <c r="AE75" s="30"/>
      <c r="AF75" s="30"/>
      <c r="AG75" s="30" t="e">
        <f t="shared" si="24"/>
        <v>#DIV/0!</v>
      </c>
      <c r="AH75" s="19"/>
    </row>
    <row r="76" spans="1:34" s="2" customFormat="1" ht="30" hidden="1" customHeight="1" outlineLevel="1" x14ac:dyDescent="0.25">
      <c r="A76" s="15" t="s">
        <v>13</v>
      </c>
      <c r="B76" s="20"/>
      <c r="C76" s="20">
        <f t="shared" si="23"/>
        <v>0</v>
      </c>
      <c r="D76" s="1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19"/>
    </row>
    <row r="77" spans="1:34" s="2" customFormat="1" ht="30" hidden="1" customHeight="1" x14ac:dyDescent="0.25">
      <c r="A77" s="10" t="s">
        <v>113</v>
      </c>
      <c r="B77" s="20"/>
      <c r="C77" s="20">
        <f t="shared" si="23"/>
        <v>0</v>
      </c>
      <c r="D77" s="13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18"/>
    </row>
    <row r="78" spans="1:34" s="2" customFormat="1" ht="26.45" hidden="1" customHeight="1" x14ac:dyDescent="0.25">
      <c r="A78" s="27" t="s">
        <v>114</v>
      </c>
      <c r="B78" s="23"/>
      <c r="C78" s="23">
        <f t="shared" si="23"/>
        <v>140.5</v>
      </c>
      <c r="D78" s="8"/>
      <c r="E78" s="22">
        <v>8</v>
      </c>
      <c r="F78" s="22"/>
      <c r="G78" s="22"/>
      <c r="H78" s="22"/>
      <c r="I78" s="22"/>
      <c r="J78" s="22"/>
      <c r="K78" s="22"/>
      <c r="L78" s="22">
        <v>13.5</v>
      </c>
      <c r="M78" s="22">
        <v>55</v>
      </c>
      <c r="N78" s="22"/>
      <c r="O78" s="49"/>
      <c r="P78" s="22"/>
      <c r="Q78" s="22"/>
      <c r="R78" s="22"/>
      <c r="S78" s="22"/>
      <c r="T78" s="22"/>
      <c r="U78" s="22"/>
      <c r="V78" s="22"/>
      <c r="W78" s="22"/>
      <c r="X78" s="22">
        <v>12</v>
      </c>
      <c r="Y78" s="22"/>
      <c r="Z78" s="22"/>
      <c r="AA78" s="22"/>
      <c r="AB78" s="22"/>
      <c r="AC78" s="22">
        <v>52</v>
      </c>
      <c r="AD78" s="22"/>
      <c r="AE78" s="22"/>
      <c r="AF78" s="22"/>
      <c r="AG78" s="22"/>
      <c r="AH78" s="18"/>
    </row>
    <row r="79" spans="1:34" s="2" customFormat="1" ht="30" hidden="1" customHeight="1" x14ac:dyDescent="0.25">
      <c r="A79" s="12" t="s">
        <v>147</v>
      </c>
      <c r="B79" s="23"/>
      <c r="C79" s="23">
        <f t="shared" si="23"/>
        <v>0</v>
      </c>
      <c r="D79" s="8"/>
      <c r="E79" s="22"/>
      <c r="F79" s="22"/>
      <c r="G79" s="22"/>
      <c r="H79" s="49"/>
      <c r="I79" s="22"/>
      <c r="J79" s="22"/>
      <c r="K79" s="22"/>
      <c r="L79" s="22"/>
      <c r="M79" s="22"/>
      <c r="N79" s="49"/>
      <c r="O79" s="49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18"/>
    </row>
    <row r="80" spans="1:34" s="2" customFormat="1" ht="30" hidden="1" customHeight="1" x14ac:dyDescent="0.25">
      <c r="A80" s="12" t="s">
        <v>5</v>
      </c>
      <c r="B80" s="28"/>
      <c r="C80" s="23">
        <f t="shared" si="23"/>
        <v>0</v>
      </c>
      <c r="D80" s="8" t="e">
        <f t="shared" ref="D80:D110" si="25">C80/B80</f>
        <v>#DIV/0!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19"/>
    </row>
    <row r="81" spans="1:34" s="2" customFormat="1" ht="30" hidden="1" customHeight="1" x14ac:dyDescent="0.25">
      <c r="A81" s="16" t="s">
        <v>14</v>
      </c>
      <c r="B81" s="20"/>
      <c r="C81" s="23">
        <f t="shared" si="23"/>
        <v>255</v>
      </c>
      <c r="D81" s="13"/>
      <c r="E81" s="29"/>
      <c r="F81" s="29"/>
      <c r="G81" s="29">
        <v>170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>
        <v>85</v>
      </c>
      <c r="Z81" s="29"/>
      <c r="AA81" s="29"/>
      <c r="AB81" s="29"/>
      <c r="AC81" s="29"/>
      <c r="AD81" s="29"/>
      <c r="AE81" s="29"/>
      <c r="AF81" s="29"/>
      <c r="AG81" s="29"/>
      <c r="AH81" s="18"/>
    </row>
    <row r="82" spans="1:34" s="2" customFormat="1" ht="30" hidden="1" customHeight="1" outlineLevel="1" x14ac:dyDescent="0.25">
      <c r="A82" s="15" t="s">
        <v>15</v>
      </c>
      <c r="B82" s="20"/>
      <c r="C82" s="20">
        <f t="shared" ref="C82:C95" si="26">SUM(E82:AG82)</f>
        <v>0</v>
      </c>
      <c r="D82" s="13" t="e">
        <f t="shared" si="25"/>
        <v>#DIV/0!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19"/>
    </row>
    <row r="83" spans="1:34" s="2" customFormat="1" ht="30" hidden="1" customHeight="1" outlineLevel="1" x14ac:dyDescent="0.25">
      <c r="A83" s="15" t="s">
        <v>16</v>
      </c>
      <c r="B83" s="20"/>
      <c r="C83" s="20">
        <f t="shared" si="26"/>
        <v>0</v>
      </c>
      <c r="D83" s="13" t="e">
        <f t="shared" si="25"/>
        <v>#DIV/0!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19"/>
    </row>
    <row r="84" spans="1:34" s="2" customFormat="1" ht="30" hidden="1" customHeight="1" x14ac:dyDescent="0.25">
      <c r="A84" s="16" t="s">
        <v>17</v>
      </c>
      <c r="B84" s="20"/>
      <c r="C84" s="20">
        <f t="shared" si="26"/>
        <v>4011</v>
      </c>
      <c r="D84" s="13"/>
      <c r="E84" s="32">
        <v>2010</v>
      </c>
      <c r="F84" s="32"/>
      <c r="G84" s="32"/>
      <c r="H84" s="32"/>
      <c r="I84" s="32"/>
      <c r="J84" s="32">
        <v>107</v>
      </c>
      <c r="K84" s="32"/>
      <c r="L84" s="32"/>
      <c r="M84" s="32">
        <v>70</v>
      </c>
      <c r="N84" s="32">
        <v>50</v>
      </c>
      <c r="O84" s="32"/>
      <c r="P84" s="32"/>
      <c r="Q84" s="32">
        <v>10</v>
      </c>
      <c r="R84" s="32"/>
      <c r="S84" s="32"/>
      <c r="T84" s="32">
        <v>1135</v>
      </c>
      <c r="U84" s="32"/>
      <c r="V84" s="32"/>
      <c r="W84" s="32"/>
      <c r="X84" s="32">
        <v>250</v>
      </c>
      <c r="Y84" s="32"/>
      <c r="Z84" s="32"/>
      <c r="AA84" s="32"/>
      <c r="AB84" s="32"/>
      <c r="AC84" s="32">
        <v>329</v>
      </c>
      <c r="AD84" s="32"/>
      <c r="AE84" s="32"/>
      <c r="AF84" s="32"/>
      <c r="AG84" s="32">
        <v>50</v>
      </c>
      <c r="AH84" s="19"/>
    </row>
    <row r="85" spans="1:34" s="2" customFormat="1" ht="30" hidden="1" customHeight="1" x14ac:dyDescent="0.25">
      <c r="A85" s="16" t="s">
        <v>18</v>
      </c>
      <c r="B85" s="20"/>
      <c r="C85" s="20">
        <f t="shared" si="26"/>
        <v>2084</v>
      </c>
      <c r="D85" s="13"/>
      <c r="E85" s="32"/>
      <c r="F85" s="32">
        <v>6</v>
      </c>
      <c r="G85" s="32"/>
      <c r="H85" s="32">
        <v>668</v>
      </c>
      <c r="I85" s="32"/>
      <c r="J85" s="32">
        <v>730</v>
      </c>
      <c r="K85" s="32"/>
      <c r="L85" s="32">
        <v>80</v>
      </c>
      <c r="M85" s="32">
        <v>180</v>
      </c>
      <c r="N85" s="32"/>
      <c r="O85" s="32"/>
      <c r="P85" s="32"/>
      <c r="Q85" s="32"/>
      <c r="R85" s="32"/>
      <c r="S85" s="32"/>
      <c r="T85" s="32">
        <v>120</v>
      </c>
      <c r="U85" s="32"/>
      <c r="V85" s="32"/>
      <c r="W85" s="32"/>
      <c r="X85" s="32"/>
      <c r="Y85" s="32"/>
      <c r="Z85" s="32"/>
      <c r="AA85" s="32"/>
      <c r="AB85" s="32"/>
      <c r="AC85" s="32">
        <v>300</v>
      </c>
      <c r="AD85" s="32"/>
      <c r="AE85" s="32"/>
      <c r="AF85" s="32"/>
      <c r="AG85" s="32"/>
      <c r="AH85" s="19"/>
    </row>
    <row r="86" spans="1:34" s="2" customFormat="1" ht="30" hidden="1" customHeight="1" x14ac:dyDescent="0.25">
      <c r="A86" s="16" t="s">
        <v>19</v>
      </c>
      <c r="B86" s="20"/>
      <c r="C86" s="20">
        <f t="shared" si="26"/>
        <v>0</v>
      </c>
      <c r="D86" s="13" t="e">
        <f t="shared" si="25"/>
        <v>#DIV/0!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19"/>
    </row>
    <row r="87" spans="1:34" s="2" customFormat="1" ht="30" hidden="1" customHeight="1" x14ac:dyDescent="0.25">
      <c r="A87" s="16" t="s">
        <v>20</v>
      </c>
      <c r="B87" s="20"/>
      <c r="C87" s="20">
        <f t="shared" si="26"/>
        <v>180</v>
      </c>
      <c r="D87" s="13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>
        <v>180</v>
      </c>
      <c r="Z87" s="32"/>
      <c r="AA87" s="32"/>
      <c r="AB87" s="32"/>
      <c r="AC87" s="32"/>
      <c r="AD87" s="32"/>
      <c r="AE87" s="32"/>
      <c r="AF87" s="32"/>
      <c r="AG87" s="32"/>
      <c r="AH87" s="19"/>
    </row>
    <row r="88" spans="1:34" s="2" customFormat="1" ht="30" hidden="1" customHeight="1" x14ac:dyDescent="0.25">
      <c r="A88" s="16" t="s">
        <v>21</v>
      </c>
      <c r="B88" s="20"/>
      <c r="C88" s="20">
        <f t="shared" si="26"/>
        <v>3763</v>
      </c>
      <c r="D88" s="13"/>
      <c r="E88" s="32"/>
      <c r="F88" s="32"/>
      <c r="G88" s="32">
        <v>572</v>
      </c>
      <c r="H88" s="32">
        <v>79</v>
      </c>
      <c r="I88" s="32">
        <v>91</v>
      </c>
      <c r="J88" s="32">
        <v>100</v>
      </c>
      <c r="K88" s="32"/>
      <c r="L88" s="32"/>
      <c r="M88" s="32">
        <v>437</v>
      </c>
      <c r="N88" s="32"/>
      <c r="O88" s="32">
        <v>26</v>
      </c>
      <c r="P88" s="32">
        <v>15</v>
      </c>
      <c r="Q88" s="32">
        <v>10</v>
      </c>
      <c r="R88" s="32"/>
      <c r="S88" s="32"/>
      <c r="T88" s="32">
        <v>80</v>
      </c>
      <c r="U88" s="32"/>
      <c r="V88" s="32"/>
      <c r="W88" s="32">
        <v>15</v>
      </c>
      <c r="X88" s="32">
        <v>90</v>
      </c>
      <c r="Y88" s="32">
        <v>153</v>
      </c>
      <c r="Z88" s="32"/>
      <c r="AA88" s="32">
        <v>296</v>
      </c>
      <c r="AB88" s="32"/>
      <c r="AC88" s="32">
        <v>1699</v>
      </c>
      <c r="AD88" s="32"/>
      <c r="AE88" s="32"/>
      <c r="AF88" s="32"/>
      <c r="AG88" s="32">
        <v>100</v>
      </c>
      <c r="AH88" s="19"/>
    </row>
    <row r="89" spans="1:34" s="2" customFormat="1" ht="30" hidden="1" customHeight="1" x14ac:dyDescent="0.25">
      <c r="A89" s="16" t="s">
        <v>22</v>
      </c>
      <c r="B89" s="20"/>
      <c r="C89" s="20">
        <f t="shared" si="26"/>
        <v>0</v>
      </c>
      <c r="D89" s="13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19"/>
    </row>
    <row r="90" spans="1:34" s="2" customFormat="1" ht="30" hidden="1" customHeight="1" x14ac:dyDescent="0.25">
      <c r="A90" s="16" t="s">
        <v>23</v>
      </c>
      <c r="B90" s="20"/>
      <c r="C90" s="20">
        <f t="shared" si="26"/>
        <v>0</v>
      </c>
      <c r="D90" s="13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19"/>
    </row>
    <row r="91" spans="1:34" s="2" customFormat="1" ht="30" hidden="1" customHeight="1" x14ac:dyDescent="0.25">
      <c r="A91" s="16" t="s">
        <v>24</v>
      </c>
      <c r="B91" s="20"/>
      <c r="C91" s="20">
        <f t="shared" si="26"/>
        <v>70</v>
      </c>
      <c r="D91" s="13"/>
      <c r="E91" s="20"/>
      <c r="F91" s="20"/>
      <c r="G91" s="20"/>
      <c r="H91" s="34"/>
      <c r="I91" s="20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>
        <v>70</v>
      </c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19"/>
    </row>
    <row r="92" spans="1:34" s="2" customFormat="1" ht="30" hidden="1" customHeight="1" x14ac:dyDescent="0.25">
      <c r="A92" s="16" t="s">
        <v>25</v>
      </c>
      <c r="B92" s="20"/>
      <c r="C92" s="20">
        <f t="shared" si="26"/>
        <v>292</v>
      </c>
      <c r="D92" s="13"/>
      <c r="E92" s="32"/>
      <c r="F92" s="32"/>
      <c r="G92" s="32"/>
      <c r="H92" s="32">
        <v>90</v>
      </c>
      <c r="I92" s="32">
        <v>202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19"/>
    </row>
    <row r="93" spans="1:34" s="2" customFormat="1" ht="30" hidden="1" customHeight="1" x14ac:dyDescent="0.25">
      <c r="A93" s="16" t="s">
        <v>26</v>
      </c>
      <c r="B93" s="20"/>
      <c r="C93" s="20">
        <f t="shared" si="26"/>
        <v>0</v>
      </c>
      <c r="D93" s="13" t="e">
        <f t="shared" si="25"/>
        <v>#DIV/0!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19"/>
    </row>
    <row r="94" spans="1:34" s="2" customFormat="1" ht="30" hidden="1" customHeight="1" x14ac:dyDescent="0.25">
      <c r="A94" s="16" t="s">
        <v>27</v>
      </c>
      <c r="B94" s="20"/>
      <c r="C94" s="17">
        <f t="shared" si="26"/>
        <v>20</v>
      </c>
      <c r="D94" s="13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>
        <v>10</v>
      </c>
      <c r="V94" s="32"/>
      <c r="W94" s="32">
        <v>10</v>
      </c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19"/>
    </row>
    <row r="95" spans="1:34" ht="30" hidden="1" customHeight="1" x14ac:dyDescent="0.25">
      <c r="A95" s="10" t="s">
        <v>28</v>
      </c>
      <c r="B95" s="20"/>
      <c r="C95" s="20">
        <f t="shared" si="26"/>
        <v>0</v>
      </c>
      <c r="D95" s="13" t="e">
        <f t="shared" si="25"/>
        <v>#DIV/0!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4" ht="30" hidden="1" customHeight="1" x14ac:dyDescent="0.25">
      <c r="A96" s="27" t="s">
        <v>29</v>
      </c>
      <c r="B96" s="20"/>
      <c r="C96" s="20">
        <f>SUM(E96:AG96)</f>
        <v>0</v>
      </c>
      <c r="D96" s="13" t="e">
        <f t="shared" si="25"/>
        <v>#DIV/0!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1:34" ht="30" hidden="1" customHeight="1" x14ac:dyDescent="0.25">
      <c r="A97" s="12" t="s">
        <v>5</v>
      </c>
      <c r="B97" s="28"/>
      <c r="C97" s="20">
        <f>SUM(E97:AG97)</f>
        <v>0</v>
      </c>
      <c r="D97" s="13" t="e">
        <f t="shared" si="25"/>
        <v>#DIV/0!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</row>
    <row r="98" spans="1:34" ht="30" hidden="1" customHeight="1" x14ac:dyDescent="0.25">
      <c r="A98" s="12" t="s">
        <v>30</v>
      </c>
      <c r="B98" s="28"/>
      <c r="C98" s="20">
        <f>SUM(E98:AG98)</f>
        <v>0</v>
      </c>
      <c r="D98" s="13" t="e">
        <f t="shared" si="25"/>
        <v>#DIV/0!</v>
      </c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4" ht="30" hidden="1" customHeight="1" x14ac:dyDescent="0.25">
      <c r="A99" s="12"/>
      <c r="B99" s="28"/>
      <c r="C99" s="34"/>
      <c r="D99" s="13" t="e">
        <f t="shared" si="25"/>
        <v>#DIV/0!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4" s="4" customFormat="1" ht="30" hidden="1" customHeight="1" x14ac:dyDescent="0.25">
      <c r="A100" s="71" t="s">
        <v>31</v>
      </c>
      <c r="B100" s="35"/>
      <c r="C100" s="35">
        <f>SUM(E100:AG100)</f>
        <v>0</v>
      </c>
      <c r="D100" s="13" t="e">
        <f t="shared" si="25"/>
        <v>#DIV/0!</v>
      </c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</row>
    <row r="101" spans="1:34" ht="30" hidden="1" customHeight="1" x14ac:dyDescent="0.25">
      <c r="A101" s="12"/>
      <c r="B101" s="28"/>
      <c r="C101" s="34"/>
      <c r="D101" s="13" t="e">
        <f t="shared" si="25"/>
        <v>#DIV/0!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4" ht="7.9" hidden="1" customHeight="1" x14ac:dyDescent="0.25">
      <c r="A102" s="12"/>
      <c r="B102" s="28"/>
      <c r="C102" s="17"/>
      <c r="D102" s="13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</row>
    <row r="103" spans="1:34" s="38" customFormat="1" ht="30" hidden="1" customHeight="1" x14ac:dyDescent="0.25">
      <c r="A103" s="12" t="s">
        <v>32</v>
      </c>
      <c r="B103" s="37"/>
      <c r="C103" s="37">
        <f>SUM(E103:AG103)</f>
        <v>-61929</v>
      </c>
      <c r="D103" s="13"/>
      <c r="E103" s="91">
        <f>(E62-E104)</f>
        <v>-2925</v>
      </c>
      <c r="F103" s="91">
        <f t="shared" ref="F103:AG103" si="27">(F62-F104)</f>
        <v>-2253</v>
      </c>
      <c r="G103" s="91">
        <f t="shared" si="27"/>
        <v>-8550</v>
      </c>
      <c r="H103" s="91">
        <f t="shared" si="27"/>
        <v>-3688</v>
      </c>
      <c r="I103" s="91">
        <f t="shared" si="27"/>
        <v>-2300</v>
      </c>
      <c r="J103" s="91">
        <f t="shared" si="27"/>
        <v>-3800</v>
      </c>
      <c r="K103" s="91"/>
      <c r="L103" s="91">
        <f t="shared" si="27"/>
        <v>-2592</v>
      </c>
      <c r="M103" s="91">
        <f t="shared" si="27"/>
        <v>-5121</v>
      </c>
      <c r="N103" s="91">
        <f t="shared" si="27"/>
        <v>-2780</v>
      </c>
      <c r="O103" s="91">
        <f t="shared" si="27"/>
        <v>-1095</v>
      </c>
      <c r="P103" s="91">
        <f t="shared" si="27"/>
        <v>-660</v>
      </c>
      <c r="Q103" s="91">
        <f t="shared" si="27"/>
        <v>-708</v>
      </c>
      <c r="R103" s="91"/>
      <c r="S103" s="91"/>
      <c r="T103" s="91">
        <f t="shared" si="27"/>
        <v>-3875</v>
      </c>
      <c r="U103" s="91">
        <f t="shared" si="27"/>
        <v>-2330</v>
      </c>
      <c r="V103" s="91"/>
      <c r="W103" s="91">
        <f t="shared" si="27"/>
        <v>-3205</v>
      </c>
      <c r="X103" s="91">
        <f t="shared" si="27"/>
        <v>-1074</v>
      </c>
      <c r="Y103" s="91">
        <f t="shared" si="27"/>
        <v>-2210</v>
      </c>
      <c r="Z103" s="91">
        <f t="shared" si="27"/>
        <v>-798</v>
      </c>
      <c r="AA103" s="91">
        <f t="shared" si="27"/>
        <v>-1755</v>
      </c>
      <c r="AB103" s="91"/>
      <c r="AC103" s="91">
        <f t="shared" si="27"/>
        <v>-9000</v>
      </c>
      <c r="AD103" s="91"/>
      <c r="AE103" s="91"/>
      <c r="AF103" s="91"/>
      <c r="AG103" s="91">
        <f t="shared" si="27"/>
        <v>-1210</v>
      </c>
    </row>
    <row r="104" spans="1:34" ht="30.6" hidden="1" customHeight="1" x14ac:dyDescent="0.25">
      <c r="A104" s="12" t="s">
        <v>33</v>
      </c>
      <c r="B104" s="20"/>
      <c r="C104" s="20">
        <f>SUM(E104:AG104)</f>
        <v>61929</v>
      </c>
      <c r="D104" s="13"/>
      <c r="E104" s="9">
        <v>2925</v>
      </c>
      <c r="F104" s="9">
        <v>2253</v>
      </c>
      <c r="G104" s="9">
        <v>8550</v>
      </c>
      <c r="H104" s="9">
        <v>3688</v>
      </c>
      <c r="I104" s="9">
        <v>2300</v>
      </c>
      <c r="J104" s="9">
        <v>3800</v>
      </c>
      <c r="K104" s="9"/>
      <c r="L104" s="9">
        <v>2592</v>
      </c>
      <c r="M104" s="9">
        <v>5121</v>
      </c>
      <c r="N104" s="9">
        <v>2780</v>
      </c>
      <c r="O104" s="9">
        <v>1095</v>
      </c>
      <c r="P104" s="9">
        <v>660</v>
      </c>
      <c r="Q104" s="9">
        <v>708</v>
      </c>
      <c r="R104" s="9"/>
      <c r="S104" s="9"/>
      <c r="T104" s="9">
        <v>3875</v>
      </c>
      <c r="U104" s="9">
        <v>2330</v>
      </c>
      <c r="V104" s="9"/>
      <c r="W104" s="9">
        <v>3205</v>
      </c>
      <c r="X104" s="9">
        <v>1074</v>
      </c>
      <c r="Y104" s="9">
        <v>2210</v>
      </c>
      <c r="Z104" s="9">
        <v>798</v>
      </c>
      <c r="AA104" s="9">
        <v>1755</v>
      </c>
      <c r="AB104" s="9"/>
      <c r="AC104" s="9">
        <v>9000</v>
      </c>
      <c r="AD104" s="9"/>
      <c r="AE104" s="9"/>
      <c r="AF104" s="9"/>
      <c r="AG104" s="9">
        <v>1210</v>
      </c>
      <c r="AH104" s="18"/>
    </row>
    <row r="105" spans="1:34" ht="30" hidden="1" customHeight="1" x14ac:dyDescent="0.25">
      <c r="A105" s="12"/>
      <c r="B105" s="28"/>
      <c r="C105" s="20"/>
      <c r="D105" s="13" t="e">
        <f t="shared" si="25"/>
        <v>#DIV/0!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4" s="38" customFormat="1" ht="30" hidden="1" customHeight="1" x14ac:dyDescent="0.25">
      <c r="A106" s="12" t="s">
        <v>34</v>
      </c>
      <c r="B106" s="37"/>
      <c r="C106" s="37"/>
      <c r="D106" s="13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</row>
    <row r="107" spans="1:34" ht="30" hidden="1" customHeight="1" x14ac:dyDescent="0.25">
      <c r="A107" s="12" t="s">
        <v>35</v>
      </c>
      <c r="B107" s="29"/>
      <c r="C107" s="23">
        <f>SUM(E107:AG107)</f>
        <v>0</v>
      </c>
      <c r="D107" s="13" t="e">
        <f t="shared" si="25"/>
        <v>#DIV/0!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1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</row>
    <row r="108" spans="1:34" ht="30" hidden="1" customHeight="1" x14ac:dyDescent="0.25">
      <c r="A108" s="39" t="s">
        <v>36</v>
      </c>
      <c r="B108" s="40"/>
      <c r="C108" s="40"/>
      <c r="D108" s="13" t="e">
        <f t="shared" si="25"/>
        <v>#DIV/0!</v>
      </c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</row>
    <row r="109" spans="1:34" ht="30" hidden="1" customHeight="1" x14ac:dyDescent="0.25">
      <c r="A109" s="12" t="s">
        <v>37</v>
      </c>
      <c r="B109" s="36"/>
      <c r="C109" s="36"/>
      <c r="D109" s="13" t="e">
        <f t="shared" si="25"/>
        <v>#DIV/0!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</row>
    <row r="110" spans="1:34" ht="30" hidden="1" customHeight="1" x14ac:dyDescent="0.25">
      <c r="A110" s="12" t="s">
        <v>38</v>
      </c>
      <c r="B110" s="24"/>
      <c r="C110" s="24" t="e">
        <f>C109/C108</f>
        <v>#DIV/0!</v>
      </c>
      <c r="D110" s="13" t="e">
        <f t="shared" si="25"/>
        <v>#DIV/0!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</row>
    <row r="111" spans="1:34" ht="30" hidden="1" customHeight="1" x14ac:dyDescent="0.25">
      <c r="A111" s="39" t="s">
        <v>130</v>
      </c>
      <c r="B111" s="74"/>
      <c r="C111" s="74"/>
      <c r="D111" s="42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</row>
    <row r="112" spans="1:34" s="11" customFormat="1" ht="30" hidden="1" customHeight="1" outlineLevel="1" x14ac:dyDescent="0.2">
      <c r="A112" s="43" t="s">
        <v>39</v>
      </c>
      <c r="B112" s="20"/>
      <c r="C112" s="23"/>
      <c r="D112" s="13" t="e">
        <f t="shared" ref="D112:D149" si="28">C112/B112</f>
        <v>#DIV/0!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s="11" customFormat="1" ht="30" hidden="1" customHeight="1" outlineLevel="1" x14ac:dyDescent="0.2">
      <c r="A113" s="43" t="s">
        <v>44</v>
      </c>
      <c r="B113" s="34"/>
      <c r="C113" s="22"/>
      <c r="D113" s="13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1" customFormat="1" ht="30" hidden="1" customHeight="1" outlineLevel="1" x14ac:dyDescent="0.2">
      <c r="A114" s="43" t="s">
        <v>106</v>
      </c>
      <c r="B114" s="34"/>
      <c r="C114" s="22"/>
      <c r="D114" s="13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1" customFormat="1" ht="30" hidden="1" customHeight="1" outlineLevel="1" x14ac:dyDescent="0.2">
      <c r="A115" s="43" t="s">
        <v>107</v>
      </c>
      <c r="B115" s="34"/>
      <c r="C115" s="22"/>
      <c r="D115" s="13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s="45" customFormat="1" ht="34.9" hidden="1" customHeight="1" outlineLevel="1" x14ac:dyDescent="0.2">
      <c r="A116" s="12" t="s">
        <v>40</v>
      </c>
      <c r="B116" s="34"/>
      <c r="C116" s="22"/>
      <c r="D116" s="13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s="45" customFormat="1" ht="33" hidden="1" customHeight="1" outlineLevel="1" x14ac:dyDescent="0.2">
      <c r="A117" s="12" t="s">
        <v>41</v>
      </c>
      <c r="B117" s="34"/>
      <c r="C117" s="22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11" customFormat="1" ht="34.15" hidden="1" customHeight="1" outlineLevel="1" x14ac:dyDescent="0.2">
      <c r="A118" s="10" t="s">
        <v>42</v>
      </c>
      <c r="B118" s="23"/>
      <c r="C118" s="23"/>
      <c r="D118" s="1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11" customFormat="1" ht="30" hidden="1" customHeight="1" x14ac:dyDescent="0.2">
      <c r="A119" s="27" t="s">
        <v>43</v>
      </c>
      <c r="B119" s="20"/>
      <c r="C119" s="23"/>
      <c r="D119" s="13" t="e">
        <f t="shared" si="28"/>
        <v>#DIV/0!</v>
      </c>
      <c r="E119" s="34"/>
      <c r="F119" s="34"/>
      <c r="G119" s="34"/>
      <c r="H119" s="34"/>
      <c r="I119" s="34"/>
      <c r="J119" s="34"/>
      <c r="K119" s="93"/>
      <c r="L119" s="34"/>
      <c r="M119" s="34"/>
      <c r="N119" s="34"/>
      <c r="O119" s="34"/>
      <c r="P119" s="34"/>
      <c r="Q119" s="34"/>
      <c r="R119" s="93"/>
      <c r="S119" s="93"/>
      <c r="T119" s="34"/>
      <c r="U119" s="34"/>
      <c r="V119" s="93"/>
      <c r="W119" s="34"/>
      <c r="X119" s="34"/>
      <c r="Y119" s="34"/>
      <c r="Z119" s="34"/>
      <c r="AA119" s="34"/>
      <c r="AB119" s="93"/>
      <c r="AC119" s="34"/>
      <c r="AD119" s="93"/>
      <c r="AE119" s="93"/>
      <c r="AF119" s="93"/>
      <c r="AG119" s="34"/>
    </row>
    <row r="120" spans="1:33" s="11" customFormat="1" ht="30" hidden="1" customHeight="1" x14ac:dyDescent="0.2">
      <c r="A120" s="12" t="s">
        <v>136</v>
      </c>
      <c r="B120" s="24" t="e">
        <f>B119/B118</f>
        <v>#DIV/0!</v>
      </c>
      <c r="C120" s="24" t="e">
        <f>C119/C118</f>
        <v>#DIV/0!</v>
      </c>
      <c r="D120" s="13"/>
      <c r="E120" s="24" t="e">
        <f>E119/E118</f>
        <v>#DIV/0!</v>
      </c>
      <c r="F120" s="24" t="e">
        <f>F119/F118</f>
        <v>#DIV/0!</v>
      </c>
      <c r="G120" s="24" t="e">
        <f t="shared" ref="G120:AG120" si="29">G119/G118</f>
        <v>#DIV/0!</v>
      </c>
      <c r="H120" s="24" t="e">
        <f t="shared" si="29"/>
        <v>#DIV/0!</v>
      </c>
      <c r="I120" s="24" t="e">
        <f t="shared" si="29"/>
        <v>#DIV/0!</v>
      </c>
      <c r="J120" s="24" t="e">
        <f t="shared" si="29"/>
        <v>#DIV/0!</v>
      </c>
      <c r="K120" s="24"/>
      <c r="L120" s="24" t="e">
        <f t="shared" si="29"/>
        <v>#DIV/0!</v>
      </c>
      <c r="M120" s="24" t="e">
        <f t="shared" si="29"/>
        <v>#DIV/0!</v>
      </c>
      <c r="N120" s="24" t="e">
        <f t="shared" si="29"/>
        <v>#DIV/0!</v>
      </c>
      <c r="O120" s="24" t="e">
        <f t="shared" si="29"/>
        <v>#DIV/0!</v>
      </c>
      <c r="P120" s="24" t="e">
        <f t="shared" si="29"/>
        <v>#DIV/0!</v>
      </c>
      <c r="Q120" s="24" t="e">
        <f t="shared" si="29"/>
        <v>#DIV/0!</v>
      </c>
      <c r="R120" s="24"/>
      <c r="S120" s="24"/>
      <c r="T120" s="24" t="e">
        <f t="shared" si="29"/>
        <v>#DIV/0!</v>
      </c>
      <c r="U120" s="24" t="e">
        <f t="shared" si="29"/>
        <v>#DIV/0!</v>
      </c>
      <c r="V120" s="24"/>
      <c r="W120" s="24" t="e">
        <f t="shared" si="29"/>
        <v>#DIV/0!</v>
      </c>
      <c r="X120" s="24" t="e">
        <f t="shared" si="29"/>
        <v>#DIV/0!</v>
      </c>
      <c r="Y120" s="24" t="e">
        <f t="shared" si="29"/>
        <v>#DIV/0!</v>
      </c>
      <c r="Z120" s="24" t="e">
        <f t="shared" si="29"/>
        <v>#DIV/0!</v>
      </c>
      <c r="AA120" s="24" t="e">
        <f t="shared" si="29"/>
        <v>#DIV/0!</v>
      </c>
      <c r="AB120" s="24"/>
      <c r="AC120" s="24" t="e">
        <f t="shared" si="29"/>
        <v>#DIV/0!</v>
      </c>
      <c r="AD120" s="24"/>
      <c r="AE120" s="24"/>
      <c r="AF120" s="24"/>
      <c r="AG120" s="24" t="e">
        <f t="shared" si="29"/>
        <v>#DIV/0!</v>
      </c>
    </row>
    <row r="121" spans="1:33" s="87" customFormat="1" ht="31.9" hidden="1" customHeight="1" x14ac:dyDescent="0.2">
      <c r="A121" s="85" t="s">
        <v>48</v>
      </c>
      <c r="B121" s="88">
        <f>B118-B119</f>
        <v>0</v>
      </c>
      <c r="C121" s="88">
        <f>C118-C119</f>
        <v>0</v>
      </c>
      <c r="D121" s="88"/>
      <c r="E121" s="88">
        <f t="shared" ref="E121:AG121" si="30">E118-E119</f>
        <v>0</v>
      </c>
      <c r="F121" s="88">
        <f t="shared" si="30"/>
        <v>0</v>
      </c>
      <c r="G121" s="88">
        <f t="shared" si="30"/>
        <v>0</v>
      </c>
      <c r="H121" s="88">
        <f t="shared" si="30"/>
        <v>0</v>
      </c>
      <c r="I121" s="88">
        <f t="shared" si="30"/>
        <v>0</v>
      </c>
      <c r="J121" s="88">
        <f t="shared" si="30"/>
        <v>0</v>
      </c>
      <c r="K121" s="88"/>
      <c r="L121" s="88">
        <f t="shared" si="30"/>
        <v>0</v>
      </c>
      <c r="M121" s="88">
        <f t="shared" si="30"/>
        <v>0</v>
      </c>
      <c r="N121" s="88">
        <f t="shared" si="30"/>
        <v>0</v>
      </c>
      <c r="O121" s="88">
        <f t="shared" si="30"/>
        <v>0</v>
      </c>
      <c r="P121" s="88">
        <f t="shared" si="30"/>
        <v>0</v>
      </c>
      <c r="Q121" s="88">
        <f t="shared" si="30"/>
        <v>0</v>
      </c>
      <c r="R121" s="88"/>
      <c r="S121" s="88"/>
      <c r="T121" s="88">
        <f t="shared" si="30"/>
        <v>0</v>
      </c>
      <c r="U121" s="88">
        <f t="shared" si="30"/>
        <v>0</v>
      </c>
      <c r="V121" s="88"/>
      <c r="W121" s="88">
        <f t="shared" si="30"/>
        <v>0</v>
      </c>
      <c r="X121" s="88">
        <f t="shared" si="30"/>
        <v>0</v>
      </c>
      <c r="Y121" s="88">
        <f t="shared" si="30"/>
        <v>0</v>
      </c>
      <c r="Z121" s="88">
        <f t="shared" si="30"/>
        <v>0</v>
      </c>
      <c r="AA121" s="88">
        <f t="shared" si="30"/>
        <v>0</v>
      </c>
      <c r="AB121" s="88"/>
      <c r="AC121" s="88">
        <f t="shared" si="30"/>
        <v>0</v>
      </c>
      <c r="AD121" s="88"/>
      <c r="AE121" s="88"/>
      <c r="AF121" s="88"/>
      <c r="AG121" s="88">
        <f t="shared" si="30"/>
        <v>0</v>
      </c>
    </row>
    <row r="122" spans="1:33" s="11" customFormat="1" ht="30" hidden="1" customHeight="1" x14ac:dyDescent="0.2">
      <c r="A122" s="10" t="s">
        <v>44</v>
      </c>
      <c r="B122" s="34"/>
      <c r="C122" s="22">
        <f t="shared" ref="C122:C125" si="31">SUM(E122:AG122)</f>
        <v>0</v>
      </c>
      <c r="D122" s="13" t="e">
        <f t="shared" si="28"/>
        <v>#DIV/0!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s="11" customFormat="1" ht="30" hidden="1" customHeight="1" x14ac:dyDescent="0.2">
      <c r="A123" s="10" t="s">
        <v>45</v>
      </c>
      <c r="B123" s="34"/>
      <c r="C123" s="22">
        <f t="shared" si="31"/>
        <v>0</v>
      </c>
      <c r="D123" s="13" t="e">
        <f t="shared" si="28"/>
        <v>#DIV/0!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s="11" customFormat="1" ht="30" hidden="1" customHeight="1" x14ac:dyDescent="0.2">
      <c r="A124" s="10" t="s">
        <v>46</v>
      </c>
      <c r="B124" s="34"/>
      <c r="C124" s="22">
        <f t="shared" si="31"/>
        <v>0</v>
      </c>
      <c r="D124" s="13" t="e">
        <f t="shared" si="28"/>
        <v>#DIV/0!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s="11" customFormat="1" ht="30" hidden="1" customHeight="1" x14ac:dyDescent="0.2">
      <c r="A125" s="10" t="s">
        <v>47</v>
      </c>
      <c r="B125" s="34"/>
      <c r="C125" s="22">
        <f t="shared" si="31"/>
        <v>0</v>
      </c>
      <c r="D125" s="13" t="e">
        <f t="shared" si="28"/>
        <v>#DIV/0!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</row>
    <row r="126" spans="1:33" s="11" customFormat="1" ht="30" hidden="1" customHeight="1" x14ac:dyDescent="0.2">
      <c r="A126" s="27" t="s">
        <v>49</v>
      </c>
      <c r="B126" s="23"/>
      <c r="C126" s="23">
        <f>SUM(E126:AG126)</f>
        <v>0</v>
      </c>
      <c r="D126" s="13" t="e">
        <f t="shared" si="28"/>
        <v>#DIV/0!</v>
      </c>
      <c r="E126" s="34"/>
      <c r="F126" s="34"/>
      <c r="G126" s="34"/>
      <c r="H126" s="34"/>
      <c r="I126" s="34"/>
      <c r="J126" s="34"/>
      <c r="K126" s="93"/>
      <c r="L126" s="34"/>
      <c r="M126" s="34"/>
      <c r="N126" s="34"/>
      <c r="O126" s="34"/>
      <c r="P126" s="34"/>
      <c r="Q126" s="34"/>
      <c r="R126" s="93"/>
      <c r="S126" s="93"/>
      <c r="T126" s="34"/>
      <c r="U126" s="34"/>
      <c r="V126" s="93"/>
      <c r="W126" s="34"/>
      <c r="X126" s="34"/>
      <c r="Y126" s="34"/>
      <c r="Z126" s="34"/>
      <c r="AA126" s="34"/>
      <c r="AB126" s="93"/>
      <c r="AC126" s="34"/>
      <c r="AD126" s="93"/>
      <c r="AE126" s="93"/>
      <c r="AF126" s="93"/>
      <c r="AG126" s="34"/>
    </row>
    <row r="127" spans="1:33" s="11" customFormat="1" ht="31.15" hidden="1" customHeight="1" x14ac:dyDescent="0.2">
      <c r="A127" s="12" t="s">
        <v>136</v>
      </c>
      <c r="B127" s="24" t="e">
        <f>B126/B118</f>
        <v>#DIV/0!</v>
      </c>
      <c r="C127" s="24" t="e">
        <f>C126/C118</f>
        <v>#DIV/0!</v>
      </c>
      <c r="D127" s="24"/>
      <c r="E127" s="24" t="e">
        <f t="shared" ref="E127:AG127" si="32">E126/E118</f>
        <v>#DIV/0!</v>
      </c>
      <c r="F127" s="24" t="e">
        <f t="shared" si="32"/>
        <v>#DIV/0!</v>
      </c>
      <c r="G127" s="24" t="e">
        <f t="shared" si="32"/>
        <v>#DIV/0!</v>
      </c>
      <c r="H127" s="24" t="e">
        <f t="shared" si="32"/>
        <v>#DIV/0!</v>
      </c>
      <c r="I127" s="24" t="e">
        <f t="shared" si="32"/>
        <v>#DIV/0!</v>
      </c>
      <c r="J127" s="24" t="e">
        <f t="shared" si="32"/>
        <v>#DIV/0!</v>
      </c>
      <c r="K127" s="24"/>
      <c r="L127" s="24" t="e">
        <f t="shared" si="32"/>
        <v>#DIV/0!</v>
      </c>
      <c r="M127" s="24" t="e">
        <f t="shared" si="32"/>
        <v>#DIV/0!</v>
      </c>
      <c r="N127" s="24" t="e">
        <f t="shared" si="32"/>
        <v>#DIV/0!</v>
      </c>
      <c r="O127" s="24" t="e">
        <f t="shared" si="32"/>
        <v>#DIV/0!</v>
      </c>
      <c r="P127" s="24" t="e">
        <f t="shared" si="32"/>
        <v>#DIV/0!</v>
      </c>
      <c r="Q127" s="24" t="e">
        <f t="shared" si="32"/>
        <v>#DIV/0!</v>
      </c>
      <c r="R127" s="24"/>
      <c r="S127" s="24"/>
      <c r="T127" s="24" t="e">
        <f t="shared" si="32"/>
        <v>#DIV/0!</v>
      </c>
      <c r="U127" s="24" t="e">
        <f t="shared" si="32"/>
        <v>#DIV/0!</v>
      </c>
      <c r="V127" s="24"/>
      <c r="W127" s="24" t="e">
        <f t="shared" si="32"/>
        <v>#DIV/0!</v>
      </c>
      <c r="X127" s="24" t="e">
        <f t="shared" si="32"/>
        <v>#DIV/0!</v>
      </c>
      <c r="Y127" s="24" t="e">
        <f t="shared" si="32"/>
        <v>#DIV/0!</v>
      </c>
      <c r="Z127" s="24" t="e">
        <f t="shared" si="32"/>
        <v>#DIV/0!</v>
      </c>
      <c r="AA127" s="24" t="e">
        <f t="shared" si="32"/>
        <v>#DIV/0!</v>
      </c>
      <c r="AB127" s="24"/>
      <c r="AC127" s="24" t="e">
        <f t="shared" si="32"/>
        <v>#DIV/0!</v>
      </c>
      <c r="AD127" s="24"/>
      <c r="AE127" s="24"/>
      <c r="AF127" s="24"/>
      <c r="AG127" s="24" t="e">
        <f t="shared" si="32"/>
        <v>#DIV/0!</v>
      </c>
    </row>
    <row r="128" spans="1:33" s="11" customFormat="1" ht="30" hidden="1" customHeight="1" x14ac:dyDescent="0.2">
      <c r="A128" s="10" t="s">
        <v>44</v>
      </c>
      <c r="B128" s="34"/>
      <c r="C128" s="22">
        <f t="shared" ref="C128:C138" si="33">SUM(E128:AG128)</f>
        <v>0</v>
      </c>
      <c r="D128" s="13" t="e">
        <f t="shared" si="28"/>
        <v>#DIV/0!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s="11" customFormat="1" ht="30" hidden="1" customHeight="1" x14ac:dyDescent="0.2">
      <c r="A129" s="10" t="s">
        <v>45</v>
      </c>
      <c r="B129" s="34"/>
      <c r="C129" s="22">
        <f t="shared" si="33"/>
        <v>0</v>
      </c>
      <c r="D129" s="13" t="e">
        <f t="shared" si="28"/>
        <v>#DIV/0!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s="11" customFormat="1" ht="30" hidden="1" customHeight="1" x14ac:dyDescent="0.2">
      <c r="A130" s="10" t="s">
        <v>46</v>
      </c>
      <c r="B130" s="34"/>
      <c r="C130" s="22">
        <f t="shared" si="33"/>
        <v>0</v>
      </c>
      <c r="D130" s="13" t="e">
        <f t="shared" si="28"/>
        <v>#DIV/0!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s="11" customFormat="1" ht="30" hidden="1" customHeight="1" x14ac:dyDescent="0.2">
      <c r="A131" s="10" t="s">
        <v>47</v>
      </c>
      <c r="B131" s="34"/>
      <c r="C131" s="22">
        <f t="shared" si="33"/>
        <v>0</v>
      </c>
      <c r="D131" s="13" t="e">
        <f t="shared" si="28"/>
        <v>#DIV/0!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75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:33" s="45" customFormat="1" ht="48" hidden="1" customHeight="1" x14ac:dyDescent="0.2">
      <c r="A132" s="12" t="s">
        <v>144</v>
      </c>
      <c r="B132" s="34"/>
      <c r="C132" s="22">
        <v>595200</v>
      </c>
      <c r="D132" s="14" t="e">
        <f t="shared" si="28"/>
        <v>#DIV/0!</v>
      </c>
      <c r="E132" s="34"/>
      <c r="F132" s="34"/>
      <c r="G132" s="34"/>
      <c r="H132" s="34"/>
      <c r="I132" s="34"/>
      <c r="J132" s="34"/>
      <c r="K132" s="93"/>
      <c r="L132" s="34"/>
      <c r="M132" s="34"/>
      <c r="N132" s="34"/>
      <c r="O132" s="34"/>
      <c r="P132" s="34"/>
      <c r="Q132" s="34"/>
      <c r="R132" s="93"/>
      <c r="S132" s="93"/>
      <c r="T132" s="34"/>
      <c r="U132" s="34"/>
      <c r="V132" s="93"/>
      <c r="W132" s="34"/>
      <c r="X132" s="34"/>
      <c r="Y132" s="34"/>
      <c r="Z132" s="34"/>
      <c r="AA132" s="34"/>
      <c r="AB132" s="93"/>
      <c r="AC132" s="34"/>
      <c r="AD132" s="93"/>
      <c r="AE132" s="93"/>
      <c r="AF132" s="93"/>
      <c r="AG132" s="34"/>
    </row>
    <row r="133" spans="1:33" s="11" customFormat="1" ht="30" hidden="1" customHeight="1" x14ac:dyDescent="0.2">
      <c r="A133" s="27" t="s">
        <v>145</v>
      </c>
      <c r="B133" s="23"/>
      <c r="C133" s="23">
        <f t="shared" si="33"/>
        <v>0</v>
      </c>
      <c r="D133" s="13" t="e">
        <f t="shared" si="28"/>
        <v>#DIV/0!</v>
      </c>
      <c r="E133" s="34"/>
      <c r="F133" s="34"/>
      <c r="G133" s="34"/>
      <c r="H133" s="34"/>
      <c r="I133" s="34"/>
      <c r="J133" s="34"/>
      <c r="K133" s="93"/>
      <c r="L133" s="34"/>
      <c r="M133" s="34"/>
      <c r="N133" s="34"/>
      <c r="O133" s="34"/>
      <c r="P133" s="34"/>
      <c r="Q133" s="34"/>
      <c r="R133" s="93"/>
      <c r="S133" s="93"/>
      <c r="T133" s="34"/>
      <c r="U133" s="34"/>
      <c r="V133" s="93"/>
      <c r="W133" s="34"/>
      <c r="X133" s="34"/>
      <c r="Y133" s="34"/>
      <c r="Z133" s="34"/>
      <c r="AA133" s="34"/>
      <c r="AB133" s="93"/>
      <c r="AC133" s="34"/>
      <c r="AD133" s="93"/>
      <c r="AE133" s="93"/>
      <c r="AF133" s="93"/>
      <c r="AG133" s="34"/>
    </row>
    <row r="134" spans="1:33" s="11" customFormat="1" ht="27" hidden="1" customHeight="1" x14ac:dyDescent="0.2">
      <c r="A134" s="12" t="s">
        <v>5</v>
      </c>
      <c r="B134" s="25" t="e">
        <f>B133/B132</f>
        <v>#DIV/0!</v>
      </c>
      <c r="C134" s="25">
        <f>C133/C132</f>
        <v>0</v>
      </c>
      <c r="D134" s="8"/>
      <c r="E134" s="25" t="e">
        <f t="shared" ref="E134:AG134" si="34">E133/E132</f>
        <v>#DIV/0!</v>
      </c>
      <c r="F134" s="25" t="e">
        <f t="shared" si="34"/>
        <v>#DIV/0!</v>
      </c>
      <c r="G134" s="25" t="e">
        <f t="shared" si="34"/>
        <v>#DIV/0!</v>
      </c>
      <c r="H134" s="25" t="e">
        <f t="shared" si="34"/>
        <v>#DIV/0!</v>
      </c>
      <c r="I134" s="25" t="e">
        <f t="shared" si="34"/>
        <v>#DIV/0!</v>
      </c>
      <c r="J134" s="25" t="e">
        <f t="shared" si="34"/>
        <v>#DIV/0!</v>
      </c>
      <c r="K134" s="92"/>
      <c r="L134" s="25" t="e">
        <f t="shared" si="34"/>
        <v>#DIV/0!</v>
      </c>
      <c r="M134" s="25" t="e">
        <f t="shared" si="34"/>
        <v>#DIV/0!</v>
      </c>
      <c r="N134" s="25" t="e">
        <f t="shared" si="34"/>
        <v>#DIV/0!</v>
      </c>
      <c r="O134" s="25" t="e">
        <f t="shared" si="34"/>
        <v>#DIV/0!</v>
      </c>
      <c r="P134" s="25" t="e">
        <f t="shared" si="34"/>
        <v>#DIV/0!</v>
      </c>
      <c r="Q134" s="25" t="e">
        <f t="shared" si="34"/>
        <v>#DIV/0!</v>
      </c>
      <c r="R134" s="92"/>
      <c r="S134" s="92"/>
      <c r="T134" s="25" t="e">
        <f t="shared" si="34"/>
        <v>#DIV/0!</v>
      </c>
      <c r="U134" s="25" t="e">
        <f t="shared" si="34"/>
        <v>#DIV/0!</v>
      </c>
      <c r="V134" s="92"/>
      <c r="W134" s="25" t="e">
        <f t="shared" si="34"/>
        <v>#DIV/0!</v>
      </c>
      <c r="X134" s="25" t="e">
        <f t="shared" si="34"/>
        <v>#DIV/0!</v>
      </c>
      <c r="Y134" s="25" t="e">
        <f t="shared" si="34"/>
        <v>#DIV/0!</v>
      </c>
      <c r="Z134" s="25" t="e">
        <f t="shared" si="34"/>
        <v>#DIV/0!</v>
      </c>
      <c r="AA134" s="25" t="e">
        <f t="shared" si="34"/>
        <v>#DIV/0!</v>
      </c>
      <c r="AB134" s="92"/>
      <c r="AC134" s="25" t="e">
        <f t="shared" si="34"/>
        <v>#DIV/0!</v>
      </c>
      <c r="AD134" s="92"/>
      <c r="AE134" s="92"/>
      <c r="AF134" s="92"/>
      <c r="AG134" s="25" t="e">
        <f t="shared" si="34"/>
        <v>#DIV/0!</v>
      </c>
    </row>
    <row r="135" spans="1:33" s="11" customFormat="1" ht="30" hidden="1" customHeight="1" x14ac:dyDescent="0.2">
      <c r="A135" s="10" t="s">
        <v>44</v>
      </c>
      <c r="B135" s="22"/>
      <c r="C135" s="22">
        <f t="shared" si="33"/>
        <v>0</v>
      </c>
      <c r="D135" s="13" t="e">
        <f t="shared" si="28"/>
        <v>#DIV/0!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s="11" customFormat="1" ht="30" hidden="1" customHeight="1" x14ac:dyDescent="0.2">
      <c r="A136" s="10" t="s">
        <v>45</v>
      </c>
      <c r="B136" s="22"/>
      <c r="C136" s="22">
        <f t="shared" si="33"/>
        <v>0</v>
      </c>
      <c r="D136" s="13" t="e">
        <f t="shared" si="28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s="11" customFormat="1" ht="31.15" hidden="1" customHeight="1" x14ac:dyDescent="0.2">
      <c r="A137" s="10" t="s">
        <v>46</v>
      </c>
      <c r="B137" s="22"/>
      <c r="C137" s="22">
        <f t="shared" si="33"/>
        <v>0</v>
      </c>
      <c r="D137" s="13" t="e">
        <f t="shared" si="28"/>
        <v>#DIV/0!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s="11" customFormat="1" ht="31.15" hidden="1" customHeight="1" x14ac:dyDescent="0.2">
      <c r="A138" s="10" t="s">
        <v>47</v>
      </c>
      <c r="B138" s="34"/>
      <c r="C138" s="22">
        <f t="shared" si="33"/>
        <v>0</v>
      </c>
      <c r="D138" s="13" t="e">
        <f t="shared" si="28"/>
        <v>#DIV/0!</v>
      </c>
      <c r="E138" s="21"/>
      <c r="F138" s="21"/>
      <c r="G138" s="46"/>
      <c r="H138" s="46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75"/>
      <c r="Y138" s="21"/>
      <c r="Z138" s="21"/>
      <c r="AA138" s="21"/>
      <c r="AB138" s="21"/>
      <c r="AC138" s="21"/>
      <c r="AD138" s="21"/>
      <c r="AE138" s="21"/>
      <c r="AF138" s="21"/>
      <c r="AG138" s="21"/>
    </row>
    <row r="139" spans="1:33" s="11" customFormat="1" ht="31.15" hidden="1" customHeight="1" x14ac:dyDescent="0.2">
      <c r="A139" s="27" t="s">
        <v>50</v>
      </c>
      <c r="B139" s="48" t="e">
        <f>B133/B126*10</f>
        <v>#DIV/0!</v>
      </c>
      <c r="C139" s="48" t="e">
        <f>C133/C126*10</f>
        <v>#DIV/0!</v>
      </c>
      <c r="D139" s="13" t="e">
        <f t="shared" si="28"/>
        <v>#DIV/0!</v>
      </c>
      <c r="E139" s="49" t="e">
        <f t="shared" ref="E139:AG139" si="35">E133/E126*10</f>
        <v>#DIV/0!</v>
      </c>
      <c r="F139" s="49" t="e">
        <f t="shared" si="35"/>
        <v>#DIV/0!</v>
      </c>
      <c r="G139" s="49" t="e">
        <f t="shared" si="35"/>
        <v>#DIV/0!</v>
      </c>
      <c r="H139" s="49" t="e">
        <f t="shared" si="35"/>
        <v>#DIV/0!</v>
      </c>
      <c r="I139" s="49" t="e">
        <f t="shared" si="35"/>
        <v>#DIV/0!</v>
      </c>
      <c r="J139" s="49" t="e">
        <f t="shared" si="35"/>
        <v>#DIV/0!</v>
      </c>
      <c r="K139" s="49"/>
      <c r="L139" s="49" t="e">
        <f t="shared" si="35"/>
        <v>#DIV/0!</v>
      </c>
      <c r="M139" s="49" t="e">
        <f t="shared" si="35"/>
        <v>#DIV/0!</v>
      </c>
      <c r="N139" s="49" t="e">
        <f t="shared" si="35"/>
        <v>#DIV/0!</v>
      </c>
      <c r="O139" s="49" t="e">
        <f t="shared" si="35"/>
        <v>#DIV/0!</v>
      </c>
      <c r="P139" s="49" t="e">
        <f t="shared" si="35"/>
        <v>#DIV/0!</v>
      </c>
      <c r="Q139" s="49" t="e">
        <f t="shared" si="35"/>
        <v>#DIV/0!</v>
      </c>
      <c r="R139" s="49"/>
      <c r="S139" s="49"/>
      <c r="T139" s="49" t="e">
        <f t="shared" si="35"/>
        <v>#DIV/0!</v>
      </c>
      <c r="U139" s="49" t="e">
        <f t="shared" si="35"/>
        <v>#DIV/0!</v>
      </c>
      <c r="V139" s="49"/>
      <c r="W139" s="49" t="e">
        <f t="shared" si="35"/>
        <v>#DIV/0!</v>
      </c>
      <c r="X139" s="49" t="e">
        <f t="shared" si="35"/>
        <v>#DIV/0!</v>
      </c>
      <c r="Y139" s="49" t="e">
        <f t="shared" si="35"/>
        <v>#DIV/0!</v>
      </c>
      <c r="Z139" s="49" t="e">
        <f t="shared" si="35"/>
        <v>#DIV/0!</v>
      </c>
      <c r="AA139" s="49" t="e">
        <f t="shared" si="35"/>
        <v>#DIV/0!</v>
      </c>
      <c r="AB139" s="49"/>
      <c r="AC139" s="49" t="e">
        <f t="shared" si="35"/>
        <v>#DIV/0!</v>
      </c>
      <c r="AD139" s="49"/>
      <c r="AE139" s="49"/>
      <c r="AF139" s="49"/>
      <c r="AG139" s="49" t="e">
        <f t="shared" si="35"/>
        <v>#DIV/0!</v>
      </c>
    </row>
    <row r="140" spans="1:33" s="11" customFormat="1" ht="30" hidden="1" customHeight="1" x14ac:dyDescent="0.2">
      <c r="A140" s="10" t="s">
        <v>44</v>
      </c>
      <c r="B140" s="49" t="e">
        <f t="shared" ref="B140:E143" si="36">B135/B128*10</f>
        <v>#DIV/0!</v>
      </c>
      <c r="C140" s="49" t="e">
        <f t="shared" si="36"/>
        <v>#DIV/0!</v>
      </c>
      <c r="D140" s="13" t="e">
        <f t="shared" si="28"/>
        <v>#DIV/0!</v>
      </c>
      <c r="E140" s="49" t="e">
        <f t="shared" ref="E140:AG140" si="37">E135/E128*10</f>
        <v>#DIV/0!</v>
      </c>
      <c r="F140" s="49" t="e">
        <f t="shared" si="37"/>
        <v>#DIV/0!</v>
      </c>
      <c r="G140" s="49" t="e">
        <f t="shared" si="37"/>
        <v>#DIV/0!</v>
      </c>
      <c r="H140" s="49" t="e">
        <f t="shared" si="37"/>
        <v>#DIV/0!</v>
      </c>
      <c r="I140" s="49" t="e">
        <f t="shared" si="37"/>
        <v>#DIV/0!</v>
      </c>
      <c r="J140" s="49" t="e">
        <f t="shared" si="37"/>
        <v>#DIV/0!</v>
      </c>
      <c r="K140" s="49"/>
      <c r="L140" s="49" t="e">
        <f t="shared" si="37"/>
        <v>#DIV/0!</v>
      </c>
      <c r="M140" s="49" t="e">
        <f t="shared" si="37"/>
        <v>#DIV/0!</v>
      </c>
      <c r="N140" s="49" t="e">
        <f t="shared" si="37"/>
        <v>#DIV/0!</v>
      </c>
      <c r="O140" s="49" t="e">
        <f t="shared" si="37"/>
        <v>#DIV/0!</v>
      </c>
      <c r="P140" s="49" t="e">
        <f t="shared" si="37"/>
        <v>#DIV/0!</v>
      </c>
      <c r="Q140" s="49" t="e">
        <f t="shared" si="37"/>
        <v>#DIV/0!</v>
      </c>
      <c r="R140" s="49"/>
      <c r="S140" s="49"/>
      <c r="T140" s="49" t="e">
        <f t="shared" si="37"/>
        <v>#DIV/0!</v>
      </c>
      <c r="U140" s="49" t="e">
        <f t="shared" si="37"/>
        <v>#DIV/0!</v>
      </c>
      <c r="V140" s="49"/>
      <c r="W140" s="49" t="e">
        <f t="shared" si="37"/>
        <v>#DIV/0!</v>
      </c>
      <c r="X140" s="49" t="e">
        <f t="shared" si="37"/>
        <v>#DIV/0!</v>
      </c>
      <c r="Y140" s="49" t="e">
        <f t="shared" si="37"/>
        <v>#DIV/0!</v>
      </c>
      <c r="Z140" s="49" t="e">
        <f t="shared" si="37"/>
        <v>#DIV/0!</v>
      </c>
      <c r="AA140" s="49" t="e">
        <f t="shared" si="37"/>
        <v>#DIV/0!</v>
      </c>
      <c r="AB140" s="49"/>
      <c r="AC140" s="49" t="e">
        <f t="shared" si="37"/>
        <v>#DIV/0!</v>
      </c>
      <c r="AD140" s="49"/>
      <c r="AE140" s="49"/>
      <c r="AF140" s="49"/>
      <c r="AG140" s="49" t="e">
        <f t="shared" si="37"/>
        <v>#DIV/0!</v>
      </c>
    </row>
    <row r="141" spans="1:33" s="11" customFormat="1" ht="30" hidden="1" customHeight="1" x14ac:dyDescent="0.2">
      <c r="A141" s="10" t="s">
        <v>45</v>
      </c>
      <c r="B141" s="49" t="e">
        <f t="shared" si="36"/>
        <v>#DIV/0!</v>
      </c>
      <c r="C141" s="49" t="e">
        <f t="shared" si="36"/>
        <v>#DIV/0!</v>
      </c>
      <c r="D141" s="13" t="e">
        <f t="shared" si="28"/>
        <v>#DIV/0!</v>
      </c>
      <c r="E141" s="49"/>
      <c r="F141" s="49" t="e">
        <f t="shared" ref="F141:N142" si="38">F136/F129*10</f>
        <v>#DIV/0!</v>
      </c>
      <c r="G141" s="49" t="e">
        <f t="shared" si="38"/>
        <v>#DIV/0!</v>
      </c>
      <c r="H141" s="49" t="e">
        <f t="shared" si="38"/>
        <v>#DIV/0!</v>
      </c>
      <c r="I141" s="49" t="e">
        <f t="shared" si="38"/>
        <v>#DIV/0!</v>
      </c>
      <c r="J141" s="49" t="e">
        <f t="shared" si="38"/>
        <v>#DIV/0!</v>
      </c>
      <c r="K141" s="49"/>
      <c r="L141" s="49" t="e">
        <f t="shared" si="38"/>
        <v>#DIV/0!</v>
      </c>
      <c r="M141" s="49" t="e">
        <f t="shared" si="38"/>
        <v>#DIV/0!</v>
      </c>
      <c r="N141" s="49" t="e">
        <f t="shared" si="38"/>
        <v>#DIV/0!</v>
      </c>
      <c r="O141" s="49"/>
      <c r="P141" s="49" t="e">
        <f>P136/P129*10</f>
        <v>#DIV/0!</v>
      </c>
      <c r="Q141" s="49" t="e">
        <f>Q136/Q129*10</f>
        <v>#DIV/0!</v>
      </c>
      <c r="R141" s="49"/>
      <c r="S141" s="49"/>
      <c r="T141" s="49"/>
      <c r="U141" s="49" t="e">
        <f t="shared" ref="U141:Y142" si="39">U136/U129*10</f>
        <v>#DIV/0!</v>
      </c>
      <c r="V141" s="49"/>
      <c r="W141" s="49" t="e">
        <f t="shared" si="39"/>
        <v>#DIV/0!</v>
      </c>
      <c r="X141" s="49" t="e">
        <f t="shared" si="39"/>
        <v>#DIV/0!</v>
      </c>
      <c r="Y141" s="49" t="e">
        <f t="shared" si="39"/>
        <v>#DIV/0!</v>
      </c>
      <c r="Z141" s="49"/>
      <c r="AA141" s="49"/>
      <c r="AB141" s="49"/>
      <c r="AC141" s="49" t="e">
        <f>AC136/AC129*10</f>
        <v>#DIV/0!</v>
      </c>
      <c r="AD141" s="49"/>
      <c r="AE141" s="49"/>
      <c r="AF141" s="49"/>
      <c r="AG141" s="49" t="e">
        <f>AG136/AG129*10</f>
        <v>#DIV/0!</v>
      </c>
    </row>
    <row r="142" spans="1:33" s="11" customFormat="1" ht="30" hidden="1" customHeight="1" x14ac:dyDescent="0.2">
      <c r="A142" s="10" t="s">
        <v>46</v>
      </c>
      <c r="B142" s="49" t="e">
        <f t="shared" si="36"/>
        <v>#DIV/0!</v>
      </c>
      <c r="C142" s="49" t="e">
        <f t="shared" si="36"/>
        <v>#DIV/0!</v>
      </c>
      <c r="D142" s="13" t="e">
        <f t="shared" si="28"/>
        <v>#DIV/0!</v>
      </c>
      <c r="E142" s="49" t="e">
        <f>E137/E130*10</f>
        <v>#DIV/0!</v>
      </c>
      <c r="F142" s="49" t="e">
        <f t="shared" si="38"/>
        <v>#DIV/0!</v>
      </c>
      <c r="G142" s="49" t="e">
        <f t="shared" si="38"/>
        <v>#DIV/0!</v>
      </c>
      <c r="H142" s="49" t="e">
        <f t="shared" si="38"/>
        <v>#DIV/0!</v>
      </c>
      <c r="I142" s="49" t="e">
        <f t="shared" si="38"/>
        <v>#DIV/0!</v>
      </c>
      <c r="J142" s="49" t="e">
        <f t="shared" si="38"/>
        <v>#DIV/0!</v>
      </c>
      <c r="K142" s="49"/>
      <c r="L142" s="49" t="e">
        <f t="shared" si="38"/>
        <v>#DIV/0!</v>
      </c>
      <c r="M142" s="49" t="e">
        <f t="shared" si="38"/>
        <v>#DIV/0!</v>
      </c>
      <c r="N142" s="49" t="e">
        <f t="shared" si="38"/>
        <v>#DIV/0!</v>
      </c>
      <c r="O142" s="49" t="e">
        <f>O137/O130*10</f>
        <v>#DIV/0!</v>
      </c>
      <c r="P142" s="49" t="e">
        <f>P137/P130*10</f>
        <v>#DIV/0!</v>
      </c>
      <c r="Q142" s="49" t="e">
        <f>Q137/Q130*10</f>
        <v>#DIV/0!</v>
      </c>
      <c r="R142" s="49"/>
      <c r="S142" s="49"/>
      <c r="T142" s="49" t="e">
        <f>T137/T130*10</f>
        <v>#DIV/0!</v>
      </c>
      <c r="U142" s="49" t="e">
        <f t="shared" si="39"/>
        <v>#DIV/0!</v>
      </c>
      <c r="V142" s="49"/>
      <c r="W142" s="49" t="e">
        <f t="shared" si="39"/>
        <v>#DIV/0!</v>
      </c>
      <c r="X142" s="49" t="e">
        <f t="shared" si="39"/>
        <v>#DIV/0!</v>
      </c>
      <c r="Y142" s="49" t="e">
        <f t="shared" si="39"/>
        <v>#DIV/0!</v>
      </c>
      <c r="Z142" s="49" t="e">
        <f>Z137/Z130*10</f>
        <v>#DIV/0!</v>
      </c>
      <c r="AA142" s="49" t="e">
        <f>AA137/AA130*10</f>
        <v>#DIV/0!</v>
      </c>
      <c r="AB142" s="49"/>
      <c r="AC142" s="49" t="e">
        <f>AC137/AC130*10</f>
        <v>#DIV/0!</v>
      </c>
      <c r="AD142" s="49"/>
      <c r="AE142" s="49"/>
      <c r="AF142" s="49"/>
      <c r="AG142" s="49" t="e">
        <f>AG137/AG130*10</f>
        <v>#DIV/0!</v>
      </c>
    </row>
    <row r="143" spans="1:33" s="11" customFormat="1" ht="30" hidden="1" customHeight="1" x14ac:dyDescent="0.2">
      <c r="A143" s="10" t="s">
        <v>47</v>
      </c>
      <c r="B143" s="49" t="e">
        <f t="shared" si="36"/>
        <v>#DIV/0!</v>
      </c>
      <c r="C143" s="49" t="e">
        <f t="shared" si="36"/>
        <v>#DIV/0!</v>
      </c>
      <c r="D143" s="13" t="e">
        <f t="shared" si="28"/>
        <v>#DIV/0!</v>
      </c>
      <c r="E143" s="49" t="e">
        <f t="shared" si="36"/>
        <v>#DIV/0!</v>
      </c>
      <c r="F143" s="49"/>
      <c r="G143" s="49">
        <v>10</v>
      </c>
      <c r="H143" s="49"/>
      <c r="I143" s="49" t="e">
        <f>I138/I131*10</f>
        <v>#DIV/0!</v>
      </c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 t="e">
        <f>T138/T131*10</f>
        <v>#DIV/0!</v>
      </c>
      <c r="U143" s="49" t="e">
        <f>U138/U131*10</f>
        <v>#DIV/0!</v>
      </c>
      <c r="V143" s="49"/>
      <c r="W143" s="49"/>
      <c r="X143" s="49"/>
      <c r="Y143" s="49" t="e">
        <f>Y138/Y131*10</f>
        <v>#DIV/0!</v>
      </c>
      <c r="Z143" s="49"/>
      <c r="AA143" s="49" t="e">
        <f>AA138/AA131*10</f>
        <v>#DIV/0!</v>
      </c>
      <c r="AB143" s="49"/>
      <c r="AC143" s="49"/>
      <c r="AD143" s="49"/>
      <c r="AE143" s="49"/>
      <c r="AF143" s="49"/>
      <c r="AG143" s="49"/>
    </row>
    <row r="144" spans="1:33" s="11" customFormat="1" ht="30" hidden="1" customHeight="1" outlineLevel="1" x14ac:dyDescent="0.2">
      <c r="A144" s="50" t="s">
        <v>110</v>
      </c>
      <c r="B144" s="20"/>
      <c r="C144" s="22">
        <f>SUM(E144:AG144)</f>
        <v>0</v>
      </c>
      <c r="D144" s="13"/>
      <c r="E144" s="33"/>
      <c r="F144" s="32"/>
      <c r="G144" s="53"/>
      <c r="H144" s="32"/>
      <c r="I144" s="32"/>
      <c r="J144" s="32"/>
      <c r="K144" s="32"/>
      <c r="L144" s="32"/>
      <c r="M144" s="49"/>
      <c r="N144" s="32"/>
      <c r="O144" s="32"/>
      <c r="P144" s="32"/>
      <c r="Q144" s="32"/>
      <c r="R144" s="32"/>
      <c r="S144" s="32"/>
      <c r="T144" s="32"/>
      <c r="U144" s="32"/>
      <c r="V144" s="32"/>
      <c r="W144" s="49"/>
      <c r="X144" s="22"/>
      <c r="Y144" s="89"/>
      <c r="Z144" s="89"/>
      <c r="AA144" s="89"/>
      <c r="AB144" s="89"/>
      <c r="AC144" s="22"/>
      <c r="AD144" s="22"/>
      <c r="AE144" s="22"/>
      <c r="AF144" s="22"/>
      <c r="AG144" s="32"/>
    </row>
    <row r="145" spans="1:34" s="11" customFormat="1" ht="30" hidden="1" customHeight="1" x14ac:dyDescent="0.2">
      <c r="A145" s="27" t="s">
        <v>111</v>
      </c>
      <c r="B145" s="20"/>
      <c r="C145" s="22">
        <f>SUM(E145:AG145)</f>
        <v>0</v>
      </c>
      <c r="D145" s="13"/>
      <c r="E145" s="33"/>
      <c r="F145" s="32"/>
      <c r="G145" s="32"/>
      <c r="H145" s="32"/>
      <c r="I145" s="32"/>
      <c r="J145" s="32"/>
      <c r="K145" s="32"/>
      <c r="L145" s="32"/>
      <c r="M145" s="49"/>
      <c r="N145" s="32"/>
      <c r="O145" s="32"/>
      <c r="P145" s="32"/>
      <c r="Q145" s="32"/>
      <c r="R145" s="32"/>
      <c r="S145" s="32"/>
      <c r="T145" s="32"/>
      <c r="U145" s="32"/>
      <c r="V145" s="32"/>
      <c r="W145" s="49"/>
      <c r="X145" s="22"/>
      <c r="Y145" s="89"/>
      <c r="Z145" s="89"/>
      <c r="AA145" s="89"/>
      <c r="AB145" s="89"/>
      <c r="AC145" s="22"/>
      <c r="AD145" s="22"/>
      <c r="AE145" s="22"/>
      <c r="AF145" s="22"/>
      <c r="AG145" s="32"/>
    </row>
    <row r="146" spans="1:34" s="11" customFormat="1" ht="30" hidden="1" customHeight="1" x14ac:dyDescent="0.2">
      <c r="A146" s="27" t="s">
        <v>50</v>
      </c>
      <c r="B146" s="55"/>
      <c r="C146" s="55" t="e">
        <f>C145/C144*10</f>
        <v>#DIV/0!</v>
      </c>
      <c r="D146" s="53"/>
      <c r="E146" s="53"/>
      <c r="F146" s="53"/>
      <c r="G146" s="53"/>
      <c r="H146" s="53" t="e">
        <f>H145/H144*10</f>
        <v>#DIV/0!</v>
      </c>
      <c r="I146" s="53"/>
      <c r="J146" s="53"/>
      <c r="K146" s="53"/>
      <c r="L146" s="53"/>
      <c r="M146" s="53"/>
      <c r="N146" s="53" t="e">
        <f>N145/N144*10</f>
        <v>#DIV/0!</v>
      </c>
      <c r="O146" s="53"/>
      <c r="P146" s="53"/>
      <c r="Q146" s="53" t="e">
        <f>Q145/Q144*10</f>
        <v>#DIV/0!</v>
      </c>
      <c r="R146" s="53"/>
      <c r="S146" s="53"/>
      <c r="T146" s="53"/>
      <c r="U146" s="49" t="e">
        <f>U145/U144*10</f>
        <v>#DIV/0!</v>
      </c>
      <c r="V146" s="49"/>
      <c r="W146" s="49"/>
      <c r="X146" s="49" t="e">
        <f>X145/X144*10</f>
        <v>#DIV/0!</v>
      </c>
      <c r="Y146" s="53"/>
      <c r="Z146" s="53"/>
      <c r="AA146" s="53"/>
      <c r="AB146" s="53"/>
      <c r="AC146" s="49" t="e">
        <f>AC145/AC144*10</f>
        <v>#DIV/0!</v>
      </c>
      <c r="AD146" s="49"/>
      <c r="AE146" s="49"/>
      <c r="AF146" s="49"/>
      <c r="AG146" s="33"/>
    </row>
    <row r="147" spans="1:34" s="11" customFormat="1" ht="30" hidden="1" customHeight="1" x14ac:dyDescent="0.2">
      <c r="A147" s="50" t="s">
        <v>51</v>
      </c>
      <c r="B147" s="51"/>
      <c r="C147" s="51">
        <f>SUM(E147:AG147)</f>
        <v>0</v>
      </c>
      <c r="D147" s="13" t="e">
        <f t="shared" si="28"/>
        <v>#DIV/0!</v>
      </c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</row>
    <row r="148" spans="1:34" s="11" customFormat="1" ht="30" hidden="1" customHeight="1" x14ac:dyDescent="0.2">
      <c r="A148" s="27" t="s">
        <v>52</v>
      </c>
      <c r="B148" s="23"/>
      <c r="C148" s="23">
        <f>SUM(E148:AG148)</f>
        <v>0</v>
      </c>
      <c r="D148" s="13" t="e">
        <f t="shared" si="28"/>
        <v>#DIV/0!</v>
      </c>
      <c r="E148" s="21"/>
      <c r="F148" s="21"/>
      <c r="G148" s="21"/>
      <c r="H148" s="21"/>
      <c r="I148" s="21"/>
      <c r="J148" s="21"/>
      <c r="K148" s="21"/>
      <c r="L148" s="22"/>
      <c r="M148" s="22"/>
      <c r="N148" s="22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spans="1:34" s="11" customFormat="1" ht="30" hidden="1" customHeight="1" x14ac:dyDescent="0.2">
      <c r="A149" s="27" t="s">
        <v>53</v>
      </c>
      <c r="B149" s="49"/>
      <c r="C149" s="49" t="e">
        <f>C147/C148</f>
        <v>#DIV/0!</v>
      </c>
      <c r="D149" s="13" t="e">
        <f t="shared" si="28"/>
        <v>#DIV/0!</v>
      </c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</row>
    <row r="150" spans="1:34" s="11" customFormat="1" ht="30" hidden="1" customHeight="1" x14ac:dyDescent="0.2">
      <c r="A150" s="10" t="s">
        <v>54</v>
      </c>
      <c r="B150" s="23"/>
      <c r="C150" s="23"/>
      <c r="D150" s="13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</row>
    <row r="151" spans="1:34" s="11" customFormat="1" ht="27" hidden="1" customHeight="1" x14ac:dyDescent="0.2">
      <c r="A151" s="12" t="s">
        <v>55</v>
      </c>
      <c r="B151" s="20"/>
      <c r="C151" s="23">
        <f>SUM(E151:AG151)</f>
        <v>0</v>
      </c>
      <c r="D151" s="13"/>
      <c r="E151" s="46"/>
      <c r="F151" s="46"/>
      <c r="G151" s="46"/>
      <c r="H151" s="46"/>
      <c r="I151" s="46"/>
      <c r="J151" s="46"/>
      <c r="K151" s="46"/>
      <c r="L151" s="46"/>
      <c r="M151" s="22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9"/>
      <c r="Y151" s="46"/>
      <c r="Z151" s="46"/>
      <c r="AA151" s="46"/>
      <c r="AB151" s="46"/>
      <c r="AC151" s="46"/>
      <c r="AD151" s="46"/>
      <c r="AE151" s="46"/>
      <c r="AF151" s="46"/>
      <c r="AG151" s="46"/>
    </row>
    <row r="152" spans="1:34" s="11" customFormat="1" ht="31.9" hidden="1" customHeight="1" outlineLevel="1" x14ac:dyDescent="0.2">
      <c r="A152" s="12" t="s">
        <v>56</v>
      </c>
      <c r="B152" s="23"/>
      <c r="C152" s="23"/>
      <c r="D152" s="13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69"/>
    </row>
    <row r="153" spans="1:34" s="11" customFormat="1" ht="30" hidden="1" customHeight="1" outlineLevel="1" x14ac:dyDescent="0.2">
      <c r="A153" s="50" t="s">
        <v>57</v>
      </c>
      <c r="B153" s="20"/>
      <c r="C153" s="23">
        <f>SUM(E153:AG153)</f>
        <v>0</v>
      </c>
      <c r="D153" s="13" t="e">
        <f t="shared" ref="D153:D193" si="40">C153/B153</f>
        <v>#DIV/0!</v>
      </c>
      <c r="E153" s="34"/>
      <c r="F153" s="34"/>
      <c r="G153" s="34"/>
      <c r="H153" s="34"/>
      <c r="I153" s="34"/>
      <c r="J153" s="34"/>
      <c r="K153" s="93"/>
      <c r="L153" s="34"/>
      <c r="M153" s="34"/>
      <c r="N153" s="34"/>
      <c r="O153" s="34"/>
      <c r="P153" s="34"/>
      <c r="Q153" s="34"/>
      <c r="R153" s="93"/>
      <c r="S153" s="93"/>
      <c r="T153" s="34"/>
      <c r="U153" s="34"/>
      <c r="V153" s="93"/>
      <c r="W153" s="34"/>
      <c r="X153" s="34"/>
      <c r="Y153" s="34"/>
      <c r="Z153" s="34"/>
      <c r="AA153" s="34"/>
      <c r="AB153" s="93"/>
      <c r="AC153" s="34"/>
      <c r="AD153" s="93"/>
      <c r="AE153" s="93"/>
      <c r="AF153" s="93"/>
      <c r="AG153" s="34"/>
    </row>
    <row r="154" spans="1:34" s="11" customFormat="1" ht="19.149999999999999" hidden="1" customHeight="1" x14ac:dyDescent="0.2">
      <c r="A154" s="12" t="s">
        <v>140</v>
      </c>
      <c r="B154" s="28" t="e">
        <f>B153/B152</f>
        <v>#DIV/0!</v>
      </c>
      <c r="C154" s="28" t="e">
        <f>C153/C152</f>
        <v>#DIV/0!</v>
      </c>
      <c r="D154" s="13"/>
      <c r="E154" s="30" t="e">
        <f t="shared" ref="E154:AG154" si="41">E153/E152</f>
        <v>#DIV/0!</v>
      </c>
      <c r="F154" s="30" t="e">
        <f t="shared" si="41"/>
        <v>#DIV/0!</v>
      </c>
      <c r="G154" s="30" t="e">
        <f t="shared" si="41"/>
        <v>#DIV/0!</v>
      </c>
      <c r="H154" s="30" t="e">
        <f t="shared" si="41"/>
        <v>#DIV/0!</v>
      </c>
      <c r="I154" s="30" t="e">
        <f t="shared" si="41"/>
        <v>#DIV/0!</v>
      </c>
      <c r="J154" s="30" t="e">
        <f t="shared" si="41"/>
        <v>#DIV/0!</v>
      </c>
      <c r="K154" s="30"/>
      <c r="L154" s="30" t="e">
        <f t="shared" si="41"/>
        <v>#DIV/0!</v>
      </c>
      <c r="M154" s="30" t="e">
        <f t="shared" si="41"/>
        <v>#DIV/0!</v>
      </c>
      <c r="N154" s="30" t="e">
        <f t="shared" si="41"/>
        <v>#DIV/0!</v>
      </c>
      <c r="O154" s="30" t="e">
        <f t="shared" si="41"/>
        <v>#DIV/0!</v>
      </c>
      <c r="P154" s="30" t="e">
        <f t="shared" si="41"/>
        <v>#DIV/0!</v>
      </c>
      <c r="Q154" s="30" t="e">
        <f t="shared" si="41"/>
        <v>#DIV/0!</v>
      </c>
      <c r="R154" s="30"/>
      <c r="S154" s="30"/>
      <c r="T154" s="30" t="e">
        <f t="shared" si="41"/>
        <v>#DIV/0!</v>
      </c>
      <c r="U154" s="30" t="e">
        <f t="shared" si="41"/>
        <v>#DIV/0!</v>
      </c>
      <c r="V154" s="30"/>
      <c r="W154" s="30" t="e">
        <f t="shared" si="41"/>
        <v>#DIV/0!</v>
      </c>
      <c r="X154" s="30" t="e">
        <f t="shared" si="41"/>
        <v>#DIV/0!</v>
      </c>
      <c r="Y154" s="30" t="e">
        <f t="shared" si="41"/>
        <v>#DIV/0!</v>
      </c>
      <c r="Z154" s="30" t="e">
        <f t="shared" si="41"/>
        <v>#DIV/0!</v>
      </c>
      <c r="AA154" s="30" t="e">
        <f t="shared" si="41"/>
        <v>#DIV/0!</v>
      </c>
      <c r="AB154" s="30"/>
      <c r="AC154" s="30" t="e">
        <f t="shared" si="41"/>
        <v>#DIV/0!</v>
      </c>
      <c r="AD154" s="30"/>
      <c r="AE154" s="30"/>
      <c r="AF154" s="30"/>
      <c r="AG154" s="30" t="e">
        <f t="shared" si="41"/>
        <v>#DIV/0!</v>
      </c>
    </row>
    <row r="155" spans="1:34" s="87" customFormat="1" ht="21" hidden="1" customHeight="1" x14ac:dyDescent="0.2">
      <c r="A155" s="85" t="s">
        <v>48</v>
      </c>
      <c r="B155" s="86">
        <f>B152-B153</f>
        <v>0</v>
      </c>
      <c r="C155" s="86">
        <f>C152-C153</f>
        <v>0</v>
      </c>
      <c r="D155" s="86"/>
      <c r="E155" s="86">
        <f t="shared" ref="E155:AG155" si="42">E152-E153</f>
        <v>0</v>
      </c>
      <c r="F155" s="86">
        <f t="shared" si="42"/>
        <v>0</v>
      </c>
      <c r="G155" s="86">
        <f t="shared" si="42"/>
        <v>0</v>
      </c>
      <c r="H155" s="86">
        <f t="shared" si="42"/>
        <v>0</v>
      </c>
      <c r="I155" s="86">
        <f t="shared" si="42"/>
        <v>0</v>
      </c>
      <c r="J155" s="86">
        <f t="shared" si="42"/>
        <v>0</v>
      </c>
      <c r="K155" s="86"/>
      <c r="L155" s="86">
        <f t="shared" si="42"/>
        <v>0</v>
      </c>
      <c r="M155" s="86">
        <f t="shared" si="42"/>
        <v>0</v>
      </c>
      <c r="N155" s="86">
        <f t="shared" si="42"/>
        <v>0</v>
      </c>
      <c r="O155" s="86">
        <f t="shared" si="42"/>
        <v>0</v>
      </c>
      <c r="P155" s="86">
        <f t="shared" si="42"/>
        <v>0</v>
      </c>
      <c r="Q155" s="86">
        <f t="shared" si="42"/>
        <v>0</v>
      </c>
      <c r="R155" s="86"/>
      <c r="S155" s="86"/>
      <c r="T155" s="86">
        <f t="shared" si="42"/>
        <v>0</v>
      </c>
      <c r="U155" s="86">
        <f t="shared" si="42"/>
        <v>0</v>
      </c>
      <c r="V155" s="86"/>
      <c r="W155" s="86">
        <f t="shared" si="42"/>
        <v>0</v>
      </c>
      <c r="X155" s="86">
        <f t="shared" si="42"/>
        <v>0</v>
      </c>
      <c r="Y155" s="86">
        <f t="shared" si="42"/>
        <v>0</v>
      </c>
      <c r="Z155" s="86">
        <f t="shared" si="42"/>
        <v>0</v>
      </c>
      <c r="AA155" s="86">
        <f t="shared" si="42"/>
        <v>0</v>
      </c>
      <c r="AB155" s="86"/>
      <c r="AC155" s="86">
        <f t="shared" si="42"/>
        <v>0</v>
      </c>
      <c r="AD155" s="86"/>
      <c r="AE155" s="86"/>
      <c r="AF155" s="86"/>
      <c r="AG155" s="86">
        <f t="shared" si="42"/>
        <v>0</v>
      </c>
    </row>
    <row r="156" spans="1:34" s="11" customFormat="1" ht="22.9" hidden="1" customHeight="1" x14ac:dyDescent="0.2">
      <c r="A156" s="12" t="s">
        <v>142</v>
      </c>
      <c r="B156" s="34"/>
      <c r="C156" s="22"/>
      <c r="D156" s="14" t="e">
        <f t="shared" si="40"/>
        <v>#DIV/0!</v>
      </c>
      <c r="E156" s="34"/>
      <c r="F156" s="34"/>
      <c r="G156" s="34"/>
      <c r="H156" s="34"/>
      <c r="I156" s="34"/>
      <c r="J156" s="34"/>
      <c r="K156" s="93"/>
      <c r="L156" s="34"/>
      <c r="M156" s="34"/>
      <c r="N156" s="34"/>
      <c r="O156" s="34"/>
      <c r="P156" s="34"/>
      <c r="Q156" s="34"/>
      <c r="R156" s="93"/>
      <c r="S156" s="93"/>
      <c r="T156" s="34"/>
      <c r="U156" s="34"/>
      <c r="V156" s="93"/>
      <c r="W156" s="34"/>
      <c r="X156" s="34"/>
      <c r="Y156" s="34"/>
      <c r="Z156" s="34"/>
      <c r="AA156" s="34"/>
      <c r="AB156" s="93"/>
      <c r="AC156" s="34"/>
      <c r="AD156" s="93"/>
      <c r="AE156" s="93"/>
      <c r="AF156" s="93"/>
      <c r="AG156" s="34"/>
    </row>
    <row r="157" spans="1:34" s="11" customFormat="1" ht="30" hidden="1" customHeight="1" x14ac:dyDescent="0.2">
      <c r="A157" s="27" t="s">
        <v>58</v>
      </c>
      <c r="B157" s="20"/>
      <c r="C157" s="23">
        <f>SUM(E157:AG157)</f>
        <v>0</v>
      </c>
      <c r="D157" s="13" t="e">
        <f t="shared" si="40"/>
        <v>#DIV/0!</v>
      </c>
      <c r="E157" s="34"/>
      <c r="F157" s="34"/>
      <c r="G157" s="34"/>
      <c r="H157" s="34"/>
      <c r="I157" s="34"/>
      <c r="J157" s="34"/>
      <c r="K157" s="93"/>
      <c r="L157" s="34"/>
      <c r="M157" s="34"/>
      <c r="N157" s="34"/>
      <c r="O157" s="34"/>
      <c r="P157" s="34"/>
      <c r="Q157" s="34"/>
      <c r="R157" s="93"/>
      <c r="S157" s="93"/>
      <c r="T157" s="34"/>
      <c r="U157" s="34"/>
      <c r="V157" s="93"/>
      <c r="W157" s="34"/>
      <c r="X157" s="34"/>
      <c r="Y157" s="34"/>
      <c r="Z157" s="34"/>
      <c r="AA157" s="34"/>
      <c r="AB157" s="93"/>
      <c r="AC157" s="34"/>
      <c r="AD157" s="93"/>
      <c r="AE157" s="93"/>
      <c r="AF157" s="93"/>
      <c r="AG157" s="34"/>
    </row>
    <row r="158" spans="1:34" s="11" customFormat="1" ht="31.15" hidden="1" customHeight="1" x14ac:dyDescent="0.2">
      <c r="A158" s="12" t="s">
        <v>5</v>
      </c>
      <c r="B158" s="13" t="e">
        <f>B157/B156</f>
        <v>#DIV/0!</v>
      </c>
      <c r="C158" s="8" t="e">
        <f>C157/C156</f>
        <v>#DIV/0!</v>
      </c>
      <c r="D158" s="13"/>
      <c r="E158" s="24" t="e">
        <f t="shared" ref="E158:AG158" si="43">E157/E156</f>
        <v>#DIV/0!</v>
      </c>
      <c r="F158" s="24" t="e">
        <f t="shared" si="43"/>
        <v>#DIV/0!</v>
      </c>
      <c r="G158" s="24" t="e">
        <f t="shared" si="43"/>
        <v>#DIV/0!</v>
      </c>
      <c r="H158" s="24" t="e">
        <f t="shared" si="43"/>
        <v>#DIV/0!</v>
      </c>
      <c r="I158" s="24" t="e">
        <f t="shared" si="43"/>
        <v>#DIV/0!</v>
      </c>
      <c r="J158" s="24" t="e">
        <f t="shared" si="43"/>
        <v>#DIV/0!</v>
      </c>
      <c r="K158" s="24"/>
      <c r="L158" s="24" t="e">
        <f t="shared" si="43"/>
        <v>#DIV/0!</v>
      </c>
      <c r="M158" s="24" t="e">
        <f t="shared" si="43"/>
        <v>#DIV/0!</v>
      </c>
      <c r="N158" s="24" t="e">
        <f t="shared" si="43"/>
        <v>#DIV/0!</v>
      </c>
      <c r="O158" s="24" t="e">
        <f t="shared" si="43"/>
        <v>#DIV/0!</v>
      </c>
      <c r="P158" s="24" t="e">
        <f t="shared" si="43"/>
        <v>#DIV/0!</v>
      </c>
      <c r="Q158" s="24" t="e">
        <f t="shared" si="43"/>
        <v>#DIV/0!</v>
      </c>
      <c r="R158" s="24"/>
      <c r="S158" s="24"/>
      <c r="T158" s="24" t="e">
        <f t="shared" si="43"/>
        <v>#DIV/0!</v>
      </c>
      <c r="U158" s="24" t="e">
        <f t="shared" si="43"/>
        <v>#DIV/0!</v>
      </c>
      <c r="V158" s="24"/>
      <c r="W158" s="24" t="e">
        <f t="shared" si="43"/>
        <v>#DIV/0!</v>
      </c>
      <c r="X158" s="24" t="e">
        <f t="shared" si="43"/>
        <v>#DIV/0!</v>
      </c>
      <c r="Y158" s="24" t="e">
        <f t="shared" si="43"/>
        <v>#DIV/0!</v>
      </c>
      <c r="Z158" s="24" t="e">
        <f t="shared" si="43"/>
        <v>#DIV/0!</v>
      </c>
      <c r="AA158" s="24" t="e">
        <f t="shared" si="43"/>
        <v>#DIV/0!</v>
      </c>
      <c r="AB158" s="24"/>
      <c r="AC158" s="24" t="e">
        <f t="shared" si="43"/>
        <v>#DIV/0!</v>
      </c>
      <c r="AD158" s="24"/>
      <c r="AE158" s="24"/>
      <c r="AF158" s="24"/>
      <c r="AG158" s="24" t="e">
        <f t="shared" si="43"/>
        <v>#DIV/0!</v>
      </c>
    </row>
    <row r="159" spans="1:34" s="11" customFormat="1" ht="30" hidden="1" customHeight="1" x14ac:dyDescent="0.2">
      <c r="A159" s="27" t="s">
        <v>50</v>
      </c>
      <c r="B159" s="55" t="e">
        <f>B157/B153*10</f>
        <v>#DIV/0!</v>
      </c>
      <c r="C159" s="55" t="e">
        <f>C157/C153*10</f>
        <v>#DIV/0!</v>
      </c>
      <c r="D159" s="13" t="e">
        <f t="shared" si="40"/>
        <v>#DIV/0!</v>
      </c>
      <c r="E159" s="53" t="e">
        <f t="shared" ref="E159:Q159" si="44">E157/E153*10</f>
        <v>#DIV/0!</v>
      </c>
      <c r="F159" s="53" t="e">
        <f t="shared" si="44"/>
        <v>#DIV/0!</v>
      </c>
      <c r="G159" s="53" t="e">
        <f t="shared" si="44"/>
        <v>#DIV/0!</v>
      </c>
      <c r="H159" s="53" t="e">
        <f t="shared" si="44"/>
        <v>#DIV/0!</v>
      </c>
      <c r="I159" s="53" t="e">
        <f t="shared" si="44"/>
        <v>#DIV/0!</v>
      </c>
      <c r="J159" s="53" t="e">
        <f t="shared" si="44"/>
        <v>#DIV/0!</v>
      </c>
      <c r="K159" s="53"/>
      <c r="L159" s="53" t="e">
        <f t="shared" si="44"/>
        <v>#DIV/0!</v>
      </c>
      <c r="M159" s="53" t="e">
        <f t="shared" si="44"/>
        <v>#DIV/0!</v>
      </c>
      <c r="N159" s="53" t="e">
        <f t="shared" si="44"/>
        <v>#DIV/0!</v>
      </c>
      <c r="O159" s="53" t="e">
        <f t="shared" si="44"/>
        <v>#DIV/0!</v>
      </c>
      <c r="P159" s="53" t="e">
        <f t="shared" si="44"/>
        <v>#DIV/0!</v>
      </c>
      <c r="Q159" s="53" t="e">
        <f t="shared" si="44"/>
        <v>#DIV/0!</v>
      </c>
      <c r="R159" s="53"/>
      <c r="S159" s="53"/>
      <c r="T159" s="53" t="e">
        <f t="shared" ref="T159:Z159" si="45">T157/T153*10</f>
        <v>#DIV/0!</v>
      </c>
      <c r="U159" s="53" t="e">
        <f t="shared" si="45"/>
        <v>#DIV/0!</v>
      </c>
      <c r="V159" s="53"/>
      <c r="W159" s="53" t="e">
        <f t="shared" si="45"/>
        <v>#DIV/0!</v>
      </c>
      <c r="X159" s="53" t="e">
        <f t="shared" si="45"/>
        <v>#DIV/0!</v>
      </c>
      <c r="Y159" s="53" t="e">
        <f t="shared" si="45"/>
        <v>#DIV/0!</v>
      </c>
      <c r="Z159" s="53" t="e">
        <f t="shared" si="45"/>
        <v>#DIV/0!</v>
      </c>
      <c r="AA159" s="53" t="e">
        <f>AA157/AA153*10</f>
        <v>#DIV/0!</v>
      </c>
      <c r="AB159" s="53"/>
      <c r="AC159" s="53" t="e">
        <f>AC157/AC153*10</f>
        <v>#DIV/0!</v>
      </c>
      <c r="AD159" s="53"/>
      <c r="AE159" s="53"/>
      <c r="AF159" s="53"/>
      <c r="AG159" s="53" t="e">
        <f>AG157/AG153*10</f>
        <v>#DIV/0!</v>
      </c>
    </row>
    <row r="160" spans="1:34" s="11" customFormat="1" ht="30" hidden="1" customHeight="1" outlineLevel="1" x14ac:dyDescent="0.2">
      <c r="A160" s="10" t="s">
        <v>59</v>
      </c>
      <c r="B160" s="7"/>
      <c r="C160" s="23">
        <f>E160+F160+G160+H160+I160+J160+L160+M160+N160+O160+P160+Q160+T160+U160+W160+X160+Y160+Z160+AA160+AC160+AG160</f>
        <v>0</v>
      </c>
      <c r="D160" s="13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</row>
    <row r="161" spans="1:33" s="11" customFormat="1" ht="30" hidden="1" customHeight="1" x14ac:dyDescent="0.2">
      <c r="A161" s="10" t="s">
        <v>60</v>
      </c>
      <c r="B161" s="52"/>
      <c r="C161" s="23">
        <f>SUM(E161:AG161)</f>
        <v>0</v>
      </c>
      <c r="D161" s="13"/>
      <c r="E161" s="53"/>
      <c r="F161" s="53"/>
      <c r="G161" s="54"/>
      <c r="H161" s="53"/>
      <c r="I161" s="53"/>
      <c r="J161" s="53"/>
      <c r="K161" s="53"/>
      <c r="L161" s="53"/>
      <c r="M161" s="22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49"/>
      <c r="Y161" s="53"/>
      <c r="Z161" s="53"/>
      <c r="AA161" s="53"/>
      <c r="AB161" s="53"/>
      <c r="AC161" s="52"/>
      <c r="AD161" s="52"/>
      <c r="AE161" s="52"/>
      <c r="AF161" s="52"/>
      <c r="AG161" s="53"/>
    </row>
    <row r="162" spans="1:33" s="11" customFormat="1" ht="30" hidden="1" customHeight="1" outlineLevel="1" x14ac:dyDescent="0.2">
      <c r="A162" s="10" t="s">
        <v>61</v>
      </c>
      <c r="B162" s="51"/>
      <c r="C162" s="51">
        <f>C160-C161</f>
        <v>0</v>
      </c>
      <c r="D162" s="13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</row>
    <row r="163" spans="1:33" s="11" customFormat="1" ht="30" hidden="1" customHeight="1" outlineLevel="1" x14ac:dyDescent="0.2">
      <c r="A163" s="50" t="s">
        <v>131</v>
      </c>
      <c r="B163" s="20"/>
      <c r="C163" s="23">
        <f>SUM(E163:AG163)</f>
        <v>0</v>
      </c>
      <c r="D163" s="13" t="e">
        <f t="shared" si="40"/>
        <v>#DIV/0!</v>
      </c>
      <c r="E163" s="34"/>
      <c r="F163" s="34"/>
      <c r="G163" s="34"/>
      <c r="H163" s="34"/>
      <c r="I163" s="34"/>
      <c r="J163" s="34"/>
      <c r="K163" s="93"/>
      <c r="L163" s="34"/>
      <c r="M163" s="34"/>
      <c r="N163" s="34"/>
      <c r="O163" s="34"/>
      <c r="P163" s="34"/>
      <c r="Q163" s="34"/>
      <c r="R163" s="93"/>
      <c r="S163" s="93"/>
      <c r="T163" s="34"/>
      <c r="U163" s="34"/>
      <c r="V163" s="93"/>
      <c r="W163" s="34"/>
      <c r="X163" s="34"/>
      <c r="Y163" s="34"/>
      <c r="Z163" s="34"/>
      <c r="AA163" s="34"/>
      <c r="AB163" s="93"/>
      <c r="AC163" s="34"/>
      <c r="AD163" s="93"/>
      <c r="AE163" s="93"/>
      <c r="AF163" s="93"/>
      <c r="AG163" s="34"/>
    </row>
    <row r="164" spans="1:33" s="11" customFormat="1" ht="27" hidden="1" customHeight="1" x14ac:dyDescent="0.2">
      <c r="A164" s="12" t="s">
        <v>140</v>
      </c>
      <c r="B164" s="28" t="e">
        <f>B163/B162</f>
        <v>#DIV/0!</v>
      </c>
      <c r="C164" s="28" t="e">
        <f>C163/C162</f>
        <v>#DIV/0!</v>
      </c>
      <c r="D164" s="13"/>
      <c r="E164" s="24" t="e">
        <f>E163/E162</f>
        <v>#DIV/0!</v>
      </c>
      <c r="F164" s="24" t="e">
        <f t="shared" ref="F164:AG164" si="46">F163/F162</f>
        <v>#DIV/0!</v>
      </c>
      <c r="G164" s="24" t="e">
        <f t="shared" si="46"/>
        <v>#DIV/0!</v>
      </c>
      <c r="H164" s="24" t="e">
        <f t="shared" si="46"/>
        <v>#DIV/0!</v>
      </c>
      <c r="I164" s="24" t="e">
        <f t="shared" si="46"/>
        <v>#DIV/0!</v>
      </c>
      <c r="J164" s="24" t="e">
        <f t="shared" si="46"/>
        <v>#DIV/0!</v>
      </c>
      <c r="K164" s="24"/>
      <c r="L164" s="24" t="e">
        <f t="shared" si="46"/>
        <v>#DIV/0!</v>
      </c>
      <c r="M164" s="24" t="e">
        <f t="shared" si="46"/>
        <v>#DIV/0!</v>
      </c>
      <c r="N164" s="24" t="e">
        <f t="shared" si="46"/>
        <v>#DIV/0!</v>
      </c>
      <c r="O164" s="24" t="e">
        <f t="shared" si="46"/>
        <v>#DIV/0!</v>
      </c>
      <c r="P164" s="24" t="e">
        <f t="shared" si="46"/>
        <v>#DIV/0!</v>
      </c>
      <c r="Q164" s="24" t="e">
        <f t="shared" si="46"/>
        <v>#DIV/0!</v>
      </c>
      <c r="R164" s="24"/>
      <c r="S164" s="24"/>
      <c r="T164" s="24"/>
      <c r="U164" s="24" t="e">
        <f t="shared" si="46"/>
        <v>#DIV/0!</v>
      </c>
      <c r="V164" s="24"/>
      <c r="W164" s="24" t="e">
        <f t="shared" si="46"/>
        <v>#DIV/0!</v>
      </c>
      <c r="X164" s="24" t="e">
        <f t="shared" si="46"/>
        <v>#DIV/0!</v>
      </c>
      <c r="Y164" s="24" t="e">
        <f t="shared" si="46"/>
        <v>#DIV/0!</v>
      </c>
      <c r="Z164" s="24" t="e">
        <f t="shared" si="46"/>
        <v>#DIV/0!</v>
      </c>
      <c r="AA164" s="24" t="e">
        <f t="shared" si="46"/>
        <v>#DIV/0!</v>
      </c>
      <c r="AB164" s="24"/>
      <c r="AC164" s="24" t="e">
        <f t="shared" si="46"/>
        <v>#DIV/0!</v>
      </c>
      <c r="AD164" s="24"/>
      <c r="AE164" s="24"/>
      <c r="AF164" s="24"/>
      <c r="AG164" s="24" t="e">
        <f t="shared" si="46"/>
        <v>#DIV/0!</v>
      </c>
    </row>
    <row r="165" spans="1:33" s="11" customFormat="1" ht="31.15" hidden="1" customHeight="1" x14ac:dyDescent="0.2">
      <c r="A165" s="12" t="s">
        <v>143</v>
      </c>
      <c r="B165" s="34"/>
      <c r="C165" s="34"/>
      <c r="D165" s="14" t="e">
        <f t="shared" si="40"/>
        <v>#DIV/0!</v>
      </c>
      <c r="E165" s="34"/>
      <c r="F165" s="34"/>
      <c r="G165" s="34"/>
      <c r="H165" s="34"/>
      <c r="I165" s="34"/>
      <c r="J165" s="34"/>
      <c r="K165" s="93"/>
      <c r="L165" s="34"/>
      <c r="M165" s="34"/>
      <c r="N165" s="34"/>
      <c r="O165" s="34"/>
      <c r="P165" s="34"/>
      <c r="Q165" s="34"/>
      <c r="R165" s="93"/>
      <c r="S165" s="93"/>
      <c r="T165" s="34"/>
      <c r="U165" s="34"/>
      <c r="V165" s="93"/>
      <c r="W165" s="34"/>
      <c r="X165" s="34"/>
      <c r="Y165" s="34"/>
      <c r="Z165" s="34"/>
      <c r="AA165" s="34"/>
      <c r="AB165" s="93"/>
      <c r="AC165" s="34"/>
      <c r="AD165" s="93"/>
      <c r="AE165" s="93"/>
      <c r="AF165" s="93"/>
      <c r="AG165" s="34"/>
    </row>
    <row r="166" spans="1:33" s="11" customFormat="1" ht="30" hidden="1" customHeight="1" x14ac:dyDescent="0.2">
      <c r="A166" s="27" t="s">
        <v>62</v>
      </c>
      <c r="B166" s="20"/>
      <c r="C166" s="23">
        <f>SUM(E166:AG166)</f>
        <v>0</v>
      </c>
      <c r="D166" s="13" t="e">
        <f t="shared" si="40"/>
        <v>#DIV/0!</v>
      </c>
      <c r="E166" s="34"/>
      <c r="F166" s="34"/>
      <c r="G166" s="34"/>
      <c r="H166" s="34"/>
      <c r="I166" s="34"/>
      <c r="J166" s="34"/>
      <c r="K166" s="93"/>
      <c r="L166" s="34"/>
      <c r="M166" s="34"/>
      <c r="N166" s="34"/>
      <c r="O166" s="34"/>
      <c r="P166" s="34"/>
      <c r="Q166" s="34"/>
      <c r="R166" s="93"/>
      <c r="S166" s="93"/>
      <c r="T166" s="34"/>
      <c r="U166" s="34"/>
      <c r="V166" s="93"/>
      <c r="W166" s="34"/>
      <c r="X166" s="34"/>
      <c r="Y166" s="34"/>
      <c r="Z166" s="34"/>
      <c r="AA166" s="34"/>
      <c r="AB166" s="93"/>
      <c r="AC166" s="34"/>
      <c r="AD166" s="93"/>
      <c r="AE166" s="93"/>
      <c r="AF166" s="93"/>
      <c r="AG166" s="34"/>
    </row>
    <row r="167" spans="1:33" s="11" customFormat="1" ht="30" hidden="1" customHeight="1" x14ac:dyDescent="0.2">
      <c r="A167" s="12" t="s">
        <v>5</v>
      </c>
      <c r="B167" s="25" t="e">
        <f>B166/B165</f>
        <v>#DIV/0!</v>
      </c>
      <c r="C167" s="25" t="e">
        <f>C166/C165</f>
        <v>#DIV/0!</v>
      </c>
      <c r="D167" s="8"/>
      <c r="E167" s="25" t="e">
        <f t="shared" ref="E167:N167" si="47">E166/E165</f>
        <v>#DIV/0!</v>
      </c>
      <c r="F167" s="25" t="e">
        <f t="shared" si="47"/>
        <v>#DIV/0!</v>
      </c>
      <c r="G167" s="25" t="e">
        <f t="shared" si="47"/>
        <v>#DIV/0!</v>
      </c>
      <c r="H167" s="25" t="e">
        <f t="shared" si="47"/>
        <v>#DIV/0!</v>
      </c>
      <c r="I167" s="25" t="e">
        <f t="shared" si="47"/>
        <v>#DIV/0!</v>
      </c>
      <c r="J167" s="25" t="e">
        <f t="shared" si="47"/>
        <v>#DIV/0!</v>
      </c>
      <c r="K167" s="92"/>
      <c r="L167" s="25" t="e">
        <f t="shared" si="47"/>
        <v>#DIV/0!</v>
      </c>
      <c r="M167" s="25" t="e">
        <f t="shared" si="47"/>
        <v>#DIV/0!</v>
      </c>
      <c r="N167" s="25" t="e">
        <f t="shared" si="47"/>
        <v>#DIV/0!</v>
      </c>
      <c r="O167" s="25"/>
      <c r="P167" s="25" t="e">
        <f>P166/P165</f>
        <v>#DIV/0!</v>
      </c>
      <c r="Q167" s="25" t="e">
        <f>Q166/Q165</f>
        <v>#DIV/0!</v>
      </c>
      <c r="R167" s="92"/>
      <c r="S167" s="92"/>
      <c r="T167" s="25"/>
      <c r="U167" s="25" t="e">
        <f>U166/U165</f>
        <v>#DIV/0!</v>
      </c>
      <c r="V167" s="92"/>
      <c r="W167" s="25" t="e">
        <f>W166/W165</f>
        <v>#DIV/0!</v>
      </c>
      <c r="X167" s="25" t="e">
        <f>X166/X165</f>
        <v>#DIV/0!</v>
      </c>
      <c r="Y167" s="25" t="e">
        <f>Y166/Y165</f>
        <v>#DIV/0!</v>
      </c>
      <c r="Z167" s="25"/>
      <c r="AA167" s="25" t="e">
        <f>AA166/AA165</f>
        <v>#DIV/0!</v>
      </c>
      <c r="AB167" s="92"/>
      <c r="AC167" s="25" t="e">
        <f>AC166/AC165</f>
        <v>#DIV/0!</v>
      </c>
      <c r="AD167" s="92"/>
      <c r="AE167" s="92"/>
      <c r="AF167" s="92"/>
      <c r="AG167" s="25" t="e">
        <f>AG166/AG165</f>
        <v>#DIV/0!</v>
      </c>
    </row>
    <row r="168" spans="1:33" s="11" customFormat="1" ht="30" hidden="1" customHeight="1" x14ac:dyDescent="0.2">
      <c r="A168" s="27" t="s">
        <v>50</v>
      </c>
      <c r="B168" s="55" t="e">
        <f>B166/B163*10</f>
        <v>#DIV/0!</v>
      </c>
      <c r="C168" s="55" t="e">
        <f>C166/C163*10</f>
        <v>#DIV/0!</v>
      </c>
      <c r="D168" s="13" t="e">
        <f t="shared" si="40"/>
        <v>#DIV/0!</v>
      </c>
      <c r="E168" s="53" t="e">
        <f>E166/E163*10</f>
        <v>#DIV/0!</v>
      </c>
      <c r="F168" s="53" t="e">
        <f>F166/F163*10</f>
        <v>#DIV/0!</v>
      </c>
      <c r="G168" s="53" t="e">
        <f>G166/G163*10</f>
        <v>#DIV/0!</v>
      </c>
      <c r="H168" s="53" t="e">
        <f t="shared" ref="H168:O168" si="48">H166/H163*10</f>
        <v>#DIV/0!</v>
      </c>
      <c r="I168" s="53" t="e">
        <f t="shared" si="48"/>
        <v>#DIV/0!</v>
      </c>
      <c r="J168" s="53" t="e">
        <f t="shared" si="48"/>
        <v>#DIV/0!</v>
      </c>
      <c r="K168" s="53"/>
      <c r="L168" s="53" t="e">
        <f t="shared" si="48"/>
        <v>#DIV/0!</v>
      </c>
      <c r="M168" s="53" t="e">
        <f t="shared" si="48"/>
        <v>#DIV/0!</v>
      </c>
      <c r="N168" s="53" t="e">
        <f t="shared" si="48"/>
        <v>#DIV/0!</v>
      </c>
      <c r="O168" s="53" t="e">
        <f t="shared" si="48"/>
        <v>#DIV/0!</v>
      </c>
      <c r="P168" s="53" t="e">
        <f>P166/P163*10</f>
        <v>#DIV/0!</v>
      </c>
      <c r="Q168" s="53" t="e">
        <f>Q166/Q163*10</f>
        <v>#DIV/0!</v>
      </c>
      <c r="R168" s="53"/>
      <c r="S168" s="53"/>
      <c r="T168" s="53"/>
      <c r="U168" s="53" t="e">
        <f t="shared" ref="U168:AG168" si="49">U166/U163*10</f>
        <v>#DIV/0!</v>
      </c>
      <c r="V168" s="53"/>
      <c r="W168" s="53" t="e">
        <f t="shared" si="49"/>
        <v>#DIV/0!</v>
      </c>
      <c r="X168" s="53" t="e">
        <f t="shared" si="49"/>
        <v>#DIV/0!</v>
      </c>
      <c r="Y168" s="53" t="e">
        <f t="shared" si="49"/>
        <v>#DIV/0!</v>
      </c>
      <c r="Z168" s="53" t="e">
        <f t="shared" si="49"/>
        <v>#DIV/0!</v>
      </c>
      <c r="AA168" s="53" t="e">
        <f t="shared" si="49"/>
        <v>#DIV/0!</v>
      </c>
      <c r="AB168" s="53"/>
      <c r="AC168" s="53" t="e">
        <f t="shared" si="49"/>
        <v>#DIV/0!</v>
      </c>
      <c r="AD168" s="53"/>
      <c r="AE168" s="53"/>
      <c r="AF168" s="53"/>
      <c r="AG168" s="53" t="e">
        <f t="shared" si="49"/>
        <v>#DIV/0!</v>
      </c>
    </row>
    <row r="169" spans="1:33" s="11" customFormat="1" ht="30" hidden="1" customHeight="1" outlineLevel="1" x14ac:dyDescent="0.2">
      <c r="A169" s="50" t="s">
        <v>132</v>
      </c>
      <c r="B169" s="20"/>
      <c r="C169" s="23">
        <f>SUM(E169:AG169)</f>
        <v>0</v>
      </c>
      <c r="D169" s="13" t="e">
        <f t="shared" si="40"/>
        <v>#DIV/0!</v>
      </c>
      <c r="E169" s="33"/>
      <c r="F169" s="32"/>
      <c r="G169" s="5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56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</row>
    <row r="170" spans="1:33" s="11" customFormat="1" ht="30" hidden="1" customHeight="1" x14ac:dyDescent="0.2">
      <c r="A170" s="27" t="s">
        <v>133</v>
      </c>
      <c r="B170" s="20"/>
      <c r="C170" s="23">
        <f>SUM(E170:AG170)</f>
        <v>0</v>
      </c>
      <c r="D170" s="13" t="e">
        <f t="shared" si="40"/>
        <v>#DIV/0!</v>
      </c>
      <c r="E170" s="33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56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</row>
    <row r="171" spans="1:33" s="11" customFormat="1" ht="30" hidden="1" customHeight="1" x14ac:dyDescent="0.2">
      <c r="A171" s="27" t="s">
        <v>50</v>
      </c>
      <c r="B171" s="55" t="e">
        <f>B170/B169*10</f>
        <v>#DIV/0!</v>
      </c>
      <c r="C171" s="55" t="e">
        <f>C170/C169*10</f>
        <v>#DIV/0!</v>
      </c>
      <c r="D171" s="13" t="e">
        <f t="shared" si="40"/>
        <v>#DIV/0!</v>
      </c>
      <c r="E171" s="33"/>
      <c r="F171" s="53"/>
      <c r="G171" s="53" t="e">
        <f>G170/G169*10</f>
        <v>#DIV/0!</v>
      </c>
      <c r="H171" s="53"/>
      <c r="I171" s="53"/>
      <c r="J171" s="53"/>
      <c r="K171" s="53"/>
      <c r="L171" s="53"/>
      <c r="M171" s="53" t="e">
        <f>M170/M169*10</f>
        <v>#DIV/0!</v>
      </c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33"/>
      <c r="AA171" s="53"/>
      <c r="AB171" s="53"/>
      <c r="AC171" s="33"/>
      <c r="AD171" s="33"/>
      <c r="AE171" s="33"/>
      <c r="AF171" s="33"/>
      <c r="AG171" s="53" t="e">
        <f>AG170/AG169*10</f>
        <v>#DIV/0!</v>
      </c>
    </row>
    <row r="172" spans="1:33" s="11" customFormat="1" ht="30" hidden="1" customHeight="1" outlineLevel="1" x14ac:dyDescent="0.2">
      <c r="A172" s="50" t="s">
        <v>63</v>
      </c>
      <c r="B172" s="17"/>
      <c r="C172" s="48">
        <f>SUM(E172:AG172)</f>
        <v>0</v>
      </c>
      <c r="D172" s="13" t="e">
        <f t="shared" si="40"/>
        <v>#DIV/0!</v>
      </c>
      <c r="E172" s="33"/>
      <c r="F172" s="32"/>
      <c r="G172" s="53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56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</row>
    <row r="173" spans="1:33" s="11" customFormat="1" ht="30" hidden="1" customHeight="1" x14ac:dyDescent="0.2">
      <c r="A173" s="27" t="s">
        <v>64</v>
      </c>
      <c r="B173" s="17"/>
      <c r="C173" s="48">
        <f>SUM(E173:AG173)</f>
        <v>0</v>
      </c>
      <c r="D173" s="13" t="e">
        <f t="shared" si="40"/>
        <v>#DIV/0!</v>
      </c>
      <c r="E173" s="33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56"/>
      <c r="X173" s="32"/>
      <c r="Y173" s="32"/>
      <c r="Z173" s="32"/>
      <c r="AA173" s="56"/>
      <c r="AB173" s="56"/>
      <c r="AC173" s="32"/>
      <c r="AD173" s="32"/>
      <c r="AE173" s="32"/>
      <c r="AF173" s="32"/>
      <c r="AG173" s="32"/>
    </row>
    <row r="174" spans="1:33" s="11" customFormat="1" ht="30" hidden="1" customHeight="1" x14ac:dyDescent="0.2">
      <c r="A174" s="27" t="s">
        <v>50</v>
      </c>
      <c r="B174" s="55" t="e">
        <f>B173/B172*10</f>
        <v>#DIV/0!</v>
      </c>
      <c r="C174" s="55" t="e">
        <f>C173/C172*10</f>
        <v>#DIV/0!</v>
      </c>
      <c r="D174" s="13" t="e">
        <f t="shared" si="40"/>
        <v>#DIV/0!</v>
      </c>
      <c r="E174" s="33"/>
      <c r="F174" s="53"/>
      <c r="G174" s="53"/>
      <c r="H174" s="53" t="e">
        <f>H173/H172*10</f>
        <v>#DIV/0!</v>
      </c>
      <c r="I174" s="53"/>
      <c r="J174" s="53"/>
      <c r="K174" s="53"/>
      <c r="L174" s="53"/>
      <c r="M174" s="53"/>
      <c r="N174" s="53"/>
      <c r="O174" s="53" t="e">
        <f>O173/O172*10</f>
        <v>#DIV/0!</v>
      </c>
      <c r="P174" s="53"/>
      <c r="Q174" s="53"/>
      <c r="R174" s="53"/>
      <c r="S174" s="53"/>
      <c r="T174" s="53"/>
      <c r="U174" s="53" t="e">
        <f>U173/U172*10</f>
        <v>#DIV/0!</v>
      </c>
      <c r="V174" s="53"/>
      <c r="W174" s="53" t="e">
        <f>W173/W172*10</f>
        <v>#DIV/0!</v>
      </c>
      <c r="X174" s="53"/>
      <c r="Y174" s="53"/>
      <c r="Z174" s="53"/>
      <c r="AA174" s="53" t="e">
        <f>AA173/AA172*10</f>
        <v>#DIV/0!</v>
      </c>
      <c r="AB174" s="53"/>
      <c r="AC174" s="33"/>
      <c r="AD174" s="33"/>
      <c r="AE174" s="33"/>
      <c r="AF174" s="33"/>
      <c r="AG174" s="33"/>
    </row>
    <row r="175" spans="1:33" s="11" customFormat="1" ht="30" hidden="1" customHeight="1" x14ac:dyDescent="0.2">
      <c r="A175" s="50" t="s">
        <v>108</v>
      </c>
      <c r="B175" s="55"/>
      <c r="C175" s="48">
        <f>SUM(E175:AG175)</f>
        <v>0</v>
      </c>
      <c r="D175" s="13" t="e">
        <f t="shared" si="40"/>
        <v>#DIV/0!</v>
      </c>
      <c r="E175" s="3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2"/>
      <c r="Z175" s="33"/>
      <c r="AA175" s="53"/>
      <c r="AB175" s="53"/>
      <c r="AC175" s="33"/>
      <c r="AD175" s="33"/>
      <c r="AE175" s="33"/>
      <c r="AF175" s="33"/>
      <c r="AG175" s="33"/>
    </row>
    <row r="176" spans="1:33" s="11" customFormat="1" ht="30" hidden="1" customHeight="1" x14ac:dyDescent="0.2">
      <c r="A176" s="27" t="s">
        <v>109</v>
      </c>
      <c r="B176" s="55"/>
      <c r="C176" s="48">
        <f>SUM(E176:AG176)</f>
        <v>0</v>
      </c>
      <c r="D176" s="13" t="e">
        <f t="shared" si="40"/>
        <v>#DIV/0!</v>
      </c>
      <c r="E176" s="3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2"/>
      <c r="Z176" s="33"/>
      <c r="AA176" s="53"/>
      <c r="AB176" s="53"/>
      <c r="AC176" s="33"/>
      <c r="AD176" s="33"/>
      <c r="AE176" s="33"/>
      <c r="AF176" s="33"/>
      <c r="AG176" s="33"/>
    </row>
    <row r="177" spans="1:33" s="11" customFormat="1" ht="30" hidden="1" customHeight="1" x14ac:dyDescent="0.2">
      <c r="A177" s="27" t="s">
        <v>50</v>
      </c>
      <c r="B177" s="55" t="e">
        <f>B176/B175*10</f>
        <v>#DIV/0!</v>
      </c>
      <c r="C177" s="55" t="e">
        <f>C176/C175*10</f>
        <v>#DIV/0!</v>
      </c>
      <c r="D177" s="13" t="e">
        <f t="shared" si="40"/>
        <v>#DIV/0!</v>
      </c>
      <c r="E177" s="33"/>
      <c r="F177" s="53"/>
      <c r="G177" s="53"/>
      <c r="H177" s="53"/>
      <c r="I177" s="53"/>
      <c r="J177" s="53"/>
      <c r="K177" s="53"/>
      <c r="L177" s="53"/>
      <c r="M177" s="53"/>
      <c r="N177" s="53" t="e">
        <f>N176/N175*10</f>
        <v>#DIV/0!</v>
      </c>
      <c r="O177" s="53"/>
      <c r="P177" s="53"/>
      <c r="Q177" s="53"/>
      <c r="R177" s="53"/>
      <c r="S177" s="53"/>
      <c r="T177" s="53"/>
      <c r="U177" s="53"/>
      <c r="V177" s="53"/>
      <c r="W177" s="53"/>
      <c r="X177" s="53" t="e">
        <f>X176/X175*10</f>
        <v>#DIV/0!</v>
      </c>
      <c r="Y177" s="53" t="e">
        <f>Y176/Y175*10</f>
        <v>#DIV/0!</v>
      </c>
      <c r="Z177" s="33"/>
      <c r="AA177" s="53"/>
      <c r="AB177" s="53"/>
      <c r="AC177" s="33"/>
      <c r="AD177" s="33"/>
      <c r="AE177" s="33"/>
      <c r="AF177" s="33"/>
      <c r="AG177" s="33"/>
    </row>
    <row r="178" spans="1:33" s="11" customFormat="1" ht="30" hidden="1" customHeight="1" x14ac:dyDescent="0.2">
      <c r="A178" s="50" t="s">
        <v>65</v>
      </c>
      <c r="B178" s="23"/>
      <c r="C178" s="23">
        <f>SUM(E178:AG178)</f>
        <v>0</v>
      </c>
      <c r="D178" s="13" t="e">
        <f t="shared" si="40"/>
        <v>#DIV/0!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</row>
    <row r="179" spans="1:33" s="11" customFormat="1" ht="30" hidden="1" customHeight="1" x14ac:dyDescent="0.2">
      <c r="A179" s="27" t="s">
        <v>66</v>
      </c>
      <c r="B179" s="23"/>
      <c r="C179" s="23">
        <f>SUM(E179:AG179)</f>
        <v>0</v>
      </c>
      <c r="D179" s="13" t="e">
        <f t="shared" si="40"/>
        <v>#DIV/0!</v>
      </c>
      <c r="E179" s="32"/>
      <c r="F179" s="30"/>
      <c r="G179" s="53"/>
      <c r="H179" s="22"/>
      <c r="I179" s="22"/>
      <c r="J179" s="22"/>
      <c r="K179" s="22"/>
      <c r="L179" s="22"/>
      <c r="M179" s="33"/>
      <c r="N179" s="33"/>
      <c r="O179" s="30"/>
      <c r="P179" s="30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0"/>
    </row>
    <row r="180" spans="1:33" s="11" customFormat="1" ht="30" hidden="1" customHeight="1" x14ac:dyDescent="0.2">
      <c r="A180" s="27" t="s">
        <v>50</v>
      </c>
      <c r="B180" s="48" t="e">
        <f>B179/B178*10</f>
        <v>#DIV/0!</v>
      </c>
      <c r="C180" s="48" t="e">
        <f>C179/C178*10</f>
        <v>#DIV/0!</v>
      </c>
      <c r="D180" s="13" t="e">
        <f t="shared" si="40"/>
        <v>#DIV/0!</v>
      </c>
      <c r="E180" s="49" t="e">
        <f>E179/E178*10</f>
        <v>#DIV/0!</v>
      </c>
      <c r="F180" s="49"/>
      <c r="G180" s="49"/>
      <c r="H180" s="49" t="e">
        <f t="shared" ref="H180:N180" si="50">H179/H178*10</f>
        <v>#DIV/0!</v>
      </c>
      <c r="I180" s="49" t="e">
        <f t="shared" si="50"/>
        <v>#DIV/0!</v>
      </c>
      <c r="J180" s="49" t="e">
        <f t="shared" si="50"/>
        <v>#DIV/0!</v>
      </c>
      <c r="K180" s="49"/>
      <c r="L180" s="49" t="e">
        <f t="shared" si="50"/>
        <v>#DIV/0!</v>
      </c>
      <c r="M180" s="49" t="e">
        <f t="shared" si="50"/>
        <v>#DIV/0!</v>
      </c>
      <c r="N180" s="49" t="e">
        <f t="shared" si="50"/>
        <v>#DIV/0!</v>
      </c>
      <c r="O180" s="22"/>
      <c r="P180" s="22"/>
      <c r="Q180" s="49" t="e">
        <f>Q179/Q178*10</f>
        <v>#DIV/0!</v>
      </c>
      <c r="R180" s="49"/>
      <c r="S180" s="49"/>
      <c r="T180" s="49" t="e">
        <f>T179/T178*10</f>
        <v>#DIV/0!</v>
      </c>
      <c r="U180" s="49"/>
      <c r="V180" s="49"/>
      <c r="W180" s="49" t="e">
        <f t="shared" ref="W180:AC180" si="51">W179/W178*10</f>
        <v>#DIV/0!</v>
      </c>
      <c r="X180" s="49" t="e">
        <f t="shared" si="51"/>
        <v>#DIV/0!</v>
      </c>
      <c r="Y180" s="49" t="e">
        <f t="shared" si="51"/>
        <v>#DIV/0!</v>
      </c>
      <c r="Z180" s="49" t="e">
        <f t="shared" si="51"/>
        <v>#DIV/0!</v>
      </c>
      <c r="AA180" s="49" t="e">
        <f t="shared" si="51"/>
        <v>#DIV/0!</v>
      </c>
      <c r="AB180" s="49"/>
      <c r="AC180" s="49" t="e">
        <f t="shared" si="51"/>
        <v>#DIV/0!</v>
      </c>
      <c r="AD180" s="49"/>
      <c r="AE180" s="49"/>
      <c r="AF180" s="49"/>
      <c r="AG180" s="22"/>
    </row>
    <row r="181" spans="1:33" s="11" customFormat="1" ht="30" hidden="1" customHeight="1" x14ac:dyDescent="0.2">
      <c r="A181" s="50" t="s">
        <v>138</v>
      </c>
      <c r="B181" s="23"/>
      <c r="C181" s="23">
        <f>SUM(E181:AG181)</f>
        <v>0</v>
      </c>
      <c r="D181" s="13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</row>
    <row r="182" spans="1:33" s="11" customFormat="1" ht="30" hidden="1" customHeight="1" x14ac:dyDescent="0.2">
      <c r="A182" s="27" t="s">
        <v>139</v>
      </c>
      <c r="B182" s="23"/>
      <c r="C182" s="23">
        <f>SUM(E182:AG182)</f>
        <v>0</v>
      </c>
      <c r="D182" s="13"/>
      <c r="E182" s="32"/>
      <c r="F182" s="30"/>
      <c r="G182" s="53"/>
      <c r="H182" s="22"/>
      <c r="I182" s="22"/>
      <c r="J182" s="22"/>
      <c r="K182" s="22"/>
      <c r="L182" s="22"/>
      <c r="M182" s="33"/>
      <c r="N182" s="33"/>
      <c r="O182" s="22"/>
      <c r="P182" s="30"/>
      <c r="Q182" s="30"/>
      <c r="R182" s="30"/>
      <c r="S182" s="30"/>
      <c r="T182" s="33"/>
      <c r="U182" s="33"/>
      <c r="V182" s="33"/>
      <c r="W182" s="33"/>
      <c r="X182" s="30"/>
      <c r="Y182" s="30"/>
      <c r="Z182" s="33"/>
      <c r="AA182" s="30"/>
      <c r="AB182" s="30"/>
      <c r="AC182" s="33"/>
      <c r="AD182" s="33"/>
      <c r="AE182" s="33"/>
      <c r="AF182" s="33"/>
      <c r="AG182" s="30"/>
    </row>
    <row r="183" spans="1:33" s="11" customFormat="1" ht="30" hidden="1" customHeight="1" x14ac:dyDescent="0.2">
      <c r="A183" s="27" t="s">
        <v>50</v>
      </c>
      <c r="B183" s="48"/>
      <c r="C183" s="48" t="e">
        <f>C182/C181*10</f>
        <v>#DIV/0!</v>
      </c>
      <c r="D183" s="13"/>
      <c r="E183" s="49"/>
      <c r="F183" s="49"/>
      <c r="G183" s="49"/>
      <c r="H183" s="49" t="e">
        <f>H182/H181*10</f>
        <v>#DIV/0!</v>
      </c>
      <c r="I183" s="49" t="e">
        <f>I182/I181*10</f>
        <v>#DIV/0!</v>
      </c>
      <c r="J183" s="49" t="e">
        <f>J182/J181*10</f>
        <v>#DIV/0!</v>
      </c>
      <c r="K183" s="49"/>
      <c r="L183" s="49" t="e">
        <f>L182/L181*10</f>
        <v>#DIV/0!</v>
      </c>
      <c r="M183" s="49"/>
      <c r="N183" s="49" t="e">
        <f>N182/N181*10</f>
        <v>#DIV/0!</v>
      </c>
      <c r="O183" s="49"/>
      <c r="P183" s="22"/>
      <c r="Q183" s="22"/>
      <c r="R183" s="22"/>
      <c r="S183" s="22"/>
      <c r="T183" s="49" t="e">
        <f>T182/T181*10</f>
        <v>#DIV/0!</v>
      </c>
      <c r="U183" s="49" t="e">
        <f>U182/U181*10</f>
        <v>#DIV/0!</v>
      </c>
      <c r="V183" s="49"/>
      <c r="W183" s="49"/>
      <c r="X183" s="22"/>
      <c r="Y183" s="22"/>
      <c r="Z183" s="49" t="e">
        <f>Z182/Z181*10</f>
        <v>#DIV/0!</v>
      </c>
      <c r="AA183" s="49"/>
      <c r="AB183" s="49"/>
      <c r="AC183" s="49" t="e">
        <f>AC182/AC181*10</f>
        <v>#DIV/0!</v>
      </c>
      <c r="AD183" s="49"/>
      <c r="AE183" s="49"/>
      <c r="AF183" s="49"/>
      <c r="AG183" s="22"/>
    </row>
    <row r="184" spans="1:33" s="11" customFormat="1" ht="30" hidden="1" customHeight="1" x14ac:dyDescent="0.2">
      <c r="A184" s="50" t="s">
        <v>134</v>
      </c>
      <c r="B184" s="23">
        <v>75</v>
      </c>
      <c r="C184" s="23">
        <f>SUM(E184:AG184)</f>
        <v>165</v>
      </c>
      <c r="D184" s="13">
        <f>C184/B184</f>
        <v>2.2000000000000002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>
        <v>50</v>
      </c>
      <c r="U184" s="32"/>
      <c r="V184" s="32"/>
      <c r="W184" s="32"/>
      <c r="X184" s="32">
        <v>115</v>
      </c>
      <c r="Y184" s="32"/>
      <c r="Z184" s="32"/>
      <c r="AA184" s="32"/>
      <c r="AB184" s="32"/>
      <c r="AC184" s="32"/>
      <c r="AD184" s="32"/>
      <c r="AE184" s="32"/>
      <c r="AF184" s="32"/>
      <c r="AG184" s="32"/>
    </row>
    <row r="185" spans="1:33" s="11" customFormat="1" ht="30" hidden="1" customHeight="1" x14ac:dyDescent="0.2">
      <c r="A185" s="27" t="s">
        <v>135</v>
      </c>
      <c r="B185" s="23">
        <v>83</v>
      </c>
      <c r="C185" s="23">
        <f>SUM(E185:AG185)</f>
        <v>104</v>
      </c>
      <c r="D185" s="13">
        <f t="shared" si="40"/>
        <v>1.2530120481927711</v>
      </c>
      <c r="E185" s="32"/>
      <c r="F185" s="30"/>
      <c r="G185" s="53"/>
      <c r="H185" s="30"/>
      <c r="I185" s="30"/>
      <c r="J185" s="30"/>
      <c r="K185" s="30"/>
      <c r="L185" s="33"/>
      <c r="M185" s="33"/>
      <c r="N185" s="33"/>
      <c r="O185" s="30"/>
      <c r="P185" s="30"/>
      <c r="Q185" s="30"/>
      <c r="R185" s="30"/>
      <c r="S185" s="30"/>
      <c r="T185" s="33">
        <v>20</v>
      </c>
      <c r="U185" s="33"/>
      <c r="V185" s="33"/>
      <c r="W185" s="33"/>
      <c r="X185" s="33">
        <v>84</v>
      </c>
      <c r="Y185" s="30"/>
      <c r="Z185" s="33"/>
      <c r="AA185" s="30"/>
      <c r="AB185" s="30"/>
      <c r="AC185" s="33"/>
      <c r="AD185" s="33"/>
      <c r="AE185" s="33"/>
      <c r="AF185" s="33"/>
      <c r="AG185" s="30"/>
    </row>
    <row r="186" spans="1:33" s="11" customFormat="1" ht="30" hidden="1" customHeight="1" x14ac:dyDescent="0.2">
      <c r="A186" s="27" t="s">
        <v>50</v>
      </c>
      <c r="B186" s="48">
        <f>B185/B184*10</f>
        <v>11.066666666666666</v>
      </c>
      <c r="C186" s="48">
        <f>C185/C184*10</f>
        <v>6.3030303030303028</v>
      </c>
      <c r="D186" s="13">
        <f t="shared" si="40"/>
        <v>0.56955093099671417</v>
      </c>
      <c r="E186" s="49"/>
      <c r="F186" s="49"/>
      <c r="G186" s="49"/>
      <c r="H186" s="22"/>
      <c r="I186" s="22"/>
      <c r="J186" s="22"/>
      <c r="K186" s="22"/>
      <c r="L186" s="49"/>
      <c r="M186" s="49"/>
      <c r="N186" s="49"/>
      <c r="O186" s="22"/>
      <c r="P186" s="22"/>
      <c r="Q186" s="22"/>
      <c r="R186" s="22"/>
      <c r="S186" s="22"/>
      <c r="T186" s="49">
        <f>T185/T184*10</f>
        <v>4</v>
      </c>
      <c r="U186" s="49"/>
      <c r="V186" s="49"/>
      <c r="W186" s="49"/>
      <c r="X186" s="49">
        <f>X185/X184*10</f>
        <v>7.304347826086957</v>
      </c>
      <c r="Y186" s="22"/>
      <c r="Z186" s="49"/>
      <c r="AA186" s="49"/>
      <c r="AB186" s="49"/>
      <c r="AC186" s="49"/>
      <c r="AD186" s="49"/>
      <c r="AE186" s="49"/>
      <c r="AF186" s="49"/>
      <c r="AG186" s="22"/>
    </row>
    <row r="187" spans="1:33" s="11" customFormat="1" ht="30" hidden="1" customHeight="1" outlineLevel="1" x14ac:dyDescent="0.2">
      <c r="A187" s="50" t="s">
        <v>67</v>
      </c>
      <c r="B187" s="23"/>
      <c r="C187" s="23">
        <f>SUM(E187:AG187)</f>
        <v>0</v>
      </c>
      <c r="D187" s="13" t="e">
        <f t="shared" si="40"/>
        <v>#DIV/0!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</row>
    <row r="188" spans="1:33" s="11" customFormat="1" ht="30" hidden="1" customHeight="1" outlineLevel="1" x14ac:dyDescent="0.2">
      <c r="A188" s="27" t="s">
        <v>68</v>
      </c>
      <c r="B188" s="23"/>
      <c r="C188" s="23">
        <f>SUM(E188:AG188)</f>
        <v>0</v>
      </c>
      <c r="D188" s="13" t="e">
        <f t="shared" si="40"/>
        <v>#DIV/0!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</row>
    <row r="189" spans="1:33" s="11" customFormat="1" ht="30" hidden="1" customHeight="1" x14ac:dyDescent="0.2">
      <c r="A189" s="27" t="s">
        <v>50</v>
      </c>
      <c r="B189" s="55" t="e">
        <f>B188/B187*10</f>
        <v>#DIV/0!</v>
      </c>
      <c r="C189" s="55" t="e">
        <f>C188/C187*10</f>
        <v>#DIV/0!</v>
      </c>
      <c r="D189" s="13" t="e">
        <f t="shared" si="40"/>
        <v>#DIV/0!</v>
      </c>
      <c r="E189" s="53"/>
      <c r="F189" s="53"/>
      <c r="G189" s="53" t="e">
        <f>G188/G187*10</f>
        <v>#DIV/0!</v>
      </c>
      <c r="H189" s="53"/>
      <c r="I189" s="53"/>
      <c r="J189" s="53"/>
      <c r="K189" s="53"/>
      <c r="L189" s="53"/>
      <c r="M189" s="53" t="e">
        <f>M188/M187*10</f>
        <v>#DIV/0!</v>
      </c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 t="e">
        <f>Y188/Y187*10</f>
        <v>#DIV/0!</v>
      </c>
      <c r="Z189" s="53"/>
      <c r="AA189" s="53"/>
      <c r="AB189" s="53"/>
      <c r="AC189" s="53"/>
      <c r="AD189" s="53"/>
      <c r="AE189" s="53"/>
      <c r="AF189" s="53"/>
      <c r="AG189" s="53"/>
    </row>
    <row r="190" spans="1:33" s="11" customFormat="1" ht="30" hidden="1" customHeight="1" outlineLevel="1" x14ac:dyDescent="0.2">
      <c r="A190" s="50" t="s">
        <v>69</v>
      </c>
      <c r="B190" s="23"/>
      <c r="C190" s="23">
        <f>SUM(E190:AG190)</f>
        <v>0</v>
      </c>
      <c r="D190" s="13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</row>
    <row r="191" spans="1:33" s="11" customFormat="1" ht="30" hidden="1" customHeight="1" outlineLevel="1" x14ac:dyDescent="0.2">
      <c r="A191" s="27" t="s">
        <v>70</v>
      </c>
      <c r="B191" s="23"/>
      <c r="C191" s="23">
        <f>SUM(E191:AG191)</f>
        <v>0</v>
      </c>
      <c r="D191" s="13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</row>
    <row r="192" spans="1:33" s="11" customFormat="1" ht="30" hidden="1" customHeight="1" x14ac:dyDescent="0.2">
      <c r="A192" s="27" t="s">
        <v>50</v>
      </c>
      <c r="B192" s="55" t="e">
        <f>B191/B190*10</f>
        <v>#DIV/0!</v>
      </c>
      <c r="C192" s="55" t="e">
        <f>C191/C190*10</f>
        <v>#DIV/0!</v>
      </c>
      <c r="D192" s="13" t="e">
        <f t="shared" si="40"/>
        <v>#DIV/0!</v>
      </c>
      <c r="E192" s="55"/>
      <c r="F192" s="55"/>
      <c r="G192" s="53" t="e">
        <f>G191/G190*10</f>
        <v>#DIV/0!</v>
      </c>
      <c r="H192" s="55"/>
      <c r="I192" s="55"/>
      <c r="J192" s="53" t="e">
        <f>J191/J190*10</f>
        <v>#DIV/0!</v>
      </c>
      <c r="K192" s="53"/>
      <c r="L192" s="53" t="e">
        <f>L191/L190*10</f>
        <v>#DIV/0!</v>
      </c>
      <c r="M192" s="53" t="e">
        <f>M191/M190*10</f>
        <v>#DIV/0!</v>
      </c>
      <c r="N192" s="53"/>
      <c r="O192" s="53"/>
      <c r="P192" s="53"/>
      <c r="Q192" s="53"/>
      <c r="R192" s="53"/>
      <c r="S192" s="53"/>
      <c r="T192" s="53"/>
      <c r="U192" s="53" t="e">
        <f>U191/U190*10</f>
        <v>#DIV/0!</v>
      </c>
      <c r="V192" s="53"/>
      <c r="W192" s="53"/>
      <c r="X192" s="53"/>
      <c r="Y192" s="53" t="e">
        <f>Y191/Y190*10</f>
        <v>#DIV/0!</v>
      </c>
      <c r="Z192" s="53"/>
      <c r="AA192" s="53"/>
      <c r="AB192" s="53"/>
      <c r="AC192" s="53" t="e">
        <f>AC191/AC190*10</f>
        <v>#DIV/0!</v>
      </c>
      <c r="AD192" s="53"/>
      <c r="AE192" s="53"/>
      <c r="AF192" s="53"/>
      <c r="AG192" s="53"/>
    </row>
    <row r="193" spans="1:33" s="11" customFormat="1" ht="30" hidden="1" customHeight="1" x14ac:dyDescent="0.2">
      <c r="A193" s="50" t="s">
        <v>71</v>
      </c>
      <c r="B193" s="20"/>
      <c r="C193" s="23">
        <f>SUM(E193:AG193)</f>
        <v>0</v>
      </c>
      <c r="D193" s="13" t="e">
        <f t="shared" si="40"/>
        <v>#DIV/0!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52"/>
      <c r="R193" s="52"/>
      <c r="S193" s="5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</row>
    <row r="194" spans="1:33" s="11" customFormat="1" ht="30" hidden="1" customHeight="1" x14ac:dyDescent="0.2">
      <c r="A194" s="50" t="s">
        <v>72</v>
      </c>
      <c r="B194" s="20"/>
      <c r="C194" s="23"/>
      <c r="D194" s="13" t="e">
        <f>C194/B194</f>
        <v>#DIV/0!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</row>
    <row r="195" spans="1:33" s="11" customFormat="1" ht="30" hidden="1" customHeight="1" x14ac:dyDescent="0.2">
      <c r="A195" s="50" t="s">
        <v>73</v>
      </c>
      <c r="B195" s="20"/>
      <c r="C195" s="23"/>
      <c r="D195" s="13" t="e">
        <f>C195/B195</f>
        <v>#DIV/0!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</row>
    <row r="196" spans="1:33" s="45" customFormat="1" ht="30" hidden="1" customHeight="1" x14ac:dyDescent="0.2">
      <c r="A196" s="27" t="s">
        <v>74</v>
      </c>
      <c r="B196" s="20"/>
      <c r="C196" s="23">
        <f>SUM(E196:AG196)</f>
        <v>0</v>
      </c>
      <c r="D196" s="13" t="e">
        <f>C196/B196</f>
        <v>#DIV/0!</v>
      </c>
      <c r="E196" s="34"/>
      <c r="F196" s="34"/>
      <c r="G196" s="34"/>
      <c r="H196" s="34"/>
      <c r="I196" s="34"/>
      <c r="J196" s="34"/>
      <c r="K196" s="93"/>
      <c r="L196" s="34"/>
      <c r="M196" s="34"/>
      <c r="N196" s="34"/>
      <c r="O196" s="34"/>
      <c r="P196" s="34"/>
      <c r="Q196" s="34"/>
      <c r="R196" s="93"/>
      <c r="S196" s="93"/>
      <c r="T196" s="34"/>
      <c r="U196" s="34"/>
      <c r="V196" s="93"/>
      <c r="W196" s="34"/>
      <c r="X196" s="34"/>
      <c r="Y196" s="34"/>
      <c r="Z196" s="34"/>
      <c r="AA196" s="34"/>
      <c r="AB196" s="93"/>
      <c r="AC196" s="34"/>
      <c r="AD196" s="93"/>
      <c r="AE196" s="93"/>
      <c r="AF196" s="93"/>
      <c r="AG196" s="34"/>
    </row>
    <row r="197" spans="1:33" s="45" customFormat="1" ht="30" hidden="1" customHeight="1" x14ac:dyDescent="0.2">
      <c r="A197" s="12" t="s">
        <v>75</v>
      </c>
      <c r="B197" s="82"/>
      <c r="C197" s="82" t="e">
        <f>C196/C199</f>
        <v>#DIV/0!</v>
      </c>
      <c r="D197" s="8"/>
      <c r="E197" s="25"/>
      <c r="F197" s="25"/>
      <c r="G197" s="25"/>
      <c r="H197" s="25"/>
      <c r="I197" s="25"/>
      <c r="J197" s="25"/>
      <c r="K197" s="92"/>
      <c r="L197" s="25"/>
      <c r="M197" s="25"/>
      <c r="N197" s="25"/>
      <c r="O197" s="25"/>
      <c r="P197" s="25"/>
      <c r="Q197" s="25"/>
      <c r="R197" s="92"/>
      <c r="S197" s="92"/>
      <c r="T197" s="25"/>
      <c r="U197" s="25"/>
      <c r="V197" s="92"/>
      <c r="W197" s="25"/>
      <c r="X197" s="25"/>
      <c r="Y197" s="25"/>
      <c r="Z197" s="25"/>
      <c r="AA197" s="25"/>
      <c r="AB197" s="92"/>
      <c r="AC197" s="25"/>
      <c r="AD197" s="92"/>
      <c r="AE197" s="92"/>
      <c r="AF197" s="92"/>
      <c r="AG197" s="25"/>
    </row>
    <row r="198" spans="1:33" s="11" customFormat="1" ht="30" hidden="1" customHeight="1" x14ac:dyDescent="0.2">
      <c r="A198" s="27" t="s">
        <v>76</v>
      </c>
      <c r="B198" s="20"/>
      <c r="C198" s="23">
        <f>SUM(E198:AG198)</f>
        <v>0</v>
      </c>
      <c r="D198" s="13" t="e">
        <f t="shared" ref="D198:D210" si="52">C198/B198</f>
        <v>#DIV/0!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</row>
    <row r="199" spans="1:33" s="11" customFormat="1" ht="30" hidden="1" customHeight="1" outlineLevel="1" x14ac:dyDescent="0.2">
      <c r="A199" s="27" t="s">
        <v>77</v>
      </c>
      <c r="B199" s="20"/>
      <c r="C199" s="20"/>
      <c r="D199" s="13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</row>
    <row r="200" spans="1:33" s="11" customFormat="1" ht="30" hidden="1" customHeight="1" outlineLevel="1" x14ac:dyDescent="0.2">
      <c r="A200" s="27" t="s">
        <v>78</v>
      </c>
      <c r="B200" s="20"/>
      <c r="C200" s="23">
        <f>SUM(E200:AG200)</f>
        <v>0</v>
      </c>
      <c r="D200" s="13" t="e">
        <f t="shared" si="52"/>
        <v>#DIV/0!</v>
      </c>
      <c r="E200" s="34"/>
      <c r="F200" s="34"/>
      <c r="G200" s="34"/>
      <c r="H200" s="34"/>
      <c r="I200" s="34"/>
      <c r="J200" s="34"/>
      <c r="K200" s="93"/>
      <c r="L200" s="34"/>
      <c r="M200" s="34"/>
      <c r="N200" s="34"/>
      <c r="O200" s="34"/>
      <c r="P200" s="34"/>
      <c r="Q200" s="34"/>
      <c r="R200" s="93"/>
      <c r="S200" s="93"/>
      <c r="T200" s="34"/>
      <c r="U200" s="34"/>
      <c r="V200" s="93"/>
      <c r="W200" s="34"/>
      <c r="X200" s="34"/>
      <c r="Y200" s="34"/>
      <c r="Z200" s="34"/>
      <c r="AA200" s="34"/>
      <c r="AB200" s="93"/>
      <c r="AC200" s="34"/>
      <c r="AD200" s="93"/>
      <c r="AE200" s="93"/>
      <c r="AF200" s="93"/>
      <c r="AG200" s="34"/>
    </row>
    <row r="201" spans="1:33" s="11" customFormat="1" ht="30" hidden="1" customHeight="1" x14ac:dyDescent="0.2">
      <c r="A201" s="12" t="s">
        <v>5</v>
      </c>
      <c r="B201" s="83" t="e">
        <f>B200/B199</f>
        <v>#DIV/0!</v>
      </c>
      <c r="C201" s="83" t="e">
        <f>C200/C199</f>
        <v>#DIV/0!</v>
      </c>
      <c r="D201" s="13"/>
      <c r="E201" s="14" t="e">
        <f>E200/E199</f>
        <v>#DIV/0!</v>
      </c>
      <c r="F201" s="14" t="e">
        <f t="shared" ref="F201:AG201" si="53">F200/F199</f>
        <v>#DIV/0!</v>
      </c>
      <c r="G201" s="14" t="e">
        <f t="shared" si="53"/>
        <v>#DIV/0!</v>
      </c>
      <c r="H201" s="14" t="e">
        <f t="shared" si="53"/>
        <v>#DIV/0!</v>
      </c>
      <c r="I201" s="14" t="e">
        <f t="shared" si="53"/>
        <v>#DIV/0!</v>
      </c>
      <c r="J201" s="14" t="e">
        <f t="shared" si="53"/>
        <v>#DIV/0!</v>
      </c>
      <c r="K201" s="14"/>
      <c r="L201" s="14" t="e">
        <f t="shared" si="53"/>
        <v>#DIV/0!</v>
      </c>
      <c r="M201" s="14" t="e">
        <f t="shared" si="53"/>
        <v>#DIV/0!</v>
      </c>
      <c r="N201" s="14" t="e">
        <f t="shared" si="53"/>
        <v>#DIV/0!</v>
      </c>
      <c r="O201" s="14" t="e">
        <f t="shared" si="53"/>
        <v>#DIV/0!</v>
      </c>
      <c r="P201" s="14" t="e">
        <f t="shared" si="53"/>
        <v>#DIV/0!</v>
      </c>
      <c r="Q201" s="14" t="e">
        <f t="shared" si="53"/>
        <v>#DIV/0!</v>
      </c>
      <c r="R201" s="14"/>
      <c r="S201" s="14"/>
      <c r="T201" s="14" t="e">
        <f t="shared" si="53"/>
        <v>#DIV/0!</v>
      </c>
      <c r="U201" s="14" t="e">
        <f t="shared" si="53"/>
        <v>#DIV/0!</v>
      </c>
      <c r="V201" s="14"/>
      <c r="W201" s="14" t="e">
        <f t="shared" si="53"/>
        <v>#DIV/0!</v>
      </c>
      <c r="X201" s="14" t="e">
        <f t="shared" si="53"/>
        <v>#DIV/0!</v>
      </c>
      <c r="Y201" s="14" t="e">
        <f t="shared" si="53"/>
        <v>#DIV/0!</v>
      </c>
      <c r="Z201" s="14" t="e">
        <f t="shared" si="53"/>
        <v>#DIV/0!</v>
      </c>
      <c r="AA201" s="14" t="e">
        <f t="shared" si="53"/>
        <v>#DIV/0!</v>
      </c>
      <c r="AB201" s="14"/>
      <c r="AC201" s="14" t="e">
        <f t="shared" si="53"/>
        <v>#DIV/0!</v>
      </c>
      <c r="AD201" s="14"/>
      <c r="AE201" s="14"/>
      <c r="AF201" s="14"/>
      <c r="AG201" s="14" t="e">
        <f t="shared" si="53"/>
        <v>#DIV/0!</v>
      </c>
    </row>
    <row r="202" spans="1:33" s="11" customFormat="1" ht="30" hidden="1" customHeight="1" x14ac:dyDescent="0.2">
      <c r="A202" s="10" t="s">
        <v>79</v>
      </c>
      <c r="B202" s="22"/>
      <c r="C202" s="22">
        <f>SUM(E202:AG202)</f>
        <v>0</v>
      </c>
      <c r="D202" s="13" t="e">
        <f t="shared" si="52"/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</row>
    <row r="203" spans="1:33" s="11" customFormat="1" ht="30" hidden="1" customHeight="1" x14ac:dyDescent="0.2">
      <c r="A203" s="10" t="s">
        <v>80</v>
      </c>
      <c r="B203" s="22"/>
      <c r="C203" s="22">
        <f>SUM(E203:AG203)</f>
        <v>0</v>
      </c>
      <c r="D203" s="13" t="e">
        <f t="shared" si="52"/>
        <v>#DIV/0!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1:33" s="11" customFormat="1" ht="30" hidden="1" customHeight="1" x14ac:dyDescent="0.2">
      <c r="A204" s="27" t="s">
        <v>103</v>
      </c>
      <c r="B204" s="20"/>
      <c r="C204" s="23">
        <f>SUM(E204:AG204)</f>
        <v>0</v>
      </c>
      <c r="D204" s="13" t="e">
        <f t="shared" si="52"/>
        <v>#DIV/0!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</row>
    <row r="205" spans="1:33" s="45" customFormat="1" ht="30" hidden="1" customHeight="1" outlineLevel="1" x14ac:dyDescent="0.2">
      <c r="A205" s="10" t="s">
        <v>124</v>
      </c>
      <c r="B205" s="23"/>
      <c r="C205" s="23">
        <f>SUM(E205:AG205)</f>
        <v>101088</v>
      </c>
      <c r="D205" s="13" t="e">
        <f t="shared" si="52"/>
        <v>#DIV/0!</v>
      </c>
      <c r="E205" s="26">
        <v>1366</v>
      </c>
      <c r="F205" s="26">
        <v>2847</v>
      </c>
      <c r="G205" s="26">
        <v>5196</v>
      </c>
      <c r="H205" s="26">
        <v>6543</v>
      </c>
      <c r="I205" s="26">
        <v>7357</v>
      </c>
      <c r="J205" s="26">
        <v>5788</v>
      </c>
      <c r="K205" s="26"/>
      <c r="L205" s="26">
        <v>3545</v>
      </c>
      <c r="M205" s="26">
        <v>5170</v>
      </c>
      <c r="N205" s="26">
        <v>3029</v>
      </c>
      <c r="O205" s="26">
        <v>3517</v>
      </c>
      <c r="P205" s="26">
        <v>3888</v>
      </c>
      <c r="Q205" s="26">
        <v>6744</v>
      </c>
      <c r="R205" s="26"/>
      <c r="S205" s="26"/>
      <c r="T205" s="26">
        <v>6037</v>
      </c>
      <c r="U205" s="26">
        <v>3845</v>
      </c>
      <c r="V205" s="26"/>
      <c r="W205" s="26">
        <v>3946</v>
      </c>
      <c r="X205" s="26">
        <v>5043</v>
      </c>
      <c r="Y205" s="26">
        <v>2005</v>
      </c>
      <c r="Z205" s="26">
        <v>1351</v>
      </c>
      <c r="AA205" s="26">
        <v>8708</v>
      </c>
      <c r="AB205" s="26"/>
      <c r="AC205" s="26">
        <v>9901</v>
      </c>
      <c r="AD205" s="26"/>
      <c r="AE205" s="26"/>
      <c r="AF205" s="26"/>
      <c r="AG205" s="26">
        <v>5262</v>
      </c>
    </row>
    <row r="206" spans="1:33" s="58" customFormat="1" ht="30" hidden="1" customHeight="1" outlineLevel="1" x14ac:dyDescent="0.2">
      <c r="A206" s="27" t="s">
        <v>81</v>
      </c>
      <c r="B206" s="23"/>
      <c r="C206" s="23">
        <f>SUM(E206:AG206)</f>
        <v>99561</v>
      </c>
      <c r="D206" s="13" t="e">
        <f t="shared" si="52"/>
        <v>#DIV/0!</v>
      </c>
      <c r="E206" s="32">
        <v>1366</v>
      </c>
      <c r="F206" s="32">
        <v>2847</v>
      </c>
      <c r="G206" s="32">
        <v>5196</v>
      </c>
      <c r="H206" s="32">
        <v>6543</v>
      </c>
      <c r="I206" s="32">
        <v>7250</v>
      </c>
      <c r="J206" s="32">
        <v>5539</v>
      </c>
      <c r="K206" s="32"/>
      <c r="L206" s="32">
        <v>3467</v>
      </c>
      <c r="M206" s="32">
        <v>5170</v>
      </c>
      <c r="N206" s="32">
        <v>3029</v>
      </c>
      <c r="O206" s="32">
        <v>3517</v>
      </c>
      <c r="P206" s="32">
        <v>3752</v>
      </c>
      <c r="Q206" s="32">
        <v>6565</v>
      </c>
      <c r="R206" s="32"/>
      <c r="S206" s="32"/>
      <c r="T206" s="32">
        <v>6037</v>
      </c>
      <c r="U206" s="32">
        <v>3845</v>
      </c>
      <c r="V206" s="32"/>
      <c r="W206" s="32">
        <v>3946</v>
      </c>
      <c r="X206" s="32">
        <v>5043</v>
      </c>
      <c r="Y206" s="32">
        <v>1980</v>
      </c>
      <c r="Z206" s="32">
        <v>1351</v>
      </c>
      <c r="AA206" s="32">
        <v>8708</v>
      </c>
      <c r="AB206" s="32"/>
      <c r="AC206" s="32">
        <v>9350</v>
      </c>
      <c r="AD206" s="32"/>
      <c r="AE206" s="32"/>
      <c r="AF206" s="32"/>
      <c r="AG206" s="32">
        <v>5060</v>
      </c>
    </row>
    <row r="207" spans="1:33" s="45" customFormat="1" ht="30" hidden="1" customHeight="1" x14ac:dyDescent="0.2">
      <c r="A207" s="10" t="s">
        <v>82</v>
      </c>
      <c r="B207" s="47"/>
      <c r="C207" s="47">
        <f>C206/C205</f>
        <v>0.98489434947768284</v>
      </c>
      <c r="D207" s="13" t="e">
        <f t="shared" si="52"/>
        <v>#DIV/0!</v>
      </c>
      <c r="E207" s="68">
        <f t="shared" ref="E207:AG207" si="54">E206/E205</f>
        <v>1</v>
      </c>
      <c r="F207" s="68">
        <f t="shared" si="54"/>
        <v>1</v>
      </c>
      <c r="G207" s="68">
        <f t="shared" si="54"/>
        <v>1</v>
      </c>
      <c r="H207" s="68">
        <f t="shared" si="54"/>
        <v>1</v>
      </c>
      <c r="I207" s="68">
        <f t="shared" si="54"/>
        <v>0.98545602827239365</v>
      </c>
      <c r="J207" s="68">
        <f t="shared" si="54"/>
        <v>0.95697995853489981</v>
      </c>
      <c r="K207" s="68"/>
      <c r="L207" s="68">
        <f t="shared" si="54"/>
        <v>0.97799717912552886</v>
      </c>
      <c r="M207" s="68">
        <f t="shared" si="54"/>
        <v>1</v>
      </c>
      <c r="N207" s="68">
        <f t="shared" si="54"/>
        <v>1</v>
      </c>
      <c r="O207" s="68">
        <f t="shared" si="54"/>
        <v>1</v>
      </c>
      <c r="P207" s="68">
        <f t="shared" si="54"/>
        <v>0.96502057613168724</v>
      </c>
      <c r="Q207" s="68">
        <f t="shared" si="54"/>
        <v>0.9734578884934757</v>
      </c>
      <c r="R207" s="68"/>
      <c r="S207" s="68"/>
      <c r="T207" s="68">
        <f t="shared" si="54"/>
        <v>1</v>
      </c>
      <c r="U207" s="68">
        <f t="shared" si="54"/>
        <v>1</v>
      </c>
      <c r="V207" s="68"/>
      <c r="W207" s="68">
        <f t="shared" si="54"/>
        <v>1</v>
      </c>
      <c r="X207" s="68">
        <f t="shared" si="54"/>
        <v>1</v>
      </c>
      <c r="Y207" s="68">
        <f t="shared" si="54"/>
        <v>0.98753117206982544</v>
      </c>
      <c r="Z207" s="68">
        <f t="shared" si="54"/>
        <v>1</v>
      </c>
      <c r="AA207" s="68">
        <f t="shared" si="54"/>
        <v>1</v>
      </c>
      <c r="AB207" s="68"/>
      <c r="AC207" s="68">
        <f t="shared" si="54"/>
        <v>0.9443490556509444</v>
      </c>
      <c r="AD207" s="68"/>
      <c r="AE207" s="68"/>
      <c r="AF207" s="68"/>
      <c r="AG207" s="68">
        <f t="shared" si="54"/>
        <v>0.9616115545419992</v>
      </c>
    </row>
    <row r="208" spans="1:33" s="45" customFormat="1" ht="30" hidden="1" customHeight="1" outlineLevel="1" x14ac:dyDescent="0.2">
      <c r="A208" s="10" t="s">
        <v>83</v>
      </c>
      <c r="B208" s="23"/>
      <c r="C208" s="23">
        <f>SUM(E208:AG208)</f>
        <v>0</v>
      </c>
      <c r="D208" s="13" t="e">
        <f t="shared" si="52"/>
        <v>#DIV/0!</v>
      </c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</row>
    <row r="209" spans="1:43" s="58" customFormat="1" ht="30" hidden="1" customHeight="1" outlineLevel="1" x14ac:dyDescent="0.2">
      <c r="A209" s="27" t="s">
        <v>84</v>
      </c>
      <c r="B209" s="20"/>
      <c r="C209" s="23">
        <f>SUM(E209:AG209)</f>
        <v>15599</v>
      </c>
      <c r="D209" s="13" t="e">
        <f t="shared" si="52"/>
        <v>#DIV/0!</v>
      </c>
      <c r="E209" s="44">
        <v>17</v>
      </c>
      <c r="F209" s="32">
        <v>360</v>
      </c>
      <c r="G209" s="32">
        <v>2381</v>
      </c>
      <c r="H209" s="32">
        <v>435</v>
      </c>
      <c r="I209" s="32">
        <v>387</v>
      </c>
      <c r="J209" s="32">
        <v>1130</v>
      </c>
      <c r="K209" s="32"/>
      <c r="L209" s="32"/>
      <c r="M209" s="32">
        <v>1360</v>
      </c>
      <c r="N209" s="32">
        <v>202</v>
      </c>
      <c r="O209" s="32">
        <v>581</v>
      </c>
      <c r="P209" s="44">
        <v>217</v>
      </c>
      <c r="Q209" s="32">
        <v>663</v>
      </c>
      <c r="R209" s="32"/>
      <c r="S209" s="32"/>
      <c r="T209" s="32">
        <v>1813</v>
      </c>
      <c r="U209" s="32">
        <v>170</v>
      </c>
      <c r="V209" s="32"/>
      <c r="W209" s="32">
        <v>630</v>
      </c>
      <c r="X209" s="32"/>
      <c r="Y209" s="32">
        <v>110</v>
      </c>
      <c r="Z209" s="32"/>
      <c r="AA209" s="32">
        <v>1225</v>
      </c>
      <c r="AB209" s="32"/>
      <c r="AC209" s="32">
        <v>3778</v>
      </c>
      <c r="AD209" s="32"/>
      <c r="AE209" s="32"/>
      <c r="AF209" s="32"/>
      <c r="AG209" s="32">
        <v>140</v>
      </c>
    </row>
    <row r="210" spans="1:43" s="45" customFormat="1" ht="30" hidden="1" customHeight="1" x14ac:dyDescent="0.2">
      <c r="A210" s="10" t="s">
        <v>85</v>
      </c>
      <c r="B210" s="13"/>
      <c r="C210" s="13" t="e">
        <f>C209/C208</f>
        <v>#DIV/0!</v>
      </c>
      <c r="D210" s="13" t="e">
        <f t="shared" si="52"/>
        <v>#DIV/0!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</row>
    <row r="211" spans="1:43" s="45" customFormat="1" ht="30" hidden="1" customHeight="1" x14ac:dyDescent="0.2">
      <c r="A211" s="12" t="s">
        <v>86</v>
      </c>
      <c r="B211" s="20"/>
      <c r="C211" s="23"/>
      <c r="D211" s="23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</row>
    <row r="212" spans="1:43" s="58" customFormat="1" ht="30" hidden="1" customHeight="1" outlineLevel="1" x14ac:dyDescent="0.2">
      <c r="A212" s="50" t="s">
        <v>87</v>
      </c>
      <c r="B212" s="20"/>
      <c r="C212" s="23">
        <f>SUM(E212:AG212)</f>
        <v>0</v>
      </c>
      <c r="D212" s="8" t="e">
        <f t="shared" ref="D212:D231" si="55">C212/B212</f>
        <v>#DIV/0!</v>
      </c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</row>
    <row r="213" spans="1:43" s="45" customFormat="1" ht="30" hidden="1" customHeight="1" outlineLevel="1" x14ac:dyDescent="0.2">
      <c r="A213" s="12" t="s">
        <v>88</v>
      </c>
      <c r="B213" s="20"/>
      <c r="C213" s="23">
        <f>SUM(E213:AG213)</f>
        <v>0</v>
      </c>
      <c r="D213" s="8" t="e">
        <f t="shared" si="55"/>
        <v>#DIV/0!</v>
      </c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Q213" s="45" t="s">
        <v>0</v>
      </c>
    </row>
    <row r="214" spans="1:43" s="45" customFormat="1" ht="30" hidden="1" customHeight="1" outlineLevel="1" x14ac:dyDescent="0.2">
      <c r="A214" s="12" t="s">
        <v>89</v>
      </c>
      <c r="B214" s="23">
        <f>B212*0.45</f>
        <v>0</v>
      </c>
      <c r="C214" s="23">
        <f>C212*0.45</f>
        <v>0</v>
      </c>
      <c r="D214" s="8" t="e">
        <f t="shared" si="55"/>
        <v>#DIV/0!</v>
      </c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59"/>
    </row>
    <row r="215" spans="1:43" s="45" customFormat="1" ht="30" hidden="1" customHeight="1" x14ac:dyDescent="0.2">
      <c r="A215" s="12" t="s">
        <v>90</v>
      </c>
      <c r="B215" s="47" t="e">
        <f>B212/B213</f>
        <v>#DIV/0!</v>
      </c>
      <c r="C215" s="47" t="e">
        <f>C212/C213</f>
        <v>#DIV/0!</v>
      </c>
      <c r="D215" s="8"/>
      <c r="E215" s="68" t="e">
        <f t="shared" ref="E215:AG215" si="56">E212/E213</f>
        <v>#DIV/0!</v>
      </c>
      <c r="F215" s="68" t="e">
        <f t="shared" si="56"/>
        <v>#DIV/0!</v>
      </c>
      <c r="G215" s="68" t="e">
        <f t="shared" si="56"/>
        <v>#DIV/0!</v>
      </c>
      <c r="H215" s="68" t="e">
        <f t="shared" si="56"/>
        <v>#DIV/0!</v>
      </c>
      <c r="I215" s="68" t="e">
        <f t="shared" si="56"/>
        <v>#DIV/0!</v>
      </c>
      <c r="J215" s="68" t="e">
        <f t="shared" si="56"/>
        <v>#DIV/0!</v>
      </c>
      <c r="K215" s="68"/>
      <c r="L215" s="68" t="e">
        <f t="shared" si="56"/>
        <v>#DIV/0!</v>
      </c>
      <c r="M215" s="68" t="e">
        <f t="shared" si="56"/>
        <v>#DIV/0!</v>
      </c>
      <c r="N215" s="68" t="e">
        <f t="shared" si="56"/>
        <v>#DIV/0!</v>
      </c>
      <c r="O215" s="68" t="e">
        <f t="shared" si="56"/>
        <v>#DIV/0!</v>
      </c>
      <c r="P215" s="68" t="e">
        <f t="shared" si="56"/>
        <v>#DIV/0!</v>
      </c>
      <c r="Q215" s="68" t="e">
        <f t="shared" si="56"/>
        <v>#DIV/0!</v>
      </c>
      <c r="R215" s="68"/>
      <c r="S215" s="68"/>
      <c r="T215" s="68" t="e">
        <f t="shared" si="56"/>
        <v>#DIV/0!</v>
      </c>
      <c r="U215" s="68" t="e">
        <f t="shared" si="56"/>
        <v>#DIV/0!</v>
      </c>
      <c r="V215" s="68"/>
      <c r="W215" s="68" t="e">
        <f t="shared" si="56"/>
        <v>#DIV/0!</v>
      </c>
      <c r="X215" s="68" t="e">
        <f t="shared" si="56"/>
        <v>#DIV/0!</v>
      </c>
      <c r="Y215" s="68" t="e">
        <f t="shared" si="56"/>
        <v>#DIV/0!</v>
      </c>
      <c r="Z215" s="68" t="e">
        <f t="shared" si="56"/>
        <v>#DIV/0!</v>
      </c>
      <c r="AA215" s="68" t="e">
        <f t="shared" si="56"/>
        <v>#DIV/0!</v>
      </c>
      <c r="AB215" s="68"/>
      <c r="AC215" s="68" t="e">
        <f t="shared" si="56"/>
        <v>#DIV/0!</v>
      </c>
      <c r="AD215" s="68"/>
      <c r="AE215" s="68"/>
      <c r="AF215" s="68"/>
      <c r="AG215" s="68" t="e">
        <f t="shared" si="56"/>
        <v>#DIV/0!</v>
      </c>
    </row>
    <row r="216" spans="1:43" s="58" customFormat="1" ht="30" hidden="1" customHeight="1" outlineLevel="1" x14ac:dyDescent="0.2">
      <c r="A216" s="50" t="s">
        <v>91</v>
      </c>
      <c r="B216" s="20"/>
      <c r="C216" s="23">
        <f>SUM(E216:AG216)</f>
        <v>0</v>
      </c>
      <c r="D216" s="8" t="e">
        <f t="shared" si="55"/>
        <v>#DIV/0!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</row>
    <row r="217" spans="1:43" s="45" customFormat="1" ht="28.15" hidden="1" customHeight="1" outlineLevel="1" x14ac:dyDescent="0.2">
      <c r="A217" s="12" t="s">
        <v>88</v>
      </c>
      <c r="B217" s="20"/>
      <c r="C217" s="23">
        <f>SUM(E217:AG217)</f>
        <v>0</v>
      </c>
      <c r="D217" s="8" t="e">
        <f t="shared" si="55"/>
        <v>#DIV/0!</v>
      </c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</row>
    <row r="218" spans="1:43" s="45" customFormat="1" ht="27" hidden="1" customHeight="1" outlineLevel="1" x14ac:dyDescent="0.2">
      <c r="A218" s="12" t="s">
        <v>89</v>
      </c>
      <c r="B218" s="23">
        <f>B216*0.3</f>
        <v>0</v>
      </c>
      <c r="C218" s="23">
        <f>C216*0.3</f>
        <v>0</v>
      </c>
      <c r="D218" s="8" t="e">
        <f t="shared" si="55"/>
        <v>#DIV/0!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</row>
    <row r="219" spans="1:43" s="58" customFormat="1" ht="30" hidden="1" customHeight="1" x14ac:dyDescent="0.2">
      <c r="A219" s="12" t="s">
        <v>90</v>
      </c>
      <c r="B219" s="8" t="e">
        <f>B216/B217</f>
        <v>#DIV/0!</v>
      </c>
      <c r="C219" s="8" t="e">
        <f>C216/C217</f>
        <v>#DIV/0!</v>
      </c>
      <c r="D219" s="8"/>
      <c r="E219" s="25" t="e">
        <f t="shared" ref="E219:AG219" si="57">E216/E217</f>
        <v>#DIV/0!</v>
      </c>
      <c r="F219" s="25" t="e">
        <f t="shared" si="57"/>
        <v>#DIV/0!</v>
      </c>
      <c r="G219" s="25" t="e">
        <f t="shared" si="57"/>
        <v>#DIV/0!</v>
      </c>
      <c r="H219" s="25" t="e">
        <f t="shared" si="57"/>
        <v>#DIV/0!</v>
      </c>
      <c r="I219" s="25" t="e">
        <f t="shared" si="57"/>
        <v>#DIV/0!</v>
      </c>
      <c r="J219" s="25" t="e">
        <f t="shared" si="57"/>
        <v>#DIV/0!</v>
      </c>
      <c r="K219" s="92"/>
      <c r="L219" s="25" t="e">
        <f t="shared" si="57"/>
        <v>#DIV/0!</v>
      </c>
      <c r="M219" s="25" t="e">
        <f t="shared" si="57"/>
        <v>#DIV/0!</v>
      </c>
      <c r="N219" s="25" t="e">
        <f t="shared" si="57"/>
        <v>#DIV/0!</v>
      </c>
      <c r="O219" s="25" t="e">
        <f t="shared" si="57"/>
        <v>#DIV/0!</v>
      </c>
      <c r="P219" s="25" t="e">
        <f t="shared" si="57"/>
        <v>#DIV/0!</v>
      </c>
      <c r="Q219" s="25" t="e">
        <f t="shared" si="57"/>
        <v>#DIV/0!</v>
      </c>
      <c r="R219" s="92"/>
      <c r="S219" s="92"/>
      <c r="T219" s="25" t="e">
        <f t="shared" si="57"/>
        <v>#DIV/0!</v>
      </c>
      <c r="U219" s="25" t="e">
        <f t="shared" si="57"/>
        <v>#DIV/0!</v>
      </c>
      <c r="V219" s="92"/>
      <c r="W219" s="25" t="e">
        <f t="shared" si="57"/>
        <v>#DIV/0!</v>
      </c>
      <c r="X219" s="25" t="e">
        <f t="shared" si="57"/>
        <v>#DIV/0!</v>
      </c>
      <c r="Y219" s="25" t="e">
        <f t="shared" si="57"/>
        <v>#DIV/0!</v>
      </c>
      <c r="Z219" s="25" t="e">
        <f t="shared" si="57"/>
        <v>#DIV/0!</v>
      </c>
      <c r="AA219" s="25" t="e">
        <f t="shared" si="57"/>
        <v>#DIV/0!</v>
      </c>
      <c r="AB219" s="92"/>
      <c r="AC219" s="25" t="e">
        <f t="shared" si="57"/>
        <v>#DIV/0!</v>
      </c>
      <c r="AD219" s="92"/>
      <c r="AE219" s="92"/>
      <c r="AF219" s="92"/>
      <c r="AG219" s="25" t="e">
        <f t="shared" si="57"/>
        <v>#DIV/0!</v>
      </c>
    </row>
    <row r="220" spans="1:43" s="58" customFormat="1" ht="30" hidden="1" customHeight="1" outlineLevel="1" x14ac:dyDescent="0.2">
      <c r="A220" s="50" t="s">
        <v>92</v>
      </c>
      <c r="B220" s="20"/>
      <c r="C220" s="23">
        <f>SUM(E220:AG220)</f>
        <v>0</v>
      </c>
      <c r="D220" s="8" t="e">
        <f t="shared" si="55"/>
        <v>#DIV/0!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</row>
    <row r="221" spans="1:43" s="45" customFormat="1" ht="30" hidden="1" customHeight="1" outlineLevel="1" x14ac:dyDescent="0.2">
      <c r="A221" s="12" t="s">
        <v>88</v>
      </c>
      <c r="B221" s="20"/>
      <c r="C221" s="23">
        <f>SUM(E221:AG221)</f>
        <v>0</v>
      </c>
      <c r="D221" s="8" t="e">
        <f t="shared" si="55"/>
        <v>#DIV/0!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</row>
    <row r="222" spans="1:43" s="45" customFormat="1" ht="30" hidden="1" customHeight="1" outlineLevel="1" x14ac:dyDescent="0.2">
      <c r="A222" s="12" t="s">
        <v>93</v>
      </c>
      <c r="B222" s="23">
        <f>B220*0.19</f>
        <v>0</v>
      </c>
      <c r="C222" s="23">
        <f>C220*0.19</f>
        <v>0</v>
      </c>
      <c r="D222" s="8" t="e">
        <f t="shared" si="55"/>
        <v>#DIV/0!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</row>
    <row r="223" spans="1:43" s="58" customFormat="1" ht="30" hidden="1" customHeight="1" x14ac:dyDescent="0.2">
      <c r="A223" s="12" t="s">
        <v>94</v>
      </c>
      <c r="B223" s="8" t="e">
        <f>B220/B221</f>
        <v>#DIV/0!</v>
      </c>
      <c r="C223" s="8" t="e">
        <f>C220/C221</f>
        <v>#DIV/0!</v>
      </c>
      <c r="D223" s="8"/>
      <c r="E223" s="25" t="e">
        <f>E220/E221</f>
        <v>#DIV/0!</v>
      </c>
      <c r="F223" s="25" t="e">
        <f>F220/F221</f>
        <v>#DIV/0!</v>
      </c>
      <c r="G223" s="25" t="e">
        <f t="shared" ref="G223:AG223" si="58">G220/G221</f>
        <v>#DIV/0!</v>
      </c>
      <c r="H223" s="25" t="e">
        <f t="shared" si="58"/>
        <v>#DIV/0!</v>
      </c>
      <c r="I223" s="25" t="e">
        <f t="shared" si="58"/>
        <v>#DIV/0!</v>
      </c>
      <c r="J223" s="25" t="e">
        <f t="shared" si="58"/>
        <v>#DIV/0!</v>
      </c>
      <c r="K223" s="92"/>
      <c r="L223" s="25" t="e">
        <f t="shared" si="58"/>
        <v>#DIV/0!</v>
      </c>
      <c r="M223" s="25" t="e">
        <f t="shared" si="58"/>
        <v>#DIV/0!</v>
      </c>
      <c r="N223" s="25" t="e">
        <f t="shared" si="58"/>
        <v>#DIV/0!</v>
      </c>
      <c r="O223" s="25" t="e">
        <f t="shared" si="58"/>
        <v>#DIV/0!</v>
      </c>
      <c r="P223" s="25" t="e">
        <f t="shared" si="58"/>
        <v>#DIV/0!</v>
      </c>
      <c r="Q223" s="25" t="e">
        <f t="shared" si="58"/>
        <v>#DIV/0!</v>
      </c>
      <c r="R223" s="92"/>
      <c r="S223" s="92"/>
      <c r="T223" s="25" t="e">
        <f t="shared" si="58"/>
        <v>#DIV/0!</v>
      </c>
      <c r="U223" s="25" t="e">
        <f t="shared" si="58"/>
        <v>#DIV/0!</v>
      </c>
      <c r="V223" s="92"/>
      <c r="W223" s="25" t="e">
        <f t="shared" si="58"/>
        <v>#DIV/0!</v>
      </c>
      <c r="X223" s="25" t="e">
        <f t="shared" si="58"/>
        <v>#DIV/0!</v>
      </c>
      <c r="Y223" s="25" t="e">
        <f t="shared" si="58"/>
        <v>#DIV/0!</v>
      </c>
      <c r="Z223" s="25" t="e">
        <f t="shared" si="58"/>
        <v>#DIV/0!</v>
      </c>
      <c r="AA223" s="25" t="e">
        <f t="shared" si="58"/>
        <v>#DIV/0!</v>
      </c>
      <c r="AB223" s="92"/>
      <c r="AC223" s="25" t="e">
        <f t="shared" si="58"/>
        <v>#DIV/0!</v>
      </c>
      <c r="AD223" s="92"/>
      <c r="AE223" s="92"/>
      <c r="AF223" s="92"/>
      <c r="AG223" s="25" t="e">
        <f t="shared" si="58"/>
        <v>#DIV/0!</v>
      </c>
    </row>
    <row r="224" spans="1:43" s="45" customFormat="1" ht="30" hidden="1" customHeight="1" x14ac:dyDescent="0.2">
      <c r="A224" s="50" t="s">
        <v>95</v>
      </c>
      <c r="B224" s="23"/>
      <c r="C224" s="23">
        <f>SUM(E224:AG224)</f>
        <v>0</v>
      </c>
      <c r="D224" s="8" t="e">
        <f t="shared" si="55"/>
        <v>#DIV/0!</v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</row>
    <row r="225" spans="1:33" s="45" customFormat="1" ht="30" hidden="1" customHeight="1" x14ac:dyDescent="0.2">
      <c r="A225" s="12" t="s">
        <v>93</v>
      </c>
      <c r="B225" s="23"/>
      <c r="C225" s="23">
        <f>C224*0.7</f>
        <v>0</v>
      </c>
      <c r="D225" s="8" t="e">
        <f t="shared" si="55"/>
        <v>#DIV/0!</v>
      </c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</row>
    <row r="226" spans="1:33" s="45" customFormat="1" ht="30" hidden="1" customHeight="1" x14ac:dyDescent="0.2">
      <c r="A226" s="27" t="s">
        <v>96</v>
      </c>
      <c r="B226" s="23"/>
      <c r="C226" s="23">
        <f>SUM(E226:AG226)</f>
        <v>0</v>
      </c>
      <c r="D226" s="8" t="e">
        <f t="shared" si="55"/>
        <v>#DIV/0!</v>
      </c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</row>
    <row r="227" spans="1:33" s="45" customFormat="1" ht="30" hidden="1" customHeight="1" x14ac:dyDescent="0.2">
      <c r="A227" s="12" t="s">
        <v>93</v>
      </c>
      <c r="B227" s="23">
        <f>B226*0.2</f>
        <v>0</v>
      </c>
      <c r="C227" s="23">
        <f>C226*0.2</f>
        <v>0</v>
      </c>
      <c r="D227" s="8" t="e">
        <f t="shared" si="55"/>
        <v>#DIV/0!</v>
      </c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</row>
    <row r="228" spans="1:33" s="45" customFormat="1" ht="30" hidden="1" customHeight="1" x14ac:dyDescent="0.2">
      <c r="A228" s="27" t="s">
        <v>117</v>
      </c>
      <c r="B228" s="23"/>
      <c r="C228" s="23">
        <f>SUM(E228:AG228)</f>
        <v>0</v>
      </c>
      <c r="D228" s="8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</row>
    <row r="229" spans="1:33" s="45" customFormat="1" ht="30" hidden="1" customHeight="1" x14ac:dyDescent="0.2">
      <c r="A229" s="27" t="s">
        <v>97</v>
      </c>
      <c r="B229" s="23">
        <f>B227+B225+B222+B218+B214</f>
        <v>0</v>
      </c>
      <c r="C229" s="23">
        <f>C227+C225+C222+C218+C214</f>
        <v>0</v>
      </c>
      <c r="D229" s="8" t="e">
        <f t="shared" si="55"/>
        <v>#DIV/0!</v>
      </c>
      <c r="E229" s="22">
        <f>E227+E225+E222+E218+E214</f>
        <v>0</v>
      </c>
      <c r="F229" s="22">
        <f t="shared" ref="F229:AG229" si="59">F227+F225+F222+F218+F214</f>
        <v>0</v>
      </c>
      <c r="G229" s="22">
        <f t="shared" si="59"/>
        <v>0</v>
      </c>
      <c r="H229" s="22">
        <f t="shared" si="59"/>
        <v>0</v>
      </c>
      <c r="I229" s="22">
        <f t="shared" si="59"/>
        <v>0</v>
      </c>
      <c r="J229" s="22">
        <f t="shared" si="59"/>
        <v>0</v>
      </c>
      <c r="K229" s="22"/>
      <c r="L229" s="22">
        <f t="shared" si="59"/>
        <v>0</v>
      </c>
      <c r="M229" s="22">
        <f t="shared" si="59"/>
        <v>0</v>
      </c>
      <c r="N229" s="22">
        <f t="shared" si="59"/>
        <v>0</v>
      </c>
      <c r="O229" s="22">
        <f t="shared" si="59"/>
        <v>0</v>
      </c>
      <c r="P229" s="22">
        <f t="shared" si="59"/>
        <v>0</v>
      </c>
      <c r="Q229" s="22">
        <f t="shared" si="59"/>
        <v>0</v>
      </c>
      <c r="R229" s="22"/>
      <c r="S229" s="22"/>
      <c r="T229" s="22">
        <f t="shared" si="59"/>
        <v>0</v>
      </c>
      <c r="U229" s="22">
        <f t="shared" si="59"/>
        <v>0</v>
      </c>
      <c r="V229" s="22"/>
      <c r="W229" s="22">
        <f t="shared" si="59"/>
        <v>0</v>
      </c>
      <c r="X229" s="22">
        <f t="shared" si="59"/>
        <v>0</v>
      </c>
      <c r="Y229" s="22">
        <f t="shared" si="59"/>
        <v>0</v>
      </c>
      <c r="Z229" s="22">
        <f t="shared" si="59"/>
        <v>0</v>
      </c>
      <c r="AA229" s="22">
        <f t="shared" si="59"/>
        <v>0</v>
      </c>
      <c r="AB229" s="22"/>
      <c r="AC229" s="22">
        <f t="shared" si="59"/>
        <v>0</v>
      </c>
      <c r="AD229" s="22"/>
      <c r="AE229" s="22"/>
      <c r="AF229" s="22"/>
      <c r="AG229" s="22">
        <f t="shared" si="59"/>
        <v>0</v>
      </c>
    </row>
    <row r="230" spans="1:33" s="45" customFormat="1" ht="6" hidden="1" customHeight="1" x14ac:dyDescent="0.2">
      <c r="A230" s="12" t="s">
        <v>123</v>
      </c>
      <c r="B230" s="22"/>
      <c r="C230" s="22">
        <f>SUM(E230:AG230)</f>
        <v>0</v>
      </c>
      <c r="D230" s="8" t="e">
        <f t="shared" si="55"/>
        <v>#DIV/0!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</row>
    <row r="231" spans="1:33" s="45" customFormat="1" ht="0.6" hidden="1" customHeight="1" x14ac:dyDescent="0.2">
      <c r="A231" s="50" t="s">
        <v>116</v>
      </c>
      <c r="B231" s="48" t="e">
        <f>B229/B230*10</f>
        <v>#DIV/0!</v>
      </c>
      <c r="C231" s="48" t="e">
        <f>C229/C230*10</f>
        <v>#DIV/0!</v>
      </c>
      <c r="D231" s="8" t="e">
        <f t="shared" si="55"/>
        <v>#DIV/0!</v>
      </c>
      <c r="E231" s="49" t="e">
        <f>E229/E230*10</f>
        <v>#DIV/0!</v>
      </c>
      <c r="F231" s="49" t="e">
        <f t="shared" ref="F231:AG231" si="60">F229/F230*10</f>
        <v>#DIV/0!</v>
      </c>
      <c r="G231" s="49" t="e">
        <f t="shared" si="60"/>
        <v>#DIV/0!</v>
      </c>
      <c r="H231" s="49" t="e">
        <f t="shared" si="60"/>
        <v>#DIV/0!</v>
      </c>
      <c r="I231" s="49" t="e">
        <f t="shared" si="60"/>
        <v>#DIV/0!</v>
      </c>
      <c r="J231" s="49" t="e">
        <f t="shared" si="60"/>
        <v>#DIV/0!</v>
      </c>
      <c r="K231" s="49"/>
      <c r="L231" s="49" t="e">
        <f t="shared" si="60"/>
        <v>#DIV/0!</v>
      </c>
      <c r="M231" s="49" t="e">
        <f t="shared" si="60"/>
        <v>#DIV/0!</v>
      </c>
      <c r="N231" s="49" t="e">
        <f t="shared" si="60"/>
        <v>#DIV/0!</v>
      </c>
      <c r="O231" s="49" t="e">
        <f t="shared" si="60"/>
        <v>#DIV/0!</v>
      </c>
      <c r="P231" s="49" t="e">
        <f t="shared" si="60"/>
        <v>#DIV/0!</v>
      </c>
      <c r="Q231" s="49" t="e">
        <f t="shared" si="60"/>
        <v>#DIV/0!</v>
      </c>
      <c r="R231" s="49"/>
      <c r="S231" s="49"/>
      <c r="T231" s="49" t="e">
        <f t="shared" si="60"/>
        <v>#DIV/0!</v>
      </c>
      <c r="U231" s="49" t="e">
        <f t="shared" si="60"/>
        <v>#DIV/0!</v>
      </c>
      <c r="V231" s="49"/>
      <c r="W231" s="49" t="e">
        <f t="shared" si="60"/>
        <v>#DIV/0!</v>
      </c>
      <c r="X231" s="49" t="e">
        <f t="shared" si="60"/>
        <v>#DIV/0!</v>
      </c>
      <c r="Y231" s="49" t="e">
        <f t="shared" si="60"/>
        <v>#DIV/0!</v>
      </c>
      <c r="Z231" s="49" t="e">
        <f t="shared" si="60"/>
        <v>#DIV/0!</v>
      </c>
      <c r="AA231" s="49" t="e">
        <f t="shared" si="60"/>
        <v>#DIV/0!</v>
      </c>
      <c r="AB231" s="49"/>
      <c r="AC231" s="49" t="e">
        <f t="shared" si="60"/>
        <v>#DIV/0!</v>
      </c>
      <c r="AD231" s="49"/>
      <c r="AE231" s="49"/>
      <c r="AF231" s="49"/>
      <c r="AG231" s="49" t="e">
        <f t="shared" si="60"/>
        <v>#DIV/0!</v>
      </c>
    </row>
    <row r="232" spans="1:33" ht="18" hidden="1" customHeight="1" x14ac:dyDescent="0.2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</row>
    <row r="233" spans="1:33" ht="27" hidden="1" customHeight="1" x14ac:dyDescent="0.25">
      <c r="A233" s="12" t="s">
        <v>137</v>
      </c>
      <c r="B233" s="76"/>
      <c r="C233" s="76">
        <f>SUM(E233:AG233)</f>
        <v>273</v>
      </c>
      <c r="D233" s="76"/>
      <c r="E233" s="76">
        <v>11</v>
      </c>
      <c r="F233" s="76">
        <v>12</v>
      </c>
      <c r="G233" s="76">
        <v>15</v>
      </c>
      <c r="H233" s="76">
        <v>20</v>
      </c>
      <c r="I233" s="76">
        <v>12</v>
      </c>
      <c r="J233" s="76">
        <v>36</v>
      </c>
      <c r="K233" s="76"/>
      <c r="L233" s="76">
        <v>18</v>
      </c>
      <c r="M233" s="76">
        <v>20</v>
      </c>
      <c r="N233" s="76">
        <v>5</v>
      </c>
      <c r="O233" s="76">
        <v>4</v>
      </c>
      <c r="P233" s="76">
        <v>5</v>
      </c>
      <c r="Q233" s="76">
        <v>16</v>
      </c>
      <c r="R233" s="76"/>
      <c r="S233" s="76"/>
      <c r="T233" s="76">
        <v>16</v>
      </c>
      <c r="U233" s="76">
        <v>13</v>
      </c>
      <c r="V233" s="76"/>
      <c r="W233" s="76">
        <v>18</v>
      </c>
      <c r="X233" s="76">
        <v>10</v>
      </c>
      <c r="Y233" s="76">
        <v>3</v>
      </c>
      <c r="Z233" s="76">
        <v>4</v>
      </c>
      <c r="AA233" s="76">
        <v>3</v>
      </c>
      <c r="AB233" s="76"/>
      <c r="AC233" s="76">
        <v>23</v>
      </c>
      <c r="AD233" s="76"/>
      <c r="AE233" s="76"/>
      <c r="AF233" s="76"/>
      <c r="AG233" s="76">
        <v>9</v>
      </c>
    </row>
    <row r="234" spans="1:33" ht="18" hidden="1" customHeight="1" x14ac:dyDescent="0.25">
      <c r="A234" s="12" t="s">
        <v>141</v>
      </c>
      <c r="B234" s="76">
        <v>108</v>
      </c>
      <c r="C234" s="76">
        <f>SUM(E234:AG234)</f>
        <v>450</v>
      </c>
      <c r="D234" s="76"/>
      <c r="E234" s="76">
        <v>20</v>
      </c>
      <c r="F234" s="76">
        <v>5</v>
      </c>
      <c r="G234" s="76">
        <v>59</v>
      </c>
      <c r="H234" s="76">
        <v>16</v>
      </c>
      <c r="I234" s="76">
        <v>21</v>
      </c>
      <c r="J234" s="76">
        <v>28</v>
      </c>
      <c r="K234" s="76"/>
      <c r="L234" s="76">
        <v>9</v>
      </c>
      <c r="M234" s="76">
        <v>20</v>
      </c>
      <c r="N234" s="76">
        <v>22</v>
      </c>
      <c r="O234" s="76">
        <v>5</v>
      </c>
      <c r="P234" s="76">
        <v>5</v>
      </c>
      <c r="Q234" s="76">
        <v>28</v>
      </c>
      <c r="R234" s="76"/>
      <c r="S234" s="76"/>
      <c r="T234" s="76">
        <v>25</v>
      </c>
      <c r="U234" s="76">
        <v>57</v>
      </c>
      <c r="V234" s="76"/>
      <c r="W234" s="76">
        <v>7</v>
      </c>
      <c r="X234" s="76">
        <v>17</v>
      </c>
      <c r="Y234" s="76">
        <v>25</v>
      </c>
      <c r="Z234" s="76">
        <v>11</v>
      </c>
      <c r="AA234" s="76">
        <v>5</v>
      </c>
      <c r="AB234" s="76"/>
      <c r="AC234" s="76">
        <v>50</v>
      </c>
      <c r="AD234" s="76"/>
      <c r="AE234" s="76"/>
      <c r="AF234" s="76"/>
      <c r="AG234" s="76">
        <v>15</v>
      </c>
    </row>
    <row r="235" spans="1:33" ht="24.6" hidden="1" customHeight="1" x14ac:dyDescent="0.35">
      <c r="A235" s="77" t="s">
        <v>98</v>
      </c>
      <c r="B235" s="61"/>
      <c r="C235" s="61">
        <f>SUM(E235:AG235)</f>
        <v>0</v>
      </c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</row>
    <row r="236" spans="1:33" s="63" customFormat="1" ht="21.6" hidden="1" customHeight="1" x14ac:dyDescent="0.35">
      <c r="A236" s="62" t="s">
        <v>99</v>
      </c>
      <c r="B236" s="62"/>
      <c r="C236" s="62">
        <f>SUM(E236:AG236)</f>
        <v>0</v>
      </c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</row>
    <row r="237" spans="1:33" s="63" customFormat="1" ht="21.6" hidden="1" customHeight="1" x14ac:dyDescent="0.35">
      <c r="A237" s="62" t="s">
        <v>100</v>
      </c>
      <c r="B237" s="62"/>
      <c r="C237" s="62">
        <f>SUM(E237:AG237)</f>
        <v>0</v>
      </c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</row>
    <row r="238" spans="1:33" s="63" customFormat="1" ht="21.6" hidden="1" customHeight="1" x14ac:dyDescent="0.3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</row>
    <row r="239" spans="1:33" s="63" customFormat="1" ht="21.6" hidden="1" customHeight="1" x14ac:dyDescent="0.35">
      <c r="A239" s="64" t="s">
        <v>101</v>
      </c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</row>
    <row r="240" spans="1:33" ht="16.899999999999999" hidden="1" customHeight="1" x14ac:dyDescent="0.25">
      <c r="A240" s="78"/>
      <c r="B240" s="79"/>
      <c r="C240" s="79"/>
      <c r="D240" s="79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41.45" hidden="1" customHeight="1" x14ac:dyDescent="0.35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</row>
    <row r="242" spans="1:33" ht="20.45" hidden="1" customHeight="1" x14ac:dyDescent="0.25">
      <c r="A242" s="120"/>
      <c r="B242" s="121"/>
      <c r="C242" s="121"/>
      <c r="D242" s="121"/>
      <c r="E242" s="121"/>
      <c r="F242" s="121"/>
      <c r="G242" s="121"/>
      <c r="H242" s="121"/>
      <c r="I242" s="121"/>
      <c r="J242" s="121"/>
      <c r="K242" s="96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6.899999999999999" hidden="1" customHeight="1" x14ac:dyDescent="0.25">
      <c r="A243" s="80"/>
      <c r="B243" s="6"/>
      <c r="C243" s="6"/>
      <c r="D243" s="6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9" hidden="1" customHeight="1" x14ac:dyDescent="0.25">
      <c r="A244" s="65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</row>
    <row r="245" spans="1:33" s="11" customFormat="1" ht="49.15" hidden="1" customHeight="1" x14ac:dyDescent="0.2">
      <c r="A245" s="27" t="s">
        <v>102</v>
      </c>
      <c r="B245" s="23"/>
      <c r="C245" s="23">
        <f>SUM(E245:AG245)</f>
        <v>259083</v>
      </c>
      <c r="D245" s="23"/>
      <c r="E245" s="34">
        <v>9345</v>
      </c>
      <c r="F245" s="34">
        <v>9100</v>
      </c>
      <c r="G245" s="34">
        <v>16579</v>
      </c>
      <c r="H245" s="34">
        <v>16195</v>
      </c>
      <c r="I245" s="34">
        <v>7250</v>
      </c>
      <c r="J245" s="34">
        <v>17539</v>
      </c>
      <c r="K245" s="93"/>
      <c r="L245" s="34">
        <v>12001</v>
      </c>
      <c r="M245" s="34">
        <v>14609</v>
      </c>
      <c r="N245" s="34">
        <v>13004</v>
      </c>
      <c r="O245" s="34">
        <v>3780</v>
      </c>
      <c r="P245" s="34">
        <v>8536</v>
      </c>
      <c r="Q245" s="34">
        <v>11438</v>
      </c>
      <c r="R245" s="93"/>
      <c r="S245" s="93"/>
      <c r="T245" s="34">
        <v>16561</v>
      </c>
      <c r="U245" s="34">
        <v>15418</v>
      </c>
      <c r="V245" s="93"/>
      <c r="W245" s="34">
        <v>18986</v>
      </c>
      <c r="X245" s="34">
        <v>13238</v>
      </c>
      <c r="Y245" s="34">
        <v>7143</v>
      </c>
      <c r="Z245" s="34">
        <v>4504</v>
      </c>
      <c r="AA245" s="34">
        <v>11688</v>
      </c>
      <c r="AB245" s="93"/>
      <c r="AC245" s="34">
        <v>21385</v>
      </c>
      <c r="AD245" s="93"/>
      <c r="AE245" s="93"/>
      <c r="AF245" s="93"/>
      <c r="AG245" s="34">
        <v>10784</v>
      </c>
    </row>
    <row r="246" spans="1:33" ht="21" hidden="1" customHeight="1" x14ac:dyDescent="0.25">
      <c r="A246" s="60" t="s">
        <v>104</v>
      </c>
      <c r="B246" s="67"/>
      <c r="C246" s="23">
        <f>SUM(E246:AG246)</f>
        <v>380</v>
      </c>
      <c r="D246" s="23"/>
      <c r="E246" s="60">
        <v>16</v>
      </c>
      <c r="F246" s="60">
        <v>21</v>
      </c>
      <c r="G246" s="60">
        <v>32</v>
      </c>
      <c r="H246" s="60">
        <v>25</v>
      </c>
      <c r="I246" s="60">
        <v>16</v>
      </c>
      <c r="J246" s="60">
        <v>31</v>
      </c>
      <c r="K246" s="60"/>
      <c r="L246" s="60">
        <v>14</v>
      </c>
      <c r="M246" s="60">
        <v>29</v>
      </c>
      <c r="N246" s="60">
        <v>18</v>
      </c>
      <c r="O246" s="60">
        <v>8</v>
      </c>
      <c r="P246" s="60">
        <v>7</v>
      </c>
      <c r="Q246" s="60">
        <v>15</v>
      </c>
      <c r="R246" s="60"/>
      <c r="S246" s="60"/>
      <c r="T246" s="60">
        <v>25</v>
      </c>
      <c r="U246" s="60">
        <v>31</v>
      </c>
      <c r="V246" s="60"/>
      <c r="W246" s="60">
        <v>10</v>
      </c>
      <c r="X246" s="60">
        <v>8</v>
      </c>
      <c r="Y246" s="60">
        <v>8</v>
      </c>
      <c r="Z246" s="60">
        <v>6</v>
      </c>
      <c r="AA246" s="60">
        <v>12</v>
      </c>
      <c r="AB246" s="60"/>
      <c r="AC246" s="60">
        <v>35</v>
      </c>
      <c r="AD246" s="60"/>
      <c r="AE246" s="60"/>
      <c r="AF246" s="60"/>
      <c r="AG246" s="60">
        <v>13</v>
      </c>
    </row>
    <row r="247" spans="1:33" ht="0.6" hidden="1" customHeight="1" x14ac:dyDescent="0.25">
      <c r="A247" s="60" t="s">
        <v>105</v>
      </c>
      <c r="B247" s="67"/>
      <c r="C247" s="23">
        <f>SUM(E247:AG247)</f>
        <v>208</v>
      </c>
      <c r="D247" s="23"/>
      <c r="E247" s="60">
        <v>10</v>
      </c>
      <c r="F247" s="60">
        <v>2</v>
      </c>
      <c r="G247" s="60">
        <v>42</v>
      </c>
      <c r="H247" s="60">
        <v>11</v>
      </c>
      <c r="I247" s="60">
        <v>9</v>
      </c>
      <c r="J247" s="60">
        <v>30</v>
      </c>
      <c r="K247" s="60"/>
      <c r="L247" s="60">
        <v>9</v>
      </c>
      <c r="M247" s="60">
        <v>15</v>
      </c>
      <c r="N247" s="60">
        <v>1</v>
      </c>
      <c r="O247" s="60">
        <v>2</v>
      </c>
      <c r="P247" s="60">
        <v>5</v>
      </c>
      <c r="Q247" s="60">
        <v>1</v>
      </c>
      <c r="R247" s="60"/>
      <c r="S247" s="60"/>
      <c r="T247" s="60">
        <v>4</v>
      </c>
      <c r="U247" s="60">
        <v>8</v>
      </c>
      <c r="V247" s="60"/>
      <c r="W247" s="60">
        <v>14</v>
      </c>
      <c r="X247" s="60">
        <v>2</v>
      </c>
      <c r="Y247" s="60">
        <v>1</v>
      </c>
      <c r="Z247" s="60">
        <v>2</v>
      </c>
      <c r="AA247" s="60">
        <v>16</v>
      </c>
      <c r="AB247" s="60"/>
      <c r="AC247" s="60">
        <v>16</v>
      </c>
      <c r="AD247" s="60"/>
      <c r="AE247" s="60"/>
      <c r="AF247" s="60"/>
      <c r="AG247" s="60">
        <v>8</v>
      </c>
    </row>
    <row r="248" spans="1:33" ht="2.4500000000000002" hidden="1" customHeight="1" x14ac:dyDescent="0.25">
      <c r="A248" s="60" t="s">
        <v>105</v>
      </c>
      <c r="B248" s="67"/>
      <c r="C248" s="23">
        <f>SUM(E248:AG248)</f>
        <v>194</v>
      </c>
      <c r="D248" s="23"/>
      <c r="E248" s="60">
        <v>10</v>
      </c>
      <c r="F248" s="60">
        <v>2</v>
      </c>
      <c r="G248" s="60">
        <v>42</v>
      </c>
      <c r="H248" s="60">
        <v>11</v>
      </c>
      <c r="I248" s="60">
        <v>2</v>
      </c>
      <c r="J248" s="60">
        <v>30</v>
      </c>
      <c r="K248" s="60"/>
      <c r="L248" s="60">
        <v>9</v>
      </c>
      <c r="M248" s="60">
        <v>15</v>
      </c>
      <c r="N248" s="60">
        <v>1</v>
      </c>
      <c r="O248" s="60">
        <v>2</v>
      </c>
      <c r="P248" s="60">
        <v>5</v>
      </c>
      <c r="Q248" s="60">
        <v>1</v>
      </c>
      <c r="R248" s="60"/>
      <c r="S248" s="60"/>
      <c r="T248" s="60">
        <v>4</v>
      </c>
      <c r="U248" s="60">
        <v>1</v>
      </c>
      <c r="V248" s="60"/>
      <c r="W248" s="60">
        <v>14</v>
      </c>
      <c r="X248" s="60">
        <v>2</v>
      </c>
      <c r="Y248" s="60">
        <v>1</v>
      </c>
      <c r="Z248" s="60">
        <v>2</v>
      </c>
      <c r="AA248" s="60">
        <v>16</v>
      </c>
      <c r="AB248" s="60"/>
      <c r="AC248" s="60">
        <v>16</v>
      </c>
      <c r="AD248" s="60"/>
      <c r="AE248" s="60"/>
      <c r="AF248" s="60"/>
      <c r="AG248" s="60">
        <v>8</v>
      </c>
    </row>
    <row r="249" spans="1:33" ht="24" hidden="1" customHeight="1" x14ac:dyDescent="0.25">
      <c r="A249" s="60" t="s">
        <v>30</v>
      </c>
      <c r="B249" s="23">
        <v>554</v>
      </c>
      <c r="C249" s="23">
        <f>SUM(E249:AG249)</f>
        <v>574</v>
      </c>
      <c r="D249" s="23"/>
      <c r="E249" s="73">
        <v>11</v>
      </c>
      <c r="F249" s="73">
        <v>15</v>
      </c>
      <c r="G249" s="73">
        <v>93</v>
      </c>
      <c r="H249" s="73">
        <v>30</v>
      </c>
      <c r="I249" s="73">
        <v>15</v>
      </c>
      <c r="J249" s="73">
        <v>55</v>
      </c>
      <c r="K249" s="73"/>
      <c r="L249" s="73">
        <v>16</v>
      </c>
      <c r="M249" s="73">
        <v>18</v>
      </c>
      <c r="N249" s="73">
        <v>16</v>
      </c>
      <c r="O249" s="73">
        <v>10</v>
      </c>
      <c r="P249" s="73">
        <v>11</v>
      </c>
      <c r="Q249" s="73">
        <v>40</v>
      </c>
      <c r="R249" s="73"/>
      <c r="S249" s="73"/>
      <c r="T249" s="73">
        <v>22</v>
      </c>
      <c r="U249" s="73">
        <v>55</v>
      </c>
      <c r="V249" s="73"/>
      <c r="W249" s="73">
        <v>14</v>
      </c>
      <c r="X249" s="73">
        <v>29</v>
      </c>
      <c r="Y249" s="73">
        <v>22</v>
      </c>
      <c r="Z249" s="73">
        <v>9</v>
      </c>
      <c r="AA249" s="73">
        <v>7</v>
      </c>
      <c r="AB249" s="73"/>
      <c r="AC249" s="73">
        <v>60</v>
      </c>
      <c r="AD249" s="73"/>
      <c r="AE249" s="73"/>
      <c r="AF249" s="73"/>
      <c r="AG249" s="73">
        <v>26</v>
      </c>
    </row>
    <row r="250" spans="1:33" hidden="1" x14ac:dyDescent="0.25"/>
    <row r="251" spans="1:33" s="60" customFormat="1" hidden="1" x14ac:dyDescent="0.25">
      <c r="A251" s="60" t="s">
        <v>112</v>
      </c>
      <c r="B251" s="67"/>
      <c r="C251" s="60">
        <f>SUM(E251:AG251)</f>
        <v>40</v>
      </c>
      <c r="E251" s="60">
        <v>3</v>
      </c>
      <c r="G251" s="60">
        <v>1</v>
      </c>
      <c r="H251" s="60">
        <v>6</v>
      </c>
      <c r="J251" s="60">
        <v>1</v>
      </c>
      <c r="N251" s="60">
        <v>1</v>
      </c>
      <c r="P251" s="60">
        <v>2</v>
      </c>
      <c r="Q251" s="60">
        <v>1</v>
      </c>
      <c r="T251" s="60">
        <v>3</v>
      </c>
      <c r="U251" s="60">
        <v>1</v>
      </c>
      <c r="W251" s="60">
        <v>3</v>
      </c>
      <c r="X251" s="60">
        <v>7</v>
      </c>
      <c r="Y251" s="60">
        <v>1</v>
      </c>
      <c r="Z251" s="60">
        <v>1</v>
      </c>
      <c r="AA251" s="60">
        <v>1</v>
      </c>
      <c r="AC251" s="60">
        <v>4</v>
      </c>
      <c r="AG251" s="60">
        <v>4</v>
      </c>
    </row>
    <row r="252" spans="1:33" hidden="1" x14ac:dyDescent="0.25"/>
    <row r="253" spans="1:33" ht="21.6" hidden="1" customHeight="1" x14ac:dyDescent="0.25">
      <c r="A253" s="60" t="s">
        <v>115</v>
      </c>
      <c r="B253" s="23">
        <v>45</v>
      </c>
      <c r="C253" s="23">
        <f>SUM(E253:AG253)</f>
        <v>58</v>
      </c>
      <c r="D253" s="23"/>
      <c r="E253" s="73">
        <v>5</v>
      </c>
      <c r="F253" s="73">
        <v>3</v>
      </c>
      <c r="G253" s="73"/>
      <c r="H253" s="73">
        <v>5</v>
      </c>
      <c r="I253" s="73">
        <v>2</v>
      </c>
      <c r="J253" s="73"/>
      <c r="K253" s="73"/>
      <c r="L253" s="73">
        <v>2</v>
      </c>
      <c r="M253" s="73">
        <v>0</v>
      </c>
      <c r="N253" s="73">
        <v>3</v>
      </c>
      <c r="O253" s="73">
        <v>3</v>
      </c>
      <c r="P253" s="73">
        <v>3</v>
      </c>
      <c r="Q253" s="73">
        <v>2</v>
      </c>
      <c r="R253" s="73"/>
      <c r="S253" s="73"/>
      <c r="T253" s="73">
        <v>2</v>
      </c>
      <c r="U253" s="73">
        <v>10</v>
      </c>
      <c r="V253" s="73"/>
      <c r="W253" s="73">
        <v>6</v>
      </c>
      <c r="X253" s="73">
        <v>6</v>
      </c>
      <c r="Y253" s="73">
        <v>1</v>
      </c>
      <c r="Z253" s="73">
        <v>1</v>
      </c>
      <c r="AA253" s="73">
        <v>4</v>
      </c>
      <c r="AB253" s="73"/>
      <c r="AC253" s="73"/>
      <c r="AD253" s="73"/>
      <c r="AE253" s="73"/>
      <c r="AF253" s="73"/>
      <c r="AG253" s="73"/>
    </row>
    <row r="254" spans="1:33" hidden="1" x14ac:dyDescent="0.25"/>
    <row r="255" spans="1:33" hidden="1" x14ac:dyDescent="0.25"/>
    <row r="256" spans="1:33" ht="13.9" hidden="1" customHeight="1" x14ac:dyDescent="0.25"/>
    <row r="257" spans="1:33" hidden="1" x14ac:dyDescent="0.25">
      <c r="J257" s="1" t="s">
        <v>126</v>
      </c>
      <c r="W257" s="1" t="s">
        <v>129</v>
      </c>
      <c r="Y257" s="1" t="s">
        <v>127</v>
      </c>
      <c r="AC257" s="1" t="s">
        <v>128</v>
      </c>
      <c r="AG257" s="1" t="s">
        <v>125</v>
      </c>
    </row>
    <row r="258" spans="1:33" ht="2.25" customHeight="1" x14ac:dyDescent="0.25"/>
    <row r="259" spans="1:33" ht="18.75" customHeight="1" x14ac:dyDescent="0.25">
      <c r="A259" s="12"/>
      <c r="B259" s="67"/>
      <c r="C259" s="76">
        <f>SUM(E259:AG259)</f>
        <v>0</v>
      </c>
      <c r="D259" s="67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</row>
  </sheetData>
  <dataConsolidate/>
  <mergeCells count="37">
    <mergeCell ref="V7:V8"/>
    <mergeCell ref="R7:R8"/>
    <mergeCell ref="Q7:Q8"/>
    <mergeCell ref="S7:S8"/>
    <mergeCell ref="E4:AG6"/>
    <mergeCell ref="A242:J242"/>
    <mergeCell ref="A241:AG241"/>
    <mergeCell ref="Y7:Y8"/>
    <mergeCell ref="H7:H8"/>
    <mergeCell ref="W7:W8"/>
    <mergeCell ref="X7:X8"/>
    <mergeCell ref="I7:I8"/>
    <mergeCell ref="J7:J8"/>
    <mergeCell ref="L7:L8"/>
    <mergeCell ref="M7:M8"/>
    <mergeCell ref="N7:N8"/>
    <mergeCell ref="O7:O8"/>
    <mergeCell ref="T7:T8"/>
    <mergeCell ref="AE7:AE8"/>
    <mergeCell ref="U7:U8"/>
    <mergeCell ref="AD7:AD8"/>
    <mergeCell ref="A2:AG2"/>
    <mergeCell ref="A4:A8"/>
    <mergeCell ref="B4:B8"/>
    <mergeCell ref="C4:C8"/>
    <mergeCell ref="E7:E8"/>
    <mergeCell ref="F7:F8"/>
    <mergeCell ref="G7:G8"/>
    <mergeCell ref="Z7:Z8"/>
    <mergeCell ref="AA7:AA8"/>
    <mergeCell ref="AC7:AC8"/>
    <mergeCell ref="AG7:AG8"/>
    <mergeCell ref="K7:K8"/>
    <mergeCell ref="D4:D8"/>
    <mergeCell ref="AB7:AB8"/>
    <mergeCell ref="AF7:AF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2021-08-03T11:54:55Z</cp:lastPrinted>
  <dcterms:created xsi:type="dcterms:W3CDTF">2017-06-08T05:54:08Z</dcterms:created>
  <dcterms:modified xsi:type="dcterms:W3CDTF">2021-08-14T15:04:04Z</dcterms:modified>
</cp:coreProperties>
</file>