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оперативка!$A$2:$AF$29</definedName>
  </definedNames>
  <calcPr calcId="152511"/>
</workbook>
</file>

<file path=xl/calcChain.xml><?xml version="1.0" encoding="utf-8"?>
<calcChain xmlns="http://schemas.openxmlformats.org/spreadsheetml/2006/main">
  <c r="B29" i="1" l="1"/>
  <c r="T14" i="1" l="1"/>
  <c r="B24" i="1"/>
  <c r="B14" i="1"/>
  <c r="D15" i="1" l="1"/>
  <c r="D28" i="1"/>
  <c r="B23" i="1"/>
  <c r="B19" i="1"/>
  <c r="X27" i="1" l="1"/>
  <c r="V27" i="1"/>
  <c r="T27" i="1"/>
  <c r="R27" i="1"/>
  <c r="P27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F19" i="1"/>
  <c r="AF27" i="1" s="1"/>
  <c r="AE19" i="1"/>
  <c r="AE27" i="1" s="1"/>
  <c r="AD19" i="1"/>
  <c r="AD27" i="1" s="1"/>
  <c r="AC19" i="1"/>
  <c r="AC27" i="1" s="1"/>
  <c r="AB19" i="1"/>
  <c r="AB27" i="1" s="1"/>
  <c r="AA19" i="1"/>
  <c r="AA27" i="1" s="1"/>
  <c r="Z19" i="1"/>
  <c r="Z27" i="1" s="1"/>
  <c r="Y19" i="1"/>
  <c r="X19" i="1"/>
  <c r="W19" i="1"/>
  <c r="W27" i="1" s="1"/>
  <c r="V19" i="1"/>
  <c r="U19" i="1"/>
  <c r="U27" i="1" s="1"/>
  <c r="T19" i="1"/>
  <c r="S19" i="1"/>
  <c r="S27" i="1" s="1"/>
  <c r="R19" i="1"/>
  <c r="Q19" i="1"/>
  <c r="Q27" i="1" s="1"/>
  <c r="P19" i="1"/>
  <c r="O19" i="1"/>
  <c r="O27" i="1" s="1"/>
  <c r="N19" i="1"/>
  <c r="N27" i="1" s="1"/>
  <c r="M19" i="1"/>
  <c r="M27" i="1" s="1"/>
  <c r="L19" i="1"/>
  <c r="L27" i="1" s="1"/>
  <c r="K19" i="1"/>
  <c r="K27" i="1" s="1"/>
  <c r="J19" i="1"/>
  <c r="J27" i="1" s="1"/>
  <c r="I19" i="1"/>
  <c r="I27" i="1" s="1"/>
  <c r="H19" i="1"/>
  <c r="H27" i="1" s="1"/>
  <c r="G19" i="1"/>
  <c r="G27" i="1" s="1"/>
  <c r="F19" i="1"/>
  <c r="E19" i="1"/>
  <c r="E27" i="1" l="1"/>
  <c r="Y27" i="1"/>
  <c r="F27" i="1"/>
  <c r="C30" i="1"/>
  <c r="D30" i="1" s="1"/>
  <c r="C13" i="1"/>
  <c r="C17" i="1"/>
  <c r="AF14" i="1"/>
  <c r="AE14" i="1"/>
  <c r="AD14" i="1"/>
  <c r="AC14" i="1"/>
  <c r="AB14" i="1"/>
  <c r="AA14" i="1"/>
  <c r="Y14" i="1"/>
  <c r="X14" i="1"/>
  <c r="W14" i="1"/>
  <c r="V14" i="1"/>
  <c r="U14" i="1"/>
  <c r="S14" i="1"/>
  <c r="R14" i="1"/>
  <c r="Q14" i="1"/>
  <c r="P14" i="1"/>
  <c r="O14" i="1"/>
  <c r="N14" i="1"/>
  <c r="M14" i="1"/>
  <c r="J14" i="1"/>
  <c r="G14" i="1"/>
  <c r="F14" i="1"/>
  <c r="E14" i="1"/>
  <c r="C12" i="1"/>
  <c r="D12" i="1" s="1"/>
  <c r="AD11" i="1"/>
  <c r="AA11" i="1"/>
  <c r="U11" i="1"/>
  <c r="S11" i="1"/>
  <c r="R11" i="1"/>
  <c r="Q11" i="1"/>
  <c r="O11" i="1"/>
  <c r="N11" i="1"/>
  <c r="M11" i="1"/>
  <c r="K11" i="1"/>
  <c r="J11" i="1"/>
  <c r="H11" i="1"/>
  <c r="G11" i="1"/>
  <c r="F11" i="1"/>
  <c r="E11" i="1"/>
  <c r="C32" i="1"/>
  <c r="D32" i="1" s="1"/>
  <c r="C31" i="1"/>
  <c r="D31" i="1" s="1"/>
  <c r="C9" i="1"/>
  <c r="C10" i="1"/>
  <c r="D10" i="1" s="1"/>
  <c r="C21" i="1"/>
  <c r="C24" i="1" s="1"/>
  <c r="D13" i="1" l="1"/>
  <c r="C14" i="1"/>
  <c r="D14" i="1" s="1"/>
  <c r="D17" i="1"/>
  <c r="C20" i="1"/>
  <c r="C19" i="1"/>
  <c r="D21" i="1"/>
  <c r="C23" i="1"/>
  <c r="D23" i="1" s="1"/>
  <c r="C11" i="1"/>
  <c r="D11" i="1" s="1"/>
  <c r="D9" i="1"/>
  <c r="C27" i="1" l="1"/>
  <c r="C33" i="1"/>
  <c r="D33" i="1" s="1"/>
  <c r="C29" i="1" l="1"/>
  <c r="D29" i="1" s="1"/>
  <c r="D27" i="1"/>
  <c r="B37" i="1"/>
  <c r="B48" i="1"/>
  <c r="F76" i="1" l="1"/>
  <c r="G76" i="1"/>
  <c r="H76" i="1"/>
  <c r="I76" i="1"/>
  <c r="J76" i="1"/>
  <c r="L76" i="1"/>
  <c r="M76" i="1"/>
  <c r="N76" i="1"/>
  <c r="O76" i="1"/>
  <c r="P76" i="1"/>
  <c r="Q76" i="1"/>
  <c r="T76" i="1"/>
  <c r="U76" i="1"/>
  <c r="V76" i="1"/>
  <c r="W76" i="1"/>
  <c r="X76" i="1"/>
  <c r="Y76" i="1"/>
  <c r="Z76" i="1"/>
  <c r="AB76" i="1"/>
  <c r="AF76" i="1"/>
  <c r="E76" i="1"/>
  <c r="C77" i="1" l="1"/>
  <c r="D78" i="1"/>
  <c r="C80" i="1"/>
  <c r="D80" i="1" s="1"/>
  <c r="D81" i="1"/>
  <c r="D82" i="1"/>
  <c r="C83" i="1"/>
  <c r="D83" i="1" s="1"/>
  <c r="D85" i="1"/>
  <c r="D92" i="1"/>
  <c r="B93" i="1"/>
  <c r="C93" i="1"/>
  <c r="E93" i="1"/>
  <c r="F93" i="1"/>
  <c r="G93" i="1"/>
  <c r="H93" i="1"/>
  <c r="I93" i="1"/>
  <c r="J93" i="1"/>
  <c r="L93" i="1"/>
  <c r="M93" i="1"/>
  <c r="N93" i="1"/>
  <c r="O93" i="1"/>
  <c r="P93" i="1"/>
  <c r="Q93" i="1"/>
  <c r="T93" i="1"/>
  <c r="U93" i="1"/>
  <c r="V93" i="1"/>
  <c r="W93" i="1"/>
  <c r="X93" i="1"/>
  <c r="Y93" i="1"/>
  <c r="Z93" i="1"/>
  <c r="AB93" i="1"/>
  <c r="AF93" i="1"/>
  <c r="B94" i="1"/>
  <c r="C94" i="1"/>
  <c r="E94" i="1"/>
  <c r="F94" i="1"/>
  <c r="G94" i="1"/>
  <c r="H94" i="1"/>
  <c r="I94" i="1"/>
  <c r="J94" i="1"/>
  <c r="L94" i="1"/>
  <c r="M94" i="1"/>
  <c r="N94" i="1"/>
  <c r="O94" i="1"/>
  <c r="P94" i="1"/>
  <c r="Q94" i="1"/>
  <c r="T94" i="1"/>
  <c r="U94" i="1"/>
  <c r="V94" i="1"/>
  <c r="W94" i="1"/>
  <c r="X94" i="1"/>
  <c r="Y94" i="1"/>
  <c r="Z94" i="1"/>
  <c r="AB94" i="1"/>
  <c r="AF94" i="1"/>
  <c r="C95" i="1"/>
  <c r="D95" i="1" s="1"/>
  <c r="C96" i="1"/>
  <c r="D96" i="1" s="1"/>
  <c r="C97" i="1"/>
  <c r="D97" i="1" s="1"/>
  <c r="C98" i="1"/>
  <c r="D98" i="1" s="1"/>
  <c r="C99" i="1"/>
  <c r="C100" i="1" s="1"/>
  <c r="B100" i="1"/>
  <c r="E100" i="1"/>
  <c r="F100" i="1"/>
  <c r="G100" i="1"/>
  <c r="H100" i="1"/>
  <c r="I100" i="1"/>
  <c r="J100" i="1"/>
  <c r="L100" i="1"/>
  <c r="M100" i="1"/>
  <c r="N100" i="1"/>
  <c r="O100" i="1"/>
  <c r="P100" i="1"/>
  <c r="Q100" i="1"/>
  <c r="T100" i="1"/>
  <c r="U100" i="1"/>
  <c r="V100" i="1"/>
  <c r="W100" i="1"/>
  <c r="X100" i="1"/>
  <c r="Y100" i="1"/>
  <c r="Z100" i="1"/>
  <c r="AB100" i="1"/>
  <c r="AF100" i="1"/>
  <c r="C101" i="1"/>
  <c r="D101" i="1" s="1"/>
  <c r="C102" i="1"/>
  <c r="D102" i="1" s="1"/>
  <c r="C103" i="1"/>
  <c r="D103" i="1" s="1"/>
  <c r="C104" i="1"/>
  <c r="D104" i="1" s="1"/>
  <c r="D105" i="1"/>
  <c r="C106" i="1"/>
  <c r="D106" i="1" s="1"/>
  <c r="B107" i="1"/>
  <c r="E107" i="1"/>
  <c r="F107" i="1"/>
  <c r="G107" i="1"/>
  <c r="H107" i="1"/>
  <c r="I107" i="1"/>
  <c r="J107" i="1"/>
  <c r="L107" i="1"/>
  <c r="M107" i="1"/>
  <c r="N107" i="1"/>
  <c r="O107" i="1"/>
  <c r="P107" i="1"/>
  <c r="Q107" i="1"/>
  <c r="T107" i="1"/>
  <c r="U107" i="1"/>
  <c r="V107" i="1"/>
  <c r="W107" i="1"/>
  <c r="X107" i="1"/>
  <c r="Y107" i="1"/>
  <c r="Z107" i="1"/>
  <c r="AB107" i="1"/>
  <c r="AF107" i="1"/>
  <c r="C108" i="1"/>
  <c r="D108" i="1" s="1"/>
  <c r="C109" i="1"/>
  <c r="D109" i="1" s="1"/>
  <c r="C110" i="1"/>
  <c r="D110" i="1" s="1"/>
  <c r="C111" i="1"/>
  <c r="D111" i="1" s="1"/>
  <c r="B112" i="1"/>
  <c r="E112" i="1"/>
  <c r="F112" i="1"/>
  <c r="G112" i="1"/>
  <c r="H112" i="1"/>
  <c r="I112" i="1"/>
  <c r="J112" i="1"/>
  <c r="L112" i="1"/>
  <c r="M112" i="1"/>
  <c r="N112" i="1"/>
  <c r="O112" i="1"/>
  <c r="P112" i="1"/>
  <c r="Q112" i="1"/>
  <c r="T112" i="1"/>
  <c r="U112" i="1"/>
  <c r="V112" i="1"/>
  <c r="W112" i="1"/>
  <c r="X112" i="1"/>
  <c r="Y112" i="1"/>
  <c r="Z112" i="1"/>
  <c r="AB112" i="1"/>
  <c r="AF112" i="1"/>
  <c r="B113" i="1"/>
  <c r="E113" i="1"/>
  <c r="F113" i="1"/>
  <c r="G113" i="1"/>
  <c r="H113" i="1"/>
  <c r="I113" i="1"/>
  <c r="J113" i="1"/>
  <c r="L113" i="1"/>
  <c r="M113" i="1"/>
  <c r="N113" i="1"/>
  <c r="O113" i="1"/>
  <c r="P113" i="1"/>
  <c r="Q113" i="1"/>
  <c r="T113" i="1"/>
  <c r="U113" i="1"/>
  <c r="V113" i="1"/>
  <c r="W113" i="1"/>
  <c r="X113" i="1"/>
  <c r="Y113" i="1"/>
  <c r="Z113" i="1"/>
  <c r="AB113" i="1"/>
  <c r="AF113" i="1"/>
  <c r="B114" i="1"/>
  <c r="F114" i="1"/>
  <c r="G114" i="1"/>
  <c r="H114" i="1"/>
  <c r="I114" i="1"/>
  <c r="J114" i="1"/>
  <c r="L114" i="1"/>
  <c r="M114" i="1"/>
  <c r="N114" i="1"/>
  <c r="P114" i="1"/>
  <c r="Q114" i="1"/>
  <c r="U114" i="1"/>
  <c r="V114" i="1"/>
  <c r="W114" i="1"/>
  <c r="X114" i="1"/>
  <c r="AB114" i="1"/>
  <c r="AF114" i="1"/>
  <c r="B115" i="1"/>
  <c r="E115" i="1"/>
  <c r="F115" i="1"/>
  <c r="G115" i="1"/>
  <c r="H115" i="1"/>
  <c r="I115" i="1"/>
  <c r="J115" i="1"/>
  <c r="L115" i="1"/>
  <c r="M115" i="1"/>
  <c r="N115" i="1"/>
  <c r="O115" i="1"/>
  <c r="P115" i="1"/>
  <c r="Q115" i="1"/>
  <c r="T115" i="1"/>
  <c r="U115" i="1"/>
  <c r="V115" i="1"/>
  <c r="W115" i="1"/>
  <c r="X115" i="1"/>
  <c r="Y115" i="1"/>
  <c r="Z115" i="1"/>
  <c r="AB115" i="1"/>
  <c r="AF115" i="1"/>
  <c r="B116" i="1"/>
  <c r="E116" i="1"/>
  <c r="I116" i="1"/>
  <c r="T116" i="1"/>
  <c r="U116" i="1"/>
  <c r="X116" i="1"/>
  <c r="Z116" i="1"/>
  <c r="C117" i="1"/>
  <c r="C118" i="1"/>
  <c r="H119" i="1"/>
  <c r="N119" i="1"/>
  <c r="Q119" i="1"/>
  <c r="U119" i="1"/>
  <c r="W119" i="1"/>
  <c r="AB119" i="1"/>
  <c r="C120" i="1"/>
  <c r="D120" i="1" s="1"/>
  <c r="C121" i="1"/>
  <c r="D121" i="1" s="1"/>
  <c r="C124" i="1"/>
  <c r="C126" i="1"/>
  <c r="C127" i="1" s="1"/>
  <c r="B127" i="1"/>
  <c r="E127" i="1"/>
  <c r="F127" i="1"/>
  <c r="G127" i="1"/>
  <c r="H127" i="1"/>
  <c r="I127" i="1"/>
  <c r="J127" i="1"/>
  <c r="L127" i="1"/>
  <c r="M127" i="1"/>
  <c r="N127" i="1"/>
  <c r="O127" i="1"/>
  <c r="P127" i="1"/>
  <c r="Q127" i="1"/>
  <c r="T127" i="1"/>
  <c r="U127" i="1"/>
  <c r="V127" i="1"/>
  <c r="W127" i="1"/>
  <c r="X127" i="1"/>
  <c r="Y127" i="1"/>
  <c r="Z127" i="1"/>
  <c r="AB127" i="1"/>
  <c r="AF127" i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V128" i="1"/>
  <c r="W128" i="1"/>
  <c r="X128" i="1"/>
  <c r="Y128" i="1"/>
  <c r="Z128" i="1"/>
  <c r="AB128" i="1"/>
  <c r="AF128" i="1"/>
  <c r="D129" i="1"/>
  <c r="C130" i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V131" i="1"/>
  <c r="W131" i="1"/>
  <c r="X131" i="1"/>
  <c r="Y131" i="1"/>
  <c r="Z131" i="1"/>
  <c r="AB131" i="1"/>
  <c r="AF131" i="1"/>
  <c r="B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V132" i="1"/>
  <c r="W132" i="1"/>
  <c r="X132" i="1"/>
  <c r="Y132" i="1"/>
  <c r="Z132" i="1"/>
  <c r="AB132" i="1"/>
  <c r="AF132" i="1"/>
  <c r="C133" i="1"/>
  <c r="C134" i="1"/>
  <c r="C136" i="1"/>
  <c r="B137" i="1"/>
  <c r="E137" i="1"/>
  <c r="F137" i="1"/>
  <c r="G137" i="1"/>
  <c r="H137" i="1"/>
  <c r="I137" i="1"/>
  <c r="J137" i="1"/>
  <c r="L137" i="1"/>
  <c r="M137" i="1"/>
  <c r="N137" i="1"/>
  <c r="O137" i="1"/>
  <c r="P137" i="1"/>
  <c r="Q137" i="1"/>
  <c r="U137" i="1"/>
  <c r="V137" i="1"/>
  <c r="W137" i="1"/>
  <c r="X137" i="1"/>
  <c r="Y137" i="1"/>
  <c r="Z137" i="1"/>
  <c r="AB137" i="1"/>
  <c r="AF137" i="1"/>
  <c r="D138" i="1"/>
  <c r="C139" i="1"/>
  <c r="D139" i="1" s="1"/>
  <c r="B140" i="1"/>
  <c r="E140" i="1"/>
  <c r="F140" i="1"/>
  <c r="G140" i="1"/>
  <c r="H140" i="1"/>
  <c r="I140" i="1"/>
  <c r="J140" i="1"/>
  <c r="L140" i="1"/>
  <c r="M140" i="1"/>
  <c r="N140" i="1"/>
  <c r="P140" i="1"/>
  <c r="Q140" i="1"/>
  <c r="U140" i="1"/>
  <c r="V140" i="1"/>
  <c r="W140" i="1"/>
  <c r="X140" i="1"/>
  <c r="Z140" i="1"/>
  <c r="AB140" i="1"/>
  <c r="AF140" i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U141" i="1"/>
  <c r="V141" i="1"/>
  <c r="W141" i="1"/>
  <c r="X141" i="1"/>
  <c r="Y141" i="1"/>
  <c r="Z141" i="1"/>
  <c r="AB141" i="1"/>
  <c r="AF141" i="1"/>
  <c r="C142" i="1"/>
  <c r="D142" i="1" s="1"/>
  <c r="C143" i="1"/>
  <c r="D143" i="1" s="1"/>
  <c r="B144" i="1"/>
  <c r="G144" i="1"/>
  <c r="M144" i="1"/>
  <c r="AF144" i="1"/>
  <c r="C145" i="1"/>
  <c r="D145" i="1" s="1"/>
  <c r="C146" i="1"/>
  <c r="D146" i="1" s="1"/>
  <c r="B147" i="1"/>
  <c r="H147" i="1"/>
  <c r="O147" i="1"/>
  <c r="U147" i="1"/>
  <c r="V147" i="1"/>
  <c r="Z147" i="1"/>
  <c r="C148" i="1"/>
  <c r="D148" i="1" s="1"/>
  <c r="C149" i="1"/>
  <c r="B150" i="1"/>
  <c r="N150" i="1"/>
  <c r="W150" i="1"/>
  <c r="X150" i="1"/>
  <c r="C151" i="1"/>
  <c r="D151" i="1" s="1"/>
  <c r="C152" i="1"/>
  <c r="D152" i="1" s="1"/>
  <c r="B153" i="1"/>
  <c r="E153" i="1"/>
  <c r="H153" i="1"/>
  <c r="I153" i="1"/>
  <c r="J153" i="1"/>
  <c r="L153" i="1"/>
  <c r="M153" i="1"/>
  <c r="N153" i="1"/>
  <c r="Q153" i="1"/>
  <c r="T153" i="1"/>
  <c r="V153" i="1"/>
  <c r="W153" i="1"/>
  <c r="X153" i="1"/>
  <c r="Y153" i="1"/>
  <c r="Z153" i="1"/>
  <c r="AB153" i="1"/>
  <c r="C154" i="1"/>
  <c r="C155" i="1"/>
  <c r="H156" i="1"/>
  <c r="I156" i="1"/>
  <c r="J156" i="1"/>
  <c r="L156" i="1"/>
  <c r="N156" i="1"/>
  <c r="T156" i="1"/>
  <c r="U156" i="1"/>
  <c r="Y156" i="1"/>
  <c r="AB156" i="1"/>
  <c r="C157" i="1"/>
  <c r="D157" i="1" s="1"/>
  <c r="C158" i="1"/>
  <c r="B159" i="1"/>
  <c r="T159" i="1"/>
  <c r="W159" i="1"/>
  <c r="C160" i="1"/>
  <c r="D160" i="1" s="1"/>
  <c r="C161" i="1"/>
  <c r="D161" i="1" s="1"/>
  <c r="B162" i="1"/>
  <c r="G162" i="1"/>
  <c r="M162" i="1"/>
  <c r="X162" i="1"/>
  <c r="C163" i="1"/>
  <c r="C164" i="1"/>
  <c r="B165" i="1"/>
  <c r="G165" i="1"/>
  <c r="J165" i="1"/>
  <c r="L165" i="1"/>
  <c r="M165" i="1"/>
  <c r="U165" i="1"/>
  <c r="X165" i="1"/>
  <c r="AB165" i="1"/>
  <c r="C166" i="1"/>
  <c r="D166" i="1" s="1"/>
  <c r="D167" i="1"/>
  <c r="D168" i="1"/>
  <c r="C169" i="1"/>
  <c r="C170" i="1" s="1"/>
  <c r="C171" i="1"/>
  <c r="D171" i="1" s="1"/>
  <c r="C173" i="1"/>
  <c r="C174" i="1" s="1"/>
  <c r="B174" i="1"/>
  <c r="E174" i="1"/>
  <c r="F174" i="1"/>
  <c r="G174" i="1"/>
  <c r="H174" i="1"/>
  <c r="I174" i="1"/>
  <c r="J174" i="1"/>
  <c r="L174" i="1"/>
  <c r="M174" i="1"/>
  <c r="N174" i="1"/>
  <c r="O174" i="1"/>
  <c r="P174" i="1"/>
  <c r="Q174" i="1"/>
  <c r="T174" i="1"/>
  <c r="U174" i="1"/>
  <c r="V174" i="1"/>
  <c r="W174" i="1"/>
  <c r="X174" i="1"/>
  <c r="Y174" i="1"/>
  <c r="Z174" i="1"/>
  <c r="AB174" i="1"/>
  <c r="AF174" i="1"/>
  <c r="C175" i="1"/>
  <c r="D175" i="1" s="1"/>
  <c r="C176" i="1"/>
  <c r="D176" i="1" s="1"/>
  <c r="C177" i="1"/>
  <c r="D177" i="1" s="1"/>
  <c r="C178" i="1"/>
  <c r="D178" i="1" s="1"/>
  <c r="C179" i="1"/>
  <c r="D179" i="1" s="1"/>
  <c r="E180" i="1"/>
  <c r="F180" i="1"/>
  <c r="G180" i="1"/>
  <c r="H180" i="1"/>
  <c r="I180" i="1"/>
  <c r="J180" i="1"/>
  <c r="L180" i="1"/>
  <c r="M180" i="1"/>
  <c r="N180" i="1"/>
  <c r="O180" i="1"/>
  <c r="P180" i="1"/>
  <c r="Q180" i="1"/>
  <c r="T180" i="1"/>
  <c r="U180" i="1"/>
  <c r="V180" i="1"/>
  <c r="W180" i="1"/>
  <c r="X180" i="1"/>
  <c r="Y180" i="1"/>
  <c r="Z180" i="1"/>
  <c r="AB180" i="1"/>
  <c r="AF180" i="1"/>
  <c r="C181" i="1"/>
  <c r="D181" i="1" s="1"/>
  <c r="C182" i="1"/>
  <c r="C185" i="1"/>
  <c r="D185" i="1" s="1"/>
  <c r="C186" i="1"/>
  <c r="D186" i="1" s="1"/>
  <c r="B187" i="1"/>
  <c r="B188" i="1"/>
  <c r="E188" i="1"/>
  <c r="F188" i="1"/>
  <c r="G188" i="1"/>
  <c r="H188" i="1"/>
  <c r="I188" i="1"/>
  <c r="J188" i="1"/>
  <c r="L188" i="1"/>
  <c r="M188" i="1"/>
  <c r="N188" i="1"/>
  <c r="O188" i="1"/>
  <c r="P188" i="1"/>
  <c r="Q188" i="1"/>
  <c r="T188" i="1"/>
  <c r="U188" i="1"/>
  <c r="V188" i="1"/>
  <c r="W188" i="1"/>
  <c r="X188" i="1"/>
  <c r="Y188" i="1"/>
  <c r="Z188" i="1"/>
  <c r="AB188" i="1"/>
  <c r="AF188" i="1"/>
  <c r="C189" i="1"/>
  <c r="D189" i="1" s="1"/>
  <c r="C190" i="1"/>
  <c r="D190" i="1" s="1"/>
  <c r="B191" i="1"/>
  <c r="B192" i="1"/>
  <c r="E192" i="1"/>
  <c r="F192" i="1"/>
  <c r="G192" i="1"/>
  <c r="H192" i="1"/>
  <c r="I192" i="1"/>
  <c r="J192" i="1"/>
  <c r="L192" i="1"/>
  <c r="M192" i="1"/>
  <c r="N192" i="1"/>
  <c r="O192" i="1"/>
  <c r="P192" i="1"/>
  <c r="Q192" i="1"/>
  <c r="T192" i="1"/>
  <c r="U192" i="1"/>
  <c r="V192" i="1"/>
  <c r="W192" i="1"/>
  <c r="X192" i="1"/>
  <c r="Y192" i="1"/>
  <c r="Z192" i="1"/>
  <c r="AB192" i="1"/>
  <c r="AF192" i="1"/>
  <c r="C193" i="1"/>
  <c r="D193" i="1" s="1"/>
  <c r="C194" i="1"/>
  <c r="D194" i="1" s="1"/>
  <c r="B195" i="1"/>
  <c r="B196" i="1"/>
  <c r="E196" i="1"/>
  <c r="F196" i="1"/>
  <c r="G196" i="1"/>
  <c r="H196" i="1"/>
  <c r="I196" i="1"/>
  <c r="J196" i="1"/>
  <c r="L196" i="1"/>
  <c r="M196" i="1"/>
  <c r="N196" i="1"/>
  <c r="O196" i="1"/>
  <c r="P196" i="1"/>
  <c r="Q196" i="1"/>
  <c r="T196" i="1"/>
  <c r="U196" i="1"/>
  <c r="V196" i="1"/>
  <c r="W196" i="1"/>
  <c r="X196" i="1"/>
  <c r="Y196" i="1"/>
  <c r="Z196" i="1"/>
  <c r="AB196" i="1"/>
  <c r="AF196" i="1"/>
  <c r="C197" i="1"/>
  <c r="C198" i="1" s="1"/>
  <c r="D198" i="1" s="1"/>
  <c r="C199" i="1"/>
  <c r="D199" i="1" s="1"/>
  <c r="B200" i="1"/>
  <c r="C201" i="1"/>
  <c r="E202" i="1"/>
  <c r="E204" i="1" s="1"/>
  <c r="F202" i="1"/>
  <c r="F204" i="1" s="1"/>
  <c r="G202" i="1"/>
  <c r="G204" i="1" s="1"/>
  <c r="H202" i="1"/>
  <c r="H204" i="1" s="1"/>
  <c r="I202" i="1"/>
  <c r="I204" i="1" s="1"/>
  <c r="J202" i="1"/>
  <c r="J204" i="1" s="1"/>
  <c r="L202" i="1"/>
  <c r="L204" i="1" s="1"/>
  <c r="M202" i="1"/>
  <c r="M204" i="1" s="1"/>
  <c r="N202" i="1"/>
  <c r="N204" i="1" s="1"/>
  <c r="O202" i="1"/>
  <c r="O204" i="1" s="1"/>
  <c r="P202" i="1"/>
  <c r="P204" i="1" s="1"/>
  <c r="Q202" i="1"/>
  <c r="Q204" i="1" s="1"/>
  <c r="T202" i="1"/>
  <c r="T204" i="1" s="1"/>
  <c r="U202" i="1"/>
  <c r="U204" i="1" s="1"/>
  <c r="V202" i="1"/>
  <c r="V204" i="1" s="1"/>
  <c r="W202" i="1"/>
  <c r="W204" i="1" s="1"/>
  <c r="X202" i="1"/>
  <c r="X204" i="1" s="1"/>
  <c r="Y202" i="1"/>
  <c r="Y204" i="1" s="1"/>
  <c r="Z202" i="1"/>
  <c r="Z204" i="1" s="1"/>
  <c r="AB202" i="1"/>
  <c r="AB204" i="1" s="1"/>
  <c r="AF202" i="1"/>
  <c r="AF204" i="1" s="1"/>
  <c r="C203" i="1"/>
  <c r="D203" i="1" s="1"/>
  <c r="C206" i="1"/>
  <c r="C207" i="1"/>
  <c r="C208" i="1"/>
  <c r="C209" i="1"/>
  <c r="C210" i="1"/>
  <c r="D197" i="1" l="1"/>
  <c r="C150" i="1"/>
  <c r="D150" i="1" s="1"/>
  <c r="D173" i="1"/>
  <c r="D169" i="1"/>
  <c r="D99" i="1"/>
  <c r="C187" i="1"/>
  <c r="D187" i="1" s="1"/>
  <c r="C183" i="1"/>
  <c r="D183" i="1" s="1"/>
  <c r="C112" i="1"/>
  <c r="D112" i="1" s="1"/>
  <c r="C191" i="1"/>
  <c r="D191" i="1" s="1"/>
  <c r="C132" i="1"/>
  <c r="D132" i="1" s="1"/>
  <c r="C200" i="1"/>
  <c r="D200" i="1" s="1"/>
  <c r="C159" i="1"/>
  <c r="D159" i="1" s="1"/>
  <c r="D149" i="1"/>
  <c r="C122" i="1"/>
  <c r="D122" i="1" s="1"/>
  <c r="C119" i="1"/>
  <c r="C107" i="1"/>
  <c r="B202" i="1"/>
  <c r="B204" i="1" s="1"/>
  <c r="C153" i="1"/>
  <c r="D153" i="1" s="1"/>
  <c r="C165" i="1"/>
  <c r="D165" i="1" s="1"/>
  <c r="D158" i="1"/>
  <c r="C156" i="1"/>
  <c r="C147" i="1"/>
  <c r="D147" i="1" s="1"/>
  <c r="C144" i="1"/>
  <c r="D144" i="1" s="1"/>
  <c r="C135" i="1"/>
  <c r="C137" i="1" s="1"/>
  <c r="C196" i="1"/>
  <c r="C195" i="1"/>
  <c r="D195" i="1" s="1"/>
  <c r="C192" i="1"/>
  <c r="C188" i="1"/>
  <c r="D182" i="1"/>
  <c r="C162" i="1"/>
  <c r="D162" i="1" s="1"/>
  <c r="D136" i="1"/>
  <c r="D130" i="1"/>
  <c r="C128" i="1"/>
  <c r="D126" i="1"/>
  <c r="C76" i="1"/>
  <c r="C141" i="1"/>
  <c r="D141" i="1" s="1"/>
  <c r="C140" i="1"/>
  <c r="C114" i="1"/>
  <c r="D114" i="1" s="1"/>
  <c r="C113" i="1"/>
  <c r="D113" i="1" s="1"/>
  <c r="C180" i="1"/>
  <c r="D180" i="1" s="1"/>
  <c r="C131" i="1"/>
  <c r="C116" i="1"/>
  <c r="D116" i="1" s="1"/>
  <c r="C115" i="1"/>
  <c r="D115" i="1" s="1"/>
  <c r="C53" i="1"/>
  <c r="C54" i="1"/>
  <c r="C202" i="1" l="1"/>
  <c r="D202" i="1" l="1"/>
  <c r="C204" i="1"/>
  <c r="D204" i="1" s="1"/>
  <c r="C52" i="1" l="1"/>
  <c r="C43" i="1" l="1"/>
  <c r="C44" i="1"/>
  <c r="C45" i="1"/>
  <c r="C46" i="1"/>
  <c r="C47" i="1"/>
  <c r="C49" i="1"/>
  <c r="C50" i="1"/>
  <c r="C51" i="1"/>
  <c r="C232" i="1" l="1"/>
  <c r="D72" i="1" l="1"/>
  <c r="D74" i="1"/>
  <c r="C226" i="1" l="1"/>
  <c r="E37" i="1" l="1"/>
  <c r="C224" i="1" l="1"/>
  <c r="C222" i="1"/>
  <c r="C221" i="1"/>
  <c r="C220" i="1"/>
  <c r="C219" i="1"/>
  <c r="C218" i="1"/>
  <c r="C73" i="1"/>
  <c r="D73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C64" i="1"/>
  <c r="C63" i="1"/>
  <c r="C62" i="1"/>
  <c r="C61" i="1"/>
  <c r="C60" i="1"/>
  <c r="C59" i="1"/>
  <c r="C58" i="1"/>
  <c r="C57" i="1"/>
  <c r="C56" i="1"/>
  <c r="C55" i="1"/>
  <c r="AF48" i="1"/>
  <c r="AB48" i="1"/>
  <c r="Z48" i="1"/>
  <c r="Y48" i="1"/>
  <c r="X48" i="1"/>
  <c r="W48" i="1"/>
  <c r="V48" i="1"/>
  <c r="U48" i="1"/>
  <c r="T48" i="1"/>
  <c r="Q48" i="1"/>
  <c r="P48" i="1"/>
  <c r="O48" i="1"/>
  <c r="N48" i="1"/>
  <c r="M48" i="1"/>
  <c r="L48" i="1"/>
  <c r="J48" i="1"/>
  <c r="I48" i="1"/>
  <c r="H48" i="1"/>
  <c r="G48" i="1"/>
  <c r="F48" i="1"/>
  <c r="E48" i="1"/>
  <c r="C48" i="1" s="1"/>
  <c r="C42" i="1"/>
  <c r="C41" i="1"/>
  <c r="C40" i="1"/>
  <c r="C39" i="1"/>
  <c r="C38" i="1"/>
  <c r="AF37" i="1"/>
  <c r="AB37" i="1"/>
  <c r="Y37" i="1"/>
  <c r="X37" i="1"/>
  <c r="W37" i="1"/>
  <c r="V37" i="1"/>
  <c r="U37" i="1"/>
  <c r="T37" i="1"/>
  <c r="Q37" i="1"/>
  <c r="P37" i="1"/>
  <c r="O37" i="1"/>
  <c r="N37" i="1"/>
  <c r="M37" i="1"/>
  <c r="L37" i="1"/>
  <c r="J37" i="1"/>
  <c r="I37" i="1"/>
  <c r="H37" i="1"/>
  <c r="G37" i="1"/>
  <c r="F37" i="1"/>
  <c r="C36" i="1"/>
  <c r="C35" i="1"/>
  <c r="C34" i="1"/>
  <c r="C37" i="1" l="1"/>
  <c r="D53" i="1"/>
  <c r="D56" i="1"/>
  <c r="D55" i="1"/>
  <c r="D59" i="1"/>
</calcChain>
</file>

<file path=xl/sharedStrings.xml><?xml version="1.0" encoding="utf-8"?>
<sst xmlns="http://schemas.openxmlformats.org/spreadsheetml/2006/main" count="250" uniqueCount="200">
  <si>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</si>
  <si>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</si>
  <si>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</si>
  <si>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</si>
  <si>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</si>
  <si>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</si>
  <si>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</si>
  <si>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</si>
  <si>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</si>
  <si>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</si>
  <si>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</si>
  <si>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</si>
  <si>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</si>
  <si>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</si>
  <si>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</si>
  <si>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</si>
  <si>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</si>
  <si>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</si>
  <si>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</si>
  <si>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</si>
  <si>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</si>
  <si>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</si>
  <si>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</si>
  <si>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</si>
  <si>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</si>
  <si>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</si>
  <si>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</si>
  <si>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</si>
  <si>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</si>
  <si>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</si>
  <si>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</si>
  <si>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</si>
  <si>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</si>
  <si>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</si>
  <si>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</si>
  <si>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</si>
  <si>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</si>
  <si>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</si>
  <si>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</si>
  <si>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</si>
  <si>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</si>
  <si>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</si>
  <si>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</si>
  <si>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</si>
  <si>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</si>
  <si>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</si>
  <si>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</si>
  <si>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</si>
  <si>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</si>
  <si>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</si>
  <si>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</si>
  <si>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</si>
  <si>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</si>
  <si>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</si>
  <si>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</si>
  <si>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</si>
  <si>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</si>
  <si>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</si>
  <si>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</si>
  <si>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</si>
  <si>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</si>
  <si>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</si>
  <si>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</si>
  <si>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</si>
  <si>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</si>
  <si>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</si>
  <si>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</si>
  <si>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</si>
  <si>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</si>
  <si>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</si>
  <si>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</si>
  <si>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</si>
  <si>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</si>
  <si>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</si>
  <si>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</si>
  <si>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</si>
  <si>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</si>
  <si>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</si>
  <si>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</si>
  <si>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</si>
  <si>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</si>
  <si>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</si>
  <si>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</si>
  <si>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</si>
  <si>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</si>
  <si>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</si>
  <si>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</si>
  <si>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</si>
  <si>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</si>
  <si>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</si>
  <si>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</si>
  <si>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</si>
  <si>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</si>
  <si>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</si>
  <si>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</si>
  <si>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</si>
  <si>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</si>
  <si>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</si>
  <si>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</si>
  <si>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</si>
  <si>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</si>
  <si>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</si>
  <si>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</si>
  <si>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</si>
  <si>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</si>
  <si>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</si>
  <si>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</si>
  <si>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</si>
  <si>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</si>
  <si>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</si>
  <si>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</si>
  <si>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</si>
  <si>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</si>
  <si>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</si>
  <si>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</si>
  <si>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</si>
  <si>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</si>
  <si>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</si>
  <si>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</si>
  <si>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</si>
  <si>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</si>
  <si>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</si>
  <si>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</si>
  <si>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</si>
  <si>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</si>
  <si>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</si>
  <si>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</si>
  <si>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</si>
  <si>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</si>
  <si>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</si>
  <si>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</si>
  <si>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</si>
  <si>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</si>
  <si>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</si>
  <si>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</si>
  <si>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</si>
  <si>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</si>
  <si>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</si>
  <si>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</si>
  <si>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</si>
  <si>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</si>
  <si>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</si>
  <si>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</si>
  <si>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</si>
  <si>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</si>
  <si>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</si>
  <si>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</si>
  <si>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</si>
  <si>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</si>
  <si>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</si>
  <si>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</si>
  <si>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</si>
  <si>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</si>
  <si>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</si>
  <si>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</si>
  <si>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</si>
  <si>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</si>
  <si>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</si>
  <si>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</si>
  <si>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</si>
  <si>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</si>
  <si>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</si>
  <si>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</si>
  <si>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</si>
  <si>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</si>
  <si>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</si>
  <si>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</si>
  <si>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</si>
  <si>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</si>
  <si>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</si>
  <si>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</si>
  <si>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</si>
  <si>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</si>
  <si>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</si>
  <si>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</si>
  <si>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</si>
  <si>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</si>
  <si>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</si>
  <si>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</si>
  <si>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</si>
  <si>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</si>
  <si>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</si>
  <si>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</si>
  <si>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</si>
  <si>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</si>
  <si>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</si>
  <si>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</si>
  <si>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</si>
  <si>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</si>
  <si>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</si>
  <si>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</si>
  <si>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</si>
  <si>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</si>
  <si>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</si>
  <si>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</si>
  <si>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</si>
  <si>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</si>
  <si>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</si>
  <si>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</si>
  <si>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>Информация о сельскохозяйственных работах по состоянию на 9 июля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</si>
</sst>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232"/>
  <sheetViews>
    <sheetView tabSelected="1" view="pageBreakPreview" topLeftCell="A2" zoomScale="77" zoomScaleNormal="70" zoomScaleSheetLayoutView="77" zoomScalePageLayoutView="82" workbookViewId="0">
      <pane xSplit="3" ySplit="7" topLeftCell="D10" activePane="bottomRight" state="frozen"/>
      <selection activeCell="A2" sqref="A2"/>
      <selection pane="topRight" activeCell="F2" sqref="F2"/>
      <selection pane="bottomLeft" activeCell="A7" sqref="A7"/>
      <selection pane="bottomRight" activeCell="AE10" sqref="AE10"/>
    </sheetView>
  </sheetViews>
  <sheetFormatPr defaultColWidth="9.140625" defaultRowHeight="16.5" outlineLevelRow="1" x14ac:dyDescent="0.25"/>
  <cols>
    <col min="1" max="1" width="89.4257812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2" width="13.7109375" style="1" customWidth="1"/>
    <col min="33" max="35" width="9.140625" style="1"/>
    <col min="36" max="36" width="9.140625" style="1" customWidth="1"/>
    <col min="37" max="16384" width="9.140625" style="1"/>
  </cols>
  <sheetData>
    <row r="1" spans="1:32" ht="26.25" hidden="1" x14ac:dyDescent="0.4">
      <c r="A1" s="1"/>
      <c r="AF1" s="3"/>
    </row>
    <row r="2" spans="1:32" s="4" customFormat="1" ht="29.45" customHeight="1" thickBot="1" x14ac:dyDescent="0.3">
      <c r="A2" s="117" t="s">
        <v>199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2</v>
      </c>
      <c r="AC3" s="6"/>
      <c r="AD3" s="6"/>
      <c r="AE3" s="6"/>
      <c r="AF3" s="6"/>
    </row>
    <row r="4" spans="1:32" s="2" customFormat="1" ht="17.45" customHeight="1" x14ac:dyDescent="0.25">
      <c r="A4" s="118" t="s">
        <v>3</v>
      </c>
      <c r="B4" s="121" t="s">
        <v>149</v>
      </c>
      <c r="C4" s="124" t="s">
        <v>151</v>
      </c>
      <c r="D4" s="124" t="s">
        <v>150</v>
      </c>
      <c r="E4" s="105" t="s">
        <v>4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7"/>
    </row>
    <row r="5" spans="1:32" s="2" customFormat="1" ht="17.45" customHeight="1" x14ac:dyDescent="0.25">
      <c r="A5" s="119"/>
      <c r="B5" s="122"/>
      <c r="C5" s="125"/>
      <c r="D5" s="125"/>
      <c r="E5" s="108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10"/>
    </row>
    <row r="6" spans="1:32" s="2" customFormat="1" ht="17.45" customHeight="1" thickBot="1" x14ac:dyDescent="0.3">
      <c r="A6" s="119"/>
      <c r="B6" s="122"/>
      <c r="C6" s="125"/>
      <c r="D6" s="125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</row>
    <row r="7" spans="1:32" s="2" customFormat="1" ht="87" customHeight="1" x14ac:dyDescent="0.25">
      <c r="A7" s="119"/>
      <c r="B7" s="122"/>
      <c r="C7" s="125"/>
      <c r="D7" s="125"/>
      <c r="E7" s="103" t="s">
        <v>152</v>
      </c>
      <c r="F7" s="103" t="s">
        <v>153</v>
      </c>
      <c r="G7" s="103" t="s">
        <v>154</v>
      </c>
      <c r="H7" s="103" t="s">
        <v>155</v>
      </c>
      <c r="I7" s="103" t="s">
        <v>156</v>
      </c>
      <c r="J7" s="103" t="s">
        <v>157</v>
      </c>
      <c r="K7" s="103" t="s">
        <v>183</v>
      </c>
      <c r="L7" s="103" t="s">
        <v>182</v>
      </c>
      <c r="M7" s="103" t="s">
        <v>158</v>
      </c>
      <c r="N7" s="103" t="s">
        <v>159</v>
      </c>
      <c r="O7" s="103" t="s">
        <v>160</v>
      </c>
      <c r="P7" s="103" t="s">
        <v>161</v>
      </c>
      <c r="Q7" s="103" t="s">
        <v>162</v>
      </c>
      <c r="R7" s="103" t="s">
        <v>174</v>
      </c>
      <c r="S7" s="103" t="s">
        <v>175</v>
      </c>
      <c r="T7" s="103" t="s">
        <v>163</v>
      </c>
      <c r="U7" s="103" t="s">
        <v>164</v>
      </c>
      <c r="V7" s="103" t="s">
        <v>165</v>
      </c>
      <c r="W7" s="103" t="s">
        <v>166</v>
      </c>
      <c r="X7" s="103" t="s">
        <v>167</v>
      </c>
      <c r="Y7" s="103" t="s">
        <v>168</v>
      </c>
      <c r="Z7" s="103" t="s">
        <v>169</v>
      </c>
      <c r="AA7" s="103" t="s">
        <v>171</v>
      </c>
      <c r="AB7" s="103" t="s">
        <v>170</v>
      </c>
      <c r="AC7" s="103" t="s">
        <v>173</v>
      </c>
      <c r="AD7" s="103" t="s">
        <v>179</v>
      </c>
      <c r="AE7" s="103" t="s">
        <v>172</v>
      </c>
      <c r="AF7" s="103" t="s">
        <v>180</v>
      </c>
    </row>
    <row r="8" spans="1:32" s="2" customFormat="1" ht="70.150000000000006" customHeight="1" thickBot="1" x14ac:dyDescent="0.3">
      <c r="A8" s="120"/>
      <c r="B8" s="123"/>
      <c r="C8" s="126"/>
      <c r="D8" s="126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s="11" customFormat="1" ht="1.5" hidden="1" customHeight="1" x14ac:dyDescent="0.2">
      <c r="A9" s="94" t="s">
        <v>181</v>
      </c>
      <c r="B9" s="20">
        <v>1712</v>
      </c>
      <c r="C9" s="17">
        <f>E9+F9+G9+H9+I9+J9+L9+M9+N9+O9+P9+Q9+R9+S9+T9+U9+V9+W9+X9+Y9+Z9+AA9+AB9+AC9+AD9+AF9+K9</f>
        <v>2187</v>
      </c>
      <c r="D9" s="13">
        <f t="shared" ref="D9:D12" si="0">C9/B9</f>
        <v>1.2774532710280373</v>
      </c>
      <c r="E9" s="23">
        <v>736</v>
      </c>
      <c r="F9" s="23">
        <v>360</v>
      </c>
      <c r="G9" s="23">
        <v>200</v>
      </c>
      <c r="H9" s="23">
        <v>200</v>
      </c>
      <c r="I9" s="102">
        <v>0</v>
      </c>
      <c r="J9" s="23">
        <v>20</v>
      </c>
      <c r="K9" s="23">
        <v>70</v>
      </c>
      <c r="L9" s="23">
        <v>0</v>
      </c>
      <c r="M9" s="48">
        <v>50</v>
      </c>
      <c r="N9" s="48">
        <v>100</v>
      </c>
      <c r="O9" s="48">
        <v>40</v>
      </c>
      <c r="P9" s="48">
        <v>0</v>
      </c>
      <c r="Q9" s="97">
        <v>15</v>
      </c>
      <c r="R9" s="48">
        <v>200</v>
      </c>
      <c r="S9" s="97">
        <v>129</v>
      </c>
      <c r="T9" s="48">
        <v>0</v>
      </c>
      <c r="U9" s="48">
        <v>51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10</v>
      </c>
      <c r="AB9" s="49">
        <v>0</v>
      </c>
      <c r="AC9" s="49">
        <v>0</v>
      </c>
      <c r="AD9" s="49">
        <v>6</v>
      </c>
      <c r="AE9" s="49"/>
      <c r="AF9" s="49"/>
    </row>
    <row r="10" spans="1:32" s="11" customFormat="1" ht="28.5" customHeight="1" x14ac:dyDescent="0.2">
      <c r="A10" s="95" t="s">
        <v>196</v>
      </c>
      <c r="B10" s="20">
        <v>720</v>
      </c>
      <c r="C10" s="17">
        <f>E10+F10+G10+H10+I10+J10+L10+M10+N10+O10+P10+Q10+R10+S10+T10+U10+V10+W10+X10+Y10+Z10+AA10+AB10+AC10+AD10+AF10</f>
        <v>1160</v>
      </c>
      <c r="D10" s="13">
        <f t="shared" si="0"/>
        <v>1.6111111111111112</v>
      </c>
      <c r="E10" s="22">
        <v>500</v>
      </c>
      <c r="F10" s="22">
        <v>300</v>
      </c>
      <c r="G10" s="22">
        <v>120</v>
      </c>
      <c r="H10" s="22">
        <v>50</v>
      </c>
      <c r="I10" s="22">
        <v>0</v>
      </c>
      <c r="J10" s="22">
        <v>20</v>
      </c>
      <c r="K10" s="22">
        <v>0</v>
      </c>
      <c r="L10" s="22">
        <v>20</v>
      </c>
      <c r="M10" s="49">
        <v>10</v>
      </c>
      <c r="N10" s="49">
        <v>45</v>
      </c>
      <c r="O10" s="49">
        <v>10</v>
      </c>
      <c r="P10" s="49">
        <v>0</v>
      </c>
      <c r="Q10" s="49">
        <v>10</v>
      </c>
      <c r="R10" s="49">
        <v>30</v>
      </c>
      <c r="S10" s="49"/>
      <c r="T10" s="49"/>
      <c r="U10" s="49">
        <v>30</v>
      </c>
      <c r="V10" s="49"/>
      <c r="W10" s="49"/>
      <c r="X10" s="49"/>
      <c r="Y10" s="49"/>
      <c r="Z10" s="49"/>
      <c r="AA10" s="49">
        <v>10</v>
      </c>
      <c r="AB10" s="49"/>
      <c r="AC10" s="49"/>
      <c r="AD10" s="49">
        <v>5</v>
      </c>
      <c r="AE10" s="49"/>
      <c r="AF10" s="49"/>
    </row>
    <row r="11" spans="1:32" s="11" customFormat="1" ht="30" hidden="1" customHeight="1" x14ac:dyDescent="0.2">
      <c r="A11" s="95" t="s">
        <v>5</v>
      </c>
      <c r="B11" s="20">
        <v>0</v>
      </c>
      <c r="C11" s="17">
        <f>C10/C9*100</f>
        <v>53.04069501600366</v>
      </c>
      <c r="D11" s="13" t="e">
        <f t="shared" si="0"/>
        <v>#DIV/0!</v>
      </c>
      <c r="E11" s="17">
        <f t="shared" ref="E11:H11" si="1">E10/E9*100</f>
        <v>67.934782608695656</v>
      </c>
      <c r="F11" s="17">
        <f t="shared" si="1"/>
        <v>83.333333333333343</v>
      </c>
      <c r="G11" s="17">
        <f t="shared" si="1"/>
        <v>60</v>
      </c>
      <c r="H11" s="17">
        <f t="shared" si="1"/>
        <v>25</v>
      </c>
      <c r="I11" s="22"/>
      <c r="J11" s="17">
        <f t="shared" ref="J11:K11" si="2">J10/J9*100</f>
        <v>100</v>
      </c>
      <c r="K11" s="17">
        <f t="shared" si="2"/>
        <v>0</v>
      </c>
      <c r="L11" s="22"/>
      <c r="M11" s="17">
        <f>M10/M9*100</f>
        <v>20</v>
      </c>
      <c r="N11" s="17">
        <f t="shared" ref="N11:R11" si="3">N10/N9*100</f>
        <v>45</v>
      </c>
      <c r="O11" s="17">
        <f t="shared" si="3"/>
        <v>25</v>
      </c>
      <c r="P11" s="17"/>
      <c r="Q11" s="17">
        <f t="shared" si="3"/>
        <v>66.666666666666657</v>
      </c>
      <c r="R11" s="17">
        <f t="shared" si="3"/>
        <v>15</v>
      </c>
      <c r="S11" s="17">
        <f>S10/S9*100</f>
        <v>0</v>
      </c>
      <c r="T11" s="17"/>
      <c r="U11" s="17">
        <f t="shared" ref="U11:AD11" si="4">U10/U9*100</f>
        <v>58.82352941176471</v>
      </c>
      <c r="V11" s="17"/>
      <c r="W11" s="17"/>
      <c r="X11" s="17"/>
      <c r="Y11" s="17"/>
      <c r="Z11" s="17"/>
      <c r="AA11" s="17">
        <f t="shared" si="4"/>
        <v>100</v>
      </c>
      <c r="AB11" s="17"/>
      <c r="AC11" s="17"/>
      <c r="AD11" s="17">
        <f t="shared" si="4"/>
        <v>83.333333333333343</v>
      </c>
      <c r="AE11" s="17"/>
      <c r="AF11" s="17"/>
    </row>
    <row r="12" spans="1:32" s="11" customFormat="1" ht="30" customHeight="1" x14ac:dyDescent="0.2">
      <c r="A12" s="95" t="s">
        <v>198</v>
      </c>
      <c r="B12" s="20">
        <v>4030</v>
      </c>
      <c r="C12" s="17">
        <f>E12+F12+G12+H12+I12+J12+L12+M12+N12+O12+P12+Q12+R12+S12+T12+U12+V12+W12+X12+Y12+Z12+AA12+AB12+AC12+AD12+AF12</f>
        <v>3286.2</v>
      </c>
      <c r="D12" s="13">
        <f t="shared" si="0"/>
        <v>0.81543424317617863</v>
      </c>
      <c r="E12" s="17">
        <v>814</v>
      </c>
      <c r="F12" s="17">
        <v>871</v>
      </c>
      <c r="G12" s="17">
        <v>400</v>
      </c>
      <c r="H12" s="17"/>
      <c r="I12" s="22"/>
      <c r="J12" s="17"/>
      <c r="K12" s="17"/>
      <c r="L12" s="22"/>
      <c r="M12" s="17">
        <v>158</v>
      </c>
      <c r="N12" s="17">
        <v>10</v>
      </c>
      <c r="O12" s="17">
        <v>5</v>
      </c>
      <c r="P12" s="17">
        <v>110.14</v>
      </c>
      <c r="Q12" s="17">
        <v>322</v>
      </c>
      <c r="R12" s="17"/>
      <c r="S12" s="17">
        <v>62</v>
      </c>
      <c r="T12" s="17">
        <v>83</v>
      </c>
      <c r="U12" s="17">
        <v>0</v>
      </c>
      <c r="V12" s="17">
        <v>33</v>
      </c>
      <c r="W12" s="17">
        <v>55</v>
      </c>
      <c r="X12" s="17">
        <v>80.2</v>
      </c>
      <c r="Y12" s="17">
        <v>120</v>
      </c>
      <c r="Z12" s="17">
        <v>125</v>
      </c>
      <c r="AA12" s="17">
        <v>19</v>
      </c>
      <c r="AB12" s="17">
        <v>3.5</v>
      </c>
      <c r="AC12" s="17">
        <v>2.1</v>
      </c>
      <c r="AD12" s="17">
        <v>10</v>
      </c>
      <c r="AE12" s="17">
        <v>0.42</v>
      </c>
      <c r="AF12" s="17">
        <v>3.26</v>
      </c>
    </row>
    <row r="13" spans="1:32" s="11" customFormat="1" ht="30" customHeight="1" x14ac:dyDescent="0.2">
      <c r="A13" s="95" t="s">
        <v>176</v>
      </c>
      <c r="B13" s="20">
        <v>3879</v>
      </c>
      <c r="C13" s="17">
        <f>E13+F13+G13+H13+I13+J13+L13+M13+N13+O13+P13+Q13+R13+S13+T13+U13+V13+W13+X13+Y13+Z13+AA13+AB13+AC13+AD13+AF13</f>
        <v>3286.16</v>
      </c>
      <c r="D13" s="13">
        <f>C13/B13</f>
        <v>0.84716679556586749</v>
      </c>
      <c r="E13" s="22">
        <v>814</v>
      </c>
      <c r="F13" s="22">
        <v>871</v>
      </c>
      <c r="G13" s="22">
        <v>400</v>
      </c>
      <c r="H13" s="22">
        <v>0</v>
      </c>
      <c r="I13" s="22"/>
      <c r="J13" s="22"/>
      <c r="K13" s="22">
        <v>0</v>
      </c>
      <c r="L13" s="22">
        <v>0</v>
      </c>
      <c r="M13" s="22">
        <v>158</v>
      </c>
      <c r="N13" s="22">
        <v>10</v>
      </c>
      <c r="O13" s="22">
        <v>5</v>
      </c>
      <c r="P13" s="22">
        <v>110.1</v>
      </c>
      <c r="Q13" s="22">
        <v>322</v>
      </c>
      <c r="R13" s="22">
        <v>0</v>
      </c>
      <c r="S13" s="22">
        <v>62</v>
      </c>
      <c r="T13" s="22">
        <v>83</v>
      </c>
      <c r="U13" s="22">
        <v>0</v>
      </c>
      <c r="V13" s="49">
        <v>33</v>
      </c>
      <c r="W13" s="49">
        <v>55</v>
      </c>
      <c r="X13" s="49">
        <v>80.2</v>
      </c>
      <c r="Y13" s="49">
        <v>120</v>
      </c>
      <c r="Z13" s="49">
        <v>125</v>
      </c>
      <c r="AA13" s="49">
        <v>19</v>
      </c>
      <c r="AB13" s="49">
        <v>3.5</v>
      </c>
      <c r="AC13" s="49">
        <v>2.1</v>
      </c>
      <c r="AD13" s="22">
        <v>10</v>
      </c>
      <c r="AE13" s="49">
        <v>0.42</v>
      </c>
      <c r="AF13" s="49">
        <v>3.26</v>
      </c>
    </row>
    <row r="14" spans="1:32" s="11" customFormat="1" ht="30" customHeight="1" x14ac:dyDescent="0.2">
      <c r="A14" s="95" t="s">
        <v>82</v>
      </c>
      <c r="B14" s="101">
        <f>B13/B12</f>
        <v>0.96253101736972702</v>
      </c>
      <c r="C14" s="101">
        <f>C13/C12</f>
        <v>0.99998782788631246</v>
      </c>
      <c r="D14" s="13">
        <f>C14/B14</f>
        <v>1.0389149127047794</v>
      </c>
      <c r="E14" s="22">
        <f>E13/E12*100</f>
        <v>100</v>
      </c>
      <c r="F14" s="22">
        <f t="shared" ref="F14:G14" si="5">F13/F12*100</f>
        <v>100</v>
      </c>
      <c r="G14" s="22">
        <f t="shared" si="5"/>
        <v>100</v>
      </c>
      <c r="H14" s="22" t="s">
        <v>0</v>
      </c>
      <c r="I14" s="22"/>
      <c r="J14" s="22" t="e">
        <f t="shared" ref="J14" si="6">J13/J12*100</f>
        <v>#DIV/0!</v>
      </c>
      <c r="K14" s="22"/>
      <c r="L14" s="22"/>
      <c r="M14" s="22">
        <f t="shared" ref="M14" si="7">M13/M12*100</f>
        <v>100</v>
      </c>
      <c r="N14" s="22">
        <f t="shared" ref="N14" si="8">N13/N12*100</f>
        <v>100</v>
      </c>
      <c r="O14" s="22">
        <f t="shared" ref="O14" si="9">O13/O12*100</f>
        <v>100</v>
      </c>
      <c r="P14" s="22">
        <f t="shared" ref="P14" si="10">P13/P12*100</f>
        <v>99.963682585799887</v>
      </c>
      <c r="Q14" s="22">
        <f t="shared" ref="Q14" si="11">Q13/Q12*100</f>
        <v>100</v>
      </c>
      <c r="R14" s="22" t="e">
        <f t="shared" ref="R14" si="12">R13/R12*100</f>
        <v>#DIV/0!</v>
      </c>
      <c r="S14" s="22">
        <f t="shared" ref="S14:T14" si="13">S13/S12*100</f>
        <v>100</v>
      </c>
      <c r="T14" s="22">
        <f t="shared" si="13"/>
        <v>100</v>
      </c>
      <c r="U14" s="22" t="e">
        <f t="shared" ref="U14" si="14">U13/U12*100</f>
        <v>#DIV/0!</v>
      </c>
      <c r="V14" s="22">
        <f t="shared" ref="V14" si="15">V13/V12*100</f>
        <v>100</v>
      </c>
      <c r="W14" s="22">
        <f t="shared" ref="W14" si="16">W13/W12*100</f>
        <v>100</v>
      </c>
      <c r="X14" s="22">
        <f t="shared" ref="X14" si="17">X13/X12*100</f>
        <v>100</v>
      </c>
      <c r="Y14" s="22">
        <f t="shared" ref="Y14" si="18">Y13/Y12*100</f>
        <v>100</v>
      </c>
      <c r="Z14" s="22">
        <v>55</v>
      </c>
      <c r="AA14" s="22">
        <f t="shared" ref="AA14" si="19">AA13/AA12*100</f>
        <v>100</v>
      </c>
      <c r="AB14" s="22">
        <f t="shared" ref="AB14" si="20">AB13/AB12*100</f>
        <v>100</v>
      </c>
      <c r="AC14" s="22">
        <f t="shared" ref="AC14" si="21">AC13/AC12*100</f>
        <v>100</v>
      </c>
      <c r="AD14" s="22">
        <f t="shared" ref="AD14" si="22">AD13/AD12*100</f>
        <v>100</v>
      </c>
      <c r="AE14" s="22">
        <f t="shared" ref="AE14" si="23">AE13/AE12*100</f>
        <v>100</v>
      </c>
      <c r="AF14" s="22">
        <f t="shared" ref="AF14" si="24">AF13/AF12*100</f>
        <v>100</v>
      </c>
    </row>
    <row r="15" spans="1:32" s="11" customFormat="1" ht="30" customHeight="1" x14ac:dyDescent="0.2">
      <c r="A15" s="95" t="s">
        <v>197</v>
      </c>
      <c r="B15" s="20">
        <v>80</v>
      </c>
      <c r="C15" s="17"/>
      <c r="D15" s="13">
        <f>C15/B15</f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11" customFormat="1" ht="30" customHeight="1" x14ac:dyDescent="0.2">
      <c r="A16" s="95" t="s">
        <v>177</v>
      </c>
      <c r="B16" s="20"/>
      <c r="C16" s="20"/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 t="s">
        <v>0</v>
      </c>
      <c r="T16" s="22"/>
      <c r="U16" s="22"/>
      <c r="V16" s="49"/>
      <c r="W16" s="49"/>
      <c r="X16" s="49"/>
      <c r="Y16" s="49"/>
      <c r="Z16" s="49"/>
      <c r="AA16" s="49"/>
      <c r="AB16" s="49"/>
      <c r="AC16" s="49"/>
      <c r="AD16" s="22"/>
      <c r="AE16" s="49"/>
      <c r="AF16" s="49"/>
    </row>
    <row r="17" spans="1:36" s="11" customFormat="1" ht="30" customHeight="1" x14ac:dyDescent="0.2">
      <c r="A17" s="94" t="s">
        <v>87</v>
      </c>
      <c r="B17" s="20">
        <v>2135</v>
      </c>
      <c r="C17" s="17">
        <f>E17+F17+G17+H17+I17+J17+L17+M17+N17+O17+P17+Q17+R17+S17+T17+U17+V17+W17+X17+Y17+Z17+AA17+AB17+AC17+AD17+AF17</f>
        <v>3247.75</v>
      </c>
      <c r="D17" s="13">
        <f>C17/B17</f>
        <v>1.5211943793911007</v>
      </c>
      <c r="E17" s="22">
        <v>210</v>
      </c>
      <c r="F17" s="22">
        <v>700</v>
      </c>
      <c r="G17" s="22">
        <v>150</v>
      </c>
      <c r="H17" s="22">
        <v>0</v>
      </c>
      <c r="I17" s="22">
        <v>70</v>
      </c>
      <c r="J17" s="22">
        <v>45</v>
      </c>
      <c r="K17" s="22">
        <v>0</v>
      </c>
      <c r="L17" s="22">
        <v>0</v>
      </c>
      <c r="M17" s="22">
        <v>100</v>
      </c>
      <c r="N17" s="22">
        <v>50</v>
      </c>
      <c r="O17" s="22">
        <v>12.5</v>
      </c>
      <c r="P17" s="22">
        <v>600</v>
      </c>
      <c r="Q17" s="22">
        <v>450</v>
      </c>
      <c r="R17" s="22"/>
      <c r="S17" s="22">
        <v>35</v>
      </c>
      <c r="T17" s="22">
        <v>115</v>
      </c>
      <c r="U17" s="22"/>
      <c r="V17" s="49">
        <v>75</v>
      </c>
      <c r="W17" s="49">
        <v>138</v>
      </c>
      <c r="X17" s="49">
        <v>70</v>
      </c>
      <c r="Y17" s="49">
        <v>150</v>
      </c>
      <c r="Z17" s="49">
        <v>150</v>
      </c>
      <c r="AA17" s="49">
        <v>38</v>
      </c>
      <c r="AB17" s="49">
        <v>9</v>
      </c>
      <c r="AC17" s="49">
        <v>5.25</v>
      </c>
      <c r="AD17" s="22">
        <v>55</v>
      </c>
      <c r="AE17" s="49">
        <v>1.2</v>
      </c>
      <c r="AF17" s="49">
        <v>20</v>
      </c>
    </row>
    <row r="18" spans="1:36" s="11" customFormat="1" ht="30" customHeight="1" x14ac:dyDescent="0.2">
      <c r="A18" s="98" t="s">
        <v>189</v>
      </c>
      <c r="B18" s="20">
        <v>3149</v>
      </c>
      <c r="C18" s="100">
        <v>3368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9"/>
      <c r="W18" s="49"/>
      <c r="X18" s="49"/>
      <c r="Y18" s="49"/>
      <c r="Z18" s="49"/>
      <c r="AA18" s="49"/>
      <c r="AB18" s="49"/>
      <c r="AC18" s="49"/>
      <c r="AD18" s="22"/>
      <c r="AE18" s="49"/>
      <c r="AF18" s="49"/>
    </row>
    <row r="19" spans="1:36" s="11" customFormat="1" ht="30" customHeight="1" x14ac:dyDescent="0.2">
      <c r="A19" s="98" t="s">
        <v>190</v>
      </c>
      <c r="B19" s="17">
        <f>B17*0.45</f>
        <v>960.75</v>
      </c>
      <c r="C19" s="17">
        <f>C17*0.45</f>
        <v>1461.4875</v>
      </c>
      <c r="D19" s="13"/>
      <c r="E19" s="17">
        <f t="shared" ref="E19:AF19" si="25">E17*0.45</f>
        <v>94.5</v>
      </c>
      <c r="F19" s="17">
        <f t="shared" si="25"/>
        <v>315</v>
      </c>
      <c r="G19" s="17">
        <f t="shared" si="25"/>
        <v>67.5</v>
      </c>
      <c r="H19" s="17">
        <f t="shared" si="25"/>
        <v>0</v>
      </c>
      <c r="I19" s="17">
        <f t="shared" si="25"/>
        <v>31.5</v>
      </c>
      <c r="J19" s="17">
        <f t="shared" si="25"/>
        <v>20.25</v>
      </c>
      <c r="K19" s="17">
        <f t="shared" si="25"/>
        <v>0</v>
      </c>
      <c r="L19" s="17">
        <f t="shared" si="25"/>
        <v>0</v>
      </c>
      <c r="M19" s="17">
        <f t="shared" si="25"/>
        <v>45</v>
      </c>
      <c r="N19" s="17">
        <f t="shared" si="25"/>
        <v>22.5</v>
      </c>
      <c r="O19" s="17">
        <f t="shared" si="25"/>
        <v>5.625</v>
      </c>
      <c r="P19" s="17">
        <f t="shared" si="25"/>
        <v>270</v>
      </c>
      <c r="Q19" s="17">
        <f t="shared" si="25"/>
        <v>202.5</v>
      </c>
      <c r="R19" s="17">
        <f t="shared" si="25"/>
        <v>0</v>
      </c>
      <c r="S19" s="17">
        <f t="shared" si="25"/>
        <v>15.75</v>
      </c>
      <c r="T19" s="17">
        <f t="shared" si="25"/>
        <v>51.75</v>
      </c>
      <c r="U19" s="17">
        <f t="shared" si="25"/>
        <v>0</v>
      </c>
      <c r="V19" s="17">
        <f t="shared" si="25"/>
        <v>33.75</v>
      </c>
      <c r="W19" s="17">
        <f t="shared" si="25"/>
        <v>62.1</v>
      </c>
      <c r="X19" s="17">
        <f t="shared" si="25"/>
        <v>31.5</v>
      </c>
      <c r="Y19" s="17">
        <f t="shared" si="25"/>
        <v>67.5</v>
      </c>
      <c r="Z19" s="17">
        <f t="shared" si="25"/>
        <v>67.5</v>
      </c>
      <c r="AA19" s="17">
        <f t="shared" si="25"/>
        <v>17.100000000000001</v>
      </c>
      <c r="AB19" s="17">
        <f t="shared" si="25"/>
        <v>4.05</v>
      </c>
      <c r="AC19" s="17">
        <f t="shared" si="25"/>
        <v>2.3625000000000003</v>
      </c>
      <c r="AD19" s="17">
        <f t="shared" si="25"/>
        <v>24.75</v>
      </c>
      <c r="AE19" s="17">
        <f t="shared" si="25"/>
        <v>0.54</v>
      </c>
      <c r="AF19" s="17">
        <f t="shared" si="25"/>
        <v>9</v>
      </c>
    </row>
    <row r="20" spans="1:36" s="11" customFormat="1" ht="30" customHeight="1" x14ac:dyDescent="0.2">
      <c r="A20" s="98" t="s">
        <v>191</v>
      </c>
      <c r="B20" s="20"/>
      <c r="C20" s="101">
        <f>C17/C18</f>
        <v>0.96429631828978624</v>
      </c>
      <c r="D20" s="1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9"/>
      <c r="W20" s="49"/>
      <c r="X20" s="49"/>
      <c r="Y20" s="49"/>
      <c r="Z20" s="49"/>
      <c r="AA20" s="49"/>
      <c r="AB20" s="49"/>
      <c r="AC20" s="49"/>
      <c r="AD20" s="22"/>
      <c r="AE20" s="49"/>
      <c r="AF20" s="49"/>
    </row>
    <row r="21" spans="1:36" s="11" customFormat="1" ht="30" customHeight="1" x14ac:dyDescent="0.2">
      <c r="A21" s="94" t="s">
        <v>91</v>
      </c>
      <c r="B21" s="20">
        <v>6200</v>
      </c>
      <c r="C21" s="20">
        <f t="shared" ref="C21:C32" si="26">SUM(E21:AF21)</f>
        <v>8450</v>
      </c>
      <c r="D21" s="13">
        <f>C21/B21</f>
        <v>1.3629032258064515</v>
      </c>
      <c r="E21" s="22">
        <v>4500</v>
      </c>
      <c r="F21" s="22">
        <v>2800</v>
      </c>
      <c r="G21" s="22">
        <v>1000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/>
      <c r="Q21" s="22"/>
      <c r="R21" s="22"/>
      <c r="S21" s="22"/>
      <c r="T21" s="22"/>
      <c r="U21" s="22"/>
      <c r="V21" s="49"/>
      <c r="W21" s="49"/>
      <c r="X21" s="49"/>
      <c r="Y21" s="49">
        <v>150</v>
      </c>
      <c r="Z21" s="49"/>
      <c r="AA21" s="49"/>
      <c r="AB21" s="49"/>
      <c r="AC21" s="49"/>
      <c r="AD21" s="22"/>
      <c r="AE21" s="49"/>
      <c r="AF21" s="49"/>
    </row>
    <row r="22" spans="1:36" s="11" customFormat="1" ht="30" customHeight="1" x14ac:dyDescent="0.2">
      <c r="A22" s="98" t="s">
        <v>192</v>
      </c>
      <c r="B22" s="20">
        <v>11021</v>
      </c>
      <c r="C22" s="93">
        <v>11786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9"/>
      <c r="W22" s="49"/>
      <c r="X22" s="49"/>
      <c r="Y22" s="49"/>
      <c r="Z22" s="49"/>
      <c r="AA22" s="49"/>
      <c r="AB22" s="49"/>
      <c r="AC22" s="49"/>
      <c r="AD22" s="22"/>
      <c r="AE22" s="49"/>
      <c r="AF22" s="49"/>
    </row>
    <row r="23" spans="1:36" s="11" customFormat="1" ht="30" customHeight="1" x14ac:dyDescent="0.2">
      <c r="A23" s="98" t="s">
        <v>193</v>
      </c>
      <c r="B23" s="20">
        <f>B21*0.3</f>
        <v>1860</v>
      </c>
      <c r="C23" s="20">
        <f>C21*0.3</f>
        <v>2535</v>
      </c>
      <c r="D23" s="13">
        <f>C23/B23</f>
        <v>1.3629032258064515</v>
      </c>
      <c r="E23" s="20">
        <f t="shared" ref="E23:AF23" si="27">E21*0.3</f>
        <v>1350</v>
      </c>
      <c r="F23" s="20">
        <f t="shared" si="27"/>
        <v>840</v>
      </c>
      <c r="G23" s="20">
        <f t="shared" si="27"/>
        <v>300</v>
      </c>
      <c r="H23" s="20">
        <f t="shared" si="27"/>
        <v>0</v>
      </c>
      <c r="I23" s="20">
        <f t="shared" si="27"/>
        <v>0</v>
      </c>
      <c r="J23" s="20">
        <f t="shared" si="27"/>
        <v>0</v>
      </c>
      <c r="K23" s="20">
        <f t="shared" si="27"/>
        <v>0</v>
      </c>
      <c r="L23" s="20">
        <f t="shared" si="27"/>
        <v>0</v>
      </c>
      <c r="M23" s="20">
        <f t="shared" si="27"/>
        <v>0</v>
      </c>
      <c r="N23" s="20">
        <f t="shared" si="27"/>
        <v>0</v>
      </c>
      <c r="O23" s="20">
        <f t="shared" si="27"/>
        <v>0</v>
      </c>
      <c r="P23" s="20">
        <f t="shared" si="27"/>
        <v>0</v>
      </c>
      <c r="Q23" s="20">
        <f t="shared" si="27"/>
        <v>0</v>
      </c>
      <c r="R23" s="20">
        <f t="shared" si="27"/>
        <v>0</v>
      </c>
      <c r="S23" s="20">
        <f t="shared" si="27"/>
        <v>0</v>
      </c>
      <c r="T23" s="20">
        <f t="shared" si="27"/>
        <v>0</v>
      </c>
      <c r="U23" s="20">
        <f t="shared" si="27"/>
        <v>0</v>
      </c>
      <c r="V23" s="20">
        <f t="shared" si="27"/>
        <v>0</v>
      </c>
      <c r="W23" s="20">
        <f t="shared" si="27"/>
        <v>0</v>
      </c>
      <c r="X23" s="20">
        <f t="shared" si="27"/>
        <v>0</v>
      </c>
      <c r="Y23" s="20">
        <f t="shared" si="27"/>
        <v>45</v>
      </c>
      <c r="Z23" s="20">
        <f t="shared" si="27"/>
        <v>0</v>
      </c>
      <c r="AA23" s="20">
        <f t="shared" si="27"/>
        <v>0</v>
      </c>
      <c r="AB23" s="20">
        <f t="shared" si="27"/>
        <v>0</v>
      </c>
      <c r="AC23" s="20">
        <f t="shared" si="27"/>
        <v>0</v>
      </c>
      <c r="AD23" s="20">
        <f t="shared" si="27"/>
        <v>0</v>
      </c>
      <c r="AE23" s="20">
        <f t="shared" si="27"/>
        <v>0</v>
      </c>
      <c r="AF23" s="20">
        <f t="shared" si="27"/>
        <v>0</v>
      </c>
    </row>
    <row r="24" spans="1:36" s="11" customFormat="1" ht="30" customHeight="1" x14ac:dyDescent="0.2">
      <c r="A24" s="98" t="s">
        <v>191</v>
      </c>
      <c r="B24" s="101">
        <f>B21/B22</f>
        <v>0.56256238090917343</v>
      </c>
      <c r="C24" s="101">
        <f>C21/C22</f>
        <v>0.71695231630748346</v>
      </c>
      <c r="D24" s="1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9"/>
      <c r="W24" s="49"/>
      <c r="X24" s="49"/>
      <c r="Y24" s="49"/>
      <c r="Z24" s="49"/>
      <c r="AA24" s="49"/>
      <c r="AB24" s="49"/>
      <c r="AC24" s="49"/>
      <c r="AD24" s="22"/>
      <c r="AE24" s="49"/>
      <c r="AF24" s="49"/>
    </row>
    <row r="25" spans="1:36" s="11" customFormat="1" ht="30" customHeight="1" x14ac:dyDescent="0.2">
      <c r="A25" s="94" t="s">
        <v>92</v>
      </c>
      <c r="B25" s="20"/>
      <c r="C25" s="20"/>
      <c r="D25" s="1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9"/>
      <c r="W25" s="49"/>
      <c r="X25" s="49"/>
      <c r="Y25" s="49"/>
      <c r="Z25" s="49"/>
      <c r="AA25" s="49"/>
      <c r="AB25" s="49"/>
      <c r="AC25" s="49"/>
      <c r="AD25" s="22"/>
      <c r="AE25" s="49"/>
      <c r="AF25" s="49"/>
    </row>
    <row r="26" spans="1:36" s="11" customFormat="1" ht="30" customHeight="1" x14ac:dyDescent="0.2">
      <c r="A26" s="98" t="s">
        <v>188</v>
      </c>
      <c r="B26" s="20">
        <v>13797</v>
      </c>
      <c r="C26" s="20">
        <v>12628</v>
      </c>
      <c r="D26" s="1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9"/>
      <c r="W26" s="49"/>
      <c r="X26" s="49"/>
      <c r="Y26" s="49"/>
      <c r="Z26" s="49"/>
      <c r="AA26" s="49"/>
      <c r="AB26" s="49"/>
      <c r="AC26" s="49"/>
      <c r="AD26" s="22"/>
      <c r="AE26" s="49"/>
      <c r="AF26" s="49"/>
    </row>
    <row r="27" spans="1:36" s="11" customFormat="1" ht="30" customHeight="1" x14ac:dyDescent="0.2">
      <c r="A27" s="94" t="s">
        <v>178</v>
      </c>
      <c r="B27" s="20">
        <v>2684</v>
      </c>
      <c r="C27" s="20">
        <f>C19+C23</f>
        <v>3996.4875000000002</v>
      </c>
      <c r="D27" s="13">
        <f>C27/B27</f>
        <v>1.4890042846497764</v>
      </c>
      <c r="E27" s="20">
        <f t="shared" ref="E27:AF27" si="28">E19+E23</f>
        <v>1444.5</v>
      </c>
      <c r="F27" s="20">
        <f t="shared" si="28"/>
        <v>1155</v>
      </c>
      <c r="G27" s="20">
        <f t="shared" si="28"/>
        <v>367.5</v>
      </c>
      <c r="H27" s="20">
        <f t="shared" si="28"/>
        <v>0</v>
      </c>
      <c r="I27" s="20">
        <f t="shared" si="28"/>
        <v>31.5</v>
      </c>
      <c r="J27" s="20">
        <f t="shared" si="28"/>
        <v>20.25</v>
      </c>
      <c r="K27" s="20">
        <f t="shared" si="28"/>
        <v>0</v>
      </c>
      <c r="L27" s="20">
        <f t="shared" si="28"/>
        <v>0</v>
      </c>
      <c r="M27" s="20">
        <f t="shared" si="28"/>
        <v>45</v>
      </c>
      <c r="N27" s="20">
        <f t="shared" si="28"/>
        <v>22.5</v>
      </c>
      <c r="O27" s="20">
        <f t="shared" si="28"/>
        <v>5.625</v>
      </c>
      <c r="P27" s="20">
        <f t="shared" si="28"/>
        <v>270</v>
      </c>
      <c r="Q27" s="20">
        <f t="shared" si="28"/>
        <v>202.5</v>
      </c>
      <c r="R27" s="20">
        <f t="shared" si="28"/>
        <v>0</v>
      </c>
      <c r="S27" s="20">
        <f t="shared" si="28"/>
        <v>15.75</v>
      </c>
      <c r="T27" s="20">
        <f t="shared" si="28"/>
        <v>51.75</v>
      </c>
      <c r="U27" s="20">
        <f t="shared" si="28"/>
        <v>0</v>
      </c>
      <c r="V27" s="20">
        <f t="shared" si="28"/>
        <v>33.75</v>
      </c>
      <c r="W27" s="20">
        <f t="shared" si="28"/>
        <v>62.1</v>
      </c>
      <c r="X27" s="20">
        <f t="shared" si="28"/>
        <v>31.5</v>
      </c>
      <c r="Y27" s="20">
        <f t="shared" si="28"/>
        <v>112.5</v>
      </c>
      <c r="Z27" s="20">
        <f t="shared" si="28"/>
        <v>67.5</v>
      </c>
      <c r="AA27" s="20">
        <f t="shared" si="28"/>
        <v>17.100000000000001</v>
      </c>
      <c r="AB27" s="20">
        <f t="shared" si="28"/>
        <v>4.05</v>
      </c>
      <c r="AC27" s="20">
        <f t="shared" si="28"/>
        <v>2.3625000000000003</v>
      </c>
      <c r="AD27" s="20">
        <f t="shared" si="28"/>
        <v>24.75</v>
      </c>
      <c r="AE27" s="20">
        <f t="shared" si="28"/>
        <v>0.54</v>
      </c>
      <c r="AF27" s="20">
        <f t="shared" si="28"/>
        <v>9</v>
      </c>
      <c r="AG27" s="20"/>
      <c r="AH27" s="20"/>
      <c r="AI27" s="20"/>
      <c r="AJ27" s="20"/>
    </row>
    <row r="28" spans="1:36" s="11" customFormat="1" ht="30" hidden="1" customHeight="1" x14ac:dyDescent="0.2">
      <c r="A28" s="95" t="s">
        <v>194</v>
      </c>
      <c r="B28" s="20">
        <v>2362</v>
      </c>
      <c r="C28" s="20">
        <v>2526</v>
      </c>
      <c r="D28" s="13">
        <f t="shared" ref="D28:D29" si="29">C28/B28</f>
        <v>1.0694326841659612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9"/>
      <c r="W28" s="49"/>
      <c r="X28" s="49"/>
      <c r="Y28" s="49"/>
      <c r="Z28" s="49"/>
      <c r="AA28" s="49"/>
      <c r="AB28" s="49"/>
      <c r="AC28" s="49"/>
      <c r="AD28" s="22"/>
      <c r="AE28" s="49"/>
      <c r="AF28" s="49"/>
    </row>
    <row r="29" spans="1:36" s="11" customFormat="1" ht="27.75" customHeight="1" x14ac:dyDescent="0.2">
      <c r="A29" s="99" t="s">
        <v>195</v>
      </c>
      <c r="B29" s="17">
        <f>B27/B28*10</f>
        <v>11.363251481795089</v>
      </c>
      <c r="C29" s="17">
        <f>C27/C28*10</f>
        <v>15.821407363420427</v>
      </c>
      <c r="D29" s="13">
        <f t="shared" si="29"/>
        <v>1.3923310056780569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9"/>
      <c r="W29" s="49"/>
      <c r="X29" s="49"/>
      <c r="Y29" s="49"/>
      <c r="Z29" s="49"/>
      <c r="AA29" s="49"/>
      <c r="AB29" s="49"/>
      <c r="AC29" s="49"/>
      <c r="AD29" s="22"/>
      <c r="AE29" s="49"/>
      <c r="AF29" s="49"/>
    </row>
    <row r="30" spans="1:36" s="11" customFormat="1" ht="30" hidden="1" customHeight="1" x14ac:dyDescent="0.2">
      <c r="A30" s="94" t="s">
        <v>184</v>
      </c>
      <c r="B30" s="20"/>
      <c r="C30" s="17">
        <f>E30+F30+G30+H30+I30+J30+L30+M30+N30+O30+P30+Q30+R30+S30+T30+U30+V30+W30+X30+Y30+Z30+AA30+AB30+AC30+AD30+AF30</f>
        <v>16</v>
      </c>
      <c r="D30" s="13" t="e">
        <f t="shared" ref="D30:D33" si="30">C30/B30</f>
        <v>#DIV/0!</v>
      </c>
      <c r="E30" s="22">
        <v>4</v>
      </c>
      <c r="F30" s="22">
        <v>3</v>
      </c>
      <c r="G30" s="22">
        <v>2</v>
      </c>
      <c r="H30" s="22">
        <v>3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</v>
      </c>
      <c r="O30" s="22">
        <v>1</v>
      </c>
      <c r="P30" s="22">
        <v>1</v>
      </c>
      <c r="Q30" s="22">
        <v>1</v>
      </c>
      <c r="R30" s="22">
        <v>0</v>
      </c>
      <c r="S30" s="22">
        <v>0</v>
      </c>
      <c r="T30" s="22">
        <v>0</v>
      </c>
      <c r="U30" s="22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22">
        <v>0</v>
      </c>
      <c r="AE30" s="49">
        <v>0</v>
      </c>
      <c r="AF30" s="49"/>
    </row>
    <row r="31" spans="1:36" s="11" customFormat="1" ht="3" customHeight="1" x14ac:dyDescent="0.2">
      <c r="A31" s="94" t="s">
        <v>185</v>
      </c>
      <c r="B31" s="20"/>
      <c r="C31" s="20">
        <f t="shared" si="26"/>
        <v>5</v>
      </c>
      <c r="D31" s="13" t="e">
        <f t="shared" si="30"/>
        <v>#DIV/0!</v>
      </c>
      <c r="E31" s="22">
        <v>2</v>
      </c>
      <c r="F31" s="22">
        <v>1</v>
      </c>
      <c r="G31" s="22">
        <v>0</v>
      </c>
      <c r="H31" s="22">
        <v>2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22">
        <v>0</v>
      </c>
      <c r="AE31" s="49">
        <v>0</v>
      </c>
      <c r="AF31" s="49"/>
    </row>
    <row r="32" spans="1:36" s="11" customFormat="1" ht="30" hidden="1" customHeight="1" x14ac:dyDescent="0.2">
      <c r="A32" s="94" t="s">
        <v>186</v>
      </c>
      <c r="B32" s="20"/>
      <c r="C32" s="20">
        <f t="shared" si="26"/>
        <v>3</v>
      </c>
      <c r="D32" s="13" t="e">
        <f t="shared" si="30"/>
        <v>#DIV/0!</v>
      </c>
      <c r="E32" s="22">
        <v>1</v>
      </c>
      <c r="F32" s="22">
        <v>1</v>
      </c>
      <c r="G32" s="22">
        <v>0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22">
        <v>0</v>
      </c>
      <c r="AE32" s="49">
        <v>0</v>
      </c>
      <c r="AF32" s="49"/>
    </row>
    <row r="33" spans="1:33" s="11" customFormat="1" ht="30" hidden="1" customHeight="1" x14ac:dyDescent="0.2">
      <c r="A33" s="95" t="s">
        <v>187</v>
      </c>
      <c r="B33" s="20">
        <v>0</v>
      </c>
      <c r="C33" s="20">
        <f>SUM(E33:AF33)</f>
        <v>8</v>
      </c>
      <c r="D33" s="13" t="e">
        <f t="shared" si="30"/>
        <v>#DIV/0!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1</v>
      </c>
      <c r="K33" s="22">
        <v>1</v>
      </c>
      <c r="L33" s="22">
        <v>1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2">
        <v>1</v>
      </c>
      <c r="S33" s="22">
        <v>1</v>
      </c>
      <c r="T33" s="22">
        <v>0</v>
      </c>
      <c r="U33" s="22">
        <v>1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1</v>
      </c>
      <c r="AB33" s="49"/>
      <c r="AC33" s="49"/>
      <c r="AD33" s="22"/>
      <c r="AE33" s="49"/>
      <c r="AF33" s="49"/>
    </row>
    <row r="34" spans="1:33" s="2" customFormat="1" ht="30" hidden="1" customHeight="1" x14ac:dyDescent="0.25">
      <c r="A34" s="10" t="s">
        <v>120</v>
      </c>
      <c r="B34" s="20">
        <v>214447</v>
      </c>
      <c r="C34" s="20">
        <f>SUM(E34:AF34)</f>
        <v>185988.6</v>
      </c>
      <c r="D34" s="13"/>
      <c r="E34" s="9">
        <v>8532</v>
      </c>
      <c r="F34" s="9">
        <v>6006</v>
      </c>
      <c r="G34" s="9">
        <v>13990</v>
      </c>
      <c r="H34" s="9">
        <v>11277.6</v>
      </c>
      <c r="I34" s="90">
        <v>5725</v>
      </c>
      <c r="J34" s="9">
        <v>11939</v>
      </c>
      <c r="K34" s="9"/>
      <c r="L34" s="9">
        <v>8497</v>
      </c>
      <c r="M34" s="9">
        <v>10048</v>
      </c>
      <c r="N34" s="9">
        <v>10249</v>
      </c>
      <c r="O34" s="9">
        <v>3000</v>
      </c>
      <c r="P34" s="9">
        <v>6210</v>
      </c>
      <c r="Q34" s="9">
        <v>7930</v>
      </c>
      <c r="R34" s="9"/>
      <c r="S34" s="9"/>
      <c r="T34" s="9">
        <v>9997</v>
      </c>
      <c r="U34" s="9">
        <v>10907</v>
      </c>
      <c r="V34" s="90">
        <v>12107</v>
      </c>
      <c r="W34" s="9">
        <v>9823</v>
      </c>
      <c r="X34" s="9">
        <v>7715</v>
      </c>
      <c r="Y34" s="9">
        <v>2158</v>
      </c>
      <c r="Z34" s="90">
        <v>6364</v>
      </c>
      <c r="AA34" s="90"/>
      <c r="AB34" s="9">
        <v>13864</v>
      </c>
      <c r="AC34" s="9"/>
      <c r="AD34" s="9"/>
      <c r="AE34" s="9"/>
      <c r="AF34" s="9">
        <v>9650</v>
      </c>
      <c r="AG34" s="18"/>
    </row>
    <row r="35" spans="1:33" s="2" customFormat="1" ht="30" hidden="1" customHeight="1" x14ac:dyDescent="0.25">
      <c r="A35" s="27" t="s">
        <v>118</v>
      </c>
      <c r="B35" s="20">
        <v>94</v>
      </c>
      <c r="C35" s="20">
        <f>SUM(E35:AF35)</f>
        <v>0</v>
      </c>
      <c r="D35" s="1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8"/>
    </row>
    <row r="36" spans="1:33" s="2" customFormat="1" ht="30" hidden="1" customHeight="1" x14ac:dyDescent="0.25">
      <c r="A36" s="15" t="s">
        <v>147</v>
      </c>
      <c r="B36" s="20"/>
      <c r="C36" s="20">
        <f>SUM(E36:AF36)</f>
        <v>6024</v>
      </c>
      <c r="D36" s="13"/>
      <c r="E36" s="9"/>
      <c r="F36" s="9">
        <v>720</v>
      </c>
      <c r="G36" s="9"/>
      <c r="H36" s="9"/>
      <c r="I36" s="9"/>
      <c r="J36" s="9"/>
      <c r="K36" s="9"/>
      <c r="L36" s="9">
        <v>525</v>
      </c>
      <c r="M36" s="9">
        <v>568</v>
      </c>
      <c r="N36" s="9"/>
      <c r="O36" s="9">
        <v>20</v>
      </c>
      <c r="P36" s="9"/>
      <c r="Q36" s="9"/>
      <c r="R36" s="9"/>
      <c r="S36" s="9"/>
      <c r="T36" s="9">
        <v>747</v>
      </c>
      <c r="U36" s="9"/>
      <c r="V36" s="9"/>
      <c r="W36" s="9"/>
      <c r="X36" s="9">
        <v>250</v>
      </c>
      <c r="Y36" s="9">
        <v>612</v>
      </c>
      <c r="Z36" s="9"/>
      <c r="AA36" s="9"/>
      <c r="AB36" s="9">
        <v>2392</v>
      </c>
      <c r="AC36" s="9"/>
      <c r="AD36" s="9"/>
      <c r="AE36" s="9"/>
      <c r="AF36" s="9">
        <v>190</v>
      </c>
      <c r="AG36" s="18"/>
    </row>
    <row r="37" spans="1:33" s="2" customFormat="1" ht="30" hidden="1" customHeight="1" x14ac:dyDescent="0.25">
      <c r="A37" s="16" t="s">
        <v>5</v>
      </c>
      <c r="B37" s="28">
        <f>B35/B34</f>
        <v>4.3833674520977209E-4</v>
      </c>
      <c r="C37" s="28">
        <f>C35/C34</f>
        <v>0</v>
      </c>
      <c r="D37" s="13"/>
      <c r="E37" s="30">
        <f>E35/E34</f>
        <v>0</v>
      </c>
      <c r="F37" s="30">
        <f t="shared" ref="F37:AF37" si="31">F35/F34</f>
        <v>0</v>
      </c>
      <c r="G37" s="30">
        <f t="shared" si="31"/>
        <v>0</v>
      </c>
      <c r="H37" s="30">
        <f t="shared" si="31"/>
        <v>0</v>
      </c>
      <c r="I37" s="30">
        <f t="shared" si="31"/>
        <v>0</v>
      </c>
      <c r="J37" s="30">
        <f t="shared" si="31"/>
        <v>0</v>
      </c>
      <c r="K37" s="30"/>
      <c r="L37" s="30">
        <f t="shared" si="31"/>
        <v>0</v>
      </c>
      <c r="M37" s="30">
        <f t="shared" si="31"/>
        <v>0</v>
      </c>
      <c r="N37" s="30">
        <f t="shared" si="31"/>
        <v>0</v>
      </c>
      <c r="O37" s="30">
        <f t="shared" si="31"/>
        <v>0</v>
      </c>
      <c r="P37" s="30">
        <f t="shared" si="31"/>
        <v>0</v>
      </c>
      <c r="Q37" s="30">
        <f t="shared" si="31"/>
        <v>0</v>
      </c>
      <c r="R37" s="30"/>
      <c r="S37" s="30"/>
      <c r="T37" s="30">
        <f t="shared" si="31"/>
        <v>0</v>
      </c>
      <c r="U37" s="30">
        <f t="shared" si="31"/>
        <v>0</v>
      </c>
      <c r="V37" s="30">
        <f t="shared" si="31"/>
        <v>0</v>
      </c>
      <c r="W37" s="30">
        <f t="shared" si="31"/>
        <v>0</v>
      </c>
      <c r="X37" s="30">
        <f t="shared" si="31"/>
        <v>0</v>
      </c>
      <c r="Y37" s="30">
        <f t="shared" si="31"/>
        <v>0</v>
      </c>
      <c r="Z37" s="30"/>
      <c r="AA37" s="30"/>
      <c r="AB37" s="30">
        <f t="shared" si="31"/>
        <v>0</v>
      </c>
      <c r="AC37" s="30"/>
      <c r="AD37" s="30"/>
      <c r="AE37" s="30"/>
      <c r="AF37" s="30">
        <f t="shared" si="31"/>
        <v>0</v>
      </c>
      <c r="AG37" s="19"/>
    </row>
    <row r="38" spans="1:33" s="2" customFormat="1" ht="30" hidden="1" customHeight="1" x14ac:dyDescent="0.25">
      <c r="A38" s="16" t="s">
        <v>119</v>
      </c>
      <c r="B38" s="20">
        <v>60</v>
      </c>
      <c r="C38" s="20">
        <f>SUM(E38:AF38)</f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9"/>
    </row>
    <row r="39" spans="1:33" s="2" customFormat="1" ht="30" hidden="1" customHeight="1" x14ac:dyDescent="0.25">
      <c r="A39" s="16" t="s">
        <v>6</v>
      </c>
      <c r="B39" s="20">
        <v>30</v>
      </c>
      <c r="C39" s="20">
        <f>SUM(E39:AF39)</f>
        <v>0</v>
      </c>
      <c r="D39" s="1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9"/>
    </row>
    <row r="40" spans="1:33" s="2" customFormat="1" ht="30" hidden="1" customHeight="1" x14ac:dyDescent="0.25">
      <c r="A40" s="16" t="s">
        <v>7</v>
      </c>
      <c r="B40" s="20"/>
      <c r="C40" s="20">
        <f>SUM(E40:AF40)</f>
        <v>0</v>
      </c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9"/>
    </row>
    <row r="41" spans="1:33" s="2" customFormat="1" ht="30" hidden="1" customHeight="1" x14ac:dyDescent="0.25">
      <c r="A41" s="16" t="s">
        <v>8</v>
      </c>
      <c r="B41" s="20"/>
      <c r="C41" s="20">
        <f>SUM(E41:AF41)</f>
        <v>0</v>
      </c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9"/>
    </row>
    <row r="42" spans="1:33" s="2" customFormat="1" ht="30" hidden="1" customHeight="1" x14ac:dyDescent="0.25">
      <c r="A42" s="16" t="s">
        <v>9</v>
      </c>
      <c r="B42" s="20"/>
      <c r="C42" s="20">
        <f>SUM(E42:AF42)</f>
        <v>1762</v>
      </c>
      <c r="D42" s="13"/>
      <c r="E42" s="22">
        <v>15</v>
      </c>
      <c r="F42" s="22"/>
      <c r="G42" s="22">
        <v>205</v>
      </c>
      <c r="H42" s="22">
        <v>73</v>
      </c>
      <c r="I42" s="22">
        <v>55</v>
      </c>
      <c r="J42" s="22">
        <v>220</v>
      </c>
      <c r="K42" s="22"/>
      <c r="L42" s="22">
        <v>40</v>
      </c>
      <c r="M42" s="22">
        <v>97</v>
      </c>
      <c r="N42" s="22"/>
      <c r="O42" s="22"/>
      <c r="P42" s="22"/>
      <c r="Q42" s="22">
        <v>85</v>
      </c>
      <c r="R42" s="22"/>
      <c r="S42" s="22"/>
      <c r="T42" s="22">
        <v>200</v>
      </c>
      <c r="U42" s="22"/>
      <c r="V42" s="22">
        <v>12</v>
      </c>
      <c r="W42" s="22">
        <v>100</v>
      </c>
      <c r="X42" s="22">
        <v>30</v>
      </c>
      <c r="Y42" s="22"/>
      <c r="Z42" s="22"/>
      <c r="AA42" s="22"/>
      <c r="AB42" s="22">
        <v>630</v>
      </c>
      <c r="AC42" s="22"/>
      <c r="AD42" s="22"/>
      <c r="AE42" s="22"/>
      <c r="AF42" s="22"/>
      <c r="AG42" s="19"/>
    </row>
    <row r="43" spans="1:33" s="2" customFormat="1" ht="30" hidden="1" customHeight="1" x14ac:dyDescent="0.25">
      <c r="A43" s="15" t="s">
        <v>10</v>
      </c>
      <c r="B43" s="20"/>
      <c r="C43" s="20">
        <f t="shared" ref="C43:C54" si="32">SUM(E43:AF43)</f>
        <v>0</v>
      </c>
      <c r="D43" s="1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19"/>
    </row>
    <row r="44" spans="1:33" s="2" customFormat="1" ht="30" hidden="1" customHeight="1" outlineLevel="1" x14ac:dyDescent="0.25">
      <c r="A44" s="15" t="s">
        <v>121</v>
      </c>
      <c r="B44" s="20"/>
      <c r="C44" s="20">
        <f t="shared" si="32"/>
        <v>0</v>
      </c>
      <c r="D44" s="1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9"/>
    </row>
    <row r="45" spans="1:33" s="2" customFormat="1" ht="30" hidden="1" customHeight="1" outlineLevel="1" x14ac:dyDescent="0.25">
      <c r="A45" s="15" t="s">
        <v>122</v>
      </c>
      <c r="B45" s="20"/>
      <c r="C45" s="20">
        <f t="shared" si="32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9"/>
    </row>
    <row r="46" spans="1:33" s="2" customFormat="1" ht="30" hidden="1" customHeight="1" x14ac:dyDescent="0.25">
      <c r="A46" s="10" t="s">
        <v>11</v>
      </c>
      <c r="B46" s="20"/>
      <c r="C46" s="20">
        <f t="shared" si="32"/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8"/>
    </row>
    <row r="47" spans="1:33" s="2" customFormat="1" ht="30" hidden="1" customHeight="1" x14ac:dyDescent="0.25">
      <c r="A47" s="27" t="s">
        <v>12</v>
      </c>
      <c r="B47" s="20"/>
      <c r="C47" s="20">
        <f t="shared" si="32"/>
        <v>158</v>
      </c>
      <c r="D47" s="13"/>
      <c r="E47" s="29"/>
      <c r="F47" s="29"/>
      <c r="G47" s="29">
        <v>96</v>
      </c>
      <c r="H47" s="29">
        <v>13</v>
      </c>
      <c r="I47" s="29"/>
      <c r="J47" s="29"/>
      <c r="K47" s="29"/>
      <c r="L47" s="29">
        <v>2</v>
      </c>
      <c r="M47" s="29">
        <v>43</v>
      </c>
      <c r="N47" s="29"/>
      <c r="O47" s="29">
        <v>1</v>
      </c>
      <c r="P47" s="29"/>
      <c r="Q47" s="29"/>
      <c r="R47" s="29"/>
      <c r="S47" s="29"/>
      <c r="T47" s="29"/>
      <c r="U47" s="29"/>
      <c r="V47" s="29"/>
      <c r="W47" s="29"/>
      <c r="X47" s="29">
        <v>3</v>
      </c>
      <c r="Y47" s="29"/>
      <c r="Z47" s="29"/>
      <c r="AA47" s="29"/>
      <c r="AB47" s="29"/>
      <c r="AC47" s="29"/>
      <c r="AD47" s="29"/>
      <c r="AE47" s="29"/>
      <c r="AF47" s="29"/>
      <c r="AG47" s="18"/>
    </row>
    <row r="48" spans="1:33" s="2" customFormat="1" ht="30" hidden="1" customHeight="1" x14ac:dyDescent="0.25">
      <c r="A48" s="16" t="s">
        <v>5</v>
      </c>
      <c r="B48" s="28" t="e">
        <f>B47/B46</f>
        <v>#DIV/0!</v>
      </c>
      <c r="C48" s="20" t="e">
        <f t="shared" si="32"/>
        <v>#DIV/0!</v>
      </c>
      <c r="D48" s="13"/>
      <c r="E48" s="30" t="e">
        <f t="shared" ref="E48:AF48" si="33">E47/E46</f>
        <v>#DIV/0!</v>
      </c>
      <c r="F48" s="30" t="e">
        <f t="shared" si="33"/>
        <v>#DIV/0!</v>
      </c>
      <c r="G48" s="30" t="e">
        <f t="shared" si="33"/>
        <v>#DIV/0!</v>
      </c>
      <c r="H48" s="30" t="e">
        <f t="shared" si="33"/>
        <v>#DIV/0!</v>
      </c>
      <c r="I48" s="30" t="e">
        <f t="shared" si="33"/>
        <v>#DIV/0!</v>
      </c>
      <c r="J48" s="30" t="e">
        <f t="shared" si="33"/>
        <v>#DIV/0!</v>
      </c>
      <c r="K48" s="30"/>
      <c r="L48" s="30" t="e">
        <f t="shared" si="33"/>
        <v>#DIV/0!</v>
      </c>
      <c r="M48" s="30" t="e">
        <f t="shared" si="33"/>
        <v>#DIV/0!</v>
      </c>
      <c r="N48" s="30" t="e">
        <f t="shared" si="33"/>
        <v>#DIV/0!</v>
      </c>
      <c r="O48" s="30" t="e">
        <f t="shared" si="33"/>
        <v>#DIV/0!</v>
      </c>
      <c r="P48" s="30" t="e">
        <f t="shared" si="33"/>
        <v>#DIV/0!</v>
      </c>
      <c r="Q48" s="30" t="e">
        <f t="shared" si="33"/>
        <v>#DIV/0!</v>
      </c>
      <c r="R48" s="30"/>
      <c r="S48" s="30"/>
      <c r="T48" s="30" t="e">
        <f t="shared" si="33"/>
        <v>#DIV/0!</v>
      </c>
      <c r="U48" s="30" t="e">
        <f t="shared" si="33"/>
        <v>#DIV/0!</v>
      </c>
      <c r="V48" s="30" t="e">
        <f t="shared" si="33"/>
        <v>#DIV/0!</v>
      </c>
      <c r="W48" s="30" t="e">
        <f t="shared" si="33"/>
        <v>#DIV/0!</v>
      </c>
      <c r="X48" s="30" t="e">
        <f t="shared" si="33"/>
        <v>#DIV/0!</v>
      </c>
      <c r="Y48" s="30" t="e">
        <f t="shared" si="33"/>
        <v>#DIV/0!</v>
      </c>
      <c r="Z48" s="30" t="e">
        <f t="shared" si="33"/>
        <v>#DIV/0!</v>
      </c>
      <c r="AA48" s="30"/>
      <c r="AB48" s="30" t="e">
        <f t="shared" si="33"/>
        <v>#DIV/0!</v>
      </c>
      <c r="AC48" s="30"/>
      <c r="AD48" s="30"/>
      <c r="AE48" s="30"/>
      <c r="AF48" s="30" t="e">
        <f t="shared" si="33"/>
        <v>#DIV/0!</v>
      </c>
      <c r="AG48" s="19"/>
    </row>
    <row r="49" spans="1:33" s="2" customFormat="1" ht="30" hidden="1" customHeight="1" outlineLevel="1" x14ac:dyDescent="0.25">
      <c r="A49" s="15" t="s">
        <v>13</v>
      </c>
      <c r="B49" s="20"/>
      <c r="C49" s="20">
        <f t="shared" si="32"/>
        <v>0</v>
      </c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19"/>
    </row>
    <row r="50" spans="1:33" s="2" customFormat="1" ht="30" hidden="1" customHeight="1" x14ac:dyDescent="0.25">
      <c r="A50" s="10" t="s">
        <v>113</v>
      </c>
      <c r="B50" s="20"/>
      <c r="C50" s="20">
        <f t="shared" si="32"/>
        <v>0</v>
      </c>
      <c r="D50" s="1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18"/>
    </row>
    <row r="51" spans="1:33" s="2" customFormat="1" ht="26.45" hidden="1" customHeight="1" x14ac:dyDescent="0.25">
      <c r="A51" s="27" t="s">
        <v>114</v>
      </c>
      <c r="B51" s="23"/>
      <c r="C51" s="23">
        <f t="shared" si="32"/>
        <v>140.5</v>
      </c>
      <c r="D51" s="8"/>
      <c r="E51" s="22">
        <v>8</v>
      </c>
      <c r="F51" s="22"/>
      <c r="G51" s="22"/>
      <c r="H51" s="22"/>
      <c r="I51" s="22"/>
      <c r="J51" s="22"/>
      <c r="K51" s="22"/>
      <c r="L51" s="22">
        <v>13.5</v>
      </c>
      <c r="M51" s="22">
        <v>55</v>
      </c>
      <c r="N51" s="22"/>
      <c r="O51" s="49"/>
      <c r="P51" s="22"/>
      <c r="Q51" s="22"/>
      <c r="R51" s="22"/>
      <c r="S51" s="22"/>
      <c r="T51" s="22"/>
      <c r="U51" s="22"/>
      <c r="V51" s="22"/>
      <c r="W51" s="22">
        <v>12</v>
      </c>
      <c r="X51" s="22"/>
      <c r="Y51" s="22"/>
      <c r="Z51" s="22"/>
      <c r="AA51" s="22"/>
      <c r="AB51" s="22">
        <v>52</v>
      </c>
      <c r="AC51" s="22"/>
      <c r="AD51" s="22"/>
      <c r="AE51" s="22"/>
      <c r="AF51" s="22"/>
      <c r="AG51" s="18"/>
    </row>
    <row r="52" spans="1:33" s="2" customFormat="1" ht="30" hidden="1" customHeight="1" x14ac:dyDescent="0.25">
      <c r="A52" s="12" t="s">
        <v>148</v>
      </c>
      <c r="B52" s="23"/>
      <c r="C52" s="23">
        <f t="shared" si="32"/>
        <v>0</v>
      </c>
      <c r="D52" s="8"/>
      <c r="E52" s="22"/>
      <c r="F52" s="22"/>
      <c r="G52" s="22"/>
      <c r="H52" s="49"/>
      <c r="I52" s="22"/>
      <c r="J52" s="22"/>
      <c r="K52" s="22"/>
      <c r="L52" s="22"/>
      <c r="M52" s="22"/>
      <c r="N52" s="49"/>
      <c r="O52" s="49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8"/>
    </row>
    <row r="53" spans="1:33" s="2" customFormat="1" ht="30" hidden="1" customHeight="1" x14ac:dyDescent="0.25">
      <c r="A53" s="12" t="s">
        <v>5</v>
      </c>
      <c r="B53" s="28"/>
      <c r="C53" s="23">
        <f t="shared" si="32"/>
        <v>0</v>
      </c>
      <c r="D53" s="8" t="e">
        <f t="shared" ref="D53:D83" si="34">C53/B53</f>
        <v>#DIV/0!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9"/>
    </row>
    <row r="54" spans="1:33" s="2" customFormat="1" ht="30" hidden="1" customHeight="1" x14ac:dyDescent="0.25">
      <c r="A54" s="16" t="s">
        <v>14</v>
      </c>
      <c r="B54" s="20"/>
      <c r="C54" s="23">
        <f t="shared" si="32"/>
        <v>255</v>
      </c>
      <c r="D54" s="13"/>
      <c r="E54" s="29"/>
      <c r="F54" s="29"/>
      <c r="G54" s="29">
        <v>170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>
        <v>85</v>
      </c>
      <c r="Y54" s="29"/>
      <c r="Z54" s="29"/>
      <c r="AA54" s="29"/>
      <c r="AB54" s="29"/>
      <c r="AC54" s="29"/>
      <c r="AD54" s="29"/>
      <c r="AE54" s="29"/>
      <c r="AF54" s="29"/>
      <c r="AG54" s="18"/>
    </row>
    <row r="55" spans="1:33" s="2" customFormat="1" ht="30" hidden="1" customHeight="1" outlineLevel="1" x14ac:dyDescent="0.25">
      <c r="A55" s="15" t="s">
        <v>15</v>
      </c>
      <c r="B55" s="20"/>
      <c r="C55" s="20">
        <f t="shared" ref="C55:C68" si="35">SUM(E55:AF55)</f>
        <v>0</v>
      </c>
      <c r="D55" s="13" t="e">
        <f t="shared" si="34"/>
        <v>#DIV/0!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19"/>
    </row>
    <row r="56" spans="1:33" s="2" customFormat="1" ht="30" hidden="1" customHeight="1" outlineLevel="1" x14ac:dyDescent="0.25">
      <c r="A56" s="15" t="s">
        <v>16</v>
      </c>
      <c r="B56" s="20"/>
      <c r="C56" s="20">
        <f t="shared" si="35"/>
        <v>0</v>
      </c>
      <c r="D56" s="13" t="e">
        <f t="shared" si="34"/>
        <v>#DIV/0!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19"/>
    </row>
    <row r="57" spans="1:33" s="2" customFormat="1" ht="30" hidden="1" customHeight="1" x14ac:dyDescent="0.25">
      <c r="A57" s="16" t="s">
        <v>17</v>
      </c>
      <c r="B57" s="20"/>
      <c r="C57" s="20">
        <f t="shared" si="35"/>
        <v>4011</v>
      </c>
      <c r="D57" s="13"/>
      <c r="E57" s="32">
        <v>2010</v>
      </c>
      <c r="F57" s="32"/>
      <c r="G57" s="32"/>
      <c r="H57" s="32"/>
      <c r="I57" s="32"/>
      <c r="J57" s="32">
        <v>107</v>
      </c>
      <c r="K57" s="32"/>
      <c r="L57" s="32"/>
      <c r="M57" s="32">
        <v>70</v>
      </c>
      <c r="N57" s="32">
        <v>50</v>
      </c>
      <c r="O57" s="32"/>
      <c r="P57" s="32"/>
      <c r="Q57" s="32">
        <v>10</v>
      </c>
      <c r="R57" s="32"/>
      <c r="S57" s="32"/>
      <c r="T57" s="32">
        <v>1135</v>
      </c>
      <c r="U57" s="32"/>
      <c r="V57" s="32"/>
      <c r="W57" s="32">
        <v>250</v>
      </c>
      <c r="X57" s="32"/>
      <c r="Y57" s="32"/>
      <c r="Z57" s="32"/>
      <c r="AA57" s="32"/>
      <c r="AB57" s="32">
        <v>329</v>
      </c>
      <c r="AC57" s="32"/>
      <c r="AD57" s="32"/>
      <c r="AE57" s="32"/>
      <c r="AF57" s="32">
        <v>50</v>
      </c>
      <c r="AG57" s="19"/>
    </row>
    <row r="58" spans="1:33" s="2" customFormat="1" ht="30" hidden="1" customHeight="1" x14ac:dyDescent="0.25">
      <c r="A58" s="16" t="s">
        <v>18</v>
      </c>
      <c r="B58" s="20"/>
      <c r="C58" s="20">
        <f t="shared" si="35"/>
        <v>2084</v>
      </c>
      <c r="D58" s="13"/>
      <c r="E58" s="32"/>
      <c r="F58" s="32">
        <v>6</v>
      </c>
      <c r="G58" s="32"/>
      <c r="H58" s="32">
        <v>668</v>
      </c>
      <c r="I58" s="32"/>
      <c r="J58" s="32">
        <v>730</v>
      </c>
      <c r="K58" s="32"/>
      <c r="L58" s="32">
        <v>80</v>
      </c>
      <c r="M58" s="32">
        <v>180</v>
      </c>
      <c r="N58" s="32"/>
      <c r="O58" s="32"/>
      <c r="P58" s="32"/>
      <c r="Q58" s="32"/>
      <c r="R58" s="32"/>
      <c r="S58" s="32"/>
      <c r="T58" s="32">
        <v>120</v>
      </c>
      <c r="U58" s="32"/>
      <c r="V58" s="32"/>
      <c r="W58" s="32"/>
      <c r="X58" s="32"/>
      <c r="Y58" s="32"/>
      <c r="Z58" s="32"/>
      <c r="AA58" s="32"/>
      <c r="AB58" s="32">
        <v>300</v>
      </c>
      <c r="AC58" s="32"/>
      <c r="AD58" s="32"/>
      <c r="AE58" s="32"/>
      <c r="AF58" s="32"/>
      <c r="AG58" s="19"/>
    </row>
    <row r="59" spans="1:33" s="2" customFormat="1" ht="30" hidden="1" customHeight="1" x14ac:dyDescent="0.25">
      <c r="A59" s="16" t="s">
        <v>19</v>
      </c>
      <c r="B59" s="20"/>
      <c r="C59" s="20">
        <f t="shared" si="35"/>
        <v>0</v>
      </c>
      <c r="D59" s="13" t="e">
        <f t="shared" si="34"/>
        <v>#DIV/0!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19"/>
    </row>
    <row r="60" spans="1:33" s="2" customFormat="1" ht="30" hidden="1" customHeight="1" x14ac:dyDescent="0.25">
      <c r="A60" s="16" t="s">
        <v>20</v>
      </c>
      <c r="B60" s="20"/>
      <c r="C60" s="20">
        <f t="shared" si="35"/>
        <v>180</v>
      </c>
      <c r="D60" s="13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>
        <v>180</v>
      </c>
      <c r="Y60" s="32"/>
      <c r="Z60" s="32"/>
      <c r="AA60" s="32"/>
      <c r="AB60" s="32"/>
      <c r="AC60" s="32"/>
      <c r="AD60" s="32"/>
      <c r="AE60" s="32"/>
      <c r="AF60" s="32"/>
      <c r="AG60" s="19"/>
    </row>
    <row r="61" spans="1:33" s="2" customFormat="1" ht="30" hidden="1" customHeight="1" x14ac:dyDescent="0.25">
      <c r="A61" s="16" t="s">
        <v>21</v>
      </c>
      <c r="B61" s="20"/>
      <c r="C61" s="20">
        <f t="shared" si="35"/>
        <v>3763</v>
      </c>
      <c r="D61" s="13"/>
      <c r="E61" s="32"/>
      <c r="F61" s="32"/>
      <c r="G61" s="32">
        <v>572</v>
      </c>
      <c r="H61" s="32">
        <v>79</v>
      </c>
      <c r="I61" s="32">
        <v>91</v>
      </c>
      <c r="J61" s="32">
        <v>100</v>
      </c>
      <c r="K61" s="32"/>
      <c r="L61" s="32"/>
      <c r="M61" s="32">
        <v>437</v>
      </c>
      <c r="N61" s="32"/>
      <c r="O61" s="32">
        <v>26</v>
      </c>
      <c r="P61" s="32">
        <v>15</v>
      </c>
      <c r="Q61" s="32">
        <v>10</v>
      </c>
      <c r="R61" s="32"/>
      <c r="S61" s="32"/>
      <c r="T61" s="32">
        <v>80</v>
      </c>
      <c r="U61" s="32"/>
      <c r="V61" s="32">
        <v>15</v>
      </c>
      <c r="W61" s="32">
        <v>90</v>
      </c>
      <c r="X61" s="32">
        <v>153</v>
      </c>
      <c r="Y61" s="32"/>
      <c r="Z61" s="32">
        <v>296</v>
      </c>
      <c r="AA61" s="32"/>
      <c r="AB61" s="32">
        <v>1699</v>
      </c>
      <c r="AC61" s="32"/>
      <c r="AD61" s="32"/>
      <c r="AE61" s="32"/>
      <c r="AF61" s="32">
        <v>100</v>
      </c>
      <c r="AG61" s="19"/>
    </row>
    <row r="62" spans="1:33" s="2" customFormat="1" ht="30" hidden="1" customHeight="1" x14ac:dyDescent="0.25">
      <c r="A62" s="16" t="s">
        <v>22</v>
      </c>
      <c r="B62" s="20"/>
      <c r="C62" s="20">
        <f t="shared" si="35"/>
        <v>0</v>
      </c>
      <c r="D62" s="13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19"/>
    </row>
    <row r="63" spans="1:33" s="2" customFormat="1" ht="30" hidden="1" customHeight="1" x14ac:dyDescent="0.25">
      <c r="A63" s="16" t="s">
        <v>23</v>
      </c>
      <c r="B63" s="20"/>
      <c r="C63" s="20">
        <f t="shared" si="35"/>
        <v>0</v>
      </c>
      <c r="D63" s="1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19"/>
    </row>
    <row r="64" spans="1:33" s="2" customFormat="1" ht="30" hidden="1" customHeight="1" x14ac:dyDescent="0.25">
      <c r="A64" s="16" t="s">
        <v>24</v>
      </c>
      <c r="B64" s="20"/>
      <c r="C64" s="20">
        <f t="shared" si="35"/>
        <v>70</v>
      </c>
      <c r="D64" s="13"/>
      <c r="E64" s="20"/>
      <c r="F64" s="20"/>
      <c r="G64" s="20"/>
      <c r="H64" s="34"/>
      <c r="I64" s="20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>
        <v>70</v>
      </c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19"/>
    </row>
    <row r="65" spans="1:33" s="2" customFormat="1" ht="30" hidden="1" customHeight="1" x14ac:dyDescent="0.25">
      <c r="A65" s="16" t="s">
        <v>25</v>
      </c>
      <c r="B65" s="20"/>
      <c r="C65" s="20">
        <f t="shared" si="35"/>
        <v>292</v>
      </c>
      <c r="D65" s="13"/>
      <c r="E65" s="32"/>
      <c r="F65" s="32"/>
      <c r="G65" s="32"/>
      <c r="H65" s="32">
        <v>90</v>
      </c>
      <c r="I65" s="32">
        <v>202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19"/>
    </row>
    <row r="66" spans="1:33" s="2" customFormat="1" ht="30" hidden="1" customHeight="1" x14ac:dyDescent="0.25">
      <c r="A66" s="16" t="s">
        <v>26</v>
      </c>
      <c r="B66" s="20"/>
      <c r="C66" s="20">
        <f t="shared" si="35"/>
        <v>0</v>
      </c>
      <c r="D66" s="13" t="e">
        <f t="shared" si="34"/>
        <v>#DIV/0!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19"/>
    </row>
    <row r="67" spans="1:33" s="2" customFormat="1" ht="30" hidden="1" customHeight="1" x14ac:dyDescent="0.25">
      <c r="A67" s="16" t="s">
        <v>27</v>
      </c>
      <c r="B67" s="20"/>
      <c r="C67" s="17">
        <f t="shared" si="35"/>
        <v>20</v>
      </c>
      <c r="D67" s="1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>
        <v>10</v>
      </c>
      <c r="V67" s="32">
        <v>10</v>
      </c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19"/>
    </row>
    <row r="68" spans="1:33" ht="30" hidden="1" customHeight="1" x14ac:dyDescent="0.25">
      <c r="A68" s="10" t="s">
        <v>28</v>
      </c>
      <c r="B68" s="20"/>
      <c r="C68" s="20">
        <f t="shared" si="35"/>
        <v>0</v>
      </c>
      <c r="D68" s="13" t="e">
        <f t="shared" si="34"/>
        <v>#DIV/0!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3" ht="30" hidden="1" customHeight="1" x14ac:dyDescent="0.25">
      <c r="A69" s="27" t="s">
        <v>29</v>
      </c>
      <c r="B69" s="20"/>
      <c r="C69" s="20">
        <f>SUM(E69:AF69)</f>
        <v>0</v>
      </c>
      <c r="D69" s="13" t="e">
        <f t="shared" si="34"/>
        <v>#DIV/0!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3" ht="30" hidden="1" customHeight="1" x14ac:dyDescent="0.25">
      <c r="A70" s="12" t="s">
        <v>5</v>
      </c>
      <c r="B70" s="28"/>
      <c r="C70" s="20">
        <f>SUM(E70:AF70)</f>
        <v>0</v>
      </c>
      <c r="D70" s="13" t="e">
        <f t="shared" si="34"/>
        <v>#DIV/0!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1:33" ht="30" hidden="1" customHeight="1" x14ac:dyDescent="0.25">
      <c r="A71" s="12" t="s">
        <v>30</v>
      </c>
      <c r="B71" s="28"/>
      <c r="C71" s="20">
        <f>SUM(E71:AF71)</f>
        <v>0</v>
      </c>
      <c r="D71" s="13" t="e">
        <f t="shared" si="34"/>
        <v>#DIV/0!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3" ht="30" hidden="1" customHeight="1" x14ac:dyDescent="0.25">
      <c r="A72" s="12"/>
      <c r="B72" s="28"/>
      <c r="C72" s="34"/>
      <c r="D72" s="13" t="e">
        <f t="shared" si="34"/>
        <v>#DIV/0!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3" s="4" customFormat="1" ht="30" hidden="1" customHeight="1" x14ac:dyDescent="0.25">
      <c r="A73" s="71" t="s">
        <v>31</v>
      </c>
      <c r="B73" s="35"/>
      <c r="C73" s="35">
        <f>SUM(E73:AF73)</f>
        <v>0</v>
      </c>
      <c r="D73" s="13" t="e">
        <f t="shared" si="34"/>
        <v>#DIV/0!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</row>
    <row r="74" spans="1:33" ht="30" hidden="1" customHeight="1" x14ac:dyDescent="0.25">
      <c r="A74" s="12"/>
      <c r="B74" s="28"/>
      <c r="C74" s="34"/>
      <c r="D74" s="13" t="e">
        <f t="shared" si="34"/>
        <v>#DIV/0!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3" ht="7.9" hidden="1" customHeight="1" x14ac:dyDescent="0.25">
      <c r="A75" s="12"/>
      <c r="B75" s="28"/>
      <c r="C75" s="17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3" s="38" customFormat="1" ht="30" hidden="1" customHeight="1" x14ac:dyDescent="0.25">
      <c r="A76" s="12" t="s">
        <v>32</v>
      </c>
      <c r="B76" s="37"/>
      <c r="C76" s="37">
        <f>SUM(E76:AF76)</f>
        <v>-61929</v>
      </c>
      <c r="D76" s="13"/>
      <c r="E76" s="91">
        <f>(E35-E77)</f>
        <v>-2925</v>
      </c>
      <c r="F76" s="91">
        <f t="shared" ref="F76:AF76" si="36">(F35-F77)</f>
        <v>-2253</v>
      </c>
      <c r="G76" s="91">
        <f t="shared" si="36"/>
        <v>-8550</v>
      </c>
      <c r="H76" s="91">
        <f t="shared" si="36"/>
        <v>-3688</v>
      </c>
      <c r="I76" s="91">
        <f t="shared" si="36"/>
        <v>-2300</v>
      </c>
      <c r="J76" s="91">
        <f t="shared" si="36"/>
        <v>-3800</v>
      </c>
      <c r="K76" s="91"/>
      <c r="L76" s="91">
        <f t="shared" si="36"/>
        <v>-2592</v>
      </c>
      <c r="M76" s="91">
        <f t="shared" si="36"/>
        <v>-5121</v>
      </c>
      <c r="N76" s="91">
        <f t="shared" si="36"/>
        <v>-2780</v>
      </c>
      <c r="O76" s="91">
        <f t="shared" si="36"/>
        <v>-1095</v>
      </c>
      <c r="P76" s="91">
        <f t="shared" si="36"/>
        <v>-660</v>
      </c>
      <c r="Q76" s="91">
        <f t="shared" si="36"/>
        <v>-708</v>
      </c>
      <c r="R76" s="91"/>
      <c r="S76" s="91"/>
      <c r="T76" s="91">
        <f t="shared" si="36"/>
        <v>-3875</v>
      </c>
      <c r="U76" s="91">
        <f t="shared" si="36"/>
        <v>-2330</v>
      </c>
      <c r="V76" s="91">
        <f t="shared" si="36"/>
        <v>-3205</v>
      </c>
      <c r="W76" s="91">
        <f t="shared" si="36"/>
        <v>-1074</v>
      </c>
      <c r="X76" s="91">
        <f t="shared" si="36"/>
        <v>-2210</v>
      </c>
      <c r="Y76" s="91">
        <f t="shared" si="36"/>
        <v>-798</v>
      </c>
      <c r="Z76" s="91">
        <f t="shared" si="36"/>
        <v>-1755</v>
      </c>
      <c r="AA76" s="91"/>
      <c r="AB76" s="91">
        <f t="shared" si="36"/>
        <v>-9000</v>
      </c>
      <c r="AC76" s="91"/>
      <c r="AD76" s="91"/>
      <c r="AE76" s="91"/>
      <c r="AF76" s="91">
        <f t="shared" si="36"/>
        <v>-1210</v>
      </c>
    </row>
    <row r="77" spans="1:33" ht="30.6" hidden="1" customHeight="1" x14ac:dyDescent="0.25">
      <c r="A77" s="12" t="s">
        <v>33</v>
      </c>
      <c r="B77" s="20"/>
      <c r="C77" s="20">
        <f>SUM(E77:AF77)</f>
        <v>61929</v>
      </c>
      <c r="D77" s="13"/>
      <c r="E77" s="9">
        <v>2925</v>
      </c>
      <c r="F77" s="9">
        <v>2253</v>
      </c>
      <c r="G77" s="9">
        <v>8550</v>
      </c>
      <c r="H77" s="9">
        <v>3688</v>
      </c>
      <c r="I77" s="9">
        <v>2300</v>
      </c>
      <c r="J77" s="9">
        <v>3800</v>
      </c>
      <c r="K77" s="9"/>
      <c r="L77" s="9">
        <v>2592</v>
      </c>
      <c r="M77" s="9">
        <v>5121</v>
      </c>
      <c r="N77" s="9">
        <v>2780</v>
      </c>
      <c r="O77" s="9">
        <v>1095</v>
      </c>
      <c r="P77" s="9">
        <v>660</v>
      </c>
      <c r="Q77" s="9">
        <v>708</v>
      </c>
      <c r="R77" s="9"/>
      <c r="S77" s="9"/>
      <c r="T77" s="9">
        <v>3875</v>
      </c>
      <c r="U77" s="9">
        <v>2330</v>
      </c>
      <c r="V77" s="9">
        <v>3205</v>
      </c>
      <c r="W77" s="9">
        <v>1074</v>
      </c>
      <c r="X77" s="9">
        <v>2210</v>
      </c>
      <c r="Y77" s="9">
        <v>798</v>
      </c>
      <c r="Z77" s="9">
        <v>1755</v>
      </c>
      <c r="AA77" s="9"/>
      <c r="AB77" s="9">
        <v>9000</v>
      </c>
      <c r="AC77" s="9"/>
      <c r="AD77" s="9"/>
      <c r="AE77" s="9"/>
      <c r="AF77" s="9">
        <v>1210</v>
      </c>
      <c r="AG77" s="18"/>
    </row>
    <row r="78" spans="1:33" ht="30" hidden="1" customHeight="1" x14ac:dyDescent="0.25">
      <c r="A78" s="12"/>
      <c r="B78" s="28"/>
      <c r="C78" s="20"/>
      <c r="D78" s="13" t="e">
        <f t="shared" si="34"/>
        <v>#DIV/0!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3" s="38" customFormat="1" ht="30" hidden="1" customHeight="1" x14ac:dyDescent="0.25">
      <c r="A79" s="12" t="s">
        <v>34</v>
      </c>
      <c r="B79" s="37"/>
      <c r="C79" s="37"/>
      <c r="D79" s="1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3" ht="30" hidden="1" customHeight="1" x14ac:dyDescent="0.25">
      <c r="A80" s="12" t="s">
        <v>35</v>
      </c>
      <c r="B80" s="29"/>
      <c r="C80" s="23">
        <f>SUM(E80:AF80)</f>
        <v>0</v>
      </c>
      <c r="D80" s="13" t="e">
        <f t="shared" si="34"/>
        <v>#DIV/0!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ht="30" hidden="1" customHeight="1" x14ac:dyDescent="0.25">
      <c r="A81" s="39" t="s">
        <v>36</v>
      </c>
      <c r="B81" s="40"/>
      <c r="C81" s="40"/>
      <c r="D81" s="13" t="e">
        <f t="shared" si="34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 ht="30" hidden="1" customHeight="1" x14ac:dyDescent="0.25">
      <c r="A82" s="12" t="s">
        <v>37</v>
      </c>
      <c r="B82" s="36"/>
      <c r="C82" s="36"/>
      <c r="D82" s="13" t="e">
        <f t="shared" si="34"/>
        <v>#DIV/0!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 ht="30" hidden="1" customHeight="1" x14ac:dyDescent="0.25">
      <c r="A83" s="12" t="s">
        <v>38</v>
      </c>
      <c r="B83" s="24"/>
      <c r="C83" s="24" t="e">
        <f>C82/C81</f>
        <v>#DIV/0!</v>
      </c>
      <c r="D83" s="13" t="e">
        <f t="shared" si="34"/>
        <v>#DIV/0!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 ht="30" hidden="1" customHeight="1" x14ac:dyDescent="0.25">
      <c r="A84" s="39" t="s">
        <v>130</v>
      </c>
      <c r="B84" s="74"/>
      <c r="C84" s="74"/>
      <c r="D84" s="42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</row>
    <row r="85" spans="1:32" s="11" customFormat="1" ht="30" hidden="1" customHeight="1" outlineLevel="1" x14ac:dyDescent="0.2">
      <c r="A85" s="43" t="s">
        <v>39</v>
      </c>
      <c r="B85" s="20"/>
      <c r="C85" s="23"/>
      <c r="D85" s="13" t="e">
        <f t="shared" ref="D85:D122" si="37">C85/B85</f>
        <v>#DIV/0!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s="11" customFormat="1" ht="30" hidden="1" customHeight="1" outlineLevel="1" x14ac:dyDescent="0.2">
      <c r="A86" s="43" t="s">
        <v>44</v>
      </c>
      <c r="B86" s="34"/>
      <c r="C86" s="22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s="11" customFormat="1" ht="30" hidden="1" customHeight="1" outlineLevel="1" x14ac:dyDescent="0.2">
      <c r="A87" s="43" t="s">
        <v>106</v>
      </c>
      <c r="B87" s="34"/>
      <c r="C87" s="22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s="11" customFormat="1" ht="30" hidden="1" customHeight="1" outlineLevel="1" x14ac:dyDescent="0.2">
      <c r="A88" s="43" t="s">
        <v>107</v>
      </c>
      <c r="B88" s="34"/>
      <c r="C88" s="22"/>
      <c r="D88" s="1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s="45" customFormat="1" ht="34.9" hidden="1" customHeight="1" outlineLevel="1" x14ac:dyDescent="0.2">
      <c r="A89" s="12" t="s">
        <v>40</v>
      </c>
      <c r="B89" s="34"/>
      <c r="C89" s="22"/>
      <c r="D89" s="1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s="45" customFormat="1" ht="33" hidden="1" customHeight="1" outlineLevel="1" x14ac:dyDescent="0.2">
      <c r="A90" s="12" t="s">
        <v>41</v>
      </c>
      <c r="B90" s="34"/>
      <c r="C90" s="22"/>
      <c r="D90" s="1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s="11" customFormat="1" ht="34.15" hidden="1" customHeight="1" outlineLevel="1" x14ac:dyDescent="0.2">
      <c r="A91" s="10" t="s">
        <v>42</v>
      </c>
      <c r="B91" s="23"/>
      <c r="C91" s="23"/>
      <c r="D91" s="1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s="11" customFormat="1" ht="30" hidden="1" customHeight="1" x14ac:dyDescent="0.2">
      <c r="A92" s="27" t="s">
        <v>43</v>
      </c>
      <c r="B92" s="20"/>
      <c r="C92" s="23"/>
      <c r="D92" s="13" t="e">
        <f t="shared" si="37"/>
        <v>#DIV/0!</v>
      </c>
      <c r="E92" s="34"/>
      <c r="F92" s="34"/>
      <c r="G92" s="34"/>
      <c r="H92" s="34"/>
      <c r="I92" s="34"/>
      <c r="J92" s="34"/>
      <c r="K92" s="93"/>
      <c r="L92" s="34"/>
      <c r="M92" s="34"/>
      <c r="N92" s="34"/>
      <c r="O92" s="34"/>
      <c r="P92" s="34"/>
      <c r="Q92" s="34"/>
      <c r="R92" s="93"/>
      <c r="S92" s="93"/>
      <c r="T92" s="34"/>
      <c r="U92" s="34"/>
      <c r="V92" s="34"/>
      <c r="W92" s="34"/>
      <c r="X92" s="34"/>
      <c r="Y92" s="34"/>
      <c r="Z92" s="34"/>
      <c r="AA92" s="93"/>
      <c r="AB92" s="34"/>
      <c r="AC92" s="93"/>
      <c r="AD92" s="93"/>
      <c r="AE92" s="93"/>
      <c r="AF92" s="34"/>
    </row>
    <row r="93" spans="1:32" s="11" customFormat="1" ht="30" hidden="1" customHeight="1" x14ac:dyDescent="0.2">
      <c r="A93" s="12" t="s">
        <v>136</v>
      </c>
      <c r="B93" s="24" t="e">
        <f>B92/B91</f>
        <v>#DIV/0!</v>
      </c>
      <c r="C93" s="24" t="e">
        <f>C92/C91</f>
        <v>#DIV/0!</v>
      </c>
      <c r="D93" s="13"/>
      <c r="E93" s="24" t="e">
        <f>E92/E91</f>
        <v>#DIV/0!</v>
      </c>
      <c r="F93" s="24" t="e">
        <f>F92/F91</f>
        <v>#DIV/0!</v>
      </c>
      <c r="G93" s="24" t="e">
        <f t="shared" ref="G93:AF93" si="38">G92/G91</f>
        <v>#DIV/0!</v>
      </c>
      <c r="H93" s="24" t="e">
        <f t="shared" si="38"/>
        <v>#DIV/0!</v>
      </c>
      <c r="I93" s="24" t="e">
        <f t="shared" si="38"/>
        <v>#DIV/0!</v>
      </c>
      <c r="J93" s="24" t="e">
        <f t="shared" si="38"/>
        <v>#DIV/0!</v>
      </c>
      <c r="K93" s="24"/>
      <c r="L93" s="24" t="e">
        <f t="shared" si="38"/>
        <v>#DIV/0!</v>
      </c>
      <c r="M93" s="24" t="e">
        <f t="shared" si="38"/>
        <v>#DIV/0!</v>
      </c>
      <c r="N93" s="24" t="e">
        <f t="shared" si="38"/>
        <v>#DIV/0!</v>
      </c>
      <c r="O93" s="24" t="e">
        <f t="shared" si="38"/>
        <v>#DIV/0!</v>
      </c>
      <c r="P93" s="24" t="e">
        <f t="shared" si="38"/>
        <v>#DIV/0!</v>
      </c>
      <c r="Q93" s="24" t="e">
        <f t="shared" si="38"/>
        <v>#DIV/0!</v>
      </c>
      <c r="R93" s="24"/>
      <c r="S93" s="24"/>
      <c r="T93" s="24" t="e">
        <f t="shared" si="38"/>
        <v>#DIV/0!</v>
      </c>
      <c r="U93" s="24" t="e">
        <f t="shared" si="38"/>
        <v>#DIV/0!</v>
      </c>
      <c r="V93" s="24" t="e">
        <f t="shared" si="38"/>
        <v>#DIV/0!</v>
      </c>
      <c r="W93" s="24" t="e">
        <f t="shared" si="38"/>
        <v>#DIV/0!</v>
      </c>
      <c r="X93" s="24" t="e">
        <f t="shared" si="38"/>
        <v>#DIV/0!</v>
      </c>
      <c r="Y93" s="24" t="e">
        <f t="shared" si="38"/>
        <v>#DIV/0!</v>
      </c>
      <c r="Z93" s="24" t="e">
        <f t="shared" si="38"/>
        <v>#DIV/0!</v>
      </c>
      <c r="AA93" s="24"/>
      <c r="AB93" s="24" t="e">
        <f t="shared" si="38"/>
        <v>#DIV/0!</v>
      </c>
      <c r="AC93" s="24"/>
      <c r="AD93" s="24"/>
      <c r="AE93" s="24"/>
      <c r="AF93" s="24" t="e">
        <f t="shared" si="38"/>
        <v>#DIV/0!</v>
      </c>
    </row>
    <row r="94" spans="1:32" s="87" customFormat="1" ht="31.9" hidden="1" customHeight="1" x14ac:dyDescent="0.2">
      <c r="A94" s="85" t="s">
        <v>48</v>
      </c>
      <c r="B94" s="88">
        <f>B91-B92</f>
        <v>0</v>
      </c>
      <c r="C94" s="88">
        <f>C91-C92</f>
        <v>0</v>
      </c>
      <c r="D94" s="88"/>
      <c r="E94" s="88">
        <f t="shared" ref="E94:AF94" si="39">E91-E92</f>
        <v>0</v>
      </c>
      <c r="F94" s="88">
        <f t="shared" si="39"/>
        <v>0</v>
      </c>
      <c r="G94" s="88">
        <f t="shared" si="39"/>
        <v>0</v>
      </c>
      <c r="H94" s="88">
        <f t="shared" si="39"/>
        <v>0</v>
      </c>
      <c r="I94" s="88">
        <f t="shared" si="39"/>
        <v>0</v>
      </c>
      <c r="J94" s="88">
        <f t="shared" si="39"/>
        <v>0</v>
      </c>
      <c r="K94" s="88"/>
      <c r="L94" s="88">
        <f t="shared" si="39"/>
        <v>0</v>
      </c>
      <c r="M94" s="88">
        <f t="shared" si="39"/>
        <v>0</v>
      </c>
      <c r="N94" s="88">
        <f t="shared" si="39"/>
        <v>0</v>
      </c>
      <c r="O94" s="88">
        <f t="shared" si="39"/>
        <v>0</v>
      </c>
      <c r="P94" s="88">
        <f t="shared" si="39"/>
        <v>0</v>
      </c>
      <c r="Q94" s="88">
        <f t="shared" si="39"/>
        <v>0</v>
      </c>
      <c r="R94" s="88"/>
      <c r="S94" s="88"/>
      <c r="T94" s="88">
        <f t="shared" si="39"/>
        <v>0</v>
      </c>
      <c r="U94" s="88">
        <f t="shared" si="39"/>
        <v>0</v>
      </c>
      <c r="V94" s="88">
        <f t="shared" si="39"/>
        <v>0</v>
      </c>
      <c r="W94" s="88">
        <f t="shared" si="39"/>
        <v>0</v>
      </c>
      <c r="X94" s="88">
        <f t="shared" si="39"/>
        <v>0</v>
      </c>
      <c r="Y94" s="88">
        <f t="shared" si="39"/>
        <v>0</v>
      </c>
      <c r="Z94" s="88">
        <f t="shared" si="39"/>
        <v>0</v>
      </c>
      <c r="AA94" s="88"/>
      <c r="AB94" s="88">
        <f t="shared" si="39"/>
        <v>0</v>
      </c>
      <c r="AC94" s="88"/>
      <c r="AD94" s="88"/>
      <c r="AE94" s="88"/>
      <c r="AF94" s="88">
        <f t="shared" si="39"/>
        <v>0</v>
      </c>
    </row>
    <row r="95" spans="1:32" s="11" customFormat="1" ht="30" hidden="1" customHeight="1" x14ac:dyDescent="0.2">
      <c r="A95" s="10" t="s">
        <v>44</v>
      </c>
      <c r="B95" s="34"/>
      <c r="C95" s="22">
        <f t="shared" ref="C95:C98" si="40">SUM(E95:AF95)</f>
        <v>0</v>
      </c>
      <c r="D95" s="13" t="e">
        <f t="shared" si="37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s="11" customFormat="1" ht="30" hidden="1" customHeight="1" x14ac:dyDescent="0.2">
      <c r="A96" s="10" t="s">
        <v>45</v>
      </c>
      <c r="B96" s="34"/>
      <c r="C96" s="22">
        <f t="shared" si="40"/>
        <v>0</v>
      </c>
      <c r="D96" s="13" t="e">
        <f t="shared" si="37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s="11" customFormat="1" ht="30" hidden="1" customHeight="1" x14ac:dyDescent="0.2">
      <c r="A97" s="10" t="s">
        <v>46</v>
      </c>
      <c r="B97" s="34"/>
      <c r="C97" s="22">
        <f t="shared" si="40"/>
        <v>0</v>
      </c>
      <c r="D97" s="13" t="e">
        <f t="shared" si="37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s="11" customFormat="1" ht="30" hidden="1" customHeight="1" x14ac:dyDescent="0.2">
      <c r="A98" s="10" t="s">
        <v>47</v>
      </c>
      <c r="B98" s="34"/>
      <c r="C98" s="22">
        <f t="shared" si="40"/>
        <v>0</v>
      </c>
      <c r="D98" s="13" t="e">
        <f t="shared" si="37"/>
        <v>#DIV/0!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s="11" customFormat="1" ht="30" hidden="1" customHeight="1" x14ac:dyDescent="0.2">
      <c r="A99" s="27" t="s">
        <v>49</v>
      </c>
      <c r="B99" s="23"/>
      <c r="C99" s="23">
        <f>SUM(E99:AF99)</f>
        <v>0</v>
      </c>
      <c r="D99" s="13" t="e">
        <f t="shared" si="37"/>
        <v>#DIV/0!</v>
      </c>
      <c r="E99" s="34"/>
      <c r="F99" s="34"/>
      <c r="G99" s="34"/>
      <c r="H99" s="34"/>
      <c r="I99" s="34"/>
      <c r="J99" s="34"/>
      <c r="K99" s="93"/>
      <c r="L99" s="34"/>
      <c r="M99" s="34"/>
      <c r="N99" s="34"/>
      <c r="O99" s="34"/>
      <c r="P99" s="34"/>
      <c r="Q99" s="34"/>
      <c r="R99" s="93"/>
      <c r="S99" s="93"/>
      <c r="T99" s="34"/>
      <c r="U99" s="34"/>
      <c r="V99" s="34"/>
      <c r="W99" s="34"/>
      <c r="X99" s="34"/>
      <c r="Y99" s="34"/>
      <c r="Z99" s="34"/>
      <c r="AA99" s="93"/>
      <c r="AB99" s="34"/>
      <c r="AC99" s="93"/>
      <c r="AD99" s="93"/>
      <c r="AE99" s="93"/>
      <c r="AF99" s="34"/>
    </row>
    <row r="100" spans="1:32" s="11" customFormat="1" ht="31.15" hidden="1" customHeight="1" x14ac:dyDescent="0.2">
      <c r="A100" s="12" t="s">
        <v>136</v>
      </c>
      <c r="B100" s="24" t="e">
        <f>B99/B91</f>
        <v>#DIV/0!</v>
      </c>
      <c r="C100" s="24" t="e">
        <f>C99/C91</f>
        <v>#DIV/0!</v>
      </c>
      <c r="D100" s="24"/>
      <c r="E100" s="24" t="e">
        <f t="shared" ref="E100:AF100" si="41">E99/E91</f>
        <v>#DIV/0!</v>
      </c>
      <c r="F100" s="24" t="e">
        <f t="shared" si="41"/>
        <v>#DIV/0!</v>
      </c>
      <c r="G100" s="24" t="e">
        <f t="shared" si="41"/>
        <v>#DIV/0!</v>
      </c>
      <c r="H100" s="24" t="e">
        <f t="shared" si="41"/>
        <v>#DIV/0!</v>
      </c>
      <c r="I100" s="24" t="e">
        <f t="shared" si="41"/>
        <v>#DIV/0!</v>
      </c>
      <c r="J100" s="24" t="e">
        <f t="shared" si="41"/>
        <v>#DIV/0!</v>
      </c>
      <c r="K100" s="24"/>
      <c r="L100" s="24" t="e">
        <f t="shared" si="41"/>
        <v>#DIV/0!</v>
      </c>
      <c r="M100" s="24" t="e">
        <f t="shared" si="41"/>
        <v>#DIV/0!</v>
      </c>
      <c r="N100" s="24" t="e">
        <f t="shared" si="41"/>
        <v>#DIV/0!</v>
      </c>
      <c r="O100" s="24" t="e">
        <f t="shared" si="41"/>
        <v>#DIV/0!</v>
      </c>
      <c r="P100" s="24" t="e">
        <f t="shared" si="41"/>
        <v>#DIV/0!</v>
      </c>
      <c r="Q100" s="24" t="e">
        <f t="shared" si="41"/>
        <v>#DIV/0!</v>
      </c>
      <c r="R100" s="24"/>
      <c r="S100" s="24"/>
      <c r="T100" s="24" t="e">
        <f t="shared" si="41"/>
        <v>#DIV/0!</v>
      </c>
      <c r="U100" s="24" t="e">
        <f t="shared" si="41"/>
        <v>#DIV/0!</v>
      </c>
      <c r="V100" s="24" t="e">
        <f t="shared" si="41"/>
        <v>#DIV/0!</v>
      </c>
      <c r="W100" s="24" t="e">
        <f t="shared" si="41"/>
        <v>#DIV/0!</v>
      </c>
      <c r="X100" s="24" t="e">
        <f t="shared" si="41"/>
        <v>#DIV/0!</v>
      </c>
      <c r="Y100" s="24" t="e">
        <f t="shared" si="41"/>
        <v>#DIV/0!</v>
      </c>
      <c r="Z100" s="24" t="e">
        <f t="shared" si="41"/>
        <v>#DIV/0!</v>
      </c>
      <c r="AA100" s="24"/>
      <c r="AB100" s="24" t="e">
        <f t="shared" si="41"/>
        <v>#DIV/0!</v>
      </c>
      <c r="AC100" s="24"/>
      <c r="AD100" s="24"/>
      <c r="AE100" s="24"/>
      <c r="AF100" s="24" t="e">
        <f t="shared" si="41"/>
        <v>#DIV/0!</v>
      </c>
    </row>
    <row r="101" spans="1:32" s="11" customFormat="1" ht="30" hidden="1" customHeight="1" x14ac:dyDescent="0.2">
      <c r="A101" s="10" t="s">
        <v>44</v>
      </c>
      <c r="B101" s="34"/>
      <c r="C101" s="22">
        <f t="shared" ref="C101:C111" si="42">SUM(E101:AF101)</f>
        <v>0</v>
      </c>
      <c r="D101" s="13" t="e">
        <f t="shared" si="37"/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s="11" customFormat="1" ht="30" hidden="1" customHeight="1" x14ac:dyDescent="0.2">
      <c r="A102" s="10" t="s">
        <v>45</v>
      </c>
      <c r="B102" s="34"/>
      <c r="C102" s="22">
        <f t="shared" si="42"/>
        <v>0</v>
      </c>
      <c r="D102" s="13" t="e">
        <f t="shared" si="37"/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s="11" customFormat="1" ht="30" hidden="1" customHeight="1" x14ac:dyDescent="0.2">
      <c r="A103" s="10" t="s">
        <v>46</v>
      </c>
      <c r="B103" s="34"/>
      <c r="C103" s="22">
        <f t="shared" si="42"/>
        <v>0</v>
      </c>
      <c r="D103" s="13" t="e">
        <f t="shared" si="37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s="11" customFormat="1" ht="30" hidden="1" customHeight="1" x14ac:dyDescent="0.2">
      <c r="A104" s="10" t="s">
        <v>47</v>
      </c>
      <c r="B104" s="34"/>
      <c r="C104" s="22">
        <f t="shared" si="42"/>
        <v>0</v>
      </c>
      <c r="D104" s="13" t="e">
        <f t="shared" si="37"/>
        <v>#DIV/0!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75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s="45" customFormat="1" ht="48" hidden="1" customHeight="1" x14ac:dyDescent="0.2">
      <c r="A105" s="12" t="s">
        <v>145</v>
      </c>
      <c r="B105" s="34"/>
      <c r="C105" s="22">
        <v>595200</v>
      </c>
      <c r="D105" s="14" t="e">
        <f t="shared" si="37"/>
        <v>#DIV/0!</v>
      </c>
      <c r="E105" s="34"/>
      <c r="F105" s="34"/>
      <c r="G105" s="34"/>
      <c r="H105" s="34"/>
      <c r="I105" s="34"/>
      <c r="J105" s="34"/>
      <c r="K105" s="93"/>
      <c r="L105" s="34"/>
      <c r="M105" s="34"/>
      <c r="N105" s="34"/>
      <c r="O105" s="34"/>
      <c r="P105" s="34"/>
      <c r="Q105" s="34"/>
      <c r="R105" s="93"/>
      <c r="S105" s="93"/>
      <c r="T105" s="34"/>
      <c r="U105" s="34"/>
      <c r="V105" s="34"/>
      <c r="W105" s="34"/>
      <c r="X105" s="34"/>
      <c r="Y105" s="34"/>
      <c r="Z105" s="34"/>
      <c r="AA105" s="93"/>
      <c r="AB105" s="34"/>
      <c r="AC105" s="93"/>
      <c r="AD105" s="93"/>
      <c r="AE105" s="93"/>
      <c r="AF105" s="34"/>
    </row>
    <row r="106" spans="1:32" s="11" customFormat="1" ht="30" hidden="1" customHeight="1" x14ac:dyDescent="0.2">
      <c r="A106" s="27" t="s">
        <v>146</v>
      </c>
      <c r="B106" s="23"/>
      <c r="C106" s="23">
        <f t="shared" si="42"/>
        <v>0</v>
      </c>
      <c r="D106" s="13" t="e">
        <f t="shared" si="37"/>
        <v>#DIV/0!</v>
      </c>
      <c r="E106" s="34"/>
      <c r="F106" s="34"/>
      <c r="G106" s="34"/>
      <c r="H106" s="34"/>
      <c r="I106" s="34"/>
      <c r="J106" s="34"/>
      <c r="K106" s="93"/>
      <c r="L106" s="34"/>
      <c r="M106" s="34"/>
      <c r="N106" s="34"/>
      <c r="O106" s="34"/>
      <c r="P106" s="34"/>
      <c r="Q106" s="34"/>
      <c r="R106" s="93"/>
      <c r="S106" s="93"/>
      <c r="T106" s="34"/>
      <c r="U106" s="34"/>
      <c r="V106" s="34"/>
      <c r="W106" s="34"/>
      <c r="X106" s="34"/>
      <c r="Y106" s="34"/>
      <c r="Z106" s="34"/>
      <c r="AA106" s="93"/>
      <c r="AB106" s="34"/>
      <c r="AC106" s="93"/>
      <c r="AD106" s="93"/>
      <c r="AE106" s="93"/>
      <c r="AF106" s="34"/>
    </row>
    <row r="107" spans="1:32" s="11" customFormat="1" ht="27" hidden="1" customHeight="1" x14ac:dyDescent="0.2">
      <c r="A107" s="12" t="s">
        <v>5</v>
      </c>
      <c r="B107" s="25" t="e">
        <f>B106/B105</f>
        <v>#DIV/0!</v>
      </c>
      <c r="C107" s="25">
        <f>C106/C105</f>
        <v>0</v>
      </c>
      <c r="D107" s="8"/>
      <c r="E107" s="25" t="e">
        <f t="shared" ref="E107:AF107" si="43">E106/E105</f>
        <v>#DIV/0!</v>
      </c>
      <c r="F107" s="25" t="e">
        <f t="shared" si="43"/>
        <v>#DIV/0!</v>
      </c>
      <c r="G107" s="25" t="e">
        <f t="shared" si="43"/>
        <v>#DIV/0!</v>
      </c>
      <c r="H107" s="25" t="e">
        <f t="shared" si="43"/>
        <v>#DIV/0!</v>
      </c>
      <c r="I107" s="25" t="e">
        <f t="shared" si="43"/>
        <v>#DIV/0!</v>
      </c>
      <c r="J107" s="25" t="e">
        <f t="shared" si="43"/>
        <v>#DIV/0!</v>
      </c>
      <c r="K107" s="92"/>
      <c r="L107" s="25" t="e">
        <f t="shared" si="43"/>
        <v>#DIV/0!</v>
      </c>
      <c r="M107" s="25" t="e">
        <f t="shared" si="43"/>
        <v>#DIV/0!</v>
      </c>
      <c r="N107" s="25" t="e">
        <f t="shared" si="43"/>
        <v>#DIV/0!</v>
      </c>
      <c r="O107" s="25" t="e">
        <f t="shared" si="43"/>
        <v>#DIV/0!</v>
      </c>
      <c r="P107" s="25" t="e">
        <f t="shared" si="43"/>
        <v>#DIV/0!</v>
      </c>
      <c r="Q107" s="25" t="e">
        <f t="shared" si="43"/>
        <v>#DIV/0!</v>
      </c>
      <c r="R107" s="92"/>
      <c r="S107" s="92"/>
      <c r="T107" s="25" t="e">
        <f t="shared" si="43"/>
        <v>#DIV/0!</v>
      </c>
      <c r="U107" s="25" t="e">
        <f t="shared" si="43"/>
        <v>#DIV/0!</v>
      </c>
      <c r="V107" s="25" t="e">
        <f t="shared" si="43"/>
        <v>#DIV/0!</v>
      </c>
      <c r="W107" s="25" t="e">
        <f t="shared" si="43"/>
        <v>#DIV/0!</v>
      </c>
      <c r="X107" s="25" t="e">
        <f t="shared" si="43"/>
        <v>#DIV/0!</v>
      </c>
      <c r="Y107" s="25" t="e">
        <f t="shared" si="43"/>
        <v>#DIV/0!</v>
      </c>
      <c r="Z107" s="25" t="e">
        <f t="shared" si="43"/>
        <v>#DIV/0!</v>
      </c>
      <c r="AA107" s="92"/>
      <c r="AB107" s="25" t="e">
        <f t="shared" si="43"/>
        <v>#DIV/0!</v>
      </c>
      <c r="AC107" s="92"/>
      <c r="AD107" s="92"/>
      <c r="AE107" s="92"/>
      <c r="AF107" s="25" t="e">
        <f t="shared" si="43"/>
        <v>#DIV/0!</v>
      </c>
    </row>
    <row r="108" spans="1:32" s="11" customFormat="1" ht="30" hidden="1" customHeight="1" x14ac:dyDescent="0.2">
      <c r="A108" s="10" t="s">
        <v>44</v>
      </c>
      <c r="B108" s="22"/>
      <c r="C108" s="22">
        <f t="shared" si="42"/>
        <v>0</v>
      </c>
      <c r="D108" s="13" t="e">
        <f t="shared" si="37"/>
        <v>#DIV/0!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s="11" customFormat="1" ht="30" hidden="1" customHeight="1" x14ac:dyDescent="0.2">
      <c r="A109" s="10" t="s">
        <v>45</v>
      </c>
      <c r="B109" s="22"/>
      <c r="C109" s="22">
        <f t="shared" si="42"/>
        <v>0</v>
      </c>
      <c r="D109" s="13" t="e">
        <f t="shared" si="37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s="11" customFormat="1" ht="31.15" hidden="1" customHeight="1" x14ac:dyDescent="0.2">
      <c r="A110" s="10" t="s">
        <v>46</v>
      </c>
      <c r="B110" s="22"/>
      <c r="C110" s="22">
        <f t="shared" si="42"/>
        <v>0</v>
      </c>
      <c r="D110" s="13" t="e">
        <f t="shared" si="37"/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s="11" customFormat="1" ht="31.15" hidden="1" customHeight="1" x14ac:dyDescent="0.2">
      <c r="A111" s="10" t="s">
        <v>47</v>
      </c>
      <c r="B111" s="34"/>
      <c r="C111" s="22">
        <f t="shared" si="42"/>
        <v>0</v>
      </c>
      <c r="D111" s="13" t="e">
        <f t="shared" si="37"/>
        <v>#DIV/0!</v>
      </c>
      <c r="E111" s="21"/>
      <c r="F111" s="21"/>
      <c r="G111" s="46"/>
      <c r="H111" s="46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75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s="11" customFormat="1" ht="31.15" hidden="1" customHeight="1" x14ac:dyDescent="0.2">
      <c r="A112" s="27" t="s">
        <v>50</v>
      </c>
      <c r="B112" s="48" t="e">
        <f>B106/B99*10</f>
        <v>#DIV/0!</v>
      </c>
      <c r="C112" s="48" t="e">
        <f>C106/C99*10</f>
        <v>#DIV/0!</v>
      </c>
      <c r="D112" s="13" t="e">
        <f t="shared" si="37"/>
        <v>#DIV/0!</v>
      </c>
      <c r="E112" s="49" t="e">
        <f t="shared" ref="E112:AF112" si="44">E106/E99*10</f>
        <v>#DIV/0!</v>
      </c>
      <c r="F112" s="49" t="e">
        <f t="shared" si="44"/>
        <v>#DIV/0!</v>
      </c>
      <c r="G112" s="49" t="e">
        <f t="shared" si="44"/>
        <v>#DIV/0!</v>
      </c>
      <c r="H112" s="49" t="e">
        <f t="shared" si="44"/>
        <v>#DIV/0!</v>
      </c>
      <c r="I112" s="49" t="e">
        <f t="shared" si="44"/>
        <v>#DIV/0!</v>
      </c>
      <c r="J112" s="49" t="e">
        <f t="shared" si="44"/>
        <v>#DIV/0!</v>
      </c>
      <c r="K112" s="49"/>
      <c r="L112" s="49" t="e">
        <f t="shared" si="44"/>
        <v>#DIV/0!</v>
      </c>
      <c r="M112" s="49" t="e">
        <f t="shared" si="44"/>
        <v>#DIV/0!</v>
      </c>
      <c r="N112" s="49" t="e">
        <f t="shared" si="44"/>
        <v>#DIV/0!</v>
      </c>
      <c r="O112" s="49" t="e">
        <f t="shared" si="44"/>
        <v>#DIV/0!</v>
      </c>
      <c r="P112" s="49" t="e">
        <f t="shared" si="44"/>
        <v>#DIV/0!</v>
      </c>
      <c r="Q112" s="49" t="e">
        <f t="shared" si="44"/>
        <v>#DIV/0!</v>
      </c>
      <c r="R112" s="49"/>
      <c r="S112" s="49"/>
      <c r="T112" s="49" t="e">
        <f t="shared" si="44"/>
        <v>#DIV/0!</v>
      </c>
      <c r="U112" s="49" t="e">
        <f t="shared" si="44"/>
        <v>#DIV/0!</v>
      </c>
      <c r="V112" s="49" t="e">
        <f t="shared" si="44"/>
        <v>#DIV/0!</v>
      </c>
      <c r="W112" s="49" t="e">
        <f t="shared" si="44"/>
        <v>#DIV/0!</v>
      </c>
      <c r="X112" s="49" t="e">
        <f t="shared" si="44"/>
        <v>#DIV/0!</v>
      </c>
      <c r="Y112" s="49" t="e">
        <f t="shared" si="44"/>
        <v>#DIV/0!</v>
      </c>
      <c r="Z112" s="49" t="e">
        <f t="shared" si="44"/>
        <v>#DIV/0!</v>
      </c>
      <c r="AA112" s="49"/>
      <c r="AB112" s="49" t="e">
        <f t="shared" si="44"/>
        <v>#DIV/0!</v>
      </c>
      <c r="AC112" s="49"/>
      <c r="AD112" s="49"/>
      <c r="AE112" s="49"/>
      <c r="AF112" s="49" t="e">
        <f t="shared" si="44"/>
        <v>#DIV/0!</v>
      </c>
    </row>
    <row r="113" spans="1:33" s="11" customFormat="1" ht="30" hidden="1" customHeight="1" x14ac:dyDescent="0.2">
      <c r="A113" s="10" t="s">
        <v>44</v>
      </c>
      <c r="B113" s="49" t="e">
        <f t="shared" ref="B113:E116" si="45">B108/B101*10</f>
        <v>#DIV/0!</v>
      </c>
      <c r="C113" s="49" t="e">
        <f t="shared" si="45"/>
        <v>#DIV/0!</v>
      </c>
      <c r="D113" s="13" t="e">
        <f t="shared" si="37"/>
        <v>#DIV/0!</v>
      </c>
      <c r="E113" s="49" t="e">
        <f t="shared" ref="E113:AF113" si="46">E108/E101*10</f>
        <v>#DIV/0!</v>
      </c>
      <c r="F113" s="49" t="e">
        <f t="shared" si="46"/>
        <v>#DIV/0!</v>
      </c>
      <c r="G113" s="49" t="e">
        <f t="shared" si="46"/>
        <v>#DIV/0!</v>
      </c>
      <c r="H113" s="49" t="e">
        <f t="shared" si="46"/>
        <v>#DIV/0!</v>
      </c>
      <c r="I113" s="49" t="e">
        <f t="shared" si="46"/>
        <v>#DIV/0!</v>
      </c>
      <c r="J113" s="49" t="e">
        <f t="shared" si="46"/>
        <v>#DIV/0!</v>
      </c>
      <c r="K113" s="49"/>
      <c r="L113" s="49" t="e">
        <f t="shared" si="46"/>
        <v>#DIV/0!</v>
      </c>
      <c r="M113" s="49" t="e">
        <f t="shared" si="46"/>
        <v>#DIV/0!</v>
      </c>
      <c r="N113" s="49" t="e">
        <f t="shared" si="46"/>
        <v>#DIV/0!</v>
      </c>
      <c r="O113" s="49" t="e">
        <f t="shared" si="46"/>
        <v>#DIV/0!</v>
      </c>
      <c r="P113" s="49" t="e">
        <f t="shared" si="46"/>
        <v>#DIV/0!</v>
      </c>
      <c r="Q113" s="49" t="e">
        <f t="shared" si="46"/>
        <v>#DIV/0!</v>
      </c>
      <c r="R113" s="49"/>
      <c r="S113" s="49"/>
      <c r="T113" s="49" t="e">
        <f t="shared" si="46"/>
        <v>#DIV/0!</v>
      </c>
      <c r="U113" s="49" t="e">
        <f t="shared" si="46"/>
        <v>#DIV/0!</v>
      </c>
      <c r="V113" s="49" t="e">
        <f t="shared" si="46"/>
        <v>#DIV/0!</v>
      </c>
      <c r="W113" s="49" t="e">
        <f t="shared" si="46"/>
        <v>#DIV/0!</v>
      </c>
      <c r="X113" s="49" t="e">
        <f t="shared" si="46"/>
        <v>#DIV/0!</v>
      </c>
      <c r="Y113" s="49" t="e">
        <f t="shared" si="46"/>
        <v>#DIV/0!</v>
      </c>
      <c r="Z113" s="49" t="e">
        <f t="shared" si="46"/>
        <v>#DIV/0!</v>
      </c>
      <c r="AA113" s="49"/>
      <c r="AB113" s="49" t="e">
        <f t="shared" si="46"/>
        <v>#DIV/0!</v>
      </c>
      <c r="AC113" s="49"/>
      <c r="AD113" s="49"/>
      <c r="AE113" s="49"/>
      <c r="AF113" s="49" t="e">
        <f t="shared" si="46"/>
        <v>#DIV/0!</v>
      </c>
    </row>
    <row r="114" spans="1:33" s="11" customFormat="1" ht="30" hidden="1" customHeight="1" x14ac:dyDescent="0.2">
      <c r="A114" s="10" t="s">
        <v>45</v>
      </c>
      <c r="B114" s="49" t="e">
        <f t="shared" si="45"/>
        <v>#DIV/0!</v>
      </c>
      <c r="C114" s="49" t="e">
        <f t="shared" si="45"/>
        <v>#DIV/0!</v>
      </c>
      <c r="D114" s="13" t="e">
        <f t="shared" si="37"/>
        <v>#DIV/0!</v>
      </c>
      <c r="E114" s="49"/>
      <c r="F114" s="49" t="e">
        <f t="shared" ref="F114:N115" si="47">F109/F102*10</f>
        <v>#DIV/0!</v>
      </c>
      <c r="G114" s="49" t="e">
        <f t="shared" si="47"/>
        <v>#DIV/0!</v>
      </c>
      <c r="H114" s="49" t="e">
        <f t="shared" si="47"/>
        <v>#DIV/0!</v>
      </c>
      <c r="I114" s="49" t="e">
        <f t="shared" si="47"/>
        <v>#DIV/0!</v>
      </c>
      <c r="J114" s="49" t="e">
        <f t="shared" si="47"/>
        <v>#DIV/0!</v>
      </c>
      <c r="K114" s="49"/>
      <c r="L114" s="49" t="e">
        <f t="shared" si="47"/>
        <v>#DIV/0!</v>
      </c>
      <c r="M114" s="49" t="e">
        <f t="shared" si="47"/>
        <v>#DIV/0!</v>
      </c>
      <c r="N114" s="49" t="e">
        <f t="shared" si="47"/>
        <v>#DIV/0!</v>
      </c>
      <c r="O114" s="49"/>
      <c r="P114" s="49" t="e">
        <f>P109/P102*10</f>
        <v>#DIV/0!</v>
      </c>
      <c r="Q114" s="49" t="e">
        <f>Q109/Q102*10</f>
        <v>#DIV/0!</v>
      </c>
      <c r="R114" s="49"/>
      <c r="S114" s="49"/>
      <c r="T114" s="49"/>
      <c r="U114" s="49" t="e">
        <f t="shared" ref="U114:X115" si="48">U109/U102*10</f>
        <v>#DIV/0!</v>
      </c>
      <c r="V114" s="49" t="e">
        <f t="shared" si="48"/>
        <v>#DIV/0!</v>
      </c>
      <c r="W114" s="49" t="e">
        <f t="shared" si="48"/>
        <v>#DIV/0!</v>
      </c>
      <c r="X114" s="49" t="e">
        <f t="shared" si="48"/>
        <v>#DIV/0!</v>
      </c>
      <c r="Y114" s="49"/>
      <c r="Z114" s="49"/>
      <c r="AA114" s="49"/>
      <c r="AB114" s="49" t="e">
        <f>AB109/AB102*10</f>
        <v>#DIV/0!</v>
      </c>
      <c r="AC114" s="49"/>
      <c r="AD114" s="49"/>
      <c r="AE114" s="49"/>
      <c r="AF114" s="49" t="e">
        <f>AF109/AF102*10</f>
        <v>#DIV/0!</v>
      </c>
    </row>
    <row r="115" spans="1:33" s="11" customFormat="1" ht="30" hidden="1" customHeight="1" x14ac:dyDescent="0.2">
      <c r="A115" s="10" t="s">
        <v>46</v>
      </c>
      <c r="B115" s="49" t="e">
        <f t="shared" si="45"/>
        <v>#DIV/0!</v>
      </c>
      <c r="C115" s="49" t="e">
        <f t="shared" si="45"/>
        <v>#DIV/0!</v>
      </c>
      <c r="D115" s="13" t="e">
        <f t="shared" si="37"/>
        <v>#DIV/0!</v>
      </c>
      <c r="E115" s="49" t="e">
        <f>E110/E103*10</f>
        <v>#DIV/0!</v>
      </c>
      <c r="F115" s="49" t="e">
        <f t="shared" si="47"/>
        <v>#DIV/0!</v>
      </c>
      <c r="G115" s="49" t="e">
        <f t="shared" si="47"/>
        <v>#DIV/0!</v>
      </c>
      <c r="H115" s="49" t="e">
        <f t="shared" si="47"/>
        <v>#DIV/0!</v>
      </c>
      <c r="I115" s="49" t="e">
        <f t="shared" si="47"/>
        <v>#DIV/0!</v>
      </c>
      <c r="J115" s="49" t="e">
        <f t="shared" si="47"/>
        <v>#DIV/0!</v>
      </c>
      <c r="K115" s="49"/>
      <c r="L115" s="49" t="e">
        <f t="shared" si="47"/>
        <v>#DIV/0!</v>
      </c>
      <c r="M115" s="49" t="e">
        <f t="shared" si="47"/>
        <v>#DIV/0!</v>
      </c>
      <c r="N115" s="49" t="e">
        <f t="shared" si="47"/>
        <v>#DIV/0!</v>
      </c>
      <c r="O115" s="49" t="e">
        <f>O110/O103*10</f>
        <v>#DIV/0!</v>
      </c>
      <c r="P115" s="49" t="e">
        <f>P110/P103*10</f>
        <v>#DIV/0!</v>
      </c>
      <c r="Q115" s="49" t="e">
        <f>Q110/Q103*10</f>
        <v>#DIV/0!</v>
      </c>
      <c r="R115" s="49"/>
      <c r="S115" s="49"/>
      <c r="T115" s="49" t="e">
        <f>T110/T103*10</f>
        <v>#DIV/0!</v>
      </c>
      <c r="U115" s="49" t="e">
        <f t="shared" si="48"/>
        <v>#DIV/0!</v>
      </c>
      <c r="V115" s="49" t="e">
        <f t="shared" si="48"/>
        <v>#DIV/0!</v>
      </c>
      <c r="W115" s="49" t="e">
        <f t="shared" si="48"/>
        <v>#DIV/0!</v>
      </c>
      <c r="X115" s="49" t="e">
        <f t="shared" si="48"/>
        <v>#DIV/0!</v>
      </c>
      <c r="Y115" s="49" t="e">
        <f>Y110/Y103*10</f>
        <v>#DIV/0!</v>
      </c>
      <c r="Z115" s="49" t="e">
        <f>Z110/Z103*10</f>
        <v>#DIV/0!</v>
      </c>
      <c r="AA115" s="49"/>
      <c r="AB115" s="49" t="e">
        <f>AB110/AB103*10</f>
        <v>#DIV/0!</v>
      </c>
      <c r="AC115" s="49"/>
      <c r="AD115" s="49"/>
      <c r="AE115" s="49"/>
      <c r="AF115" s="49" t="e">
        <f>AF110/AF103*10</f>
        <v>#DIV/0!</v>
      </c>
    </row>
    <row r="116" spans="1:33" s="11" customFormat="1" ht="30" hidden="1" customHeight="1" x14ac:dyDescent="0.2">
      <c r="A116" s="10" t="s">
        <v>47</v>
      </c>
      <c r="B116" s="49" t="e">
        <f t="shared" si="45"/>
        <v>#DIV/0!</v>
      </c>
      <c r="C116" s="49" t="e">
        <f t="shared" si="45"/>
        <v>#DIV/0!</v>
      </c>
      <c r="D116" s="13" t="e">
        <f t="shared" si="37"/>
        <v>#DIV/0!</v>
      </c>
      <c r="E116" s="49" t="e">
        <f t="shared" si="45"/>
        <v>#DIV/0!</v>
      </c>
      <c r="F116" s="49"/>
      <c r="G116" s="49">
        <v>10</v>
      </c>
      <c r="H116" s="49"/>
      <c r="I116" s="49" t="e">
        <f>I111/I104*10</f>
        <v>#DIV/0!</v>
      </c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 t="e">
        <f>T111/T104*10</f>
        <v>#DIV/0!</v>
      </c>
      <c r="U116" s="49" t="e">
        <f>U111/U104*10</f>
        <v>#DIV/0!</v>
      </c>
      <c r="V116" s="49"/>
      <c r="W116" s="49"/>
      <c r="X116" s="49" t="e">
        <f>X111/X104*10</f>
        <v>#DIV/0!</v>
      </c>
      <c r="Y116" s="49"/>
      <c r="Z116" s="49" t="e">
        <f>Z111/Z104*10</f>
        <v>#DIV/0!</v>
      </c>
      <c r="AA116" s="49"/>
      <c r="AB116" s="49"/>
      <c r="AC116" s="49"/>
      <c r="AD116" s="49"/>
      <c r="AE116" s="49"/>
      <c r="AF116" s="49"/>
    </row>
    <row r="117" spans="1:33" s="11" customFormat="1" ht="30" hidden="1" customHeight="1" outlineLevel="1" x14ac:dyDescent="0.2">
      <c r="A117" s="50" t="s">
        <v>110</v>
      </c>
      <c r="B117" s="20"/>
      <c r="C117" s="22">
        <f>SUM(E117:AF117)</f>
        <v>0</v>
      </c>
      <c r="D117" s="13"/>
      <c r="E117" s="33"/>
      <c r="F117" s="32"/>
      <c r="G117" s="53"/>
      <c r="H117" s="32"/>
      <c r="I117" s="32"/>
      <c r="J117" s="32"/>
      <c r="K117" s="32"/>
      <c r="L117" s="32"/>
      <c r="M117" s="49"/>
      <c r="N117" s="32"/>
      <c r="O117" s="32"/>
      <c r="P117" s="32"/>
      <c r="Q117" s="32"/>
      <c r="R117" s="32"/>
      <c r="S117" s="32"/>
      <c r="T117" s="32"/>
      <c r="U117" s="32"/>
      <c r="V117" s="49"/>
      <c r="W117" s="22"/>
      <c r="X117" s="89"/>
      <c r="Y117" s="89"/>
      <c r="Z117" s="89"/>
      <c r="AA117" s="89"/>
      <c r="AB117" s="22"/>
      <c r="AC117" s="22"/>
      <c r="AD117" s="22"/>
      <c r="AE117" s="22"/>
      <c r="AF117" s="32"/>
    </row>
    <row r="118" spans="1:33" s="11" customFormat="1" ht="30" hidden="1" customHeight="1" x14ac:dyDescent="0.2">
      <c r="A118" s="27" t="s">
        <v>111</v>
      </c>
      <c r="B118" s="20"/>
      <c r="C118" s="22">
        <f>SUM(E118:AF118)</f>
        <v>0</v>
      </c>
      <c r="D118" s="13"/>
      <c r="E118" s="33"/>
      <c r="F118" s="32"/>
      <c r="G118" s="32"/>
      <c r="H118" s="32"/>
      <c r="I118" s="32"/>
      <c r="J118" s="32"/>
      <c r="K118" s="32"/>
      <c r="L118" s="32"/>
      <c r="M118" s="49"/>
      <c r="N118" s="32"/>
      <c r="O118" s="32"/>
      <c r="P118" s="32"/>
      <c r="Q118" s="32"/>
      <c r="R118" s="32"/>
      <c r="S118" s="32"/>
      <c r="T118" s="32"/>
      <c r="U118" s="32"/>
      <c r="V118" s="49"/>
      <c r="W118" s="22"/>
      <c r="X118" s="89"/>
      <c r="Y118" s="89"/>
      <c r="Z118" s="89"/>
      <c r="AA118" s="89"/>
      <c r="AB118" s="22"/>
      <c r="AC118" s="22"/>
      <c r="AD118" s="22"/>
      <c r="AE118" s="22"/>
      <c r="AF118" s="32"/>
    </row>
    <row r="119" spans="1:33" s="11" customFormat="1" ht="30" hidden="1" customHeight="1" x14ac:dyDescent="0.2">
      <c r="A119" s="27" t="s">
        <v>50</v>
      </c>
      <c r="B119" s="55"/>
      <c r="C119" s="55" t="e">
        <f>C118/C117*10</f>
        <v>#DIV/0!</v>
      </c>
      <c r="D119" s="53"/>
      <c r="E119" s="53"/>
      <c r="F119" s="53"/>
      <c r="G119" s="53"/>
      <c r="H119" s="53" t="e">
        <f>H118/H117*10</f>
        <v>#DIV/0!</v>
      </c>
      <c r="I119" s="53"/>
      <c r="J119" s="53"/>
      <c r="K119" s="53"/>
      <c r="L119" s="53"/>
      <c r="M119" s="53"/>
      <c r="N119" s="53" t="e">
        <f>N118/N117*10</f>
        <v>#DIV/0!</v>
      </c>
      <c r="O119" s="53"/>
      <c r="P119" s="53"/>
      <c r="Q119" s="53" t="e">
        <f>Q118/Q117*10</f>
        <v>#DIV/0!</v>
      </c>
      <c r="R119" s="53"/>
      <c r="S119" s="53"/>
      <c r="T119" s="53"/>
      <c r="U119" s="49" t="e">
        <f>U118/U117*10</f>
        <v>#DIV/0!</v>
      </c>
      <c r="V119" s="49"/>
      <c r="W119" s="49" t="e">
        <f>W118/W117*10</f>
        <v>#DIV/0!</v>
      </c>
      <c r="X119" s="53"/>
      <c r="Y119" s="53"/>
      <c r="Z119" s="53"/>
      <c r="AA119" s="53"/>
      <c r="AB119" s="49" t="e">
        <f>AB118/AB117*10</f>
        <v>#DIV/0!</v>
      </c>
      <c r="AC119" s="49"/>
      <c r="AD119" s="49"/>
      <c r="AE119" s="49"/>
      <c r="AF119" s="33"/>
    </row>
    <row r="120" spans="1:33" s="11" customFormat="1" ht="30" hidden="1" customHeight="1" x14ac:dyDescent="0.2">
      <c r="A120" s="50" t="s">
        <v>51</v>
      </c>
      <c r="B120" s="51"/>
      <c r="C120" s="51">
        <f>SUM(E120:AF120)</f>
        <v>0</v>
      </c>
      <c r="D120" s="13" t="e">
        <f t="shared" si="37"/>
        <v>#DIV/0!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</row>
    <row r="121" spans="1:33" s="11" customFormat="1" ht="30" hidden="1" customHeight="1" x14ac:dyDescent="0.2">
      <c r="A121" s="27" t="s">
        <v>52</v>
      </c>
      <c r="B121" s="23"/>
      <c r="C121" s="23">
        <f>SUM(E121:AF121)</f>
        <v>0</v>
      </c>
      <c r="D121" s="13" t="e">
        <f t="shared" si="37"/>
        <v>#DIV/0!</v>
      </c>
      <c r="E121" s="21"/>
      <c r="F121" s="21"/>
      <c r="G121" s="21"/>
      <c r="H121" s="21"/>
      <c r="I121" s="21"/>
      <c r="J121" s="21"/>
      <c r="K121" s="21"/>
      <c r="L121" s="22"/>
      <c r="M121" s="22"/>
      <c r="N121" s="22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3" s="11" customFormat="1" ht="30" hidden="1" customHeight="1" x14ac:dyDescent="0.2">
      <c r="A122" s="27" t="s">
        <v>53</v>
      </c>
      <c r="B122" s="49"/>
      <c r="C122" s="49" t="e">
        <f>C120/C121</f>
        <v>#DIV/0!</v>
      </c>
      <c r="D122" s="13" t="e">
        <f t="shared" si="37"/>
        <v>#DIV/0!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1:33" s="11" customFormat="1" ht="30" hidden="1" customHeight="1" x14ac:dyDescent="0.2">
      <c r="A123" s="10" t="s">
        <v>54</v>
      </c>
      <c r="B123" s="23"/>
      <c r="C123" s="23"/>
      <c r="D123" s="13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</row>
    <row r="124" spans="1:33" s="11" customFormat="1" ht="27" hidden="1" customHeight="1" x14ac:dyDescent="0.2">
      <c r="A124" s="12" t="s">
        <v>55</v>
      </c>
      <c r="B124" s="20"/>
      <c r="C124" s="23">
        <f>SUM(E124:AF124)</f>
        <v>0</v>
      </c>
      <c r="D124" s="13"/>
      <c r="E124" s="46"/>
      <c r="F124" s="46"/>
      <c r="G124" s="46"/>
      <c r="H124" s="46"/>
      <c r="I124" s="46"/>
      <c r="J124" s="46"/>
      <c r="K124" s="46"/>
      <c r="L124" s="46"/>
      <c r="M124" s="22"/>
      <c r="N124" s="46"/>
      <c r="O124" s="46"/>
      <c r="P124" s="46"/>
      <c r="Q124" s="46"/>
      <c r="R124" s="46"/>
      <c r="S124" s="46"/>
      <c r="T124" s="46"/>
      <c r="U124" s="46"/>
      <c r="V124" s="46"/>
      <c r="W124" s="49"/>
      <c r="X124" s="46"/>
      <c r="Y124" s="46"/>
      <c r="Z124" s="46"/>
      <c r="AA124" s="46"/>
      <c r="AB124" s="46"/>
      <c r="AC124" s="46"/>
      <c r="AD124" s="46"/>
      <c r="AE124" s="46"/>
      <c r="AF124" s="46"/>
    </row>
    <row r="125" spans="1:33" s="11" customFormat="1" ht="31.9" hidden="1" customHeight="1" outlineLevel="1" x14ac:dyDescent="0.2">
      <c r="A125" s="12" t="s">
        <v>56</v>
      </c>
      <c r="B125" s="23"/>
      <c r="C125" s="23"/>
      <c r="D125" s="13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69"/>
    </row>
    <row r="126" spans="1:33" s="11" customFormat="1" ht="30" hidden="1" customHeight="1" outlineLevel="1" x14ac:dyDescent="0.2">
      <c r="A126" s="50" t="s">
        <v>57</v>
      </c>
      <c r="B126" s="20"/>
      <c r="C126" s="23">
        <f>SUM(E126:AF126)</f>
        <v>0</v>
      </c>
      <c r="D126" s="13" t="e">
        <f t="shared" ref="D126:D166" si="49">C126/B126</f>
        <v>#DIV/0!</v>
      </c>
      <c r="E126" s="34"/>
      <c r="F126" s="34"/>
      <c r="G126" s="34"/>
      <c r="H126" s="34"/>
      <c r="I126" s="34"/>
      <c r="J126" s="34"/>
      <c r="K126" s="93"/>
      <c r="L126" s="34"/>
      <c r="M126" s="34"/>
      <c r="N126" s="34"/>
      <c r="O126" s="34"/>
      <c r="P126" s="34"/>
      <c r="Q126" s="34"/>
      <c r="R126" s="93"/>
      <c r="S126" s="93"/>
      <c r="T126" s="34"/>
      <c r="U126" s="34"/>
      <c r="V126" s="34"/>
      <c r="W126" s="34"/>
      <c r="X126" s="34"/>
      <c r="Y126" s="34"/>
      <c r="Z126" s="34"/>
      <c r="AA126" s="93"/>
      <c r="AB126" s="34"/>
      <c r="AC126" s="93"/>
      <c r="AD126" s="93"/>
      <c r="AE126" s="93"/>
      <c r="AF126" s="34"/>
    </row>
    <row r="127" spans="1:33" s="11" customFormat="1" ht="19.149999999999999" hidden="1" customHeight="1" x14ac:dyDescent="0.2">
      <c r="A127" s="12" t="s">
        <v>140</v>
      </c>
      <c r="B127" s="28" t="e">
        <f>B126/B125</f>
        <v>#DIV/0!</v>
      </c>
      <c r="C127" s="28" t="e">
        <f>C126/C125</f>
        <v>#DIV/0!</v>
      </c>
      <c r="D127" s="13"/>
      <c r="E127" s="30" t="e">
        <f t="shared" ref="E127:AF127" si="50">E126/E125</f>
        <v>#DIV/0!</v>
      </c>
      <c r="F127" s="30" t="e">
        <f t="shared" si="50"/>
        <v>#DIV/0!</v>
      </c>
      <c r="G127" s="30" t="e">
        <f t="shared" si="50"/>
        <v>#DIV/0!</v>
      </c>
      <c r="H127" s="30" t="e">
        <f t="shared" si="50"/>
        <v>#DIV/0!</v>
      </c>
      <c r="I127" s="30" t="e">
        <f t="shared" si="50"/>
        <v>#DIV/0!</v>
      </c>
      <c r="J127" s="30" t="e">
        <f t="shared" si="50"/>
        <v>#DIV/0!</v>
      </c>
      <c r="K127" s="30"/>
      <c r="L127" s="30" t="e">
        <f t="shared" si="50"/>
        <v>#DIV/0!</v>
      </c>
      <c r="M127" s="30" t="e">
        <f t="shared" si="50"/>
        <v>#DIV/0!</v>
      </c>
      <c r="N127" s="30" t="e">
        <f t="shared" si="50"/>
        <v>#DIV/0!</v>
      </c>
      <c r="O127" s="30" t="e">
        <f t="shared" si="50"/>
        <v>#DIV/0!</v>
      </c>
      <c r="P127" s="30" t="e">
        <f t="shared" si="50"/>
        <v>#DIV/0!</v>
      </c>
      <c r="Q127" s="30" t="e">
        <f t="shared" si="50"/>
        <v>#DIV/0!</v>
      </c>
      <c r="R127" s="30"/>
      <c r="S127" s="30"/>
      <c r="T127" s="30" t="e">
        <f t="shared" si="50"/>
        <v>#DIV/0!</v>
      </c>
      <c r="U127" s="30" t="e">
        <f t="shared" si="50"/>
        <v>#DIV/0!</v>
      </c>
      <c r="V127" s="30" t="e">
        <f t="shared" si="50"/>
        <v>#DIV/0!</v>
      </c>
      <c r="W127" s="30" t="e">
        <f t="shared" si="50"/>
        <v>#DIV/0!</v>
      </c>
      <c r="X127" s="30" t="e">
        <f t="shared" si="50"/>
        <v>#DIV/0!</v>
      </c>
      <c r="Y127" s="30" t="e">
        <f t="shared" si="50"/>
        <v>#DIV/0!</v>
      </c>
      <c r="Z127" s="30" t="e">
        <f t="shared" si="50"/>
        <v>#DIV/0!</v>
      </c>
      <c r="AA127" s="30"/>
      <c r="AB127" s="30" t="e">
        <f t="shared" si="50"/>
        <v>#DIV/0!</v>
      </c>
      <c r="AC127" s="30"/>
      <c r="AD127" s="30"/>
      <c r="AE127" s="30"/>
      <c r="AF127" s="30" t="e">
        <f t="shared" si="50"/>
        <v>#DIV/0!</v>
      </c>
    </row>
    <row r="128" spans="1:33" s="87" customFormat="1" ht="21" hidden="1" customHeight="1" x14ac:dyDescent="0.2">
      <c r="A128" s="85" t="s">
        <v>48</v>
      </c>
      <c r="B128" s="86">
        <f>B125-B126</f>
        <v>0</v>
      </c>
      <c r="C128" s="86">
        <f>C125-C126</f>
        <v>0</v>
      </c>
      <c r="D128" s="86"/>
      <c r="E128" s="86">
        <f t="shared" ref="E128:AF128" si="51">E125-E126</f>
        <v>0</v>
      </c>
      <c r="F128" s="86">
        <f t="shared" si="51"/>
        <v>0</v>
      </c>
      <c r="G128" s="86">
        <f t="shared" si="51"/>
        <v>0</v>
      </c>
      <c r="H128" s="86">
        <f t="shared" si="51"/>
        <v>0</v>
      </c>
      <c r="I128" s="86">
        <f t="shared" si="51"/>
        <v>0</v>
      </c>
      <c r="J128" s="86">
        <f t="shared" si="51"/>
        <v>0</v>
      </c>
      <c r="K128" s="86"/>
      <c r="L128" s="86">
        <f t="shared" si="51"/>
        <v>0</v>
      </c>
      <c r="M128" s="86">
        <f t="shared" si="51"/>
        <v>0</v>
      </c>
      <c r="N128" s="86">
        <f t="shared" si="51"/>
        <v>0</v>
      </c>
      <c r="O128" s="86">
        <f t="shared" si="51"/>
        <v>0</v>
      </c>
      <c r="P128" s="86">
        <f t="shared" si="51"/>
        <v>0</v>
      </c>
      <c r="Q128" s="86">
        <f t="shared" si="51"/>
        <v>0</v>
      </c>
      <c r="R128" s="86"/>
      <c r="S128" s="86"/>
      <c r="T128" s="86">
        <f t="shared" si="51"/>
        <v>0</v>
      </c>
      <c r="U128" s="86">
        <f t="shared" si="51"/>
        <v>0</v>
      </c>
      <c r="V128" s="86">
        <f t="shared" si="51"/>
        <v>0</v>
      </c>
      <c r="W128" s="86">
        <f t="shared" si="51"/>
        <v>0</v>
      </c>
      <c r="X128" s="86">
        <f t="shared" si="51"/>
        <v>0</v>
      </c>
      <c r="Y128" s="86">
        <f t="shared" si="51"/>
        <v>0</v>
      </c>
      <c r="Z128" s="86">
        <f t="shared" si="51"/>
        <v>0</v>
      </c>
      <c r="AA128" s="86"/>
      <c r="AB128" s="86">
        <f t="shared" si="51"/>
        <v>0</v>
      </c>
      <c r="AC128" s="86"/>
      <c r="AD128" s="86"/>
      <c r="AE128" s="86"/>
      <c r="AF128" s="86">
        <f t="shared" si="51"/>
        <v>0</v>
      </c>
    </row>
    <row r="129" spans="1:32" s="11" customFormat="1" ht="22.9" hidden="1" customHeight="1" x14ac:dyDescent="0.2">
      <c r="A129" s="12" t="s">
        <v>143</v>
      </c>
      <c r="B129" s="34"/>
      <c r="C129" s="22"/>
      <c r="D129" s="14" t="e">
        <f t="shared" si="49"/>
        <v>#DIV/0!</v>
      </c>
      <c r="E129" s="34"/>
      <c r="F129" s="34"/>
      <c r="G129" s="34"/>
      <c r="H129" s="34"/>
      <c r="I129" s="34"/>
      <c r="J129" s="34"/>
      <c r="K129" s="93"/>
      <c r="L129" s="34"/>
      <c r="M129" s="34"/>
      <c r="N129" s="34"/>
      <c r="O129" s="34"/>
      <c r="P129" s="34"/>
      <c r="Q129" s="34"/>
      <c r="R129" s="93"/>
      <c r="S129" s="93"/>
      <c r="T129" s="34"/>
      <c r="U129" s="34"/>
      <c r="V129" s="34"/>
      <c r="W129" s="34"/>
      <c r="X129" s="34"/>
      <c r="Y129" s="34"/>
      <c r="Z129" s="34"/>
      <c r="AA129" s="93"/>
      <c r="AB129" s="34"/>
      <c r="AC129" s="93"/>
      <c r="AD129" s="93"/>
      <c r="AE129" s="93"/>
      <c r="AF129" s="34"/>
    </row>
    <row r="130" spans="1:32" s="11" customFormat="1" ht="30" hidden="1" customHeight="1" x14ac:dyDescent="0.2">
      <c r="A130" s="27" t="s">
        <v>58</v>
      </c>
      <c r="B130" s="20"/>
      <c r="C130" s="23">
        <f>SUM(E130:AF130)</f>
        <v>0</v>
      </c>
      <c r="D130" s="13" t="e">
        <f t="shared" si="49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34"/>
      <c r="W130" s="34"/>
      <c r="X130" s="34"/>
      <c r="Y130" s="34"/>
      <c r="Z130" s="34"/>
      <c r="AA130" s="93"/>
      <c r="AB130" s="34"/>
      <c r="AC130" s="93"/>
      <c r="AD130" s="93"/>
      <c r="AE130" s="93"/>
      <c r="AF130" s="34"/>
    </row>
    <row r="131" spans="1:32" s="11" customFormat="1" ht="31.15" hidden="1" customHeight="1" x14ac:dyDescent="0.2">
      <c r="A131" s="12" t="s">
        <v>5</v>
      </c>
      <c r="B131" s="13" t="e">
        <f>B130/B129</f>
        <v>#DIV/0!</v>
      </c>
      <c r="C131" s="8" t="e">
        <f>C130/C129</f>
        <v>#DIV/0!</v>
      </c>
      <c r="D131" s="13"/>
      <c r="E131" s="24" t="e">
        <f t="shared" ref="E131:AF131" si="52">E130/E129</f>
        <v>#DIV/0!</v>
      </c>
      <c r="F131" s="24" t="e">
        <f t="shared" si="52"/>
        <v>#DIV/0!</v>
      </c>
      <c r="G131" s="24" t="e">
        <f t="shared" si="52"/>
        <v>#DIV/0!</v>
      </c>
      <c r="H131" s="24" t="e">
        <f t="shared" si="52"/>
        <v>#DIV/0!</v>
      </c>
      <c r="I131" s="24" t="e">
        <f t="shared" si="52"/>
        <v>#DIV/0!</v>
      </c>
      <c r="J131" s="24" t="e">
        <f t="shared" si="52"/>
        <v>#DIV/0!</v>
      </c>
      <c r="K131" s="24"/>
      <c r="L131" s="24" t="e">
        <f t="shared" si="52"/>
        <v>#DIV/0!</v>
      </c>
      <c r="M131" s="24" t="e">
        <f t="shared" si="52"/>
        <v>#DIV/0!</v>
      </c>
      <c r="N131" s="24" t="e">
        <f t="shared" si="52"/>
        <v>#DIV/0!</v>
      </c>
      <c r="O131" s="24" t="e">
        <f t="shared" si="52"/>
        <v>#DIV/0!</v>
      </c>
      <c r="P131" s="24" t="e">
        <f t="shared" si="52"/>
        <v>#DIV/0!</v>
      </c>
      <c r="Q131" s="24" t="e">
        <f t="shared" si="52"/>
        <v>#DIV/0!</v>
      </c>
      <c r="R131" s="24"/>
      <c r="S131" s="24"/>
      <c r="T131" s="24" t="e">
        <f t="shared" si="52"/>
        <v>#DIV/0!</v>
      </c>
      <c r="U131" s="24" t="e">
        <f t="shared" si="52"/>
        <v>#DIV/0!</v>
      </c>
      <c r="V131" s="24" t="e">
        <f t="shared" si="52"/>
        <v>#DIV/0!</v>
      </c>
      <c r="W131" s="24" t="e">
        <f t="shared" si="52"/>
        <v>#DIV/0!</v>
      </c>
      <c r="X131" s="24" t="e">
        <f t="shared" si="52"/>
        <v>#DIV/0!</v>
      </c>
      <c r="Y131" s="24" t="e">
        <f t="shared" si="52"/>
        <v>#DIV/0!</v>
      </c>
      <c r="Z131" s="24" t="e">
        <f t="shared" si="52"/>
        <v>#DIV/0!</v>
      </c>
      <c r="AA131" s="24"/>
      <c r="AB131" s="24" t="e">
        <f t="shared" si="52"/>
        <v>#DIV/0!</v>
      </c>
      <c r="AC131" s="24"/>
      <c r="AD131" s="24"/>
      <c r="AE131" s="24"/>
      <c r="AF131" s="24" t="e">
        <f t="shared" si="52"/>
        <v>#DIV/0!</v>
      </c>
    </row>
    <row r="132" spans="1:32" s="11" customFormat="1" ht="30" hidden="1" customHeight="1" x14ac:dyDescent="0.2">
      <c r="A132" s="27" t="s">
        <v>50</v>
      </c>
      <c r="B132" s="55" t="e">
        <f>B130/B126*10</f>
        <v>#DIV/0!</v>
      </c>
      <c r="C132" s="55" t="e">
        <f>C130/C126*10</f>
        <v>#DIV/0!</v>
      </c>
      <c r="D132" s="13" t="e">
        <f t="shared" si="49"/>
        <v>#DIV/0!</v>
      </c>
      <c r="E132" s="53" t="e">
        <f t="shared" ref="E132:Q132" si="53">E130/E126*10</f>
        <v>#DIV/0!</v>
      </c>
      <c r="F132" s="53" t="e">
        <f t="shared" si="53"/>
        <v>#DIV/0!</v>
      </c>
      <c r="G132" s="53" t="e">
        <f t="shared" si="53"/>
        <v>#DIV/0!</v>
      </c>
      <c r="H132" s="53" t="e">
        <f t="shared" si="53"/>
        <v>#DIV/0!</v>
      </c>
      <c r="I132" s="53" t="e">
        <f t="shared" si="53"/>
        <v>#DIV/0!</v>
      </c>
      <c r="J132" s="53" t="e">
        <f t="shared" si="53"/>
        <v>#DIV/0!</v>
      </c>
      <c r="K132" s="53"/>
      <c r="L132" s="53" t="e">
        <f t="shared" si="53"/>
        <v>#DIV/0!</v>
      </c>
      <c r="M132" s="53" t="e">
        <f t="shared" si="53"/>
        <v>#DIV/0!</v>
      </c>
      <c r="N132" s="53" t="e">
        <f t="shared" si="53"/>
        <v>#DIV/0!</v>
      </c>
      <c r="O132" s="53" t="e">
        <f t="shared" si="53"/>
        <v>#DIV/0!</v>
      </c>
      <c r="P132" s="53" t="e">
        <f t="shared" si="53"/>
        <v>#DIV/0!</v>
      </c>
      <c r="Q132" s="53" t="e">
        <f t="shared" si="53"/>
        <v>#DIV/0!</v>
      </c>
      <c r="R132" s="53"/>
      <c r="S132" s="53"/>
      <c r="T132" s="53" t="e">
        <f t="shared" ref="T132:Y132" si="54">T130/T126*10</f>
        <v>#DIV/0!</v>
      </c>
      <c r="U132" s="53" t="e">
        <f t="shared" si="54"/>
        <v>#DIV/0!</v>
      </c>
      <c r="V132" s="53" t="e">
        <f t="shared" si="54"/>
        <v>#DIV/0!</v>
      </c>
      <c r="W132" s="53" t="e">
        <f t="shared" si="54"/>
        <v>#DIV/0!</v>
      </c>
      <c r="X132" s="53" t="e">
        <f t="shared" si="54"/>
        <v>#DIV/0!</v>
      </c>
      <c r="Y132" s="53" t="e">
        <f t="shared" si="54"/>
        <v>#DIV/0!</v>
      </c>
      <c r="Z132" s="53" t="e">
        <f>Z130/Z126*10</f>
        <v>#DIV/0!</v>
      </c>
      <c r="AA132" s="53"/>
      <c r="AB132" s="53" t="e">
        <f>AB130/AB126*10</f>
        <v>#DIV/0!</v>
      </c>
      <c r="AC132" s="53"/>
      <c r="AD132" s="53"/>
      <c r="AE132" s="53"/>
      <c r="AF132" s="53" t="e">
        <f>AF130/AF126*10</f>
        <v>#DIV/0!</v>
      </c>
    </row>
    <row r="133" spans="1:32" s="11" customFormat="1" ht="30" hidden="1" customHeight="1" outlineLevel="1" x14ac:dyDescent="0.2">
      <c r="A133" s="10" t="s">
        <v>59</v>
      </c>
      <c r="B133" s="7"/>
      <c r="C133" s="23">
        <f>E133+F133+G133+H133+I133+J133+L133+M133+N133+O133+P133+Q133+T133+U133+V133+W133+X133+Y133+Z133+AB133+AF133</f>
        <v>0</v>
      </c>
      <c r="D133" s="13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</row>
    <row r="134" spans="1:32" s="11" customFormat="1" ht="30" hidden="1" customHeight="1" x14ac:dyDescent="0.2">
      <c r="A134" s="10" t="s">
        <v>60</v>
      </c>
      <c r="B134" s="52"/>
      <c r="C134" s="23">
        <f>SUM(E134:AF134)</f>
        <v>0</v>
      </c>
      <c r="D134" s="13"/>
      <c r="E134" s="53"/>
      <c r="F134" s="53"/>
      <c r="G134" s="54"/>
      <c r="H134" s="53"/>
      <c r="I134" s="53"/>
      <c r="J134" s="53"/>
      <c r="K134" s="53"/>
      <c r="L134" s="53"/>
      <c r="M134" s="22"/>
      <c r="N134" s="53"/>
      <c r="O134" s="53"/>
      <c r="P134" s="53"/>
      <c r="Q134" s="53"/>
      <c r="R134" s="53"/>
      <c r="S134" s="53"/>
      <c r="T134" s="53"/>
      <c r="U134" s="53"/>
      <c r="V134" s="53"/>
      <c r="W134" s="49"/>
      <c r="X134" s="53"/>
      <c r="Y134" s="53"/>
      <c r="Z134" s="53"/>
      <c r="AA134" s="53"/>
      <c r="AB134" s="52"/>
      <c r="AC134" s="52"/>
      <c r="AD134" s="52"/>
      <c r="AE134" s="52"/>
      <c r="AF134" s="53"/>
    </row>
    <row r="135" spans="1:32" s="11" customFormat="1" ht="30" hidden="1" customHeight="1" outlineLevel="1" x14ac:dyDescent="0.2">
      <c r="A135" s="10" t="s">
        <v>61</v>
      </c>
      <c r="B135" s="51"/>
      <c r="C135" s="51">
        <f>C133-C134</f>
        <v>0</v>
      </c>
      <c r="D135" s="13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</row>
    <row r="136" spans="1:32" s="11" customFormat="1" ht="30" hidden="1" customHeight="1" outlineLevel="1" x14ac:dyDescent="0.2">
      <c r="A136" s="50" t="s">
        <v>131</v>
      </c>
      <c r="B136" s="20"/>
      <c r="C136" s="23">
        <f>SUM(E136:AF136)</f>
        <v>0</v>
      </c>
      <c r="D136" s="13" t="e">
        <f t="shared" si="49"/>
        <v>#DIV/0!</v>
      </c>
      <c r="E136" s="34"/>
      <c r="F136" s="34"/>
      <c r="G136" s="34"/>
      <c r="H136" s="34"/>
      <c r="I136" s="34"/>
      <c r="J136" s="34"/>
      <c r="K136" s="93"/>
      <c r="L136" s="34"/>
      <c r="M136" s="34"/>
      <c r="N136" s="34"/>
      <c r="O136" s="34"/>
      <c r="P136" s="34"/>
      <c r="Q136" s="34"/>
      <c r="R136" s="93"/>
      <c r="S136" s="93"/>
      <c r="T136" s="34"/>
      <c r="U136" s="34"/>
      <c r="V136" s="34"/>
      <c r="W136" s="34"/>
      <c r="X136" s="34"/>
      <c r="Y136" s="34"/>
      <c r="Z136" s="34"/>
      <c r="AA136" s="93"/>
      <c r="AB136" s="34"/>
      <c r="AC136" s="93"/>
      <c r="AD136" s="93"/>
      <c r="AE136" s="93"/>
      <c r="AF136" s="34"/>
    </row>
    <row r="137" spans="1:32" s="11" customFormat="1" ht="27" hidden="1" customHeight="1" x14ac:dyDescent="0.2">
      <c r="A137" s="12" t="s">
        <v>140</v>
      </c>
      <c r="B137" s="28" t="e">
        <f>B136/B135</f>
        <v>#DIV/0!</v>
      </c>
      <c r="C137" s="28" t="e">
        <f>C136/C135</f>
        <v>#DIV/0!</v>
      </c>
      <c r="D137" s="13"/>
      <c r="E137" s="24" t="e">
        <f>E136/E135</f>
        <v>#DIV/0!</v>
      </c>
      <c r="F137" s="24" t="e">
        <f t="shared" ref="F137:AF137" si="55">F136/F135</f>
        <v>#DIV/0!</v>
      </c>
      <c r="G137" s="24" t="e">
        <f t="shared" si="55"/>
        <v>#DIV/0!</v>
      </c>
      <c r="H137" s="24" t="e">
        <f t="shared" si="55"/>
        <v>#DIV/0!</v>
      </c>
      <c r="I137" s="24" t="e">
        <f t="shared" si="55"/>
        <v>#DIV/0!</v>
      </c>
      <c r="J137" s="24" t="e">
        <f t="shared" si="55"/>
        <v>#DIV/0!</v>
      </c>
      <c r="K137" s="24"/>
      <c r="L137" s="24" t="e">
        <f t="shared" si="55"/>
        <v>#DIV/0!</v>
      </c>
      <c r="M137" s="24" t="e">
        <f t="shared" si="55"/>
        <v>#DIV/0!</v>
      </c>
      <c r="N137" s="24" t="e">
        <f t="shared" si="55"/>
        <v>#DIV/0!</v>
      </c>
      <c r="O137" s="24" t="e">
        <f t="shared" si="55"/>
        <v>#DIV/0!</v>
      </c>
      <c r="P137" s="24" t="e">
        <f t="shared" si="55"/>
        <v>#DIV/0!</v>
      </c>
      <c r="Q137" s="24" t="e">
        <f t="shared" si="55"/>
        <v>#DIV/0!</v>
      </c>
      <c r="R137" s="24"/>
      <c r="S137" s="24"/>
      <c r="T137" s="24"/>
      <c r="U137" s="24" t="e">
        <f t="shared" si="55"/>
        <v>#DIV/0!</v>
      </c>
      <c r="V137" s="24" t="e">
        <f t="shared" si="55"/>
        <v>#DIV/0!</v>
      </c>
      <c r="W137" s="24" t="e">
        <f t="shared" si="55"/>
        <v>#DIV/0!</v>
      </c>
      <c r="X137" s="24" t="e">
        <f t="shared" si="55"/>
        <v>#DIV/0!</v>
      </c>
      <c r="Y137" s="24" t="e">
        <f t="shared" si="55"/>
        <v>#DIV/0!</v>
      </c>
      <c r="Z137" s="24" t="e">
        <f t="shared" si="55"/>
        <v>#DIV/0!</v>
      </c>
      <c r="AA137" s="24"/>
      <c r="AB137" s="24" t="e">
        <f t="shared" si="55"/>
        <v>#DIV/0!</v>
      </c>
      <c r="AC137" s="24"/>
      <c r="AD137" s="24"/>
      <c r="AE137" s="24"/>
      <c r="AF137" s="24" t="e">
        <f t="shared" si="55"/>
        <v>#DIV/0!</v>
      </c>
    </row>
    <row r="138" spans="1:32" s="11" customFormat="1" ht="31.15" hidden="1" customHeight="1" x14ac:dyDescent="0.2">
      <c r="A138" s="12" t="s">
        <v>144</v>
      </c>
      <c r="B138" s="34"/>
      <c r="C138" s="34"/>
      <c r="D138" s="14" t="e">
        <f t="shared" si="49"/>
        <v>#DIV/0!</v>
      </c>
      <c r="E138" s="34"/>
      <c r="F138" s="34"/>
      <c r="G138" s="34"/>
      <c r="H138" s="34"/>
      <c r="I138" s="34"/>
      <c r="J138" s="34"/>
      <c r="K138" s="93"/>
      <c r="L138" s="34"/>
      <c r="M138" s="34"/>
      <c r="N138" s="34"/>
      <c r="O138" s="34"/>
      <c r="P138" s="34"/>
      <c r="Q138" s="34"/>
      <c r="R138" s="93"/>
      <c r="S138" s="93"/>
      <c r="T138" s="34"/>
      <c r="U138" s="34"/>
      <c r="V138" s="34"/>
      <c r="W138" s="34"/>
      <c r="X138" s="34"/>
      <c r="Y138" s="34"/>
      <c r="Z138" s="34"/>
      <c r="AA138" s="93"/>
      <c r="AB138" s="34"/>
      <c r="AC138" s="93"/>
      <c r="AD138" s="93"/>
      <c r="AE138" s="93"/>
      <c r="AF138" s="34"/>
    </row>
    <row r="139" spans="1:32" s="11" customFormat="1" ht="30" hidden="1" customHeight="1" x14ac:dyDescent="0.2">
      <c r="A139" s="27" t="s">
        <v>62</v>
      </c>
      <c r="B139" s="20"/>
      <c r="C139" s="23">
        <f>SUM(E139:AF139)</f>
        <v>0</v>
      </c>
      <c r="D139" s="13" t="e">
        <f t="shared" si="49"/>
        <v>#DIV/0!</v>
      </c>
      <c r="E139" s="34"/>
      <c r="F139" s="34"/>
      <c r="G139" s="34"/>
      <c r="H139" s="34"/>
      <c r="I139" s="34"/>
      <c r="J139" s="34"/>
      <c r="K139" s="93"/>
      <c r="L139" s="34"/>
      <c r="M139" s="34"/>
      <c r="N139" s="34"/>
      <c r="O139" s="34"/>
      <c r="P139" s="34"/>
      <c r="Q139" s="34"/>
      <c r="R139" s="93"/>
      <c r="S139" s="93"/>
      <c r="T139" s="34"/>
      <c r="U139" s="34"/>
      <c r="V139" s="34"/>
      <c r="W139" s="34"/>
      <c r="X139" s="34"/>
      <c r="Y139" s="34"/>
      <c r="Z139" s="34"/>
      <c r="AA139" s="93"/>
      <c r="AB139" s="34"/>
      <c r="AC139" s="93"/>
      <c r="AD139" s="93"/>
      <c r="AE139" s="93"/>
      <c r="AF139" s="34"/>
    </row>
    <row r="140" spans="1:32" s="11" customFormat="1" ht="30" hidden="1" customHeight="1" x14ac:dyDescent="0.2">
      <c r="A140" s="12" t="s">
        <v>5</v>
      </c>
      <c r="B140" s="25" t="e">
        <f>B139/B138</f>
        <v>#DIV/0!</v>
      </c>
      <c r="C140" s="25" t="e">
        <f>C139/C138</f>
        <v>#DIV/0!</v>
      </c>
      <c r="D140" s="8"/>
      <c r="E140" s="25" t="e">
        <f t="shared" ref="E140:N140" si="56">E139/E138</f>
        <v>#DIV/0!</v>
      </c>
      <c r="F140" s="25" t="e">
        <f t="shared" si="56"/>
        <v>#DIV/0!</v>
      </c>
      <c r="G140" s="25" t="e">
        <f t="shared" si="56"/>
        <v>#DIV/0!</v>
      </c>
      <c r="H140" s="25" t="e">
        <f t="shared" si="56"/>
        <v>#DIV/0!</v>
      </c>
      <c r="I140" s="25" t="e">
        <f t="shared" si="56"/>
        <v>#DIV/0!</v>
      </c>
      <c r="J140" s="25" t="e">
        <f t="shared" si="56"/>
        <v>#DIV/0!</v>
      </c>
      <c r="K140" s="92"/>
      <c r="L140" s="25" t="e">
        <f t="shared" si="56"/>
        <v>#DIV/0!</v>
      </c>
      <c r="M140" s="25" t="e">
        <f t="shared" si="56"/>
        <v>#DIV/0!</v>
      </c>
      <c r="N140" s="25" t="e">
        <f t="shared" si="56"/>
        <v>#DIV/0!</v>
      </c>
      <c r="O140" s="25"/>
      <c r="P140" s="25" t="e">
        <f>P139/P138</f>
        <v>#DIV/0!</v>
      </c>
      <c r="Q140" s="25" t="e">
        <f>Q139/Q138</f>
        <v>#DIV/0!</v>
      </c>
      <c r="R140" s="92"/>
      <c r="S140" s="92"/>
      <c r="T140" s="25"/>
      <c r="U140" s="25" t="e">
        <f>U139/U138</f>
        <v>#DIV/0!</v>
      </c>
      <c r="V140" s="25" t="e">
        <f>V139/V138</f>
        <v>#DIV/0!</v>
      </c>
      <c r="W140" s="25" t="e">
        <f>W139/W138</f>
        <v>#DIV/0!</v>
      </c>
      <c r="X140" s="25" t="e">
        <f>X139/X138</f>
        <v>#DIV/0!</v>
      </c>
      <c r="Y140" s="25"/>
      <c r="Z140" s="25" t="e">
        <f>Z139/Z138</f>
        <v>#DIV/0!</v>
      </c>
      <c r="AA140" s="92"/>
      <c r="AB140" s="25" t="e">
        <f>AB139/AB138</f>
        <v>#DIV/0!</v>
      </c>
      <c r="AC140" s="92"/>
      <c r="AD140" s="92"/>
      <c r="AE140" s="92"/>
      <c r="AF140" s="25" t="e">
        <f>AF139/AF138</f>
        <v>#DIV/0!</v>
      </c>
    </row>
    <row r="141" spans="1:32" s="11" customFormat="1" ht="30" hidden="1" customHeight="1" x14ac:dyDescent="0.2">
      <c r="A141" s="27" t="s">
        <v>50</v>
      </c>
      <c r="B141" s="55" t="e">
        <f>B139/B136*10</f>
        <v>#DIV/0!</v>
      </c>
      <c r="C141" s="55" t="e">
        <f>C139/C136*10</f>
        <v>#DIV/0!</v>
      </c>
      <c r="D141" s="13" t="e">
        <f t="shared" si="49"/>
        <v>#DIV/0!</v>
      </c>
      <c r="E141" s="53" t="e">
        <f>E139/E136*10</f>
        <v>#DIV/0!</v>
      </c>
      <c r="F141" s="53" t="e">
        <f>F139/F136*10</f>
        <v>#DIV/0!</v>
      </c>
      <c r="G141" s="53" t="e">
        <f>G139/G136*10</f>
        <v>#DIV/0!</v>
      </c>
      <c r="H141" s="53" t="e">
        <f t="shared" ref="H141:O141" si="57">H139/H136*10</f>
        <v>#DIV/0!</v>
      </c>
      <c r="I141" s="53" t="e">
        <f t="shared" si="57"/>
        <v>#DIV/0!</v>
      </c>
      <c r="J141" s="53" t="e">
        <f t="shared" si="57"/>
        <v>#DIV/0!</v>
      </c>
      <c r="K141" s="53"/>
      <c r="L141" s="53" t="e">
        <f t="shared" si="57"/>
        <v>#DIV/0!</v>
      </c>
      <c r="M141" s="53" t="e">
        <f t="shared" si="57"/>
        <v>#DIV/0!</v>
      </c>
      <c r="N141" s="53" t="e">
        <f t="shared" si="57"/>
        <v>#DIV/0!</v>
      </c>
      <c r="O141" s="53" t="e">
        <f t="shared" si="57"/>
        <v>#DIV/0!</v>
      </c>
      <c r="P141" s="53" t="e">
        <f>P139/P136*10</f>
        <v>#DIV/0!</v>
      </c>
      <c r="Q141" s="53" t="e">
        <f>Q139/Q136*10</f>
        <v>#DIV/0!</v>
      </c>
      <c r="R141" s="53"/>
      <c r="S141" s="53"/>
      <c r="T141" s="53"/>
      <c r="U141" s="53" t="e">
        <f t="shared" ref="U141:AF141" si="58">U139/U136*10</f>
        <v>#DIV/0!</v>
      </c>
      <c r="V141" s="53" t="e">
        <f t="shared" si="58"/>
        <v>#DIV/0!</v>
      </c>
      <c r="W141" s="53" t="e">
        <f t="shared" si="58"/>
        <v>#DIV/0!</v>
      </c>
      <c r="X141" s="53" t="e">
        <f t="shared" si="58"/>
        <v>#DIV/0!</v>
      </c>
      <c r="Y141" s="53" t="e">
        <f t="shared" si="58"/>
        <v>#DIV/0!</v>
      </c>
      <c r="Z141" s="53" t="e">
        <f t="shared" si="58"/>
        <v>#DIV/0!</v>
      </c>
      <c r="AA141" s="53"/>
      <c r="AB141" s="53" t="e">
        <f t="shared" si="58"/>
        <v>#DIV/0!</v>
      </c>
      <c r="AC141" s="53"/>
      <c r="AD141" s="53"/>
      <c r="AE141" s="53"/>
      <c r="AF141" s="53" t="e">
        <f t="shared" si="58"/>
        <v>#DIV/0!</v>
      </c>
    </row>
    <row r="142" spans="1:32" s="11" customFormat="1" ht="30" hidden="1" customHeight="1" outlineLevel="1" x14ac:dyDescent="0.2">
      <c r="A142" s="50" t="s">
        <v>132</v>
      </c>
      <c r="B142" s="20"/>
      <c r="C142" s="23">
        <f>SUM(E142:AF142)</f>
        <v>0</v>
      </c>
      <c r="D142" s="13" t="e">
        <f t="shared" si="49"/>
        <v>#DIV/0!</v>
      </c>
      <c r="E142" s="33"/>
      <c r="F142" s="32"/>
      <c r="G142" s="5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56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:32" s="11" customFormat="1" ht="30" hidden="1" customHeight="1" x14ac:dyDescent="0.2">
      <c r="A143" s="27" t="s">
        <v>133</v>
      </c>
      <c r="B143" s="20"/>
      <c r="C143" s="23">
        <f>SUM(E143:AF143)</f>
        <v>0</v>
      </c>
      <c r="D143" s="13" t="e">
        <f t="shared" si="49"/>
        <v>#DIV/0!</v>
      </c>
      <c r="E143" s="33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56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:32" s="11" customFormat="1" ht="30" hidden="1" customHeight="1" x14ac:dyDescent="0.2">
      <c r="A144" s="27" t="s">
        <v>50</v>
      </c>
      <c r="B144" s="55" t="e">
        <f>B143/B142*10</f>
        <v>#DIV/0!</v>
      </c>
      <c r="C144" s="55" t="e">
        <f>C143/C142*10</f>
        <v>#DIV/0!</v>
      </c>
      <c r="D144" s="13" t="e">
        <f t="shared" si="49"/>
        <v>#DIV/0!</v>
      </c>
      <c r="E144" s="33"/>
      <c r="F144" s="53"/>
      <c r="G144" s="53" t="e">
        <f>G143/G142*10</f>
        <v>#DIV/0!</v>
      </c>
      <c r="H144" s="53"/>
      <c r="I144" s="53"/>
      <c r="J144" s="53"/>
      <c r="K144" s="53"/>
      <c r="L144" s="53"/>
      <c r="M144" s="53" t="e">
        <f>M143/M142*10</f>
        <v>#DIV/0!</v>
      </c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33"/>
      <c r="Z144" s="53"/>
      <c r="AA144" s="53"/>
      <c r="AB144" s="33"/>
      <c r="AC144" s="33"/>
      <c r="AD144" s="33"/>
      <c r="AE144" s="33"/>
      <c r="AF144" s="53" t="e">
        <f>AF143/AF142*10</f>
        <v>#DIV/0!</v>
      </c>
    </row>
    <row r="145" spans="1:32" s="11" customFormat="1" ht="30" hidden="1" customHeight="1" outlineLevel="1" x14ac:dyDescent="0.2">
      <c r="A145" s="50" t="s">
        <v>63</v>
      </c>
      <c r="B145" s="17"/>
      <c r="C145" s="48">
        <f>SUM(E145:AF145)</f>
        <v>0</v>
      </c>
      <c r="D145" s="13" t="e">
        <f t="shared" si="49"/>
        <v>#DIV/0!</v>
      </c>
      <c r="E145" s="33"/>
      <c r="F145" s="32"/>
      <c r="G145" s="53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56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:32" s="11" customFormat="1" ht="30" hidden="1" customHeight="1" x14ac:dyDescent="0.2">
      <c r="A146" s="27" t="s">
        <v>64</v>
      </c>
      <c r="B146" s="17"/>
      <c r="C146" s="48">
        <f>SUM(E146:AF146)</f>
        <v>0</v>
      </c>
      <c r="D146" s="13" t="e">
        <f t="shared" si="49"/>
        <v>#DIV/0!</v>
      </c>
      <c r="E146" s="33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56"/>
      <c r="W146" s="32"/>
      <c r="X146" s="32"/>
      <c r="Y146" s="32"/>
      <c r="Z146" s="56"/>
      <c r="AA146" s="56"/>
      <c r="AB146" s="32"/>
      <c r="AC146" s="32"/>
      <c r="AD146" s="32"/>
      <c r="AE146" s="32"/>
      <c r="AF146" s="32"/>
    </row>
    <row r="147" spans="1:32" s="11" customFormat="1" ht="30" hidden="1" customHeight="1" x14ac:dyDescent="0.2">
      <c r="A147" s="27" t="s">
        <v>50</v>
      </c>
      <c r="B147" s="55" t="e">
        <f>B146/B145*10</f>
        <v>#DIV/0!</v>
      </c>
      <c r="C147" s="55" t="e">
        <f>C146/C145*10</f>
        <v>#DIV/0!</v>
      </c>
      <c r="D147" s="13" t="e">
        <f t="shared" si="49"/>
        <v>#DIV/0!</v>
      </c>
      <c r="E147" s="33"/>
      <c r="F147" s="53"/>
      <c r="G147" s="53"/>
      <c r="H147" s="53" t="e">
        <f>H146/H145*10</f>
        <v>#DIV/0!</v>
      </c>
      <c r="I147" s="53"/>
      <c r="J147" s="53"/>
      <c r="K147" s="53"/>
      <c r="L147" s="53"/>
      <c r="M147" s="53"/>
      <c r="N147" s="53"/>
      <c r="O147" s="53" t="e">
        <f>O146/O145*10</f>
        <v>#DIV/0!</v>
      </c>
      <c r="P147" s="53"/>
      <c r="Q147" s="53"/>
      <c r="R147" s="53"/>
      <c r="S147" s="53"/>
      <c r="T147" s="53"/>
      <c r="U147" s="53" t="e">
        <f>U146/U145*10</f>
        <v>#DIV/0!</v>
      </c>
      <c r="V147" s="53" t="e">
        <f>V146/V145*10</f>
        <v>#DIV/0!</v>
      </c>
      <c r="W147" s="53"/>
      <c r="X147" s="53"/>
      <c r="Y147" s="53"/>
      <c r="Z147" s="53" t="e">
        <f>Z146/Z145*10</f>
        <v>#DIV/0!</v>
      </c>
      <c r="AA147" s="53"/>
      <c r="AB147" s="33"/>
      <c r="AC147" s="33"/>
      <c r="AD147" s="33"/>
      <c r="AE147" s="33"/>
      <c r="AF147" s="33"/>
    </row>
    <row r="148" spans="1:32" s="11" customFormat="1" ht="30" hidden="1" customHeight="1" x14ac:dyDescent="0.2">
      <c r="A148" s="50" t="s">
        <v>108</v>
      </c>
      <c r="B148" s="55"/>
      <c r="C148" s="48">
        <f>SUM(E148:AF148)</f>
        <v>0</v>
      </c>
      <c r="D148" s="13" t="e">
        <f t="shared" si="49"/>
        <v>#DIV/0!</v>
      </c>
      <c r="E148" s="3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2"/>
      <c r="Y148" s="33"/>
      <c r="Z148" s="53"/>
      <c r="AA148" s="53"/>
      <c r="AB148" s="33"/>
      <c r="AC148" s="33"/>
      <c r="AD148" s="33"/>
      <c r="AE148" s="33"/>
      <c r="AF148" s="33"/>
    </row>
    <row r="149" spans="1:32" s="11" customFormat="1" ht="30" hidden="1" customHeight="1" x14ac:dyDescent="0.2">
      <c r="A149" s="27" t="s">
        <v>109</v>
      </c>
      <c r="B149" s="55"/>
      <c r="C149" s="48">
        <f>SUM(E149:AF149)</f>
        <v>0</v>
      </c>
      <c r="D149" s="13" t="e">
        <f t="shared" si="49"/>
        <v>#DIV/0!</v>
      </c>
      <c r="E149" s="3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2"/>
      <c r="Y149" s="33"/>
      <c r="Z149" s="53"/>
      <c r="AA149" s="53"/>
      <c r="AB149" s="33"/>
      <c r="AC149" s="33"/>
      <c r="AD149" s="33"/>
      <c r="AE149" s="33"/>
      <c r="AF149" s="33"/>
    </row>
    <row r="150" spans="1:32" s="11" customFormat="1" ht="30" hidden="1" customHeight="1" x14ac:dyDescent="0.2">
      <c r="A150" s="27" t="s">
        <v>50</v>
      </c>
      <c r="B150" s="55" t="e">
        <f>B149/B148*10</f>
        <v>#DIV/0!</v>
      </c>
      <c r="C150" s="55" t="e">
        <f>C149/C148*10</f>
        <v>#DIV/0!</v>
      </c>
      <c r="D150" s="13" t="e">
        <f t="shared" si="49"/>
        <v>#DIV/0!</v>
      </c>
      <c r="E150" s="33"/>
      <c r="F150" s="53"/>
      <c r="G150" s="53"/>
      <c r="H150" s="53"/>
      <c r="I150" s="53"/>
      <c r="J150" s="53"/>
      <c r="K150" s="53"/>
      <c r="L150" s="53"/>
      <c r="M150" s="53"/>
      <c r="N150" s="53" t="e">
        <f>N149/N148*10</f>
        <v>#DIV/0!</v>
      </c>
      <c r="O150" s="53"/>
      <c r="P150" s="53"/>
      <c r="Q150" s="53"/>
      <c r="R150" s="53"/>
      <c r="S150" s="53"/>
      <c r="T150" s="53"/>
      <c r="U150" s="53"/>
      <c r="V150" s="53"/>
      <c r="W150" s="53" t="e">
        <f>W149/W148*10</f>
        <v>#DIV/0!</v>
      </c>
      <c r="X150" s="53" t="e">
        <f>X149/X148*10</f>
        <v>#DIV/0!</v>
      </c>
      <c r="Y150" s="33"/>
      <c r="Z150" s="53"/>
      <c r="AA150" s="53"/>
      <c r="AB150" s="33"/>
      <c r="AC150" s="33"/>
      <c r="AD150" s="33"/>
      <c r="AE150" s="33"/>
      <c r="AF150" s="33"/>
    </row>
    <row r="151" spans="1:32" s="11" customFormat="1" ht="30" hidden="1" customHeight="1" x14ac:dyDescent="0.2">
      <c r="A151" s="50" t="s">
        <v>65</v>
      </c>
      <c r="B151" s="23"/>
      <c r="C151" s="23">
        <f>SUM(E151:AF151)</f>
        <v>0</v>
      </c>
      <c r="D151" s="13" t="e">
        <f t="shared" si="49"/>
        <v>#DIV/0!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2" s="11" customFormat="1" ht="30" hidden="1" customHeight="1" x14ac:dyDescent="0.2">
      <c r="A152" s="27" t="s">
        <v>66</v>
      </c>
      <c r="B152" s="23"/>
      <c r="C152" s="23">
        <f>SUM(E152:AF152)</f>
        <v>0</v>
      </c>
      <c r="D152" s="13" t="e">
        <f t="shared" si="49"/>
        <v>#DIV/0!</v>
      </c>
      <c r="E152" s="32"/>
      <c r="F152" s="30"/>
      <c r="G152" s="53"/>
      <c r="H152" s="22"/>
      <c r="I152" s="22"/>
      <c r="J152" s="22"/>
      <c r="K152" s="22"/>
      <c r="L152" s="22"/>
      <c r="M152" s="33"/>
      <c r="N152" s="33"/>
      <c r="O152" s="30"/>
      <c r="P152" s="30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0"/>
    </row>
    <row r="153" spans="1:32" s="11" customFormat="1" ht="30" hidden="1" customHeight="1" x14ac:dyDescent="0.2">
      <c r="A153" s="27" t="s">
        <v>50</v>
      </c>
      <c r="B153" s="48" t="e">
        <f>B152/B151*10</f>
        <v>#DIV/0!</v>
      </c>
      <c r="C153" s="48" t="e">
        <f>C152/C151*10</f>
        <v>#DIV/0!</v>
      </c>
      <c r="D153" s="13" t="e">
        <f t="shared" si="49"/>
        <v>#DIV/0!</v>
      </c>
      <c r="E153" s="49" t="e">
        <f>E152/E151*10</f>
        <v>#DIV/0!</v>
      </c>
      <c r="F153" s="49"/>
      <c r="G153" s="49"/>
      <c r="H153" s="49" t="e">
        <f t="shared" ref="H153:N153" si="59">H152/H151*10</f>
        <v>#DIV/0!</v>
      </c>
      <c r="I153" s="49" t="e">
        <f t="shared" si="59"/>
        <v>#DIV/0!</v>
      </c>
      <c r="J153" s="49" t="e">
        <f t="shared" si="59"/>
        <v>#DIV/0!</v>
      </c>
      <c r="K153" s="49"/>
      <c r="L153" s="49" t="e">
        <f t="shared" si="59"/>
        <v>#DIV/0!</v>
      </c>
      <c r="M153" s="49" t="e">
        <f t="shared" si="59"/>
        <v>#DIV/0!</v>
      </c>
      <c r="N153" s="49" t="e">
        <f t="shared" si="59"/>
        <v>#DIV/0!</v>
      </c>
      <c r="O153" s="22"/>
      <c r="P153" s="22"/>
      <c r="Q153" s="49" t="e">
        <f>Q152/Q151*10</f>
        <v>#DIV/0!</v>
      </c>
      <c r="R153" s="49"/>
      <c r="S153" s="49"/>
      <c r="T153" s="49" t="e">
        <f>T152/T151*10</f>
        <v>#DIV/0!</v>
      </c>
      <c r="U153" s="49"/>
      <c r="V153" s="49" t="e">
        <f t="shared" ref="V153:AB153" si="60">V152/V151*10</f>
        <v>#DIV/0!</v>
      </c>
      <c r="W153" s="49" t="e">
        <f t="shared" si="60"/>
        <v>#DIV/0!</v>
      </c>
      <c r="X153" s="49" t="e">
        <f t="shared" si="60"/>
        <v>#DIV/0!</v>
      </c>
      <c r="Y153" s="49" t="e">
        <f t="shared" si="60"/>
        <v>#DIV/0!</v>
      </c>
      <c r="Z153" s="49" t="e">
        <f t="shared" si="60"/>
        <v>#DIV/0!</v>
      </c>
      <c r="AA153" s="49"/>
      <c r="AB153" s="49" t="e">
        <f t="shared" si="60"/>
        <v>#DIV/0!</v>
      </c>
      <c r="AC153" s="49"/>
      <c r="AD153" s="49"/>
      <c r="AE153" s="49"/>
      <c r="AF153" s="22"/>
    </row>
    <row r="154" spans="1:32" s="11" customFormat="1" ht="30" hidden="1" customHeight="1" x14ac:dyDescent="0.2">
      <c r="A154" s="50" t="s">
        <v>138</v>
      </c>
      <c r="B154" s="23"/>
      <c r="C154" s="23">
        <f>SUM(E154:AF154)</f>
        <v>0</v>
      </c>
      <c r="D154" s="13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2" s="11" customFormat="1" ht="30" hidden="1" customHeight="1" x14ac:dyDescent="0.2">
      <c r="A155" s="27" t="s">
        <v>139</v>
      </c>
      <c r="B155" s="23"/>
      <c r="C155" s="23">
        <f>SUM(E155:AF155)</f>
        <v>0</v>
      </c>
      <c r="D155" s="13"/>
      <c r="E155" s="32"/>
      <c r="F155" s="30"/>
      <c r="G155" s="53"/>
      <c r="H155" s="22"/>
      <c r="I155" s="22"/>
      <c r="J155" s="22"/>
      <c r="K155" s="22"/>
      <c r="L155" s="22"/>
      <c r="M155" s="33"/>
      <c r="N155" s="33"/>
      <c r="O155" s="22"/>
      <c r="P155" s="30"/>
      <c r="Q155" s="30"/>
      <c r="R155" s="30"/>
      <c r="S155" s="30"/>
      <c r="T155" s="33"/>
      <c r="U155" s="33"/>
      <c r="V155" s="33"/>
      <c r="W155" s="30"/>
      <c r="X155" s="30"/>
      <c r="Y155" s="33"/>
      <c r="Z155" s="30"/>
      <c r="AA155" s="30"/>
      <c r="AB155" s="33"/>
      <c r="AC155" s="33"/>
      <c r="AD155" s="33"/>
      <c r="AE155" s="33"/>
      <c r="AF155" s="30"/>
    </row>
    <row r="156" spans="1:32" s="11" customFormat="1" ht="30" hidden="1" customHeight="1" x14ac:dyDescent="0.2">
      <c r="A156" s="27" t="s">
        <v>50</v>
      </c>
      <c r="B156" s="48"/>
      <c r="C156" s="48" t="e">
        <f>C155/C154*10</f>
        <v>#DIV/0!</v>
      </c>
      <c r="D156" s="13"/>
      <c r="E156" s="49"/>
      <c r="F156" s="49"/>
      <c r="G156" s="49"/>
      <c r="H156" s="49" t="e">
        <f>H155/H154*10</f>
        <v>#DIV/0!</v>
      </c>
      <c r="I156" s="49" t="e">
        <f>I155/I154*10</f>
        <v>#DIV/0!</v>
      </c>
      <c r="J156" s="49" t="e">
        <f>J155/J154*10</f>
        <v>#DIV/0!</v>
      </c>
      <c r="K156" s="49"/>
      <c r="L156" s="49" t="e">
        <f>L155/L154*10</f>
        <v>#DIV/0!</v>
      </c>
      <c r="M156" s="49"/>
      <c r="N156" s="49" t="e">
        <f>N155/N154*10</f>
        <v>#DIV/0!</v>
      </c>
      <c r="O156" s="49"/>
      <c r="P156" s="22"/>
      <c r="Q156" s="22"/>
      <c r="R156" s="22"/>
      <c r="S156" s="22"/>
      <c r="T156" s="49" t="e">
        <f>T155/T154*10</f>
        <v>#DIV/0!</v>
      </c>
      <c r="U156" s="49" t="e">
        <f>U155/U154*10</f>
        <v>#DIV/0!</v>
      </c>
      <c r="V156" s="49"/>
      <c r="W156" s="22"/>
      <c r="X156" s="22"/>
      <c r="Y156" s="49" t="e">
        <f>Y155/Y154*10</f>
        <v>#DIV/0!</v>
      </c>
      <c r="Z156" s="49"/>
      <c r="AA156" s="49"/>
      <c r="AB156" s="49" t="e">
        <f>AB155/AB154*10</f>
        <v>#DIV/0!</v>
      </c>
      <c r="AC156" s="49"/>
      <c r="AD156" s="49"/>
      <c r="AE156" s="49"/>
      <c r="AF156" s="22"/>
    </row>
    <row r="157" spans="1:32" s="11" customFormat="1" ht="30" hidden="1" customHeight="1" x14ac:dyDescent="0.2">
      <c r="A157" s="50" t="s">
        <v>134</v>
      </c>
      <c r="B157" s="23">
        <v>75</v>
      </c>
      <c r="C157" s="23">
        <f>SUM(E157:AF157)</f>
        <v>165</v>
      </c>
      <c r="D157" s="13">
        <f>C157/B157</f>
        <v>2.2000000000000002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>
        <v>50</v>
      </c>
      <c r="U157" s="32"/>
      <c r="V157" s="32"/>
      <c r="W157" s="32">
        <v>115</v>
      </c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2" s="11" customFormat="1" ht="30" hidden="1" customHeight="1" x14ac:dyDescent="0.2">
      <c r="A158" s="27" t="s">
        <v>135</v>
      </c>
      <c r="B158" s="23">
        <v>83</v>
      </c>
      <c r="C158" s="23">
        <f>SUM(E158:AF158)</f>
        <v>104</v>
      </c>
      <c r="D158" s="13">
        <f t="shared" si="49"/>
        <v>1.2530120481927711</v>
      </c>
      <c r="E158" s="32"/>
      <c r="F158" s="30"/>
      <c r="G158" s="53"/>
      <c r="H158" s="30"/>
      <c r="I158" s="30"/>
      <c r="J158" s="30"/>
      <c r="K158" s="30"/>
      <c r="L158" s="33"/>
      <c r="M158" s="33"/>
      <c r="N158" s="33"/>
      <c r="O158" s="30"/>
      <c r="P158" s="30"/>
      <c r="Q158" s="30"/>
      <c r="R158" s="30"/>
      <c r="S158" s="30"/>
      <c r="T158" s="33">
        <v>20</v>
      </c>
      <c r="U158" s="33"/>
      <c r="V158" s="33"/>
      <c r="W158" s="33">
        <v>84</v>
      </c>
      <c r="X158" s="30"/>
      <c r="Y158" s="33"/>
      <c r="Z158" s="30"/>
      <c r="AA158" s="30"/>
      <c r="AB158" s="33"/>
      <c r="AC158" s="33"/>
      <c r="AD158" s="33"/>
      <c r="AE158" s="33"/>
      <c r="AF158" s="30"/>
    </row>
    <row r="159" spans="1:32" s="11" customFormat="1" ht="30" hidden="1" customHeight="1" x14ac:dyDescent="0.2">
      <c r="A159" s="27" t="s">
        <v>50</v>
      </c>
      <c r="B159" s="48">
        <f>B158/B157*10</f>
        <v>11.066666666666666</v>
      </c>
      <c r="C159" s="48">
        <f>C158/C157*10</f>
        <v>6.3030303030303028</v>
      </c>
      <c r="D159" s="13">
        <f t="shared" si="49"/>
        <v>0.56955093099671417</v>
      </c>
      <c r="E159" s="49"/>
      <c r="F159" s="49"/>
      <c r="G159" s="49"/>
      <c r="H159" s="22"/>
      <c r="I159" s="22"/>
      <c r="J159" s="22"/>
      <c r="K159" s="22"/>
      <c r="L159" s="49"/>
      <c r="M159" s="49"/>
      <c r="N159" s="49"/>
      <c r="O159" s="22"/>
      <c r="P159" s="22"/>
      <c r="Q159" s="22"/>
      <c r="R159" s="22"/>
      <c r="S159" s="22"/>
      <c r="T159" s="49">
        <f>T158/T157*10</f>
        <v>4</v>
      </c>
      <c r="U159" s="49"/>
      <c r="V159" s="49"/>
      <c r="W159" s="49">
        <f>W158/W157*10</f>
        <v>7.304347826086957</v>
      </c>
      <c r="X159" s="22"/>
      <c r="Y159" s="49"/>
      <c r="Z159" s="49"/>
      <c r="AA159" s="49"/>
      <c r="AB159" s="49"/>
      <c r="AC159" s="49"/>
      <c r="AD159" s="49"/>
      <c r="AE159" s="49"/>
      <c r="AF159" s="22"/>
    </row>
    <row r="160" spans="1:32" s="11" customFormat="1" ht="30" hidden="1" customHeight="1" outlineLevel="1" x14ac:dyDescent="0.2">
      <c r="A160" s="50" t="s">
        <v>67</v>
      </c>
      <c r="B160" s="23"/>
      <c r="C160" s="23">
        <f>SUM(E160:AF160)</f>
        <v>0</v>
      </c>
      <c r="D160" s="13" t="e">
        <f t="shared" si="49"/>
        <v>#DIV/0!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s="11" customFormat="1" ht="30" hidden="1" customHeight="1" outlineLevel="1" x14ac:dyDescent="0.2">
      <c r="A161" s="27" t="s">
        <v>68</v>
      </c>
      <c r="B161" s="23"/>
      <c r="C161" s="23">
        <f>SUM(E161:AF161)</f>
        <v>0</v>
      </c>
      <c r="D161" s="13" t="e">
        <f t="shared" si="49"/>
        <v>#DIV/0!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s="11" customFormat="1" ht="30" hidden="1" customHeight="1" x14ac:dyDescent="0.2">
      <c r="A162" s="27" t="s">
        <v>50</v>
      </c>
      <c r="B162" s="55" t="e">
        <f>B161/B160*10</f>
        <v>#DIV/0!</v>
      </c>
      <c r="C162" s="55" t="e">
        <f>C161/C160*10</f>
        <v>#DIV/0!</v>
      </c>
      <c r="D162" s="13" t="e">
        <f t="shared" si="49"/>
        <v>#DIV/0!</v>
      </c>
      <c r="E162" s="53"/>
      <c r="F162" s="53"/>
      <c r="G162" s="53" t="e">
        <f>G161/G160*10</f>
        <v>#DIV/0!</v>
      </c>
      <c r="H162" s="53"/>
      <c r="I162" s="53"/>
      <c r="J162" s="53"/>
      <c r="K162" s="53"/>
      <c r="L162" s="53"/>
      <c r="M162" s="53" t="e">
        <f>M161/M160*10</f>
        <v>#DIV/0!</v>
      </c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 t="e">
        <f>X161/X160*10</f>
        <v>#DIV/0!</v>
      </c>
      <c r="Y162" s="53"/>
      <c r="Z162" s="53"/>
      <c r="AA162" s="53"/>
      <c r="AB162" s="53"/>
      <c r="AC162" s="53"/>
      <c r="AD162" s="53"/>
      <c r="AE162" s="53"/>
      <c r="AF162" s="53"/>
    </row>
    <row r="163" spans="1:32" s="11" customFormat="1" ht="30" hidden="1" customHeight="1" outlineLevel="1" x14ac:dyDescent="0.2">
      <c r="A163" s="50" t="s">
        <v>69</v>
      </c>
      <c r="B163" s="23"/>
      <c r="C163" s="23">
        <f>SUM(E163:AF163)</f>
        <v>0</v>
      </c>
      <c r="D163" s="13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11" customFormat="1" ht="30" hidden="1" customHeight="1" outlineLevel="1" x14ac:dyDescent="0.2">
      <c r="A164" s="27" t="s">
        <v>70</v>
      </c>
      <c r="B164" s="23"/>
      <c r="C164" s="23">
        <f>SUM(E164:AF164)</f>
        <v>0</v>
      </c>
      <c r="D164" s="13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11" customFormat="1" ht="30" hidden="1" customHeight="1" x14ac:dyDescent="0.2">
      <c r="A165" s="27" t="s">
        <v>50</v>
      </c>
      <c r="B165" s="55" t="e">
        <f>B164/B163*10</f>
        <v>#DIV/0!</v>
      </c>
      <c r="C165" s="55" t="e">
        <f>C164/C163*10</f>
        <v>#DIV/0!</v>
      </c>
      <c r="D165" s="13" t="e">
        <f t="shared" si="49"/>
        <v>#DIV/0!</v>
      </c>
      <c r="E165" s="55"/>
      <c r="F165" s="55"/>
      <c r="G165" s="53" t="e">
        <f>G164/G163*10</f>
        <v>#DIV/0!</v>
      </c>
      <c r="H165" s="55"/>
      <c r="I165" s="55"/>
      <c r="J165" s="53" t="e">
        <f>J164/J163*10</f>
        <v>#DIV/0!</v>
      </c>
      <c r="K165" s="53"/>
      <c r="L165" s="53" t="e">
        <f>L164/L163*10</f>
        <v>#DIV/0!</v>
      </c>
      <c r="M165" s="53" t="e">
        <f>M164/M163*10</f>
        <v>#DIV/0!</v>
      </c>
      <c r="N165" s="53"/>
      <c r="O165" s="53"/>
      <c r="P165" s="53"/>
      <c r="Q165" s="53"/>
      <c r="R165" s="53"/>
      <c r="S165" s="53"/>
      <c r="T165" s="53"/>
      <c r="U165" s="53" t="e">
        <f>U164/U163*10</f>
        <v>#DIV/0!</v>
      </c>
      <c r="V165" s="53"/>
      <c r="W165" s="53"/>
      <c r="X165" s="53" t="e">
        <f>X164/X163*10</f>
        <v>#DIV/0!</v>
      </c>
      <c r="Y165" s="53"/>
      <c r="Z165" s="53"/>
      <c r="AA165" s="53"/>
      <c r="AB165" s="53" t="e">
        <f>AB164/AB163*10</f>
        <v>#DIV/0!</v>
      </c>
      <c r="AC165" s="53"/>
      <c r="AD165" s="53"/>
      <c r="AE165" s="53"/>
      <c r="AF165" s="53"/>
    </row>
    <row r="166" spans="1:32" s="11" customFormat="1" ht="30" hidden="1" customHeight="1" x14ac:dyDescent="0.2">
      <c r="A166" s="50" t="s">
        <v>71</v>
      </c>
      <c r="B166" s="20"/>
      <c r="C166" s="23">
        <f>SUM(E166:AF166)</f>
        <v>0</v>
      </c>
      <c r="D166" s="13" t="e">
        <f t="shared" si="49"/>
        <v>#DIV/0!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52"/>
      <c r="R166" s="52"/>
      <c r="S166" s="5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11" customFormat="1" ht="30" hidden="1" customHeight="1" x14ac:dyDescent="0.2">
      <c r="A167" s="50" t="s">
        <v>72</v>
      </c>
      <c r="B167" s="20"/>
      <c r="C167" s="23"/>
      <c r="D167" s="13" t="e">
        <f>C167/B167</f>
        <v>#DIV/0!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s="11" customFormat="1" ht="30" hidden="1" customHeight="1" x14ac:dyDescent="0.2">
      <c r="A168" s="50" t="s">
        <v>73</v>
      </c>
      <c r="B168" s="20"/>
      <c r="C168" s="23"/>
      <c r="D168" s="13" t="e">
        <f>C168/B168</f>
        <v>#DIV/0!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s="45" customFormat="1" ht="30" hidden="1" customHeight="1" x14ac:dyDescent="0.2">
      <c r="A169" s="27" t="s">
        <v>74</v>
      </c>
      <c r="B169" s="20"/>
      <c r="C169" s="23">
        <f>SUM(E169:AF169)</f>
        <v>0</v>
      </c>
      <c r="D169" s="13" t="e">
        <f>C169/B169</f>
        <v>#DIV/0!</v>
      </c>
      <c r="E169" s="34"/>
      <c r="F169" s="34"/>
      <c r="G169" s="34"/>
      <c r="H169" s="34"/>
      <c r="I169" s="34"/>
      <c r="J169" s="34"/>
      <c r="K169" s="93"/>
      <c r="L169" s="34"/>
      <c r="M169" s="34"/>
      <c r="N169" s="34"/>
      <c r="O169" s="34"/>
      <c r="P169" s="34"/>
      <c r="Q169" s="34"/>
      <c r="R169" s="93"/>
      <c r="S169" s="93"/>
      <c r="T169" s="34"/>
      <c r="U169" s="34"/>
      <c r="V169" s="34"/>
      <c r="W169" s="34"/>
      <c r="X169" s="34"/>
      <c r="Y169" s="34"/>
      <c r="Z169" s="34"/>
      <c r="AA169" s="93"/>
      <c r="AB169" s="34"/>
      <c r="AC169" s="93"/>
      <c r="AD169" s="93"/>
      <c r="AE169" s="93"/>
      <c r="AF169" s="34"/>
    </row>
    <row r="170" spans="1:32" s="45" customFormat="1" ht="30" hidden="1" customHeight="1" x14ac:dyDescent="0.2">
      <c r="A170" s="12" t="s">
        <v>75</v>
      </c>
      <c r="B170" s="82"/>
      <c r="C170" s="82" t="e">
        <f>C169/C172</f>
        <v>#DIV/0!</v>
      </c>
      <c r="D170" s="8"/>
      <c r="E170" s="25"/>
      <c r="F170" s="25"/>
      <c r="G170" s="25"/>
      <c r="H170" s="25"/>
      <c r="I170" s="25"/>
      <c r="J170" s="25"/>
      <c r="K170" s="92"/>
      <c r="L170" s="25"/>
      <c r="M170" s="25"/>
      <c r="N170" s="25"/>
      <c r="O170" s="25"/>
      <c r="P170" s="25"/>
      <c r="Q170" s="25"/>
      <c r="R170" s="92"/>
      <c r="S170" s="92"/>
      <c r="T170" s="25"/>
      <c r="U170" s="25"/>
      <c r="V170" s="25"/>
      <c r="W170" s="25"/>
      <c r="X170" s="25"/>
      <c r="Y170" s="25"/>
      <c r="Z170" s="25"/>
      <c r="AA170" s="92"/>
      <c r="AB170" s="25"/>
      <c r="AC170" s="92"/>
      <c r="AD170" s="92"/>
      <c r="AE170" s="92"/>
      <c r="AF170" s="25"/>
    </row>
    <row r="171" spans="1:32" s="11" customFormat="1" ht="30" hidden="1" customHeight="1" x14ac:dyDescent="0.2">
      <c r="A171" s="27" t="s">
        <v>76</v>
      </c>
      <c r="B171" s="20"/>
      <c r="C171" s="23">
        <f>SUM(E171:AF171)</f>
        <v>0</v>
      </c>
      <c r="D171" s="13" t="e">
        <f t="shared" ref="D171:D183" si="61">C171/B171</f>
        <v>#DIV/0!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s="11" customFormat="1" ht="30" hidden="1" customHeight="1" outlineLevel="1" x14ac:dyDescent="0.2">
      <c r="A172" s="27" t="s">
        <v>77</v>
      </c>
      <c r="B172" s="20"/>
      <c r="C172" s="20"/>
      <c r="D172" s="13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s="11" customFormat="1" ht="30" hidden="1" customHeight="1" outlineLevel="1" x14ac:dyDescent="0.2">
      <c r="A173" s="27" t="s">
        <v>78</v>
      </c>
      <c r="B173" s="20"/>
      <c r="C173" s="23">
        <f>SUM(E173:AF173)</f>
        <v>0</v>
      </c>
      <c r="D173" s="13" t="e">
        <f t="shared" si="61"/>
        <v>#DIV/0!</v>
      </c>
      <c r="E173" s="34"/>
      <c r="F173" s="34"/>
      <c r="G173" s="34"/>
      <c r="H173" s="34"/>
      <c r="I173" s="34"/>
      <c r="J173" s="34"/>
      <c r="K173" s="93"/>
      <c r="L173" s="34"/>
      <c r="M173" s="34"/>
      <c r="N173" s="34"/>
      <c r="O173" s="34"/>
      <c r="P173" s="34"/>
      <c r="Q173" s="34"/>
      <c r="R173" s="93"/>
      <c r="S173" s="93"/>
      <c r="T173" s="34"/>
      <c r="U173" s="34"/>
      <c r="V173" s="34"/>
      <c r="W173" s="34"/>
      <c r="X173" s="34"/>
      <c r="Y173" s="34"/>
      <c r="Z173" s="34"/>
      <c r="AA173" s="93"/>
      <c r="AB173" s="34"/>
      <c r="AC173" s="93"/>
      <c r="AD173" s="93"/>
      <c r="AE173" s="93"/>
      <c r="AF173" s="34"/>
    </row>
    <row r="174" spans="1:32" s="11" customFormat="1" ht="30" hidden="1" customHeight="1" x14ac:dyDescent="0.2">
      <c r="A174" s="12" t="s">
        <v>5</v>
      </c>
      <c r="B174" s="83" t="e">
        <f>B173/B172</f>
        <v>#DIV/0!</v>
      </c>
      <c r="C174" s="83" t="e">
        <f>C173/C172</f>
        <v>#DIV/0!</v>
      </c>
      <c r="D174" s="13"/>
      <c r="E174" s="14" t="e">
        <f>E173/E172</f>
        <v>#DIV/0!</v>
      </c>
      <c r="F174" s="14" t="e">
        <f t="shared" ref="F174:AF174" si="62">F173/F172</f>
        <v>#DIV/0!</v>
      </c>
      <c r="G174" s="14" t="e">
        <f t="shared" si="62"/>
        <v>#DIV/0!</v>
      </c>
      <c r="H174" s="14" t="e">
        <f t="shared" si="62"/>
        <v>#DIV/0!</v>
      </c>
      <c r="I174" s="14" t="e">
        <f t="shared" si="62"/>
        <v>#DIV/0!</v>
      </c>
      <c r="J174" s="14" t="e">
        <f t="shared" si="62"/>
        <v>#DIV/0!</v>
      </c>
      <c r="K174" s="14"/>
      <c r="L174" s="14" t="e">
        <f t="shared" si="62"/>
        <v>#DIV/0!</v>
      </c>
      <c r="M174" s="14" t="e">
        <f t="shared" si="62"/>
        <v>#DIV/0!</v>
      </c>
      <c r="N174" s="14" t="e">
        <f t="shared" si="62"/>
        <v>#DIV/0!</v>
      </c>
      <c r="O174" s="14" t="e">
        <f t="shared" si="62"/>
        <v>#DIV/0!</v>
      </c>
      <c r="P174" s="14" t="e">
        <f t="shared" si="62"/>
        <v>#DIV/0!</v>
      </c>
      <c r="Q174" s="14" t="e">
        <f t="shared" si="62"/>
        <v>#DIV/0!</v>
      </c>
      <c r="R174" s="14"/>
      <c r="S174" s="14"/>
      <c r="T174" s="14" t="e">
        <f t="shared" si="62"/>
        <v>#DIV/0!</v>
      </c>
      <c r="U174" s="14" t="e">
        <f t="shared" si="62"/>
        <v>#DIV/0!</v>
      </c>
      <c r="V174" s="14" t="e">
        <f t="shared" si="62"/>
        <v>#DIV/0!</v>
      </c>
      <c r="W174" s="14" t="e">
        <f t="shared" si="62"/>
        <v>#DIV/0!</v>
      </c>
      <c r="X174" s="14" t="e">
        <f t="shared" si="62"/>
        <v>#DIV/0!</v>
      </c>
      <c r="Y174" s="14" t="e">
        <f t="shared" si="62"/>
        <v>#DIV/0!</v>
      </c>
      <c r="Z174" s="14" t="e">
        <f t="shared" si="62"/>
        <v>#DIV/0!</v>
      </c>
      <c r="AA174" s="14"/>
      <c r="AB174" s="14" t="e">
        <f t="shared" si="62"/>
        <v>#DIV/0!</v>
      </c>
      <c r="AC174" s="14"/>
      <c r="AD174" s="14"/>
      <c r="AE174" s="14"/>
      <c r="AF174" s="14" t="e">
        <f t="shared" si="62"/>
        <v>#DIV/0!</v>
      </c>
    </row>
    <row r="175" spans="1:32" s="11" customFormat="1" ht="30" hidden="1" customHeight="1" x14ac:dyDescent="0.2">
      <c r="A175" s="10" t="s">
        <v>79</v>
      </c>
      <c r="B175" s="22"/>
      <c r="C175" s="22">
        <f>SUM(E175:AF175)</f>
        <v>0</v>
      </c>
      <c r="D175" s="13" t="e">
        <f t="shared" si="61"/>
        <v>#DIV/0!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s="11" customFormat="1" ht="30" hidden="1" customHeight="1" x14ac:dyDescent="0.2">
      <c r="A176" s="10" t="s">
        <v>80</v>
      </c>
      <c r="B176" s="22"/>
      <c r="C176" s="22">
        <f>SUM(E176:AF176)</f>
        <v>0</v>
      </c>
      <c r="D176" s="13" t="e">
        <f t="shared" si="61"/>
        <v>#DIV/0!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42" s="11" customFormat="1" ht="30" hidden="1" customHeight="1" x14ac:dyDescent="0.2">
      <c r="A177" s="27" t="s">
        <v>103</v>
      </c>
      <c r="B177" s="20"/>
      <c r="C177" s="23">
        <f>SUM(E177:AF177)</f>
        <v>0</v>
      </c>
      <c r="D177" s="13" t="e">
        <f t="shared" si="61"/>
        <v>#DIV/0!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42" s="45" customFormat="1" ht="30" hidden="1" customHeight="1" outlineLevel="1" x14ac:dyDescent="0.2">
      <c r="A178" s="10" t="s">
        <v>124</v>
      </c>
      <c r="B178" s="23"/>
      <c r="C178" s="23">
        <f>SUM(E178:AF178)</f>
        <v>101088</v>
      </c>
      <c r="D178" s="13" t="e">
        <f t="shared" si="61"/>
        <v>#DIV/0!</v>
      </c>
      <c r="E178" s="26">
        <v>1366</v>
      </c>
      <c r="F178" s="26">
        <v>2847</v>
      </c>
      <c r="G178" s="26">
        <v>5196</v>
      </c>
      <c r="H178" s="26">
        <v>6543</v>
      </c>
      <c r="I178" s="26">
        <v>7357</v>
      </c>
      <c r="J178" s="26">
        <v>5788</v>
      </c>
      <c r="K178" s="26"/>
      <c r="L178" s="26">
        <v>3545</v>
      </c>
      <c r="M178" s="26">
        <v>5170</v>
      </c>
      <c r="N178" s="26">
        <v>3029</v>
      </c>
      <c r="O178" s="26">
        <v>3517</v>
      </c>
      <c r="P178" s="26">
        <v>3888</v>
      </c>
      <c r="Q178" s="26">
        <v>6744</v>
      </c>
      <c r="R178" s="26"/>
      <c r="S178" s="26"/>
      <c r="T178" s="26">
        <v>6037</v>
      </c>
      <c r="U178" s="26">
        <v>3845</v>
      </c>
      <c r="V178" s="26">
        <v>3946</v>
      </c>
      <c r="W178" s="26">
        <v>5043</v>
      </c>
      <c r="X178" s="26">
        <v>2005</v>
      </c>
      <c r="Y178" s="26">
        <v>1351</v>
      </c>
      <c r="Z178" s="26">
        <v>8708</v>
      </c>
      <c r="AA178" s="26"/>
      <c r="AB178" s="26">
        <v>9901</v>
      </c>
      <c r="AC178" s="26"/>
      <c r="AD178" s="26"/>
      <c r="AE178" s="26"/>
      <c r="AF178" s="26">
        <v>5262</v>
      </c>
    </row>
    <row r="179" spans="1:42" s="58" customFormat="1" ht="30" hidden="1" customHeight="1" outlineLevel="1" x14ac:dyDescent="0.2">
      <c r="A179" s="27" t="s">
        <v>81</v>
      </c>
      <c r="B179" s="23"/>
      <c r="C179" s="23">
        <f>SUM(E179:AF179)</f>
        <v>99561</v>
      </c>
      <c r="D179" s="13" t="e">
        <f t="shared" si="61"/>
        <v>#DIV/0!</v>
      </c>
      <c r="E179" s="32">
        <v>1366</v>
      </c>
      <c r="F179" s="32">
        <v>2847</v>
      </c>
      <c r="G179" s="32">
        <v>5196</v>
      </c>
      <c r="H179" s="32">
        <v>6543</v>
      </c>
      <c r="I179" s="32">
        <v>7250</v>
      </c>
      <c r="J179" s="32">
        <v>5539</v>
      </c>
      <c r="K179" s="32"/>
      <c r="L179" s="32">
        <v>3467</v>
      </c>
      <c r="M179" s="32">
        <v>5170</v>
      </c>
      <c r="N179" s="32">
        <v>3029</v>
      </c>
      <c r="O179" s="32">
        <v>3517</v>
      </c>
      <c r="P179" s="32">
        <v>3752</v>
      </c>
      <c r="Q179" s="32">
        <v>6565</v>
      </c>
      <c r="R179" s="32"/>
      <c r="S179" s="32"/>
      <c r="T179" s="32">
        <v>6037</v>
      </c>
      <c r="U179" s="32">
        <v>3845</v>
      </c>
      <c r="V179" s="32">
        <v>3946</v>
      </c>
      <c r="W179" s="32">
        <v>5043</v>
      </c>
      <c r="X179" s="32">
        <v>1980</v>
      </c>
      <c r="Y179" s="32">
        <v>1351</v>
      </c>
      <c r="Z179" s="32">
        <v>8708</v>
      </c>
      <c r="AA179" s="32"/>
      <c r="AB179" s="32">
        <v>9350</v>
      </c>
      <c r="AC179" s="32"/>
      <c r="AD179" s="32"/>
      <c r="AE179" s="32"/>
      <c r="AF179" s="32">
        <v>5060</v>
      </c>
    </row>
    <row r="180" spans="1:42" s="45" customFormat="1" ht="30" hidden="1" customHeight="1" x14ac:dyDescent="0.2">
      <c r="A180" s="10" t="s">
        <v>82</v>
      </c>
      <c r="B180" s="47"/>
      <c r="C180" s="47">
        <f>C179/C178</f>
        <v>0.98489434947768284</v>
      </c>
      <c r="D180" s="13" t="e">
        <f t="shared" si="61"/>
        <v>#DIV/0!</v>
      </c>
      <c r="E180" s="68">
        <f t="shared" ref="E180:AF180" si="63">E179/E178</f>
        <v>1</v>
      </c>
      <c r="F180" s="68">
        <f t="shared" si="63"/>
        <v>1</v>
      </c>
      <c r="G180" s="68">
        <f t="shared" si="63"/>
        <v>1</v>
      </c>
      <c r="H180" s="68">
        <f t="shared" si="63"/>
        <v>1</v>
      </c>
      <c r="I180" s="68">
        <f t="shared" si="63"/>
        <v>0.98545602827239365</v>
      </c>
      <c r="J180" s="68">
        <f t="shared" si="63"/>
        <v>0.95697995853489981</v>
      </c>
      <c r="K180" s="68"/>
      <c r="L180" s="68">
        <f t="shared" si="63"/>
        <v>0.97799717912552886</v>
      </c>
      <c r="M180" s="68">
        <f t="shared" si="63"/>
        <v>1</v>
      </c>
      <c r="N180" s="68">
        <f t="shared" si="63"/>
        <v>1</v>
      </c>
      <c r="O180" s="68">
        <f t="shared" si="63"/>
        <v>1</v>
      </c>
      <c r="P180" s="68">
        <f t="shared" si="63"/>
        <v>0.96502057613168724</v>
      </c>
      <c r="Q180" s="68">
        <f t="shared" si="63"/>
        <v>0.9734578884934757</v>
      </c>
      <c r="R180" s="68"/>
      <c r="S180" s="68"/>
      <c r="T180" s="68">
        <f t="shared" si="63"/>
        <v>1</v>
      </c>
      <c r="U180" s="68">
        <f t="shared" si="63"/>
        <v>1</v>
      </c>
      <c r="V180" s="68">
        <f t="shared" si="63"/>
        <v>1</v>
      </c>
      <c r="W180" s="68">
        <f t="shared" si="63"/>
        <v>1</v>
      </c>
      <c r="X180" s="68">
        <f t="shared" si="63"/>
        <v>0.98753117206982544</v>
      </c>
      <c r="Y180" s="68">
        <f t="shared" si="63"/>
        <v>1</v>
      </c>
      <c r="Z180" s="68">
        <f t="shared" si="63"/>
        <v>1</v>
      </c>
      <c r="AA180" s="68"/>
      <c r="AB180" s="68">
        <f t="shared" si="63"/>
        <v>0.9443490556509444</v>
      </c>
      <c r="AC180" s="68"/>
      <c r="AD180" s="68"/>
      <c r="AE180" s="68"/>
      <c r="AF180" s="68">
        <f t="shared" si="63"/>
        <v>0.9616115545419992</v>
      </c>
    </row>
    <row r="181" spans="1:42" s="45" customFormat="1" ht="30" hidden="1" customHeight="1" outlineLevel="1" x14ac:dyDescent="0.2">
      <c r="A181" s="10" t="s">
        <v>83</v>
      </c>
      <c r="B181" s="23"/>
      <c r="C181" s="23">
        <f>SUM(E181:AF181)</f>
        <v>0</v>
      </c>
      <c r="D181" s="13" t="e">
        <f t="shared" si="61"/>
        <v>#DIV/0!</v>
      </c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</row>
    <row r="182" spans="1:42" s="58" customFormat="1" ht="30" hidden="1" customHeight="1" outlineLevel="1" x14ac:dyDescent="0.2">
      <c r="A182" s="27" t="s">
        <v>84</v>
      </c>
      <c r="B182" s="20"/>
      <c r="C182" s="23">
        <f>SUM(E182:AF182)</f>
        <v>15599</v>
      </c>
      <c r="D182" s="13" t="e">
        <f t="shared" si="61"/>
        <v>#DIV/0!</v>
      </c>
      <c r="E182" s="44">
        <v>17</v>
      </c>
      <c r="F182" s="32">
        <v>360</v>
      </c>
      <c r="G182" s="32">
        <v>2381</v>
      </c>
      <c r="H182" s="32">
        <v>435</v>
      </c>
      <c r="I182" s="32">
        <v>387</v>
      </c>
      <c r="J182" s="32">
        <v>1130</v>
      </c>
      <c r="K182" s="32"/>
      <c r="L182" s="32"/>
      <c r="M182" s="32">
        <v>1360</v>
      </c>
      <c r="N182" s="32">
        <v>202</v>
      </c>
      <c r="O182" s="32">
        <v>581</v>
      </c>
      <c r="P182" s="44">
        <v>217</v>
      </c>
      <c r="Q182" s="32">
        <v>663</v>
      </c>
      <c r="R182" s="32"/>
      <c r="S182" s="32"/>
      <c r="T182" s="32">
        <v>1813</v>
      </c>
      <c r="U182" s="32">
        <v>170</v>
      </c>
      <c r="V182" s="32">
        <v>630</v>
      </c>
      <c r="W182" s="32"/>
      <c r="X182" s="32">
        <v>110</v>
      </c>
      <c r="Y182" s="32"/>
      <c r="Z182" s="32">
        <v>1225</v>
      </c>
      <c r="AA182" s="32"/>
      <c r="AB182" s="32">
        <v>3778</v>
      </c>
      <c r="AC182" s="32"/>
      <c r="AD182" s="32"/>
      <c r="AE182" s="32"/>
      <c r="AF182" s="32">
        <v>140</v>
      </c>
    </row>
    <row r="183" spans="1:42" s="45" customFormat="1" ht="30" hidden="1" customHeight="1" x14ac:dyDescent="0.2">
      <c r="A183" s="10" t="s">
        <v>85</v>
      </c>
      <c r="B183" s="13"/>
      <c r="C183" s="13" t="e">
        <f>C182/C181</f>
        <v>#DIV/0!</v>
      </c>
      <c r="D183" s="13" t="e">
        <f t="shared" si="61"/>
        <v>#DIV/0!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42" s="45" customFormat="1" ht="30" hidden="1" customHeight="1" x14ac:dyDescent="0.2">
      <c r="A184" s="12" t="s">
        <v>86</v>
      </c>
      <c r="B184" s="20"/>
      <c r="C184" s="23"/>
      <c r="D184" s="23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42" s="58" customFormat="1" ht="30" hidden="1" customHeight="1" outlineLevel="1" x14ac:dyDescent="0.2">
      <c r="A185" s="50" t="s">
        <v>87</v>
      </c>
      <c r="B185" s="20"/>
      <c r="C185" s="23">
        <f>SUM(E185:AF185)</f>
        <v>0</v>
      </c>
      <c r="D185" s="8" t="e">
        <f t="shared" ref="D185:D204" si="64">C185/B185</f>
        <v>#DIV/0!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42" s="45" customFormat="1" ht="30" hidden="1" customHeight="1" outlineLevel="1" x14ac:dyDescent="0.2">
      <c r="A186" s="12" t="s">
        <v>88</v>
      </c>
      <c r="B186" s="20"/>
      <c r="C186" s="23">
        <f>SUM(E186:AF186)</f>
        <v>0</v>
      </c>
      <c r="D186" s="8" t="e">
        <f t="shared" si="64"/>
        <v>#DIV/0!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P186" s="45" t="s">
        <v>0</v>
      </c>
    </row>
    <row r="187" spans="1:42" s="45" customFormat="1" ht="30" hidden="1" customHeight="1" outlineLevel="1" x14ac:dyDescent="0.2">
      <c r="A187" s="12" t="s">
        <v>89</v>
      </c>
      <c r="B187" s="23">
        <f>B185*0.45</f>
        <v>0</v>
      </c>
      <c r="C187" s="23">
        <f>C185*0.45</f>
        <v>0</v>
      </c>
      <c r="D187" s="8" t="e">
        <f t="shared" si="64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59"/>
    </row>
    <row r="188" spans="1:42" s="45" customFormat="1" ht="30" hidden="1" customHeight="1" x14ac:dyDescent="0.2">
      <c r="A188" s="12" t="s">
        <v>90</v>
      </c>
      <c r="B188" s="47" t="e">
        <f>B185/B186</f>
        <v>#DIV/0!</v>
      </c>
      <c r="C188" s="47" t="e">
        <f>C185/C186</f>
        <v>#DIV/0!</v>
      </c>
      <c r="D188" s="8"/>
      <c r="E188" s="68" t="e">
        <f t="shared" ref="E188:AF188" si="65">E185/E186</f>
        <v>#DIV/0!</v>
      </c>
      <c r="F188" s="68" t="e">
        <f t="shared" si="65"/>
        <v>#DIV/0!</v>
      </c>
      <c r="G188" s="68" t="e">
        <f t="shared" si="65"/>
        <v>#DIV/0!</v>
      </c>
      <c r="H188" s="68" t="e">
        <f t="shared" si="65"/>
        <v>#DIV/0!</v>
      </c>
      <c r="I188" s="68" t="e">
        <f t="shared" si="65"/>
        <v>#DIV/0!</v>
      </c>
      <c r="J188" s="68" t="e">
        <f t="shared" si="65"/>
        <v>#DIV/0!</v>
      </c>
      <c r="K188" s="68"/>
      <c r="L188" s="68" t="e">
        <f t="shared" si="65"/>
        <v>#DIV/0!</v>
      </c>
      <c r="M188" s="68" t="e">
        <f t="shared" si="65"/>
        <v>#DIV/0!</v>
      </c>
      <c r="N188" s="68" t="e">
        <f t="shared" si="65"/>
        <v>#DIV/0!</v>
      </c>
      <c r="O188" s="68" t="e">
        <f t="shared" si="65"/>
        <v>#DIV/0!</v>
      </c>
      <c r="P188" s="68" t="e">
        <f t="shared" si="65"/>
        <v>#DIV/0!</v>
      </c>
      <c r="Q188" s="68" t="e">
        <f t="shared" si="65"/>
        <v>#DIV/0!</v>
      </c>
      <c r="R188" s="68"/>
      <c r="S188" s="68"/>
      <c r="T188" s="68" t="e">
        <f t="shared" si="65"/>
        <v>#DIV/0!</v>
      </c>
      <c r="U188" s="68" t="e">
        <f t="shared" si="65"/>
        <v>#DIV/0!</v>
      </c>
      <c r="V188" s="68" t="e">
        <f t="shared" si="65"/>
        <v>#DIV/0!</v>
      </c>
      <c r="W188" s="68" t="e">
        <f t="shared" si="65"/>
        <v>#DIV/0!</v>
      </c>
      <c r="X188" s="68" t="e">
        <f t="shared" si="65"/>
        <v>#DIV/0!</v>
      </c>
      <c r="Y188" s="68" t="e">
        <f t="shared" si="65"/>
        <v>#DIV/0!</v>
      </c>
      <c r="Z188" s="68" t="e">
        <f t="shared" si="65"/>
        <v>#DIV/0!</v>
      </c>
      <c r="AA188" s="68"/>
      <c r="AB188" s="68" t="e">
        <f t="shared" si="65"/>
        <v>#DIV/0!</v>
      </c>
      <c r="AC188" s="68"/>
      <c r="AD188" s="68"/>
      <c r="AE188" s="68"/>
      <c r="AF188" s="68" t="e">
        <f t="shared" si="65"/>
        <v>#DIV/0!</v>
      </c>
    </row>
    <row r="189" spans="1:42" s="58" customFormat="1" ht="30" hidden="1" customHeight="1" outlineLevel="1" x14ac:dyDescent="0.2">
      <c r="A189" s="50" t="s">
        <v>91</v>
      </c>
      <c r="B189" s="20"/>
      <c r="C189" s="23">
        <f>SUM(E189:AF189)</f>
        <v>0</v>
      </c>
      <c r="D189" s="8" t="e">
        <f t="shared" si="64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42" s="45" customFormat="1" ht="28.15" hidden="1" customHeight="1" outlineLevel="1" x14ac:dyDescent="0.2">
      <c r="A190" s="12" t="s">
        <v>88</v>
      </c>
      <c r="B190" s="20"/>
      <c r="C190" s="23">
        <f>SUM(E190:AF190)</f>
        <v>0</v>
      </c>
      <c r="D190" s="8" t="e">
        <f t="shared" si="64"/>
        <v>#DIV/0!</v>
      </c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1:42" s="45" customFormat="1" ht="27" hidden="1" customHeight="1" outlineLevel="1" x14ac:dyDescent="0.2">
      <c r="A191" s="12" t="s">
        <v>89</v>
      </c>
      <c r="B191" s="23">
        <f>B189*0.3</f>
        <v>0</v>
      </c>
      <c r="C191" s="23">
        <f>C189*0.3</f>
        <v>0</v>
      </c>
      <c r="D191" s="8" t="e">
        <f t="shared" si="64"/>
        <v>#DIV/0!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42" s="58" customFormat="1" ht="30" hidden="1" customHeight="1" x14ac:dyDescent="0.2">
      <c r="A192" s="12" t="s">
        <v>90</v>
      </c>
      <c r="B192" s="8" t="e">
        <f>B189/B190</f>
        <v>#DIV/0!</v>
      </c>
      <c r="C192" s="8" t="e">
        <f>C189/C190</f>
        <v>#DIV/0!</v>
      </c>
      <c r="D192" s="8"/>
      <c r="E192" s="25" t="e">
        <f t="shared" ref="E192:AF192" si="66">E189/E190</f>
        <v>#DIV/0!</v>
      </c>
      <c r="F192" s="25" t="e">
        <f t="shared" si="66"/>
        <v>#DIV/0!</v>
      </c>
      <c r="G192" s="25" t="e">
        <f t="shared" si="66"/>
        <v>#DIV/0!</v>
      </c>
      <c r="H192" s="25" t="e">
        <f t="shared" si="66"/>
        <v>#DIV/0!</v>
      </c>
      <c r="I192" s="25" t="e">
        <f t="shared" si="66"/>
        <v>#DIV/0!</v>
      </c>
      <c r="J192" s="25" t="e">
        <f t="shared" si="66"/>
        <v>#DIV/0!</v>
      </c>
      <c r="K192" s="92"/>
      <c r="L192" s="25" t="e">
        <f t="shared" si="66"/>
        <v>#DIV/0!</v>
      </c>
      <c r="M192" s="25" t="e">
        <f t="shared" si="66"/>
        <v>#DIV/0!</v>
      </c>
      <c r="N192" s="25" t="e">
        <f t="shared" si="66"/>
        <v>#DIV/0!</v>
      </c>
      <c r="O192" s="25" t="e">
        <f t="shared" si="66"/>
        <v>#DIV/0!</v>
      </c>
      <c r="P192" s="25" t="e">
        <f t="shared" si="66"/>
        <v>#DIV/0!</v>
      </c>
      <c r="Q192" s="25" t="e">
        <f t="shared" si="66"/>
        <v>#DIV/0!</v>
      </c>
      <c r="R192" s="92"/>
      <c r="S192" s="92"/>
      <c r="T192" s="25" t="e">
        <f t="shared" si="66"/>
        <v>#DIV/0!</v>
      </c>
      <c r="U192" s="25" t="e">
        <f t="shared" si="66"/>
        <v>#DIV/0!</v>
      </c>
      <c r="V192" s="25" t="e">
        <f t="shared" si="66"/>
        <v>#DIV/0!</v>
      </c>
      <c r="W192" s="25" t="e">
        <f t="shared" si="66"/>
        <v>#DIV/0!</v>
      </c>
      <c r="X192" s="25" t="e">
        <f t="shared" si="66"/>
        <v>#DIV/0!</v>
      </c>
      <c r="Y192" s="25" t="e">
        <f t="shared" si="66"/>
        <v>#DIV/0!</v>
      </c>
      <c r="Z192" s="25" t="e">
        <f t="shared" si="66"/>
        <v>#DIV/0!</v>
      </c>
      <c r="AA192" s="92"/>
      <c r="AB192" s="25" t="e">
        <f t="shared" si="66"/>
        <v>#DIV/0!</v>
      </c>
      <c r="AC192" s="92"/>
      <c r="AD192" s="92"/>
      <c r="AE192" s="92"/>
      <c r="AF192" s="25" t="e">
        <f t="shared" si="66"/>
        <v>#DIV/0!</v>
      </c>
    </row>
    <row r="193" spans="1:32" s="58" customFormat="1" ht="30" hidden="1" customHeight="1" outlineLevel="1" x14ac:dyDescent="0.2">
      <c r="A193" s="50" t="s">
        <v>92</v>
      </c>
      <c r="B193" s="20"/>
      <c r="C193" s="23">
        <f>SUM(E193:AF193)</f>
        <v>0</v>
      </c>
      <c r="D193" s="8" t="e">
        <f t="shared" si="64"/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s="45" customFormat="1" ht="30" hidden="1" customHeight="1" outlineLevel="1" x14ac:dyDescent="0.2">
      <c r="A194" s="12" t="s">
        <v>88</v>
      </c>
      <c r="B194" s="20"/>
      <c r="C194" s="23">
        <f>SUM(E194:AF194)</f>
        <v>0</v>
      </c>
      <c r="D194" s="8" t="e">
        <f t="shared" si="64"/>
        <v>#DIV/0!</v>
      </c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</row>
    <row r="195" spans="1:32" s="45" customFormat="1" ht="30" hidden="1" customHeight="1" outlineLevel="1" x14ac:dyDescent="0.2">
      <c r="A195" s="12" t="s">
        <v>93</v>
      </c>
      <c r="B195" s="23">
        <f>B193*0.19</f>
        <v>0</v>
      </c>
      <c r="C195" s="23">
        <f>C193*0.19</f>
        <v>0</v>
      </c>
      <c r="D195" s="8" t="e">
        <f t="shared" si="64"/>
        <v>#DIV/0!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s="58" customFormat="1" ht="30" hidden="1" customHeight="1" x14ac:dyDescent="0.2">
      <c r="A196" s="12" t="s">
        <v>94</v>
      </c>
      <c r="B196" s="8" t="e">
        <f>B193/B194</f>
        <v>#DIV/0!</v>
      </c>
      <c r="C196" s="8" t="e">
        <f>C193/C194</f>
        <v>#DIV/0!</v>
      </c>
      <c r="D196" s="8"/>
      <c r="E196" s="25" t="e">
        <f>E193/E194</f>
        <v>#DIV/0!</v>
      </c>
      <c r="F196" s="25" t="e">
        <f>F193/F194</f>
        <v>#DIV/0!</v>
      </c>
      <c r="G196" s="25" t="e">
        <f t="shared" ref="G196:AF196" si="67">G193/G194</f>
        <v>#DIV/0!</v>
      </c>
      <c r="H196" s="25" t="e">
        <f t="shared" si="67"/>
        <v>#DIV/0!</v>
      </c>
      <c r="I196" s="25" t="e">
        <f t="shared" si="67"/>
        <v>#DIV/0!</v>
      </c>
      <c r="J196" s="25" t="e">
        <f t="shared" si="67"/>
        <v>#DIV/0!</v>
      </c>
      <c r="K196" s="92"/>
      <c r="L196" s="25" t="e">
        <f t="shared" si="67"/>
        <v>#DIV/0!</v>
      </c>
      <c r="M196" s="25" t="e">
        <f t="shared" si="67"/>
        <v>#DIV/0!</v>
      </c>
      <c r="N196" s="25" t="e">
        <f t="shared" si="67"/>
        <v>#DIV/0!</v>
      </c>
      <c r="O196" s="25" t="e">
        <f t="shared" si="67"/>
        <v>#DIV/0!</v>
      </c>
      <c r="P196" s="25" t="e">
        <f t="shared" si="67"/>
        <v>#DIV/0!</v>
      </c>
      <c r="Q196" s="25" t="e">
        <f t="shared" si="67"/>
        <v>#DIV/0!</v>
      </c>
      <c r="R196" s="92"/>
      <c r="S196" s="92"/>
      <c r="T196" s="25" t="e">
        <f t="shared" si="67"/>
        <v>#DIV/0!</v>
      </c>
      <c r="U196" s="25" t="e">
        <f t="shared" si="67"/>
        <v>#DIV/0!</v>
      </c>
      <c r="V196" s="25" t="e">
        <f t="shared" si="67"/>
        <v>#DIV/0!</v>
      </c>
      <c r="W196" s="25" t="e">
        <f t="shared" si="67"/>
        <v>#DIV/0!</v>
      </c>
      <c r="X196" s="25" t="e">
        <f t="shared" si="67"/>
        <v>#DIV/0!</v>
      </c>
      <c r="Y196" s="25" t="e">
        <f t="shared" si="67"/>
        <v>#DIV/0!</v>
      </c>
      <c r="Z196" s="25" t="e">
        <f t="shared" si="67"/>
        <v>#DIV/0!</v>
      </c>
      <c r="AA196" s="92"/>
      <c r="AB196" s="25" t="e">
        <f t="shared" si="67"/>
        <v>#DIV/0!</v>
      </c>
      <c r="AC196" s="92"/>
      <c r="AD196" s="92"/>
      <c r="AE196" s="92"/>
      <c r="AF196" s="25" t="e">
        <f t="shared" si="67"/>
        <v>#DIV/0!</v>
      </c>
    </row>
    <row r="197" spans="1:32" s="45" customFormat="1" ht="30" hidden="1" customHeight="1" x14ac:dyDescent="0.2">
      <c r="A197" s="50" t="s">
        <v>95</v>
      </c>
      <c r="B197" s="23"/>
      <c r="C197" s="23">
        <f>SUM(E197:AF197)</f>
        <v>0</v>
      </c>
      <c r="D197" s="8" t="e">
        <f t="shared" si="64"/>
        <v>#DIV/0!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s="45" customFormat="1" ht="30" hidden="1" customHeight="1" x14ac:dyDescent="0.2">
      <c r="A198" s="12" t="s">
        <v>93</v>
      </c>
      <c r="B198" s="23"/>
      <c r="C198" s="23">
        <f>C197*0.7</f>
        <v>0</v>
      </c>
      <c r="D198" s="8" t="e">
        <f t="shared" si="64"/>
        <v>#DIV/0!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s="45" customFormat="1" ht="30" hidden="1" customHeight="1" x14ac:dyDescent="0.2">
      <c r="A199" s="27" t="s">
        <v>96</v>
      </c>
      <c r="B199" s="23"/>
      <c r="C199" s="23">
        <f>SUM(E199:AF199)</f>
        <v>0</v>
      </c>
      <c r="D199" s="8" t="e">
        <f t="shared" si="64"/>
        <v>#DIV/0!</v>
      </c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</row>
    <row r="200" spans="1:32" s="45" customFormat="1" ht="30" hidden="1" customHeight="1" x14ac:dyDescent="0.2">
      <c r="A200" s="12" t="s">
        <v>93</v>
      </c>
      <c r="B200" s="23">
        <f>B199*0.2</f>
        <v>0</v>
      </c>
      <c r="C200" s="23">
        <f>C199*0.2</f>
        <v>0</v>
      </c>
      <c r="D200" s="8" t="e">
        <f t="shared" si="64"/>
        <v>#DIV/0!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s="45" customFormat="1" ht="30" hidden="1" customHeight="1" x14ac:dyDescent="0.2">
      <c r="A201" s="27" t="s">
        <v>117</v>
      </c>
      <c r="B201" s="23"/>
      <c r="C201" s="23">
        <f>SUM(E201:AF201)</f>
        <v>0</v>
      </c>
      <c r="D201" s="8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:32" s="45" customFormat="1" ht="30" hidden="1" customHeight="1" x14ac:dyDescent="0.2">
      <c r="A202" s="27" t="s">
        <v>97</v>
      </c>
      <c r="B202" s="23">
        <f>B200+B198+B195+B191+B187</f>
        <v>0</v>
      </c>
      <c r="C202" s="23">
        <f>C200+C198+C195+C191+C187</f>
        <v>0</v>
      </c>
      <c r="D202" s="8" t="e">
        <f t="shared" si="64"/>
        <v>#DIV/0!</v>
      </c>
      <c r="E202" s="22">
        <f>E200+E198+E195+E191+E187</f>
        <v>0</v>
      </c>
      <c r="F202" s="22">
        <f t="shared" ref="F202:AF202" si="68">F200+F198+F195+F191+F187</f>
        <v>0</v>
      </c>
      <c r="G202" s="22">
        <f t="shared" si="68"/>
        <v>0</v>
      </c>
      <c r="H202" s="22">
        <f t="shared" si="68"/>
        <v>0</v>
      </c>
      <c r="I202" s="22">
        <f t="shared" si="68"/>
        <v>0</v>
      </c>
      <c r="J202" s="22">
        <f t="shared" si="68"/>
        <v>0</v>
      </c>
      <c r="K202" s="22"/>
      <c r="L202" s="22">
        <f t="shared" si="68"/>
        <v>0</v>
      </c>
      <c r="M202" s="22">
        <f t="shared" si="68"/>
        <v>0</v>
      </c>
      <c r="N202" s="22">
        <f t="shared" si="68"/>
        <v>0</v>
      </c>
      <c r="O202" s="22">
        <f t="shared" si="68"/>
        <v>0</v>
      </c>
      <c r="P202" s="22">
        <f t="shared" si="68"/>
        <v>0</v>
      </c>
      <c r="Q202" s="22">
        <f t="shared" si="68"/>
        <v>0</v>
      </c>
      <c r="R202" s="22"/>
      <c r="S202" s="22"/>
      <c r="T202" s="22">
        <f t="shared" si="68"/>
        <v>0</v>
      </c>
      <c r="U202" s="22">
        <f t="shared" si="68"/>
        <v>0</v>
      </c>
      <c r="V202" s="22">
        <f t="shared" si="68"/>
        <v>0</v>
      </c>
      <c r="W202" s="22">
        <f t="shared" si="68"/>
        <v>0</v>
      </c>
      <c r="X202" s="22">
        <f t="shared" si="68"/>
        <v>0</v>
      </c>
      <c r="Y202" s="22">
        <f t="shared" si="68"/>
        <v>0</v>
      </c>
      <c r="Z202" s="22">
        <f t="shared" si="68"/>
        <v>0</v>
      </c>
      <c r="AA202" s="22"/>
      <c r="AB202" s="22">
        <f t="shared" si="68"/>
        <v>0</v>
      </c>
      <c r="AC202" s="22"/>
      <c r="AD202" s="22"/>
      <c r="AE202" s="22"/>
      <c r="AF202" s="22">
        <f t="shared" si="68"/>
        <v>0</v>
      </c>
    </row>
    <row r="203" spans="1:32" s="45" customFormat="1" ht="6" hidden="1" customHeight="1" x14ac:dyDescent="0.2">
      <c r="A203" s="12" t="s">
        <v>123</v>
      </c>
      <c r="B203" s="22"/>
      <c r="C203" s="22">
        <f>SUM(E203:AF203)</f>
        <v>0</v>
      </c>
      <c r="D203" s="8" t="e">
        <f t="shared" si="64"/>
        <v>#DIV/0!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s="45" customFormat="1" ht="0.6" hidden="1" customHeight="1" x14ac:dyDescent="0.2">
      <c r="A204" s="50" t="s">
        <v>116</v>
      </c>
      <c r="B204" s="48" t="e">
        <f>B202/B203*10</f>
        <v>#DIV/0!</v>
      </c>
      <c r="C204" s="48" t="e">
        <f>C202/C203*10</f>
        <v>#DIV/0!</v>
      </c>
      <c r="D204" s="8" t="e">
        <f t="shared" si="64"/>
        <v>#DIV/0!</v>
      </c>
      <c r="E204" s="49" t="e">
        <f>E202/E203*10</f>
        <v>#DIV/0!</v>
      </c>
      <c r="F204" s="49" t="e">
        <f t="shared" ref="F204:AF204" si="69">F202/F203*10</f>
        <v>#DIV/0!</v>
      </c>
      <c r="G204" s="49" t="e">
        <f t="shared" si="69"/>
        <v>#DIV/0!</v>
      </c>
      <c r="H204" s="49" t="e">
        <f t="shared" si="69"/>
        <v>#DIV/0!</v>
      </c>
      <c r="I204" s="49" t="e">
        <f t="shared" si="69"/>
        <v>#DIV/0!</v>
      </c>
      <c r="J204" s="49" t="e">
        <f t="shared" si="69"/>
        <v>#DIV/0!</v>
      </c>
      <c r="K204" s="49"/>
      <c r="L204" s="49" t="e">
        <f t="shared" si="69"/>
        <v>#DIV/0!</v>
      </c>
      <c r="M204" s="49" t="e">
        <f t="shared" si="69"/>
        <v>#DIV/0!</v>
      </c>
      <c r="N204" s="49" t="e">
        <f t="shared" si="69"/>
        <v>#DIV/0!</v>
      </c>
      <c r="O204" s="49" t="e">
        <f t="shared" si="69"/>
        <v>#DIV/0!</v>
      </c>
      <c r="P204" s="49" t="e">
        <f t="shared" si="69"/>
        <v>#DIV/0!</v>
      </c>
      <c r="Q204" s="49" t="e">
        <f t="shared" si="69"/>
        <v>#DIV/0!</v>
      </c>
      <c r="R204" s="49"/>
      <c r="S204" s="49"/>
      <c r="T204" s="49" t="e">
        <f t="shared" si="69"/>
        <v>#DIV/0!</v>
      </c>
      <c r="U204" s="49" t="e">
        <f t="shared" si="69"/>
        <v>#DIV/0!</v>
      </c>
      <c r="V204" s="49" t="e">
        <f t="shared" si="69"/>
        <v>#DIV/0!</v>
      </c>
      <c r="W204" s="49" t="e">
        <f t="shared" si="69"/>
        <v>#DIV/0!</v>
      </c>
      <c r="X204" s="49" t="e">
        <f t="shared" si="69"/>
        <v>#DIV/0!</v>
      </c>
      <c r="Y204" s="49" t="e">
        <f t="shared" si="69"/>
        <v>#DIV/0!</v>
      </c>
      <c r="Z204" s="49" t="e">
        <f t="shared" si="69"/>
        <v>#DIV/0!</v>
      </c>
      <c r="AA204" s="49"/>
      <c r="AB204" s="49" t="e">
        <f t="shared" si="69"/>
        <v>#DIV/0!</v>
      </c>
      <c r="AC204" s="49"/>
      <c r="AD204" s="49"/>
      <c r="AE204" s="49"/>
      <c r="AF204" s="49" t="e">
        <f t="shared" si="69"/>
        <v>#DIV/0!</v>
      </c>
    </row>
    <row r="205" spans="1:32" ht="18" hidden="1" customHeight="1" x14ac:dyDescent="0.2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</row>
    <row r="206" spans="1:32" ht="27" hidden="1" customHeight="1" x14ac:dyDescent="0.25">
      <c r="A206" s="12" t="s">
        <v>137</v>
      </c>
      <c r="B206" s="76"/>
      <c r="C206" s="76">
        <f>SUM(E206:AF206)</f>
        <v>273</v>
      </c>
      <c r="D206" s="76"/>
      <c r="E206" s="76">
        <v>11</v>
      </c>
      <c r="F206" s="76">
        <v>12</v>
      </c>
      <c r="G206" s="76">
        <v>15</v>
      </c>
      <c r="H206" s="76">
        <v>20</v>
      </c>
      <c r="I206" s="76">
        <v>12</v>
      </c>
      <c r="J206" s="76">
        <v>36</v>
      </c>
      <c r="K206" s="76"/>
      <c r="L206" s="76">
        <v>18</v>
      </c>
      <c r="M206" s="76">
        <v>20</v>
      </c>
      <c r="N206" s="76">
        <v>5</v>
      </c>
      <c r="O206" s="76">
        <v>4</v>
      </c>
      <c r="P206" s="76">
        <v>5</v>
      </c>
      <c r="Q206" s="76">
        <v>16</v>
      </c>
      <c r="R206" s="76"/>
      <c r="S206" s="76"/>
      <c r="T206" s="76">
        <v>16</v>
      </c>
      <c r="U206" s="76">
        <v>13</v>
      </c>
      <c r="V206" s="76">
        <v>18</v>
      </c>
      <c r="W206" s="76">
        <v>10</v>
      </c>
      <c r="X206" s="76">
        <v>3</v>
      </c>
      <c r="Y206" s="76">
        <v>4</v>
      </c>
      <c r="Z206" s="76">
        <v>3</v>
      </c>
      <c r="AA206" s="76"/>
      <c r="AB206" s="76">
        <v>23</v>
      </c>
      <c r="AC206" s="76"/>
      <c r="AD206" s="76"/>
      <c r="AE206" s="76"/>
      <c r="AF206" s="76">
        <v>9</v>
      </c>
    </row>
    <row r="207" spans="1:32" ht="18" hidden="1" customHeight="1" x14ac:dyDescent="0.25">
      <c r="A207" s="12" t="s">
        <v>141</v>
      </c>
      <c r="B207" s="76">
        <v>108</v>
      </c>
      <c r="C207" s="76">
        <f>SUM(E207:AF207)</f>
        <v>450</v>
      </c>
      <c r="D207" s="76"/>
      <c r="E207" s="76">
        <v>20</v>
      </c>
      <c r="F207" s="76">
        <v>5</v>
      </c>
      <c r="G207" s="76">
        <v>59</v>
      </c>
      <c r="H207" s="76">
        <v>16</v>
      </c>
      <c r="I207" s="76">
        <v>21</v>
      </c>
      <c r="J207" s="76">
        <v>28</v>
      </c>
      <c r="K207" s="76"/>
      <c r="L207" s="76">
        <v>9</v>
      </c>
      <c r="M207" s="76">
        <v>20</v>
      </c>
      <c r="N207" s="76">
        <v>22</v>
      </c>
      <c r="O207" s="76">
        <v>5</v>
      </c>
      <c r="P207" s="76">
        <v>5</v>
      </c>
      <c r="Q207" s="76">
        <v>28</v>
      </c>
      <c r="R207" s="76"/>
      <c r="S207" s="76"/>
      <c r="T207" s="76">
        <v>25</v>
      </c>
      <c r="U207" s="76">
        <v>57</v>
      </c>
      <c r="V207" s="76">
        <v>7</v>
      </c>
      <c r="W207" s="76">
        <v>17</v>
      </c>
      <c r="X207" s="76">
        <v>25</v>
      </c>
      <c r="Y207" s="76">
        <v>11</v>
      </c>
      <c r="Z207" s="76">
        <v>5</v>
      </c>
      <c r="AA207" s="76"/>
      <c r="AB207" s="76">
        <v>50</v>
      </c>
      <c r="AC207" s="76"/>
      <c r="AD207" s="76"/>
      <c r="AE207" s="76"/>
      <c r="AF207" s="76">
        <v>15</v>
      </c>
    </row>
    <row r="208" spans="1:32" ht="24.6" hidden="1" customHeight="1" x14ac:dyDescent="0.35">
      <c r="A208" s="77" t="s">
        <v>98</v>
      </c>
      <c r="B208" s="61"/>
      <c r="C208" s="61">
        <f>SUM(E208:AF208)</f>
        <v>0</v>
      </c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</row>
    <row r="209" spans="1:32" s="63" customFormat="1" ht="21.6" hidden="1" customHeight="1" x14ac:dyDescent="0.35">
      <c r="A209" s="62" t="s">
        <v>99</v>
      </c>
      <c r="B209" s="62"/>
      <c r="C209" s="62">
        <f>SUM(E209:AF209)</f>
        <v>0</v>
      </c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</row>
    <row r="210" spans="1:32" s="63" customFormat="1" ht="21.6" hidden="1" customHeight="1" x14ac:dyDescent="0.35">
      <c r="A210" s="62" t="s">
        <v>100</v>
      </c>
      <c r="B210" s="62"/>
      <c r="C210" s="62">
        <f>SUM(E210:AF210)</f>
        <v>0</v>
      </c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</row>
    <row r="211" spans="1:32" s="63" customFormat="1" ht="21.6" hidden="1" customHeight="1" x14ac:dyDescent="0.3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</row>
    <row r="212" spans="1:32" s="63" customFormat="1" ht="21.6" hidden="1" customHeight="1" x14ac:dyDescent="0.35">
      <c r="A212" s="64" t="s">
        <v>101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</row>
    <row r="213" spans="1:32" ht="16.899999999999999" hidden="1" customHeight="1" x14ac:dyDescent="0.25">
      <c r="A213" s="78"/>
      <c r="B213" s="79"/>
      <c r="C213" s="79"/>
      <c r="D213" s="7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41.45" hidden="1" customHeight="1" x14ac:dyDescent="0.3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</row>
    <row r="215" spans="1:32" ht="20.45" hidden="1" customHeight="1" x14ac:dyDescent="0.25">
      <c r="A215" s="114"/>
      <c r="B215" s="115"/>
      <c r="C215" s="115"/>
      <c r="D215" s="115"/>
      <c r="E215" s="115"/>
      <c r="F215" s="115"/>
      <c r="G215" s="115"/>
      <c r="H215" s="115"/>
      <c r="I215" s="115"/>
      <c r="J215" s="115"/>
      <c r="K215" s="96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6.899999999999999" hidden="1" customHeight="1" x14ac:dyDescent="0.25">
      <c r="A216" s="80"/>
      <c r="B216" s="6"/>
      <c r="C216" s="6"/>
      <c r="D216" s="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9" hidden="1" customHeight="1" x14ac:dyDescent="0.25">
      <c r="A217" s="65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</row>
    <row r="218" spans="1:32" s="11" customFormat="1" ht="49.15" hidden="1" customHeight="1" x14ac:dyDescent="0.2">
      <c r="A218" s="27" t="s">
        <v>102</v>
      </c>
      <c r="B218" s="23"/>
      <c r="C218" s="23">
        <f>SUM(E218:AF218)</f>
        <v>259083</v>
      </c>
      <c r="D218" s="23"/>
      <c r="E218" s="34">
        <v>9345</v>
      </c>
      <c r="F218" s="34">
        <v>9100</v>
      </c>
      <c r="G218" s="34">
        <v>16579</v>
      </c>
      <c r="H218" s="34">
        <v>16195</v>
      </c>
      <c r="I218" s="34">
        <v>7250</v>
      </c>
      <c r="J218" s="34">
        <v>17539</v>
      </c>
      <c r="K218" s="93"/>
      <c r="L218" s="34">
        <v>12001</v>
      </c>
      <c r="M218" s="34">
        <v>14609</v>
      </c>
      <c r="N218" s="34">
        <v>13004</v>
      </c>
      <c r="O218" s="34">
        <v>3780</v>
      </c>
      <c r="P218" s="34">
        <v>8536</v>
      </c>
      <c r="Q218" s="34">
        <v>11438</v>
      </c>
      <c r="R218" s="93"/>
      <c r="S218" s="93"/>
      <c r="T218" s="34">
        <v>16561</v>
      </c>
      <c r="U218" s="34">
        <v>15418</v>
      </c>
      <c r="V218" s="34">
        <v>18986</v>
      </c>
      <c r="W218" s="34">
        <v>13238</v>
      </c>
      <c r="X218" s="34">
        <v>7143</v>
      </c>
      <c r="Y218" s="34">
        <v>4504</v>
      </c>
      <c r="Z218" s="34">
        <v>11688</v>
      </c>
      <c r="AA218" s="93"/>
      <c r="AB218" s="34">
        <v>21385</v>
      </c>
      <c r="AC218" s="93"/>
      <c r="AD218" s="93"/>
      <c r="AE218" s="93"/>
      <c r="AF218" s="34">
        <v>10784</v>
      </c>
    </row>
    <row r="219" spans="1:32" ht="21" hidden="1" customHeight="1" x14ac:dyDescent="0.25">
      <c r="A219" s="60" t="s">
        <v>104</v>
      </c>
      <c r="B219" s="67"/>
      <c r="C219" s="23">
        <f>SUM(E219:AF219)</f>
        <v>380</v>
      </c>
      <c r="D219" s="23"/>
      <c r="E219" s="60">
        <v>16</v>
      </c>
      <c r="F219" s="60">
        <v>21</v>
      </c>
      <c r="G219" s="60">
        <v>32</v>
      </c>
      <c r="H219" s="60">
        <v>25</v>
      </c>
      <c r="I219" s="60">
        <v>16</v>
      </c>
      <c r="J219" s="60">
        <v>31</v>
      </c>
      <c r="K219" s="60"/>
      <c r="L219" s="60">
        <v>14</v>
      </c>
      <c r="M219" s="60">
        <v>29</v>
      </c>
      <c r="N219" s="60">
        <v>18</v>
      </c>
      <c r="O219" s="60">
        <v>8</v>
      </c>
      <c r="P219" s="60">
        <v>7</v>
      </c>
      <c r="Q219" s="60">
        <v>15</v>
      </c>
      <c r="R219" s="60"/>
      <c r="S219" s="60"/>
      <c r="T219" s="60">
        <v>25</v>
      </c>
      <c r="U219" s="60">
        <v>31</v>
      </c>
      <c r="V219" s="60">
        <v>10</v>
      </c>
      <c r="W219" s="60">
        <v>8</v>
      </c>
      <c r="X219" s="60">
        <v>8</v>
      </c>
      <c r="Y219" s="60">
        <v>6</v>
      </c>
      <c r="Z219" s="60">
        <v>12</v>
      </c>
      <c r="AA219" s="60"/>
      <c r="AB219" s="60">
        <v>35</v>
      </c>
      <c r="AC219" s="60"/>
      <c r="AD219" s="60"/>
      <c r="AE219" s="60"/>
      <c r="AF219" s="60">
        <v>13</v>
      </c>
    </row>
    <row r="220" spans="1:32" ht="0.6" hidden="1" customHeight="1" x14ac:dyDescent="0.25">
      <c r="A220" s="60" t="s">
        <v>105</v>
      </c>
      <c r="B220" s="67"/>
      <c r="C220" s="23">
        <f>SUM(E220:AF220)</f>
        <v>208</v>
      </c>
      <c r="D220" s="23"/>
      <c r="E220" s="60">
        <v>10</v>
      </c>
      <c r="F220" s="60">
        <v>2</v>
      </c>
      <c r="G220" s="60">
        <v>42</v>
      </c>
      <c r="H220" s="60">
        <v>11</v>
      </c>
      <c r="I220" s="60">
        <v>9</v>
      </c>
      <c r="J220" s="60">
        <v>30</v>
      </c>
      <c r="K220" s="60"/>
      <c r="L220" s="60">
        <v>9</v>
      </c>
      <c r="M220" s="60">
        <v>15</v>
      </c>
      <c r="N220" s="60">
        <v>1</v>
      </c>
      <c r="O220" s="60">
        <v>2</v>
      </c>
      <c r="P220" s="60">
        <v>5</v>
      </c>
      <c r="Q220" s="60">
        <v>1</v>
      </c>
      <c r="R220" s="60"/>
      <c r="S220" s="60"/>
      <c r="T220" s="60">
        <v>4</v>
      </c>
      <c r="U220" s="60">
        <v>8</v>
      </c>
      <c r="V220" s="60">
        <v>14</v>
      </c>
      <c r="W220" s="60">
        <v>2</v>
      </c>
      <c r="X220" s="60">
        <v>1</v>
      </c>
      <c r="Y220" s="60">
        <v>2</v>
      </c>
      <c r="Z220" s="60">
        <v>16</v>
      </c>
      <c r="AA220" s="60"/>
      <c r="AB220" s="60">
        <v>16</v>
      </c>
      <c r="AC220" s="60"/>
      <c r="AD220" s="60"/>
      <c r="AE220" s="60"/>
      <c r="AF220" s="60">
        <v>8</v>
      </c>
    </row>
    <row r="221" spans="1:32" ht="2.4500000000000002" hidden="1" customHeight="1" x14ac:dyDescent="0.25">
      <c r="A221" s="60" t="s">
        <v>105</v>
      </c>
      <c r="B221" s="67"/>
      <c r="C221" s="23">
        <f>SUM(E221:AF221)</f>
        <v>194</v>
      </c>
      <c r="D221" s="23"/>
      <c r="E221" s="60">
        <v>10</v>
      </c>
      <c r="F221" s="60">
        <v>2</v>
      </c>
      <c r="G221" s="60">
        <v>42</v>
      </c>
      <c r="H221" s="60">
        <v>11</v>
      </c>
      <c r="I221" s="60">
        <v>2</v>
      </c>
      <c r="J221" s="60">
        <v>30</v>
      </c>
      <c r="K221" s="60"/>
      <c r="L221" s="60">
        <v>9</v>
      </c>
      <c r="M221" s="60">
        <v>15</v>
      </c>
      <c r="N221" s="60">
        <v>1</v>
      </c>
      <c r="O221" s="60">
        <v>2</v>
      </c>
      <c r="P221" s="60">
        <v>5</v>
      </c>
      <c r="Q221" s="60">
        <v>1</v>
      </c>
      <c r="R221" s="60"/>
      <c r="S221" s="60"/>
      <c r="T221" s="60">
        <v>4</v>
      </c>
      <c r="U221" s="60">
        <v>1</v>
      </c>
      <c r="V221" s="60">
        <v>14</v>
      </c>
      <c r="W221" s="60">
        <v>2</v>
      </c>
      <c r="X221" s="60">
        <v>1</v>
      </c>
      <c r="Y221" s="60">
        <v>2</v>
      </c>
      <c r="Z221" s="60">
        <v>16</v>
      </c>
      <c r="AA221" s="60"/>
      <c r="AB221" s="60">
        <v>16</v>
      </c>
      <c r="AC221" s="60"/>
      <c r="AD221" s="60"/>
      <c r="AE221" s="60"/>
      <c r="AF221" s="60">
        <v>8</v>
      </c>
    </row>
    <row r="222" spans="1:32" ht="24" hidden="1" customHeight="1" x14ac:dyDescent="0.25">
      <c r="A222" s="60" t="s">
        <v>30</v>
      </c>
      <c r="B222" s="23">
        <v>554</v>
      </c>
      <c r="C222" s="23">
        <f>SUM(E222:AF222)</f>
        <v>574</v>
      </c>
      <c r="D222" s="23"/>
      <c r="E222" s="73">
        <v>11</v>
      </c>
      <c r="F222" s="73">
        <v>15</v>
      </c>
      <c r="G222" s="73">
        <v>93</v>
      </c>
      <c r="H222" s="73">
        <v>30</v>
      </c>
      <c r="I222" s="73">
        <v>15</v>
      </c>
      <c r="J222" s="73">
        <v>55</v>
      </c>
      <c r="K222" s="73"/>
      <c r="L222" s="73">
        <v>16</v>
      </c>
      <c r="M222" s="73">
        <v>18</v>
      </c>
      <c r="N222" s="73">
        <v>16</v>
      </c>
      <c r="O222" s="73">
        <v>10</v>
      </c>
      <c r="P222" s="73">
        <v>11</v>
      </c>
      <c r="Q222" s="73">
        <v>40</v>
      </c>
      <c r="R222" s="73"/>
      <c r="S222" s="73"/>
      <c r="T222" s="73">
        <v>22</v>
      </c>
      <c r="U222" s="73">
        <v>55</v>
      </c>
      <c r="V222" s="73">
        <v>14</v>
      </c>
      <c r="W222" s="73">
        <v>29</v>
      </c>
      <c r="X222" s="73">
        <v>22</v>
      </c>
      <c r="Y222" s="73">
        <v>9</v>
      </c>
      <c r="Z222" s="73">
        <v>7</v>
      </c>
      <c r="AA222" s="73"/>
      <c r="AB222" s="73">
        <v>60</v>
      </c>
      <c r="AC222" s="73"/>
      <c r="AD222" s="73"/>
      <c r="AE222" s="73"/>
      <c r="AF222" s="73">
        <v>26</v>
      </c>
    </row>
    <row r="223" spans="1:32" hidden="1" x14ac:dyDescent="0.25"/>
    <row r="224" spans="1:32" s="60" customFormat="1" hidden="1" x14ac:dyDescent="0.25">
      <c r="A224" s="60" t="s">
        <v>112</v>
      </c>
      <c r="B224" s="67"/>
      <c r="C224" s="60">
        <f>SUM(E224:AF224)</f>
        <v>40</v>
      </c>
      <c r="E224" s="60">
        <v>3</v>
      </c>
      <c r="G224" s="60">
        <v>1</v>
      </c>
      <c r="H224" s="60">
        <v>6</v>
      </c>
      <c r="J224" s="60">
        <v>1</v>
      </c>
      <c r="N224" s="60">
        <v>1</v>
      </c>
      <c r="P224" s="60">
        <v>2</v>
      </c>
      <c r="Q224" s="60">
        <v>1</v>
      </c>
      <c r="T224" s="60">
        <v>3</v>
      </c>
      <c r="U224" s="60">
        <v>1</v>
      </c>
      <c r="V224" s="60">
        <v>3</v>
      </c>
      <c r="W224" s="60">
        <v>7</v>
      </c>
      <c r="X224" s="60">
        <v>1</v>
      </c>
      <c r="Y224" s="60">
        <v>1</v>
      </c>
      <c r="Z224" s="60">
        <v>1</v>
      </c>
      <c r="AB224" s="60">
        <v>4</v>
      </c>
      <c r="AF224" s="60">
        <v>4</v>
      </c>
    </row>
    <row r="225" spans="1:32" hidden="1" x14ac:dyDescent="0.25"/>
    <row r="226" spans="1:32" ht="21.6" hidden="1" customHeight="1" x14ac:dyDescent="0.25">
      <c r="A226" s="60" t="s">
        <v>115</v>
      </c>
      <c r="B226" s="23">
        <v>45</v>
      </c>
      <c r="C226" s="23">
        <f>SUM(E226:AF226)</f>
        <v>58</v>
      </c>
      <c r="D226" s="23"/>
      <c r="E226" s="73">
        <v>5</v>
      </c>
      <c r="F226" s="73">
        <v>3</v>
      </c>
      <c r="G226" s="73"/>
      <c r="H226" s="73">
        <v>5</v>
      </c>
      <c r="I226" s="73">
        <v>2</v>
      </c>
      <c r="J226" s="73"/>
      <c r="K226" s="73"/>
      <c r="L226" s="73">
        <v>2</v>
      </c>
      <c r="M226" s="73">
        <v>0</v>
      </c>
      <c r="N226" s="73">
        <v>3</v>
      </c>
      <c r="O226" s="73">
        <v>3</v>
      </c>
      <c r="P226" s="73">
        <v>3</v>
      </c>
      <c r="Q226" s="73">
        <v>2</v>
      </c>
      <c r="R226" s="73"/>
      <c r="S226" s="73"/>
      <c r="T226" s="73">
        <v>2</v>
      </c>
      <c r="U226" s="73">
        <v>10</v>
      </c>
      <c r="V226" s="73">
        <v>6</v>
      </c>
      <c r="W226" s="73">
        <v>6</v>
      </c>
      <c r="X226" s="73">
        <v>1</v>
      </c>
      <c r="Y226" s="73">
        <v>1</v>
      </c>
      <c r="Z226" s="73">
        <v>4</v>
      </c>
      <c r="AA226" s="73"/>
      <c r="AB226" s="73"/>
      <c r="AC226" s="73"/>
      <c r="AD226" s="73"/>
      <c r="AE226" s="73"/>
      <c r="AF226" s="73"/>
    </row>
    <row r="227" spans="1:32" hidden="1" x14ac:dyDescent="0.25"/>
    <row r="228" spans="1:32" hidden="1" x14ac:dyDescent="0.25"/>
    <row r="229" spans="1:32" ht="13.9" hidden="1" customHeight="1" x14ac:dyDescent="0.25"/>
    <row r="230" spans="1:32" hidden="1" x14ac:dyDescent="0.25">
      <c r="J230" s="1" t="s">
        <v>126</v>
      </c>
      <c r="V230" s="1" t="s">
        <v>129</v>
      </c>
      <c r="X230" s="1" t="s">
        <v>127</v>
      </c>
      <c r="AB230" s="1" t="s">
        <v>128</v>
      </c>
      <c r="AF230" s="1" t="s">
        <v>125</v>
      </c>
    </row>
    <row r="231" spans="1:32" hidden="1" x14ac:dyDescent="0.25"/>
    <row r="232" spans="1:32" ht="22.5" hidden="1" x14ac:dyDescent="0.25">
      <c r="A232" s="12" t="s">
        <v>142</v>
      </c>
      <c r="B232" s="67"/>
      <c r="C232" s="76">
        <f>SUM(E232:AF232)</f>
        <v>49</v>
      </c>
      <c r="D232" s="67"/>
      <c r="E232" s="60">
        <v>1</v>
      </c>
      <c r="F232" s="60">
        <v>2</v>
      </c>
      <c r="G232" s="60"/>
      <c r="H232" s="60">
        <v>2</v>
      </c>
      <c r="I232" s="60"/>
      <c r="J232" s="60">
        <v>3</v>
      </c>
      <c r="K232" s="60"/>
      <c r="L232" s="60">
        <v>1</v>
      </c>
      <c r="M232" s="60">
        <v>1</v>
      </c>
      <c r="N232" s="60">
        <v>8</v>
      </c>
      <c r="O232" s="60">
        <v>6</v>
      </c>
      <c r="P232" s="60">
        <v>1</v>
      </c>
      <c r="Q232" s="60">
        <v>0</v>
      </c>
      <c r="R232" s="60"/>
      <c r="S232" s="60"/>
      <c r="T232" s="60">
        <v>1</v>
      </c>
      <c r="U232" s="60">
        <v>4</v>
      </c>
      <c r="V232" s="60">
        <v>3</v>
      </c>
      <c r="W232" s="60">
        <v>2</v>
      </c>
      <c r="X232" s="60">
        <v>1</v>
      </c>
      <c r="Y232" s="60">
        <v>1</v>
      </c>
      <c r="Z232" s="60">
        <v>7</v>
      </c>
      <c r="AA232" s="60"/>
      <c r="AB232" s="60"/>
      <c r="AC232" s="60"/>
      <c r="AD232" s="60"/>
      <c r="AE232" s="60"/>
      <c r="AF232" s="60">
        <v>5</v>
      </c>
    </row>
  </sheetData>
  <dataConsolidate/>
  <mergeCells count="36">
    <mergeCell ref="D4:D8"/>
    <mergeCell ref="AA7:AA8"/>
    <mergeCell ref="AE7:AE8"/>
    <mergeCell ref="P7:P8"/>
    <mergeCell ref="T7:T8"/>
    <mergeCell ref="AD7:AD8"/>
    <mergeCell ref="U7:U8"/>
    <mergeCell ref="AC7:AC8"/>
    <mergeCell ref="A2:AF2"/>
    <mergeCell ref="A4:A8"/>
    <mergeCell ref="B4:B8"/>
    <mergeCell ref="C4:C8"/>
    <mergeCell ref="E7:E8"/>
    <mergeCell ref="F7:F8"/>
    <mergeCell ref="G7:G8"/>
    <mergeCell ref="Y7:Y8"/>
    <mergeCell ref="Z7:Z8"/>
    <mergeCell ref="AB7:AB8"/>
    <mergeCell ref="AF7:AF8"/>
    <mergeCell ref="K7:K8"/>
    <mergeCell ref="R7:R8"/>
    <mergeCell ref="Q7:Q8"/>
    <mergeCell ref="S7:S8"/>
    <mergeCell ref="E4:AF6"/>
    <mergeCell ref="A215:J215"/>
    <mergeCell ref="A214:AF214"/>
    <mergeCell ref="X7:X8"/>
    <mergeCell ref="H7:H8"/>
    <mergeCell ref="V7:V8"/>
    <mergeCell ref="W7:W8"/>
    <mergeCell ref="I7:I8"/>
    <mergeCell ref="J7:J8"/>
    <mergeCell ref="L7:L8"/>
    <mergeCell ref="M7:M8"/>
    <mergeCell ref="N7:N8"/>
    <mergeCell ref="O7:O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2021-07-09T05:37:57Z</cp:lastPrinted>
  <dcterms:created xsi:type="dcterms:W3CDTF">2017-06-08T05:54:08Z</dcterms:created>
  <dcterms:modified xsi:type="dcterms:W3CDTF">2021-07-09T05:40:50Z</dcterms:modified>
</cp:coreProperties>
</file>