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оперативка!$A$2:$AH$122</definedName>
  </definedNames>
  <calcPr calcId="152511"/>
</workbook>
</file>

<file path=xl/calcChain.xml><?xml version="1.0" encoding="utf-8"?>
<calcChain xmlns="http://schemas.openxmlformats.org/spreadsheetml/2006/main">
  <c r="E65" i="1" l="1"/>
  <c r="G64" i="1"/>
  <c r="F64" i="1"/>
  <c r="E64" i="1"/>
  <c r="AB38" i="1" l="1"/>
  <c r="AA38" i="1"/>
  <c r="Z38" i="1"/>
  <c r="Y38" i="1"/>
  <c r="X38" i="1"/>
  <c r="T38" i="1"/>
  <c r="C37" i="1"/>
  <c r="C36" i="1"/>
  <c r="C38" i="1" l="1"/>
  <c r="C47" i="1"/>
  <c r="C51" i="1"/>
  <c r="C50" i="1"/>
  <c r="C48" i="1"/>
  <c r="O49" i="1"/>
  <c r="N49" i="1"/>
  <c r="M49" i="1"/>
  <c r="H49" i="1"/>
  <c r="G49" i="1"/>
  <c r="F49" i="1"/>
  <c r="E49" i="1"/>
  <c r="B63" i="1" l="1"/>
  <c r="C61" i="1"/>
  <c r="C63" i="1" s="1"/>
  <c r="C64" i="1" l="1"/>
  <c r="C65" i="1" s="1"/>
  <c r="R16" i="1"/>
  <c r="C57" i="1"/>
  <c r="H23" i="1" l="1"/>
  <c r="H16" i="1"/>
  <c r="H34" i="1"/>
  <c r="C42" i="1"/>
  <c r="C44" i="1" l="1"/>
  <c r="H48" i="1" l="1"/>
  <c r="B41" i="1" l="1"/>
  <c r="E34" i="1" l="1"/>
  <c r="E23" i="1"/>
  <c r="E16" i="1"/>
  <c r="C22" i="1"/>
  <c r="C28" i="1"/>
  <c r="C34" i="1" l="1"/>
  <c r="D48" i="1" l="1"/>
  <c r="C49" i="1"/>
  <c r="R23" i="1"/>
  <c r="J16" i="1"/>
  <c r="S32" i="1" l="1"/>
  <c r="D47" i="1" l="1"/>
  <c r="AF32" i="1" l="1"/>
  <c r="AC16" i="1"/>
  <c r="B46" i="1" l="1"/>
  <c r="B17" i="1"/>
  <c r="AC17" i="1" l="1"/>
  <c r="V17" i="1"/>
  <c r="AF46" i="1"/>
  <c r="AC46" i="1"/>
  <c r="V46" i="1"/>
  <c r="U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C43" i="1"/>
  <c r="D43" i="1" s="1"/>
  <c r="C35" i="1" l="1"/>
  <c r="B67" i="1" l="1"/>
  <c r="B33" i="1"/>
  <c r="B32" i="1"/>
  <c r="B30" i="1"/>
  <c r="B29" i="1"/>
  <c r="B11" i="1"/>
  <c r="D15" i="1"/>
  <c r="C46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0" i="1" l="1"/>
  <c r="D66" i="1" l="1"/>
  <c r="B59" i="1"/>
  <c r="B55" i="1"/>
  <c r="AH59" i="1" l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5" i="1"/>
  <c r="AH65" i="1" s="1"/>
  <c r="AG55" i="1"/>
  <c r="AG65" i="1" s="1"/>
  <c r="AF55" i="1"/>
  <c r="AF65" i="1" s="1"/>
  <c r="AE55" i="1"/>
  <c r="AE65" i="1" s="1"/>
  <c r="AD55" i="1"/>
  <c r="AD65" i="1" s="1"/>
  <c r="AC55" i="1"/>
  <c r="AC65" i="1" s="1"/>
  <c r="AB55" i="1"/>
  <c r="AB65" i="1" s="1"/>
  <c r="AA55" i="1"/>
  <c r="Z55" i="1"/>
  <c r="Z65" i="1" s="1"/>
  <c r="Y55" i="1"/>
  <c r="Y65" i="1" s="1"/>
  <c r="X55" i="1"/>
  <c r="X65" i="1" s="1"/>
  <c r="U55" i="1"/>
  <c r="U65" i="1" s="1"/>
  <c r="T55" i="1"/>
  <c r="T65" i="1" s="1"/>
  <c r="S55" i="1"/>
  <c r="S65" i="1" s="1"/>
  <c r="R55" i="1"/>
  <c r="R65" i="1" s="1"/>
  <c r="Q55" i="1"/>
  <c r="Q65" i="1" s="1"/>
  <c r="P55" i="1"/>
  <c r="P65" i="1" s="1"/>
  <c r="O55" i="1"/>
  <c r="O65" i="1" s="1"/>
  <c r="N55" i="1"/>
  <c r="N65" i="1" s="1"/>
  <c r="M55" i="1"/>
  <c r="M65" i="1" s="1"/>
  <c r="L55" i="1"/>
  <c r="L65" i="1" s="1"/>
  <c r="K55" i="1"/>
  <c r="K65" i="1" s="1"/>
  <c r="J55" i="1"/>
  <c r="J65" i="1" s="1"/>
  <c r="I55" i="1"/>
  <c r="I65" i="1" s="1"/>
  <c r="H55" i="1"/>
  <c r="H65" i="1" s="1"/>
  <c r="G55" i="1"/>
  <c r="G65" i="1" s="1"/>
  <c r="F55" i="1"/>
  <c r="E55" i="1"/>
  <c r="AA65" i="1" l="1"/>
  <c r="F65" i="1"/>
  <c r="C68" i="1"/>
  <c r="D68" i="1" s="1"/>
  <c r="C53" i="1"/>
  <c r="AF45" i="1"/>
  <c r="AC45" i="1"/>
  <c r="U45" i="1"/>
  <c r="S45" i="1"/>
  <c r="R45" i="1"/>
  <c r="Q45" i="1"/>
  <c r="O45" i="1"/>
  <c r="N45" i="1"/>
  <c r="M45" i="1"/>
  <c r="K45" i="1"/>
  <c r="J45" i="1"/>
  <c r="H45" i="1"/>
  <c r="G45" i="1"/>
  <c r="F45" i="1"/>
  <c r="E45" i="1"/>
  <c r="C70" i="1"/>
  <c r="D70" i="1" s="1"/>
  <c r="C69" i="1"/>
  <c r="D69" i="1" s="1"/>
  <c r="D44" i="1"/>
  <c r="C60" i="1"/>
  <c r="D53" i="1" l="1"/>
  <c r="C56" i="1"/>
  <c r="C55" i="1"/>
  <c r="D57" i="1"/>
  <c r="C59" i="1"/>
  <c r="D59" i="1" s="1"/>
  <c r="C45" i="1"/>
  <c r="D45" i="1" s="1"/>
  <c r="C71" i="1" l="1"/>
  <c r="D71" i="1" s="1"/>
  <c r="C67" i="1" l="1"/>
  <c r="D67" i="1" s="1"/>
  <c r="D65" i="1"/>
  <c r="B75" i="1"/>
  <c r="B86" i="1"/>
  <c r="F114" i="1" l="1"/>
  <c r="G114" i="1"/>
  <c r="H114" i="1"/>
  <c r="I114" i="1"/>
  <c r="J114" i="1"/>
  <c r="L114" i="1"/>
  <c r="M114" i="1"/>
  <c r="N114" i="1"/>
  <c r="O114" i="1"/>
  <c r="P114" i="1"/>
  <c r="Q114" i="1"/>
  <c r="T114" i="1"/>
  <c r="U114" i="1"/>
  <c r="X114" i="1"/>
  <c r="Y114" i="1"/>
  <c r="Z114" i="1"/>
  <c r="AA114" i="1"/>
  <c r="AB114" i="1"/>
  <c r="AD114" i="1"/>
  <c r="AH114" i="1"/>
  <c r="E114" i="1"/>
  <c r="C115" i="1" l="1"/>
  <c r="D116" i="1"/>
  <c r="C118" i="1"/>
  <c r="D118" i="1" s="1"/>
  <c r="D119" i="1"/>
  <c r="D120" i="1"/>
  <c r="C121" i="1"/>
  <c r="D121" i="1" s="1"/>
  <c r="D123" i="1"/>
  <c r="D130" i="1"/>
  <c r="B131" i="1"/>
  <c r="C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B132" i="1"/>
  <c r="C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C133" i="1"/>
  <c r="D133" i="1" s="1"/>
  <c r="C134" i="1"/>
  <c r="D134" i="1" s="1"/>
  <c r="C135" i="1"/>
  <c r="D135" i="1" s="1"/>
  <c r="C136" i="1"/>
  <c r="D136" i="1" s="1"/>
  <c r="C137" i="1"/>
  <c r="C138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D143" i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C146" i="1"/>
  <c r="D146" i="1" s="1"/>
  <c r="C147" i="1"/>
  <c r="D147" i="1" s="1"/>
  <c r="C148" i="1"/>
  <c r="D148" i="1" s="1"/>
  <c r="C149" i="1"/>
  <c r="D149" i="1" s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B151" i="1"/>
  <c r="AD151" i="1"/>
  <c r="AH151" i="1"/>
  <c r="B152" i="1"/>
  <c r="F152" i="1"/>
  <c r="G152" i="1"/>
  <c r="H152" i="1"/>
  <c r="I152" i="1"/>
  <c r="J152" i="1"/>
  <c r="L152" i="1"/>
  <c r="M152" i="1"/>
  <c r="N152" i="1"/>
  <c r="P152" i="1"/>
  <c r="Q152" i="1"/>
  <c r="U152" i="1"/>
  <c r="X152" i="1"/>
  <c r="Y152" i="1"/>
  <c r="Z152" i="1"/>
  <c r="AD152" i="1"/>
  <c r="AH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I154" i="1"/>
  <c r="T154" i="1"/>
  <c r="U154" i="1"/>
  <c r="Z154" i="1"/>
  <c r="AB154" i="1"/>
  <c r="C155" i="1"/>
  <c r="C156" i="1"/>
  <c r="H157" i="1"/>
  <c r="N157" i="1"/>
  <c r="Q157" i="1"/>
  <c r="U157" i="1"/>
  <c r="Y157" i="1"/>
  <c r="AD157" i="1"/>
  <c r="C158" i="1"/>
  <c r="D158" i="1" s="1"/>
  <c r="C159" i="1"/>
  <c r="D159" i="1" s="1"/>
  <c r="C162" i="1"/>
  <c r="C164" i="1"/>
  <c r="C165" i="1" s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D167" i="1"/>
  <c r="C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T170" i="1"/>
  <c r="U170" i="1"/>
  <c r="X170" i="1"/>
  <c r="Y170" i="1"/>
  <c r="Z170" i="1"/>
  <c r="AA170" i="1"/>
  <c r="AB170" i="1"/>
  <c r="AD170" i="1"/>
  <c r="AH170" i="1"/>
  <c r="C171" i="1"/>
  <c r="C172" i="1"/>
  <c r="C174" i="1"/>
  <c r="B175" i="1"/>
  <c r="E175" i="1"/>
  <c r="F175" i="1"/>
  <c r="G175" i="1"/>
  <c r="H175" i="1"/>
  <c r="I175" i="1"/>
  <c r="J175" i="1"/>
  <c r="L175" i="1"/>
  <c r="M175" i="1"/>
  <c r="N175" i="1"/>
  <c r="O175" i="1"/>
  <c r="P175" i="1"/>
  <c r="Q175" i="1"/>
  <c r="U175" i="1"/>
  <c r="X175" i="1"/>
  <c r="Y175" i="1"/>
  <c r="Z175" i="1"/>
  <c r="AA175" i="1"/>
  <c r="AB175" i="1"/>
  <c r="AD175" i="1"/>
  <c r="AH175" i="1"/>
  <c r="D176" i="1"/>
  <c r="C177" i="1"/>
  <c r="D177" i="1" s="1"/>
  <c r="B178" i="1"/>
  <c r="E178" i="1"/>
  <c r="F178" i="1"/>
  <c r="G178" i="1"/>
  <c r="H178" i="1"/>
  <c r="I178" i="1"/>
  <c r="J178" i="1"/>
  <c r="L178" i="1"/>
  <c r="M178" i="1"/>
  <c r="N178" i="1"/>
  <c r="P178" i="1"/>
  <c r="Q178" i="1"/>
  <c r="U178" i="1"/>
  <c r="X178" i="1"/>
  <c r="Y178" i="1"/>
  <c r="Z178" i="1"/>
  <c r="AB178" i="1"/>
  <c r="AD178" i="1"/>
  <c r="AH178" i="1"/>
  <c r="B179" i="1"/>
  <c r="E179" i="1"/>
  <c r="F179" i="1"/>
  <c r="G179" i="1"/>
  <c r="H179" i="1"/>
  <c r="I179" i="1"/>
  <c r="J179" i="1"/>
  <c r="L179" i="1"/>
  <c r="M179" i="1"/>
  <c r="N179" i="1"/>
  <c r="O179" i="1"/>
  <c r="P179" i="1"/>
  <c r="Q179" i="1"/>
  <c r="U179" i="1"/>
  <c r="X179" i="1"/>
  <c r="Y179" i="1"/>
  <c r="Z179" i="1"/>
  <c r="AA179" i="1"/>
  <c r="AB179" i="1"/>
  <c r="AD179" i="1"/>
  <c r="AH179" i="1"/>
  <c r="C180" i="1"/>
  <c r="D180" i="1" s="1"/>
  <c r="C181" i="1"/>
  <c r="D181" i="1" s="1"/>
  <c r="B182" i="1"/>
  <c r="G182" i="1"/>
  <c r="M182" i="1"/>
  <c r="AH182" i="1"/>
  <c r="C183" i="1"/>
  <c r="D183" i="1" s="1"/>
  <c r="C184" i="1"/>
  <c r="D184" i="1" s="1"/>
  <c r="B185" i="1"/>
  <c r="H185" i="1"/>
  <c r="O185" i="1"/>
  <c r="U185" i="1"/>
  <c r="X185" i="1"/>
  <c r="AB185" i="1"/>
  <c r="C186" i="1"/>
  <c r="D186" i="1" s="1"/>
  <c r="C187" i="1"/>
  <c r="B188" i="1"/>
  <c r="N188" i="1"/>
  <c r="Y188" i="1"/>
  <c r="Z188" i="1"/>
  <c r="C189" i="1"/>
  <c r="D189" i="1" s="1"/>
  <c r="C190" i="1"/>
  <c r="D190" i="1" s="1"/>
  <c r="B191" i="1"/>
  <c r="E191" i="1"/>
  <c r="H191" i="1"/>
  <c r="I191" i="1"/>
  <c r="J191" i="1"/>
  <c r="L191" i="1"/>
  <c r="M191" i="1"/>
  <c r="N191" i="1"/>
  <c r="Q191" i="1"/>
  <c r="T191" i="1"/>
  <c r="X191" i="1"/>
  <c r="Y191" i="1"/>
  <c r="Z191" i="1"/>
  <c r="AA191" i="1"/>
  <c r="AB191" i="1"/>
  <c r="AD191" i="1"/>
  <c r="C192" i="1"/>
  <c r="C193" i="1"/>
  <c r="H194" i="1"/>
  <c r="I194" i="1"/>
  <c r="J194" i="1"/>
  <c r="L194" i="1"/>
  <c r="N194" i="1"/>
  <c r="T194" i="1"/>
  <c r="U194" i="1"/>
  <c r="AA194" i="1"/>
  <c r="AD194" i="1"/>
  <c r="C195" i="1"/>
  <c r="D195" i="1" s="1"/>
  <c r="C196" i="1"/>
  <c r="B197" i="1"/>
  <c r="T197" i="1"/>
  <c r="Y197" i="1"/>
  <c r="C198" i="1"/>
  <c r="D198" i="1" s="1"/>
  <c r="C199" i="1"/>
  <c r="D199" i="1" s="1"/>
  <c r="B200" i="1"/>
  <c r="G200" i="1"/>
  <c r="M200" i="1"/>
  <c r="Z200" i="1"/>
  <c r="C201" i="1"/>
  <c r="C202" i="1"/>
  <c r="B203" i="1"/>
  <c r="G203" i="1"/>
  <c r="J203" i="1"/>
  <c r="L203" i="1"/>
  <c r="M203" i="1"/>
  <c r="U203" i="1"/>
  <c r="Z203" i="1"/>
  <c r="AD203" i="1"/>
  <c r="C204" i="1"/>
  <c r="D204" i="1" s="1"/>
  <c r="D205" i="1"/>
  <c r="D206" i="1"/>
  <c r="C207" i="1"/>
  <c r="C208" i="1" s="1"/>
  <c r="C209" i="1"/>
  <c r="D209" i="1" s="1"/>
  <c r="C211" i="1"/>
  <c r="C212" i="1" s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X212" i="1"/>
  <c r="Y212" i="1"/>
  <c r="Z212" i="1"/>
  <c r="AA212" i="1"/>
  <c r="AB212" i="1"/>
  <c r="AD212" i="1"/>
  <c r="AH212" i="1"/>
  <c r="C213" i="1"/>
  <c r="D213" i="1" s="1"/>
  <c r="C214" i="1"/>
  <c r="D214" i="1" s="1"/>
  <c r="C215" i="1"/>
  <c r="D215" i="1" s="1"/>
  <c r="C216" i="1"/>
  <c r="D216" i="1" s="1"/>
  <c r="C217" i="1"/>
  <c r="D217" i="1" s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B218" i="1"/>
  <c r="AD218" i="1"/>
  <c r="AH218" i="1"/>
  <c r="C219" i="1"/>
  <c r="D219" i="1" s="1"/>
  <c r="C220" i="1"/>
  <c r="C223" i="1"/>
  <c r="D223" i="1" s="1"/>
  <c r="C224" i="1"/>
  <c r="D224" i="1" s="1"/>
  <c r="B225" i="1"/>
  <c r="B226" i="1"/>
  <c r="E226" i="1"/>
  <c r="F226" i="1"/>
  <c r="G226" i="1"/>
  <c r="H226" i="1"/>
  <c r="I226" i="1"/>
  <c r="J226" i="1"/>
  <c r="L226" i="1"/>
  <c r="M226" i="1"/>
  <c r="N226" i="1"/>
  <c r="O226" i="1"/>
  <c r="P226" i="1"/>
  <c r="Q226" i="1"/>
  <c r="T226" i="1"/>
  <c r="U226" i="1"/>
  <c r="X226" i="1"/>
  <c r="Y226" i="1"/>
  <c r="Z226" i="1"/>
  <c r="AA226" i="1"/>
  <c r="AB226" i="1"/>
  <c r="AD226" i="1"/>
  <c r="AH226" i="1"/>
  <c r="C227" i="1"/>
  <c r="D227" i="1" s="1"/>
  <c r="C228" i="1"/>
  <c r="D228" i="1" s="1"/>
  <c r="B229" i="1"/>
  <c r="B230" i="1"/>
  <c r="E230" i="1"/>
  <c r="F230" i="1"/>
  <c r="G230" i="1"/>
  <c r="H230" i="1"/>
  <c r="I230" i="1"/>
  <c r="J230" i="1"/>
  <c r="L230" i="1"/>
  <c r="M230" i="1"/>
  <c r="N230" i="1"/>
  <c r="O230" i="1"/>
  <c r="P230" i="1"/>
  <c r="Q230" i="1"/>
  <c r="T230" i="1"/>
  <c r="U230" i="1"/>
  <c r="X230" i="1"/>
  <c r="Y230" i="1"/>
  <c r="Z230" i="1"/>
  <c r="AA230" i="1"/>
  <c r="AB230" i="1"/>
  <c r="AD230" i="1"/>
  <c r="AH230" i="1"/>
  <c r="C231" i="1"/>
  <c r="D231" i="1" s="1"/>
  <c r="C232" i="1"/>
  <c r="D232" i="1" s="1"/>
  <c r="B233" i="1"/>
  <c r="B234" i="1"/>
  <c r="E234" i="1"/>
  <c r="F234" i="1"/>
  <c r="G234" i="1"/>
  <c r="H234" i="1"/>
  <c r="I234" i="1"/>
  <c r="J234" i="1"/>
  <c r="L234" i="1"/>
  <c r="M234" i="1"/>
  <c r="N234" i="1"/>
  <c r="O234" i="1"/>
  <c r="P234" i="1"/>
  <c r="Q234" i="1"/>
  <c r="T234" i="1"/>
  <c r="U234" i="1"/>
  <c r="X234" i="1"/>
  <c r="Y234" i="1"/>
  <c r="Z234" i="1"/>
  <c r="AA234" i="1"/>
  <c r="AB234" i="1"/>
  <c r="AD234" i="1"/>
  <c r="AH234" i="1"/>
  <c r="C235" i="1"/>
  <c r="C236" i="1" s="1"/>
  <c r="D236" i="1" s="1"/>
  <c r="C237" i="1"/>
  <c r="D237" i="1" s="1"/>
  <c r="B238" i="1"/>
  <c r="C239" i="1"/>
  <c r="E240" i="1"/>
  <c r="E242" i="1" s="1"/>
  <c r="F240" i="1"/>
  <c r="F242" i="1" s="1"/>
  <c r="G240" i="1"/>
  <c r="G242" i="1" s="1"/>
  <c r="H240" i="1"/>
  <c r="H242" i="1" s="1"/>
  <c r="I240" i="1"/>
  <c r="I242" i="1" s="1"/>
  <c r="J240" i="1"/>
  <c r="J242" i="1" s="1"/>
  <c r="L240" i="1"/>
  <c r="L242" i="1" s="1"/>
  <c r="M240" i="1"/>
  <c r="M242" i="1" s="1"/>
  <c r="N240" i="1"/>
  <c r="N242" i="1" s="1"/>
  <c r="O240" i="1"/>
  <c r="O242" i="1" s="1"/>
  <c r="P240" i="1"/>
  <c r="P242" i="1" s="1"/>
  <c r="Q240" i="1"/>
  <c r="Q242" i="1" s="1"/>
  <c r="T240" i="1"/>
  <c r="T242" i="1" s="1"/>
  <c r="U240" i="1"/>
  <c r="U242" i="1" s="1"/>
  <c r="X240" i="1"/>
  <c r="X242" i="1" s="1"/>
  <c r="Y240" i="1"/>
  <c r="Y242" i="1" s="1"/>
  <c r="Z240" i="1"/>
  <c r="Z242" i="1" s="1"/>
  <c r="AA240" i="1"/>
  <c r="AA242" i="1" s="1"/>
  <c r="AB240" i="1"/>
  <c r="AB242" i="1" s="1"/>
  <c r="AD240" i="1"/>
  <c r="AD242" i="1" s="1"/>
  <c r="AH240" i="1"/>
  <c r="AH242" i="1" s="1"/>
  <c r="C241" i="1"/>
  <c r="D241" i="1" s="1"/>
  <c r="C244" i="1"/>
  <c r="C245" i="1"/>
  <c r="C246" i="1"/>
  <c r="C247" i="1"/>
  <c r="C248" i="1"/>
  <c r="D235" i="1" l="1"/>
  <c r="C188" i="1"/>
  <c r="D188" i="1" s="1"/>
  <c r="D211" i="1"/>
  <c r="D207" i="1"/>
  <c r="D137" i="1"/>
  <c r="C225" i="1"/>
  <c r="D225" i="1" s="1"/>
  <c r="C221" i="1"/>
  <c r="D221" i="1" s="1"/>
  <c r="C150" i="1"/>
  <c r="D150" i="1" s="1"/>
  <c r="C229" i="1"/>
  <c r="D229" i="1" s="1"/>
  <c r="C170" i="1"/>
  <c r="D170" i="1" s="1"/>
  <c r="C238" i="1"/>
  <c r="D238" i="1" s="1"/>
  <c r="C197" i="1"/>
  <c r="D197" i="1" s="1"/>
  <c r="D187" i="1"/>
  <c r="C160" i="1"/>
  <c r="D160" i="1" s="1"/>
  <c r="C157" i="1"/>
  <c r="C145" i="1"/>
  <c r="B240" i="1"/>
  <c r="B242" i="1" s="1"/>
  <c r="C191" i="1"/>
  <c r="D191" i="1" s="1"/>
  <c r="C203" i="1"/>
  <c r="D203" i="1" s="1"/>
  <c r="D196" i="1"/>
  <c r="C194" i="1"/>
  <c r="C185" i="1"/>
  <c r="D185" i="1" s="1"/>
  <c r="C182" i="1"/>
  <c r="D182" i="1" s="1"/>
  <c r="C173" i="1"/>
  <c r="C175" i="1" s="1"/>
  <c r="C234" i="1"/>
  <c r="C233" i="1"/>
  <c r="D233" i="1" s="1"/>
  <c r="C230" i="1"/>
  <c r="C226" i="1"/>
  <c r="D220" i="1"/>
  <c r="C200" i="1"/>
  <c r="D200" i="1" s="1"/>
  <c r="D174" i="1"/>
  <c r="D168" i="1"/>
  <c r="C166" i="1"/>
  <c r="D164" i="1"/>
  <c r="C114" i="1"/>
  <c r="C179" i="1"/>
  <c r="D179" i="1" s="1"/>
  <c r="C178" i="1"/>
  <c r="C152" i="1"/>
  <c r="D152" i="1" s="1"/>
  <c r="C151" i="1"/>
  <c r="D151" i="1" s="1"/>
  <c r="C218" i="1"/>
  <c r="D218" i="1" s="1"/>
  <c r="C169" i="1"/>
  <c r="C154" i="1"/>
  <c r="D154" i="1" s="1"/>
  <c r="C153" i="1"/>
  <c r="D153" i="1" s="1"/>
  <c r="C91" i="1"/>
  <c r="C92" i="1"/>
  <c r="C240" i="1" l="1"/>
  <c r="D240" i="1" l="1"/>
  <c r="C242" i="1"/>
  <c r="D242" i="1" s="1"/>
  <c r="C90" i="1" l="1"/>
  <c r="C81" i="1" l="1"/>
  <c r="C82" i="1"/>
  <c r="C83" i="1"/>
  <c r="C84" i="1"/>
  <c r="C85" i="1"/>
  <c r="C87" i="1"/>
  <c r="C88" i="1"/>
  <c r="C89" i="1"/>
  <c r="C270" i="1" l="1"/>
  <c r="D110" i="1" l="1"/>
  <c r="D112" i="1"/>
  <c r="C264" i="1" l="1"/>
  <c r="E75" i="1" l="1"/>
  <c r="C262" i="1" l="1"/>
  <c r="C260" i="1"/>
  <c r="C259" i="1"/>
  <c r="C258" i="1"/>
  <c r="C257" i="1"/>
  <c r="C256" i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C104" i="1"/>
  <c r="D104" i="1" s="1"/>
  <c r="C103" i="1"/>
  <c r="C102" i="1"/>
  <c r="C101" i="1"/>
  <c r="C100" i="1"/>
  <c r="C99" i="1"/>
  <c r="C98" i="1"/>
  <c r="C97" i="1"/>
  <c r="C96" i="1"/>
  <c r="C95" i="1"/>
  <c r="C94" i="1"/>
  <c r="C93" i="1"/>
  <c r="AH86" i="1"/>
  <c r="AD86" i="1"/>
  <c r="AB86" i="1"/>
  <c r="AA86" i="1"/>
  <c r="Z86" i="1"/>
  <c r="Y86" i="1"/>
  <c r="X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 s="1"/>
  <c r="C80" i="1"/>
  <c r="C79" i="1"/>
  <c r="C78" i="1"/>
  <c r="C77" i="1"/>
  <c r="C76" i="1"/>
  <c r="AH75" i="1"/>
  <c r="AD75" i="1"/>
  <c r="AA75" i="1"/>
  <c r="Z75" i="1"/>
  <c r="Y75" i="1"/>
  <c r="X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C74" i="1"/>
  <c r="C73" i="1"/>
  <c r="C72" i="1"/>
  <c r="C75" i="1" l="1"/>
  <c r="D91" i="1"/>
  <c r="D94" i="1"/>
  <c r="D93" i="1"/>
  <c r="D97" i="1"/>
</calcChain>
</file>

<file path=xl/sharedStrings.xml><?xml version="1.0" encoding="utf-8"?>
<sst xmlns="http://schemas.openxmlformats.org/spreadsheetml/2006/main" count="288" uniqueCount="210">
  <si>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</si>
  <si>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</si>
  <si>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</si>
  <si>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</si>
  <si>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</si>
  <si>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</si>
  <si>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</si>
  <si>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</si>
  <si>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</si>
  <si>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</si>
  <si>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</si>
  <si>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</si>
  <si>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</si>
  <si>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</si>
  <si>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</si>
  <si>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</si>
  <si>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</si>
  <si>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</si>
  <si>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</si>
  <si>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</si>
  <si>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</si>
  <si>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</si>
  <si>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</si>
  <si>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</si>
  <si>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</si>
  <si>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</si>
  <si>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</si>
  <si>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</si>
  <si>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</si>
  <si>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</si>
  <si>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</si>
  <si>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</si>
  <si>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</si>
  <si>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</si>
  <si>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</si>
  <si>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</si>
  <si>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</si>
  <si>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</si>
  <si>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</si>
  <si>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</si>
  <si>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</si>
  <si>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</si>
  <si>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</si>
  <si>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</si>
  <si>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</si>
  <si>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</si>
  <si>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</si>
  <si>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</si>
  <si>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</si>
  <si>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</si>
  <si>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</si>
  <si>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</si>
  <si>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</si>
  <si>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</si>
  <si>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</si>
  <si>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</si>
  <si>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</si>
  <si>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</si>
  <si>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</si>
  <si>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</si>
  <si>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</si>
  <si>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</si>
  <si>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</si>
  <si>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</si>
  <si>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</si>
  <si>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</si>
  <si>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</si>
  <si>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</si>
  <si>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</si>
  <si>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</si>
  <si>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</si>
  <si>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</si>
  <si>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</si>
  <si>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</si>
  <si>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</si>
  <si>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</si>
  <si>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</si>
  <si>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</si>
  <si>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</si>
  <si>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</si>
  <si>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</si>
  <si>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</si>
  <si>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</si>
  <si>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</si>
  <si>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</si>
  <si>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</si>
  <si>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</si>
  <si>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</si>
  <si>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</si>
  <si>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</si>
  <si>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</si>
  <si>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</si>
  <si>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</si>
  <si>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</si>
  <si>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</si>
  <si>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</si>
  <si>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</si>
  <si>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</si>
  <si>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</si>
  <si>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</si>
  <si>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</si>
  <si>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</si>
  <si>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</si>
  <si>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</si>
  <si>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</si>
  <si>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</si>
  <si>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</si>
  <si>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</si>
  <si>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</si>
  <si>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</si>
  <si>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</si>
  <si>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</si>
  <si>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</si>
  <si>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</si>
  <si>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</si>
  <si>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</si>
  <si>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</si>
  <si>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</si>
  <si>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</si>
  <si>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</si>
  <si>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</si>
  <si>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</si>
  <si>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</si>
  <si>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</si>
  <si>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</si>
  <si>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</si>
  <si>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</si>
  <si>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</si>
  <si>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</si>
  <si>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</si>
  <si>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</si>
  <si>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</si>
  <si>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</si>
  <si>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</si>
  <si>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</si>
  <si>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</si>
  <si>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</si>
  <si>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</si>
  <si>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</si>
  <si>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</si>
  <si>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</si>
  <si>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</si>
  <si>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</si>
  <si>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</si>
  <si>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</si>
  <si>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</si>
  <si>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</si>
  <si>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</si>
  <si>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</si>
  <si>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</si>
  <si>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</si>
  <si>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</si>
  <si>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</si>
  <si>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</si>
  <si>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</si>
  <si>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</si>
  <si>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</si>
  <si>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</si>
  <si>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</si>
  <si>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</si>
  <si>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</si>
  <si>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</si>
  <si>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</si>
  <si>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</si>
  <si>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</si>
  <si>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</si>
  <si>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</si>
  <si>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</si>
  <si>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</si>
  <si>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</si>
  <si>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</si>
  <si>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</si>
  <si>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</si>
  <si>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</si>
  <si>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</si>
  <si>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</si>
  <si>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</si>
  <si>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</si>
  <si>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</si>
  <si>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</si>
  <si>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</si>
  <si>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</si>
  <si>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</si>
  <si>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</si>
  <si>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</si>
  <si>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</si>
  <si>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</si>
  <si>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</si>
  <si>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</si>
  <si>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</si>
  <si>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</si>
  <si>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</si>
  <si>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</si>
  <si>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</si>
  <si>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</si>
  <si>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</si>
  <si>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</si>
  <si>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</si>
  <si>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</si>
  <si>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</si>
  <si>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</si>
  <si>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</si>
  <si>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</si>
  <si>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</si>
  <si>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</si>
  <si>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</si>
  <si>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</si>
  <si>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</si>
  <si>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</si>
  <si>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2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</si>
</sst>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0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J50" sqref="J5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25" t="s">
        <v>209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26" t="s">
        <v>3</v>
      </c>
      <c r="B4" s="129" t="s">
        <v>148</v>
      </c>
      <c r="C4" s="132" t="s">
        <v>150</v>
      </c>
      <c r="D4" s="132" t="s">
        <v>149</v>
      </c>
      <c r="E4" s="113" t="s">
        <v>4</v>
      </c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</row>
    <row r="5" spans="1:34" s="2" customFormat="1" ht="17.25" hidden="1" customHeight="1" x14ac:dyDescent="0.25">
      <c r="A5" s="127"/>
      <c r="B5" s="130"/>
      <c r="C5" s="133"/>
      <c r="D5" s="133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</row>
    <row r="6" spans="1:34" s="2" customFormat="1" ht="17.45" customHeight="1" thickBot="1" x14ac:dyDescent="0.3">
      <c r="A6" s="127"/>
      <c r="B6" s="130"/>
      <c r="C6" s="133"/>
      <c r="D6" s="133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</row>
    <row r="7" spans="1:34" s="2" customFormat="1" ht="123" customHeight="1" x14ac:dyDescent="0.25">
      <c r="A7" s="127"/>
      <c r="B7" s="130"/>
      <c r="C7" s="133"/>
      <c r="D7" s="133"/>
      <c r="E7" s="111" t="s">
        <v>151</v>
      </c>
      <c r="F7" s="111" t="s">
        <v>152</v>
      </c>
      <c r="G7" s="111" t="s">
        <v>153</v>
      </c>
      <c r="H7" s="111" t="s">
        <v>154</v>
      </c>
      <c r="I7" s="111" t="s">
        <v>155</v>
      </c>
      <c r="J7" s="111" t="s">
        <v>156</v>
      </c>
      <c r="K7" s="111" t="s">
        <v>181</v>
      </c>
      <c r="L7" s="111" t="s">
        <v>180</v>
      </c>
      <c r="M7" s="111" t="s">
        <v>157</v>
      </c>
      <c r="N7" s="111" t="s">
        <v>158</v>
      </c>
      <c r="O7" s="111" t="s">
        <v>159</v>
      </c>
      <c r="P7" s="111" t="s">
        <v>160</v>
      </c>
      <c r="Q7" s="111" t="s">
        <v>161</v>
      </c>
      <c r="R7" s="111" t="s">
        <v>173</v>
      </c>
      <c r="S7" s="111" t="s">
        <v>174</v>
      </c>
      <c r="T7" s="111" t="s">
        <v>162</v>
      </c>
      <c r="U7" s="111" t="s">
        <v>163</v>
      </c>
      <c r="V7" s="111" t="s">
        <v>201</v>
      </c>
      <c r="W7" s="111" t="s">
        <v>205</v>
      </c>
      <c r="X7" s="111" t="s">
        <v>164</v>
      </c>
      <c r="Y7" s="111" t="s">
        <v>165</v>
      </c>
      <c r="Z7" s="111" t="s">
        <v>166</v>
      </c>
      <c r="AA7" s="111" t="s">
        <v>167</v>
      </c>
      <c r="AB7" s="111" t="s">
        <v>168</v>
      </c>
      <c r="AC7" s="111" t="s">
        <v>170</v>
      </c>
      <c r="AD7" s="111" t="s">
        <v>169</v>
      </c>
      <c r="AE7" s="111" t="s">
        <v>172</v>
      </c>
      <c r="AF7" s="111" t="s">
        <v>177</v>
      </c>
      <c r="AG7" s="111" t="s">
        <v>171</v>
      </c>
      <c r="AH7" s="111" t="s">
        <v>178</v>
      </c>
    </row>
    <row r="8" spans="1:34" s="2" customFormat="1" ht="24.75" customHeight="1" thickBot="1" x14ac:dyDescent="0.3">
      <c r="A8" s="128"/>
      <c r="B8" s="131"/>
      <c r="C8" s="134"/>
      <c r="D8" s="134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s="11" customFormat="1" ht="31.5" customHeight="1" x14ac:dyDescent="0.2">
      <c r="A9" s="94" t="s">
        <v>42</v>
      </c>
      <c r="B9" s="20">
        <v>4358</v>
      </c>
      <c r="C9" s="17">
        <f t="shared" ref="C9:C28" si="0">E9+F9+G9+H9+I9+J9+L9+M9+N9+O9+P9+Q9+R9+S9+T9+U9+X9+Y9+Z9+AA9+AB9+AC9+AD9+AE9+AF9+AH9</f>
        <v>5290.5999999999995</v>
      </c>
      <c r="D9" s="13">
        <f t="shared" ref="D9:D48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3324</v>
      </c>
      <c r="C10" s="17">
        <f t="shared" si="0"/>
        <v>5290.5999999999995</v>
      </c>
      <c r="D10" s="13">
        <f t="shared" si="1"/>
        <v>1.5916365824308061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0.76273519963285907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3324</v>
      </c>
      <c r="C16" s="17">
        <f t="shared" si="0"/>
        <v>5290.5999999999995</v>
      </c>
      <c r="D16" s="13">
        <f t="shared" si="1"/>
        <v>1.5916365824308061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0.76273519963285907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1500</v>
      </c>
      <c r="C18" s="17">
        <f t="shared" si="0"/>
        <v>2739.4</v>
      </c>
      <c r="D18" s="13">
        <f t="shared" si="1"/>
        <v>1.8262666666666667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524</v>
      </c>
      <c r="C20" s="17">
        <f t="shared" si="0"/>
        <v>629.20000000000005</v>
      </c>
      <c r="D20" s="106">
        <f t="shared" si="1"/>
        <v>1.2007633587786259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1300</v>
      </c>
      <c r="C21" s="17">
        <f t="shared" si="0"/>
        <v>1731</v>
      </c>
      <c r="D21" s="106">
        <f t="shared" si="1"/>
        <v>1.3315384615384616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/>
      <c r="C22" s="17">
        <f t="shared" si="0"/>
        <v>114</v>
      </c>
      <c r="D22" s="106"/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9407</v>
      </c>
      <c r="C23" s="17">
        <f t="shared" si="0"/>
        <v>10638</v>
      </c>
      <c r="D23" s="13">
        <f t="shared" si="1"/>
        <v>1.1308599978739238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5052</v>
      </c>
      <c r="C24" s="17">
        <f t="shared" si="0"/>
        <v>5040</v>
      </c>
      <c r="D24" s="13">
        <f t="shared" si="1"/>
        <v>0.99762470308788598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1200</v>
      </c>
      <c r="C26" s="17">
        <f t="shared" si="0"/>
        <v>1409</v>
      </c>
      <c r="D26" s="106">
        <f t="shared" si="1"/>
        <v>1.1741666666666666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3155</v>
      </c>
      <c r="C27" s="17">
        <f t="shared" si="0"/>
        <v>3874</v>
      </c>
      <c r="D27" s="106">
        <f t="shared" si="1"/>
        <v>1.2278922345483361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28.300240673886883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33.68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22.900763358778626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24.269230769230766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/>
      <c r="C36" s="17">
        <f t="shared" si="13"/>
        <v>6</v>
      </c>
      <c r="D36" s="13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/>
      <c r="AD36" s="17"/>
      <c r="AE36" s="17"/>
      <c r="AF36" s="17"/>
      <c r="AG36" s="17"/>
      <c r="AH36" s="17"/>
    </row>
    <row r="37" spans="1:34" s="11" customFormat="1" ht="30.75" customHeight="1" x14ac:dyDescent="0.2">
      <c r="A37" s="95" t="s">
        <v>58</v>
      </c>
      <c r="B37" s="17"/>
      <c r="C37" s="17">
        <f t="shared" si="13"/>
        <v>104</v>
      </c>
      <c r="D37" s="13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/>
      <c r="AD37" s="17"/>
      <c r="AE37" s="17"/>
      <c r="AF37" s="17"/>
      <c r="AG37" s="17"/>
      <c r="AH37" s="17"/>
    </row>
    <row r="38" spans="1:34" s="11" customFormat="1" ht="30.75" customHeight="1" x14ac:dyDescent="0.2">
      <c r="A38" s="95" t="s">
        <v>50</v>
      </c>
      <c r="B38" s="17"/>
      <c r="C38" s="17">
        <f>C37/C36*10</f>
        <v>173.33333333333331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B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/>
      <c r="AD38" s="17"/>
      <c r="AE38" s="17"/>
      <c r="AF38" s="17"/>
      <c r="AG38" s="17"/>
      <c r="AH38" s="17"/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3.5</v>
      </c>
      <c r="C40" s="17">
        <f t="shared" ref="C40" si="15">E40+F40+G40+H40+I40+J40+L40+M40+N40+O40+P40+Q40+R40+S40+T40+U40+X40+Y40+Z40+AA40+AB40+AC40+AD40+AE40+AF40+AH40</f>
        <v>15</v>
      </c>
      <c r="D40" s="13">
        <f t="shared" si="1"/>
        <v>4.2857142857142856</v>
      </c>
      <c r="E40" s="17"/>
      <c r="F40" s="17"/>
      <c r="G40" s="17"/>
      <c r="H40" s="17"/>
      <c r="I40" s="17"/>
      <c r="J40" s="17"/>
      <c r="K40" s="17"/>
      <c r="L40" s="17">
        <v>15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11.666666666666668</v>
      </c>
      <c r="C41" s="17">
        <f>C40/C39*10</f>
        <v>60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8" t="s">
        <v>71</v>
      </c>
      <c r="B42" s="17"/>
      <c r="C42" s="17">
        <f>E42+F42+G42+H42+I42+J42+L42+M42+N42+O42+P42+Q42+R42+S42+T42+U42+X42+Y42+Z42+AA42+AB42+AC42+AD42+AE42+AF42+AH42+K42</f>
        <v>90</v>
      </c>
      <c r="D42" s="13"/>
      <c r="E42" s="17">
        <v>90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179</v>
      </c>
      <c r="B43" s="20">
        <v>2229</v>
      </c>
      <c r="C43" s="17">
        <f>E43+F43+G43+H43+I43+J43+L43+M43+N43+O43+P43+Q43+R43+S43+T43+U43+X43+Y43+Z43+AA43+AB43+AC43+AD43+AE43+AF43+AH43+K43</f>
        <v>2229</v>
      </c>
      <c r="D43" s="13">
        <f t="shared" ref="D43" si="16">C43/B43</f>
        <v>1</v>
      </c>
      <c r="E43" s="23">
        <v>736</v>
      </c>
      <c r="F43" s="23">
        <v>360</v>
      </c>
      <c r="G43" s="23">
        <v>200</v>
      </c>
      <c r="H43" s="23">
        <v>200</v>
      </c>
      <c r="I43" s="103">
        <v>0</v>
      </c>
      <c r="J43" s="23">
        <v>20</v>
      </c>
      <c r="K43" s="23">
        <v>70</v>
      </c>
      <c r="L43" s="23">
        <v>0</v>
      </c>
      <c r="M43" s="48">
        <v>50</v>
      </c>
      <c r="N43" s="48">
        <v>130</v>
      </c>
      <c r="O43" s="48">
        <v>40</v>
      </c>
      <c r="P43" s="48">
        <v>10</v>
      </c>
      <c r="Q43" s="101">
        <v>15</v>
      </c>
      <c r="R43" s="48">
        <v>200</v>
      </c>
      <c r="S43" s="101">
        <v>130</v>
      </c>
      <c r="T43" s="48">
        <v>0</v>
      </c>
      <c r="U43" s="48">
        <v>51</v>
      </c>
      <c r="V43" s="48"/>
      <c r="W43" s="48"/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10</v>
      </c>
      <c r="AD43" s="49">
        <v>0</v>
      </c>
      <c r="AE43" s="49">
        <v>0</v>
      </c>
      <c r="AF43" s="49">
        <v>7</v>
      </c>
      <c r="AG43" s="49"/>
      <c r="AH43" s="49"/>
    </row>
    <row r="44" spans="1:34" s="11" customFormat="1" ht="28.5" customHeight="1" x14ac:dyDescent="0.2">
      <c r="A44" s="94" t="s">
        <v>194</v>
      </c>
      <c r="B44" s="20">
        <v>1275</v>
      </c>
      <c r="C44" s="17">
        <f>E44+F44+G44+H44+I44+J44+L44+M44+N44+O44+P44+Q44+R44+S44+T44+U44+V44+W44+X44+Y44+Z44+AA44+AB44+AC44+AD44+AE44+AF44+AH44</f>
        <v>2022</v>
      </c>
      <c r="D44" s="13">
        <f t="shared" si="1"/>
        <v>1.5858823529411765</v>
      </c>
      <c r="E44" s="22">
        <v>700</v>
      </c>
      <c r="F44" s="22">
        <v>400</v>
      </c>
      <c r="G44" s="22">
        <v>200</v>
      </c>
      <c r="H44" s="22">
        <v>200</v>
      </c>
      <c r="I44" s="22">
        <v>0</v>
      </c>
      <c r="J44" s="22">
        <v>20</v>
      </c>
      <c r="K44" s="22">
        <v>0</v>
      </c>
      <c r="L44" s="22">
        <v>20</v>
      </c>
      <c r="M44" s="49">
        <v>50</v>
      </c>
      <c r="N44" s="49">
        <v>100</v>
      </c>
      <c r="O44" s="49">
        <v>32</v>
      </c>
      <c r="P44" s="49">
        <v>5</v>
      </c>
      <c r="Q44" s="49">
        <v>10</v>
      </c>
      <c r="R44" s="49">
        <v>30</v>
      </c>
      <c r="S44" s="49">
        <v>100</v>
      </c>
      <c r="T44" s="49"/>
      <c r="U44" s="49">
        <v>30</v>
      </c>
      <c r="V44" s="49">
        <v>100</v>
      </c>
      <c r="W44" s="49">
        <v>10</v>
      </c>
      <c r="X44" s="49"/>
      <c r="Y44" s="49"/>
      <c r="Z44" s="49"/>
      <c r="AA44" s="49"/>
      <c r="AB44" s="49"/>
      <c r="AC44" s="49">
        <v>10</v>
      </c>
      <c r="AD44" s="49"/>
      <c r="AE44" s="49"/>
      <c r="AF44" s="49">
        <v>5</v>
      </c>
      <c r="AG44" s="49"/>
      <c r="AH44" s="49"/>
    </row>
    <row r="45" spans="1:34" s="11" customFormat="1" ht="30" hidden="1" customHeight="1" x14ac:dyDescent="0.2">
      <c r="A45" s="95" t="s">
        <v>5</v>
      </c>
      <c r="B45" s="20">
        <v>0</v>
      </c>
      <c r="C45" s="17" t="e">
        <f>C44/#REF!*100</f>
        <v>#REF!</v>
      </c>
      <c r="D45" s="13" t="e">
        <f t="shared" si="1"/>
        <v>#REF!</v>
      </c>
      <c r="E45" s="17" t="e">
        <f>E44/#REF!*100</f>
        <v>#REF!</v>
      </c>
      <c r="F45" s="17" t="e">
        <f>F44/#REF!*100</f>
        <v>#REF!</v>
      </c>
      <c r="G45" s="17" t="e">
        <f>G44/#REF!*100</f>
        <v>#REF!</v>
      </c>
      <c r="H45" s="17" t="e">
        <f>H44/#REF!*100</f>
        <v>#REF!</v>
      </c>
      <c r="I45" s="22"/>
      <c r="J45" s="17" t="e">
        <f>J44/#REF!*100</f>
        <v>#REF!</v>
      </c>
      <c r="K45" s="17" t="e">
        <f>K44/#REF!*100</f>
        <v>#REF!</v>
      </c>
      <c r="L45" s="22"/>
      <c r="M45" s="17" t="e">
        <f>M44/#REF!*100</f>
        <v>#REF!</v>
      </c>
      <c r="N45" s="17" t="e">
        <f>N44/#REF!*100</f>
        <v>#REF!</v>
      </c>
      <c r="O45" s="17" t="e">
        <f>O44/#REF!*100</f>
        <v>#REF!</v>
      </c>
      <c r="P45" s="17"/>
      <c r="Q45" s="17" t="e">
        <f>Q44/#REF!*100</f>
        <v>#REF!</v>
      </c>
      <c r="R45" s="17" t="e">
        <f>R44/#REF!*100</f>
        <v>#REF!</v>
      </c>
      <c r="S45" s="17" t="e">
        <f>S44/#REF!*100</f>
        <v>#REF!</v>
      </c>
      <c r="T45" s="17"/>
      <c r="U45" s="17" t="e">
        <f>U44/#REF!*100</f>
        <v>#REF!</v>
      </c>
      <c r="V45" s="17"/>
      <c r="W45" s="17"/>
      <c r="X45" s="17"/>
      <c r="Y45" s="17"/>
      <c r="Z45" s="17"/>
      <c r="AA45" s="17"/>
      <c r="AB45" s="17"/>
      <c r="AC45" s="17" t="e">
        <f>AC44/#REF!*100</f>
        <v>#REF!</v>
      </c>
      <c r="AD45" s="17"/>
      <c r="AE45" s="17"/>
      <c r="AF45" s="17" t="e">
        <f>AF44/#REF!*100</f>
        <v>#REF!</v>
      </c>
      <c r="AG45" s="17"/>
      <c r="AH45" s="17"/>
    </row>
    <row r="46" spans="1:34" s="11" customFormat="1" ht="30" customHeight="1" x14ac:dyDescent="0.2">
      <c r="A46" s="97" t="s">
        <v>75</v>
      </c>
      <c r="B46" s="100">
        <f>B44/B43</f>
        <v>0.5720053835800808</v>
      </c>
      <c r="C46" s="100">
        <f>C44/C43</f>
        <v>0.90713324360699865</v>
      </c>
      <c r="D46" s="13"/>
      <c r="E46" s="100">
        <f t="shared" ref="E46:AF46" si="17">E44/E43</f>
        <v>0.95108695652173914</v>
      </c>
      <c r="F46" s="100">
        <f t="shared" si="17"/>
        <v>1.1111111111111112</v>
      </c>
      <c r="G46" s="100">
        <f t="shared" si="17"/>
        <v>1</v>
      </c>
      <c r="H46" s="100">
        <f t="shared" si="17"/>
        <v>1</v>
      </c>
      <c r="I46" s="100"/>
      <c r="J46" s="100">
        <f t="shared" si="17"/>
        <v>1</v>
      </c>
      <c r="K46" s="100">
        <f t="shared" si="17"/>
        <v>0</v>
      </c>
      <c r="L46" s="100" t="e">
        <f t="shared" si="17"/>
        <v>#DIV/0!</v>
      </c>
      <c r="M46" s="100">
        <f t="shared" si="17"/>
        <v>1</v>
      </c>
      <c r="N46" s="100">
        <f t="shared" si="17"/>
        <v>0.76923076923076927</v>
      </c>
      <c r="O46" s="100">
        <f t="shared" si="17"/>
        <v>0.8</v>
      </c>
      <c r="P46" s="100">
        <f t="shared" si="17"/>
        <v>0.5</v>
      </c>
      <c r="Q46" s="100">
        <f t="shared" si="17"/>
        <v>0.66666666666666663</v>
      </c>
      <c r="R46" s="100">
        <f t="shared" si="17"/>
        <v>0.15</v>
      </c>
      <c r="S46" s="100">
        <f t="shared" si="17"/>
        <v>0.76923076923076927</v>
      </c>
      <c r="T46" s="100"/>
      <c r="U46" s="100">
        <f t="shared" si="17"/>
        <v>0.58823529411764708</v>
      </c>
      <c r="V46" s="100" t="e">
        <f t="shared" si="17"/>
        <v>#DIV/0!</v>
      </c>
      <c r="W46" s="100"/>
      <c r="X46" s="100"/>
      <c r="Y46" s="100"/>
      <c r="Z46" s="100"/>
      <c r="AA46" s="100"/>
      <c r="AB46" s="100"/>
      <c r="AC46" s="100">
        <f t="shared" si="17"/>
        <v>1</v>
      </c>
      <c r="AD46" s="100"/>
      <c r="AE46" s="100"/>
      <c r="AF46" s="100">
        <f t="shared" si="17"/>
        <v>0.7142857142857143</v>
      </c>
      <c r="AG46" s="100"/>
      <c r="AH46" s="100"/>
    </row>
    <row r="47" spans="1:34" s="11" customFormat="1" ht="30" customHeight="1" x14ac:dyDescent="0.2">
      <c r="A47" s="98" t="s">
        <v>76</v>
      </c>
      <c r="B47" s="108">
        <v>100</v>
      </c>
      <c r="C47" s="17">
        <f>E47+F47+G47+H47+I47+J47+L47+M47+N47+O47+P47+Q47+R47+S47+T47+U47+V47+X47+Y47+Z47+AA47+AB47+AC47+AD47+AE47+AF47+AH47</f>
        <v>1430</v>
      </c>
      <c r="D47" s="13">
        <f t="shared" si="1"/>
        <v>14.3</v>
      </c>
      <c r="E47" s="108">
        <v>500</v>
      </c>
      <c r="F47" s="108">
        <v>300</v>
      </c>
      <c r="G47" s="108">
        <v>200</v>
      </c>
      <c r="H47" s="108">
        <v>200</v>
      </c>
      <c r="I47" s="107"/>
      <c r="J47" s="107"/>
      <c r="K47" s="107"/>
      <c r="L47" s="107"/>
      <c r="M47" s="108">
        <v>100</v>
      </c>
      <c r="N47" s="108">
        <v>100</v>
      </c>
      <c r="O47" s="108">
        <v>30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4" t="s">
        <v>78</v>
      </c>
      <c r="B48" s="108">
        <v>710</v>
      </c>
      <c r="C48" s="17">
        <f>E48+F48+G48+H48+I48+J48+K48+L48+M48+N48+O48+P48+Q48+R48+S48+T48+U48+V48+X48+Y48+Z48+AA48+AB48+AC48+AD48+AE48+AF48+AH48</f>
        <v>1655</v>
      </c>
      <c r="D48" s="13">
        <f t="shared" si="1"/>
        <v>2.3309859154929575</v>
      </c>
      <c r="E48" s="109">
        <v>600</v>
      </c>
      <c r="F48" s="109">
        <v>433</v>
      </c>
      <c r="G48" s="109">
        <v>230</v>
      </c>
      <c r="H48" s="109">
        <f>H50+H51</f>
        <v>230</v>
      </c>
      <c r="I48" s="107"/>
      <c r="J48" s="107"/>
      <c r="K48" s="107">
        <v>10</v>
      </c>
      <c r="L48" s="107"/>
      <c r="M48" s="108">
        <v>20</v>
      </c>
      <c r="N48" s="108">
        <v>100</v>
      </c>
      <c r="O48" s="108">
        <v>32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s="11" customFormat="1" ht="30" customHeight="1" x14ac:dyDescent="0.2">
      <c r="A49" s="94" t="s">
        <v>207</v>
      </c>
      <c r="B49" s="108"/>
      <c r="C49" s="100">
        <f>C48/C43</f>
        <v>0.74248541947061464</v>
      </c>
      <c r="D49" s="13"/>
      <c r="E49" s="100">
        <f t="shared" ref="E49:H49" si="18">E48/E43</f>
        <v>0.81521739130434778</v>
      </c>
      <c r="F49" s="100">
        <f t="shared" si="18"/>
        <v>1.2027777777777777</v>
      </c>
      <c r="G49" s="100">
        <f t="shared" si="18"/>
        <v>1.1499999999999999</v>
      </c>
      <c r="H49" s="100">
        <f t="shared" si="18"/>
        <v>1.1499999999999999</v>
      </c>
      <c r="I49" s="107"/>
      <c r="J49" s="107"/>
      <c r="K49" s="100"/>
      <c r="L49" s="100"/>
      <c r="M49" s="100">
        <f t="shared" ref="M49:O49" si="19">M48/M43</f>
        <v>0.4</v>
      </c>
      <c r="N49" s="100">
        <f t="shared" si="19"/>
        <v>0.76923076923076927</v>
      </c>
      <c r="O49" s="100">
        <f t="shared" si="19"/>
        <v>0.8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s="11" customFormat="1" ht="30" customHeight="1" x14ac:dyDescent="0.2">
      <c r="A50" s="95" t="s">
        <v>203</v>
      </c>
      <c r="B50" s="108">
        <v>710</v>
      </c>
      <c r="C50" s="17">
        <f>E50+F50+G50+H50+I50+J50+K50+L50+M50+N50+O50+P50+Q50+R50+S50+T50+U50+V50+X50+Y50+Z50+AA50+AB50+AC50+AD50+AE50+AF50+AH50</f>
        <v>1595</v>
      </c>
      <c r="D50" s="13"/>
      <c r="E50" s="109">
        <v>600</v>
      </c>
      <c r="F50" s="109">
        <v>433</v>
      </c>
      <c r="G50" s="109">
        <v>230</v>
      </c>
      <c r="H50" s="109">
        <v>190</v>
      </c>
      <c r="I50" s="107"/>
      <c r="J50" s="107"/>
      <c r="K50" s="107">
        <v>10</v>
      </c>
      <c r="L50" s="107"/>
      <c r="M50" s="108"/>
      <c r="N50" s="108">
        <v>100</v>
      </c>
      <c r="O50" s="108">
        <v>32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5" t="s">
        <v>206</v>
      </c>
      <c r="B51" s="107"/>
      <c r="C51" s="17">
        <f>E51+F51+G51+H51+I51+J51+K51+L51+M51+N51+O51+P51+Q51+R51+S51+T51+U51+V51+X51+Y51+Z51+AA51+AB51+AC51+AD51+AE51+AF51+AH51</f>
        <v>60</v>
      </c>
      <c r="D51" s="13"/>
      <c r="E51" s="107"/>
      <c r="F51" s="107"/>
      <c r="G51" s="107"/>
      <c r="H51" s="107">
        <v>40</v>
      </c>
      <c r="I51" s="107"/>
      <c r="J51" s="107"/>
      <c r="K51" s="107"/>
      <c r="L51" s="107"/>
      <c r="M51" s="108">
        <v>20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5" t="s">
        <v>175</v>
      </c>
      <c r="B52" s="20"/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0</v>
      </c>
      <c r="T52" s="22"/>
      <c r="U52" s="22"/>
      <c r="V52" s="22"/>
      <c r="W52" s="22"/>
      <c r="X52" s="49"/>
      <c r="Y52" s="49"/>
      <c r="Z52" s="49"/>
      <c r="AA52" s="49"/>
      <c r="AB52" s="49"/>
      <c r="AC52" s="49"/>
      <c r="AD52" s="49"/>
      <c r="AE52" s="49"/>
      <c r="AF52" s="22"/>
      <c r="AG52" s="49"/>
      <c r="AH52" s="49"/>
    </row>
    <row r="53" spans="1:34" s="11" customFormat="1" ht="30" customHeight="1" x14ac:dyDescent="0.2">
      <c r="A53" s="94" t="s">
        <v>87</v>
      </c>
      <c r="B53" s="20">
        <v>3200</v>
      </c>
      <c r="C53" s="17">
        <f>E53+F53+G53+H53+I53+J53+L53+M53+N53+O53+P53+Q53+R53+S53+T53+U53+X53+Y53+Z53+AA53+AB53+AC53+AD53+AE53+AF53+AH53</f>
        <v>3461</v>
      </c>
      <c r="D53" s="13">
        <f>C53/B53</f>
        <v>1.0815625</v>
      </c>
      <c r="E53" s="22">
        <v>210</v>
      </c>
      <c r="F53" s="22">
        <v>700</v>
      </c>
      <c r="G53" s="22">
        <v>200</v>
      </c>
      <c r="H53" s="22">
        <v>0</v>
      </c>
      <c r="I53" s="22">
        <v>70</v>
      </c>
      <c r="J53" s="22">
        <v>45</v>
      </c>
      <c r="K53" s="22">
        <v>0</v>
      </c>
      <c r="L53" s="22">
        <v>0</v>
      </c>
      <c r="M53" s="22">
        <v>120</v>
      </c>
      <c r="N53" s="22">
        <v>50</v>
      </c>
      <c r="O53" s="22">
        <v>15</v>
      </c>
      <c r="P53" s="22">
        <v>600</v>
      </c>
      <c r="Q53" s="22">
        <v>550</v>
      </c>
      <c r="R53" s="22"/>
      <c r="S53" s="22">
        <v>35</v>
      </c>
      <c r="T53" s="22">
        <v>115</v>
      </c>
      <c r="U53" s="22"/>
      <c r="V53" s="22"/>
      <c r="W53" s="22"/>
      <c r="X53" s="49">
        <v>100</v>
      </c>
      <c r="Y53" s="49">
        <v>150</v>
      </c>
      <c r="Z53" s="49">
        <v>70</v>
      </c>
      <c r="AA53" s="49">
        <v>150</v>
      </c>
      <c r="AB53" s="49">
        <v>150</v>
      </c>
      <c r="AC53" s="49">
        <v>40</v>
      </c>
      <c r="AD53" s="49">
        <v>10</v>
      </c>
      <c r="AE53" s="49">
        <v>6</v>
      </c>
      <c r="AF53" s="22">
        <v>55</v>
      </c>
      <c r="AG53" s="49">
        <v>1</v>
      </c>
      <c r="AH53" s="49">
        <v>20</v>
      </c>
    </row>
    <row r="54" spans="1:34" s="11" customFormat="1" ht="0.75" customHeight="1" x14ac:dyDescent="0.2">
      <c r="A54" s="97" t="s">
        <v>187</v>
      </c>
      <c r="B54" s="20">
        <v>3149</v>
      </c>
      <c r="C54" s="99">
        <v>3368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/>
      <c r="AB54" s="49"/>
      <c r="AC54" s="49"/>
      <c r="AD54" s="49"/>
      <c r="AE54" s="49"/>
      <c r="AF54" s="22"/>
      <c r="AG54" s="49"/>
      <c r="AH54" s="49"/>
    </row>
    <row r="55" spans="1:34" s="11" customFormat="1" ht="30" hidden="1" customHeight="1" x14ac:dyDescent="0.2">
      <c r="A55" s="97" t="s">
        <v>188</v>
      </c>
      <c r="B55" s="17">
        <f>B53*0.45</f>
        <v>1440</v>
      </c>
      <c r="C55" s="17">
        <f>C53*0.45</f>
        <v>1557.45</v>
      </c>
      <c r="D55" s="13"/>
      <c r="E55" s="17">
        <f t="shared" ref="E55:AH55" si="20">E53*0.45</f>
        <v>94.5</v>
      </c>
      <c r="F55" s="17">
        <f t="shared" si="20"/>
        <v>315</v>
      </c>
      <c r="G55" s="17">
        <f t="shared" si="20"/>
        <v>90</v>
      </c>
      <c r="H55" s="17">
        <f t="shared" si="20"/>
        <v>0</v>
      </c>
      <c r="I55" s="17">
        <f t="shared" si="20"/>
        <v>31.5</v>
      </c>
      <c r="J55" s="17">
        <f t="shared" si="20"/>
        <v>20.25</v>
      </c>
      <c r="K55" s="17">
        <f t="shared" si="20"/>
        <v>0</v>
      </c>
      <c r="L55" s="17">
        <f t="shared" si="20"/>
        <v>0</v>
      </c>
      <c r="M55" s="17">
        <f t="shared" si="20"/>
        <v>54</v>
      </c>
      <c r="N55" s="17">
        <f t="shared" si="20"/>
        <v>22.5</v>
      </c>
      <c r="O55" s="17">
        <f t="shared" si="20"/>
        <v>6.75</v>
      </c>
      <c r="P55" s="17">
        <f t="shared" si="20"/>
        <v>270</v>
      </c>
      <c r="Q55" s="17">
        <f t="shared" si="20"/>
        <v>247.5</v>
      </c>
      <c r="R55" s="17">
        <f t="shared" si="20"/>
        <v>0</v>
      </c>
      <c r="S55" s="17">
        <f t="shared" si="20"/>
        <v>15.75</v>
      </c>
      <c r="T55" s="17">
        <f t="shared" si="20"/>
        <v>51.75</v>
      </c>
      <c r="U55" s="17">
        <f t="shared" si="20"/>
        <v>0</v>
      </c>
      <c r="V55" s="17"/>
      <c r="W55" s="17"/>
      <c r="X55" s="17">
        <f t="shared" si="20"/>
        <v>45</v>
      </c>
      <c r="Y55" s="17">
        <f t="shared" si="20"/>
        <v>67.5</v>
      </c>
      <c r="Z55" s="17">
        <f t="shared" si="20"/>
        <v>31.5</v>
      </c>
      <c r="AA55" s="17">
        <f t="shared" si="20"/>
        <v>67.5</v>
      </c>
      <c r="AB55" s="17">
        <f t="shared" si="20"/>
        <v>67.5</v>
      </c>
      <c r="AC55" s="17">
        <f t="shared" si="20"/>
        <v>18</v>
      </c>
      <c r="AD55" s="17">
        <f t="shared" si="20"/>
        <v>4.5</v>
      </c>
      <c r="AE55" s="17">
        <f t="shared" si="20"/>
        <v>2.7</v>
      </c>
      <c r="AF55" s="17">
        <f t="shared" si="20"/>
        <v>24.75</v>
      </c>
      <c r="AG55" s="17">
        <f t="shared" si="20"/>
        <v>0.45</v>
      </c>
      <c r="AH55" s="17">
        <f t="shared" si="20"/>
        <v>9</v>
      </c>
    </row>
    <row r="56" spans="1:34" s="11" customFormat="1" ht="30" customHeight="1" x14ac:dyDescent="0.2">
      <c r="A56" s="97" t="s">
        <v>189</v>
      </c>
      <c r="B56" s="20"/>
      <c r="C56" s="100">
        <f>C53/C54</f>
        <v>1.0276128266033253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4" s="11" customFormat="1" ht="29.25" customHeight="1" x14ac:dyDescent="0.2">
      <c r="A57" s="94" t="s">
        <v>91</v>
      </c>
      <c r="B57" s="20">
        <v>13700</v>
      </c>
      <c r="C57" s="20">
        <f>SUM(E57:AH57)</f>
        <v>11850</v>
      </c>
      <c r="D57" s="13">
        <f>C57/B57</f>
        <v>0.86496350364963503</v>
      </c>
      <c r="E57" s="22">
        <v>5800</v>
      </c>
      <c r="F57" s="22">
        <v>4100</v>
      </c>
      <c r="G57" s="22">
        <v>1800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>
        <v>150</v>
      </c>
      <c r="AB57" s="49"/>
      <c r="AC57" s="49"/>
      <c r="AD57" s="49"/>
      <c r="AE57" s="49"/>
      <c r="AF57" s="22"/>
      <c r="AG57" s="49"/>
      <c r="AH57" s="49"/>
    </row>
    <row r="58" spans="1:34" s="11" customFormat="1" ht="39" hidden="1" customHeight="1" x14ac:dyDescent="0.2">
      <c r="A58" s="97" t="s">
        <v>190</v>
      </c>
      <c r="B58" s="20">
        <v>11021</v>
      </c>
      <c r="C58" s="93">
        <v>11786</v>
      </c>
      <c r="D58" s="1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4" s="11" customFormat="1" ht="0.75" customHeight="1" x14ac:dyDescent="0.2">
      <c r="A59" s="97" t="s">
        <v>191</v>
      </c>
      <c r="B59" s="20">
        <f>B57*0.3</f>
        <v>4110</v>
      </c>
      <c r="C59" s="20">
        <f>C57*0.3</f>
        <v>3555</v>
      </c>
      <c r="D59" s="13">
        <f>C59/B59</f>
        <v>0.86496350364963503</v>
      </c>
      <c r="E59" s="20">
        <f t="shared" ref="E59:AH59" si="21">E57*0.3</f>
        <v>1740</v>
      </c>
      <c r="F59" s="20">
        <f t="shared" si="21"/>
        <v>1230</v>
      </c>
      <c r="G59" s="20">
        <f t="shared" si="21"/>
        <v>540</v>
      </c>
      <c r="H59" s="20">
        <f t="shared" si="21"/>
        <v>0</v>
      </c>
      <c r="I59" s="20">
        <f t="shared" si="21"/>
        <v>0</v>
      </c>
      <c r="J59" s="20">
        <f t="shared" si="21"/>
        <v>0</v>
      </c>
      <c r="K59" s="20">
        <f t="shared" si="21"/>
        <v>0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/>
      <c r="W59" s="20"/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45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</row>
    <row r="60" spans="1:34" s="11" customFormat="1" ht="30" customHeight="1" x14ac:dyDescent="0.2">
      <c r="A60" s="97" t="s">
        <v>189</v>
      </c>
      <c r="B60" s="100">
        <f>B57/B58</f>
        <v>1.2430813900734961</v>
      </c>
      <c r="C60" s="100">
        <f>C57/C58</f>
        <v>1.0054301713897844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4" s="11" customFormat="1" ht="20.25" customHeight="1" x14ac:dyDescent="0.2">
      <c r="A61" s="94" t="s">
        <v>92</v>
      </c>
      <c r="B61" s="20">
        <v>4100</v>
      </c>
      <c r="C61" s="20">
        <f>SUM(E61:AH61)</f>
        <v>900</v>
      </c>
      <c r="D61" s="13"/>
      <c r="E61" s="22">
        <v>900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27.75" hidden="1" customHeight="1" x14ac:dyDescent="0.2">
      <c r="A62" s="97" t="s">
        <v>186</v>
      </c>
      <c r="B62" s="20">
        <v>13797</v>
      </c>
      <c r="C62" s="20">
        <v>12628</v>
      </c>
      <c r="D62" s="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4" s="11" customFormat="1" ht="26.25" customHeight="1" x14ac:dyDescent="0.2">
      <c r="A63" s="97" t="s">
        <v>207</v>
      </c>
      <c r="B63" s="100">
        <f>B61/B62</f>
        <v>0.29716605059070811</v>
      </c>
      <c r="C63" s="110">
        <f>C61/C62</f>
        <v>7.1270193221412731E-2</v>
      </c>
      <c r="D63" s="1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9"/>
      <c r="Y63" s="99"/>
      <c r="Z63" s="99"/>
      <c r="AA63" s="99"/>
      <c r="AB63" s="99"/>
      <c r="AC63" s="99"/>
      <c r="AD63" s="99"/>
      <c r="AE63" s="99"/>
      <c r="AF63" s="93"/>
      <c r="AG63" s="99"/>
      <c r="AH63" s="99"/>
    </row>
    <row r="64" spans="1:34" s="11" customFormat="1" ht="26.25" hidden="1" customHeight="1" x14ac:dyDescent="0.2">
      <c r="A64" s="97" t="s">
        <v>208</v>
      </c>
      <c r="B64" s="20"/>
      <c r="C64" s="20">
        <f>C61*0.19</f>
        <v>171</v>
      </c>
      <c r="D64" s="13"/>
      <c r="E64" s="20">
        <f>E61*0.19</f>
        <v>171</v>
      </c>
      <c r="F64" s="20">
        <f t="shared" ref="F64:G64" si="22">F61*0.19</f>
        <v>0</v>
      </c>
      <c r="G64" s="20">
        <f t="shared" si="22"/>
        <v>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9"/>
      <c r="Y64" s="99"/>
      <c r="Z64" s="99"/>
      <c r="AA64" s="99"/>
      <c r="AB64" s="99"/>
      <c r="AC64" s="99"/>
      <c r="AD64" s="99"/>
      <c r="AE64" s="99"/>
      <c r="AF64" s="93"/>
      <c r="AG64" s="99"/>
      <c r="AH64" s="99"/>
    </row>
    <row r="65" spans="1:38" s="11" customFormat="1" ht="27" customHeight="1" x14ac:dyDescent="0.2">
      <c r="A65" s="94" t="s">
        <v>176</v>
      </c>
      <c r="B65" s="20">
        <v>6329</v>
      </c>
      <c r="C65" s="20">
        <f>C55+C59+C64</f>
        <v>5283.45</v>
      </c>
      <c r="D65" s="13">
        <f>C65/B65</f>
        <v>0.83480012640227519</v>
      </c>
      <c r="E65" s="20">
        <f>E55+E59+E64</f>
        <v>2005.5</v>
      </c>
      <c r="F65" s="20">
        <f t="shared" ref="E65:AH65" si="23">F55+F59</f>
        <v>1545</v>
      </c>
      <c r="G65" s="20">
        <f t="shared" si="23"/>
        <v>630</v>
      </c>
      <c r="H65" s="20">
        <f t="shared" si="23"/>
        <v>0</v>
      </c>
      <c r="I65" s="20">
        <f t="shared" si="23"/>
        <v>31.5</v>
      </c>
      <c r="J65" s="20">
        <f t="shared" si="23"/>
        <v>20.25</v>
      </c>
      <c r="K65" s="20">
        <f t="shared" si="23"/>
        <v>0</v>
      </c>
      <c r="L65" s="20">
        <f t="shared" si="23"/>
        <v>0</v>
      </c>
      <c r="M65" s="20">
        <f t="shared" si="23"/>
        <v>54</v>
      </c>
      <c r="N65" s="20">
        <f t="shared" si="23"/>
        <v>22.5</v>
      </c>
      <c r="O65" s="20">
        <f t="shared" si="23"/>
        <v>6.75</v>
      </c>
      <c r="P65" s="20">
        <f t="shared" si="23"/>
        <v>270</v>
      </c>
      <c r="Q65" s="20">
        <f t="shared" si="23"/>
        <v>247.5</v>
      </c>
      <c r="R65" s="20">
        <f t="shared" si="23"/>
        <v>0</v>
      </c>
      <c r="S65" s="20">
        <f t="shared" si="23"/>
        <v>15.75</v>
      </c>
      <c r="T65" s="20">
        <f t="shared" si="23"/>
        <v>51.75</v>
      </c>
      <c r="U65" s="20">
        <f t="shared" si="23"/>
        <v>0</v>
      </c>
      <c r="V65" s="20"/>
      <c r="W65" s="20"/>
      <c r="X65" s="20">
        <f t="shared" si="23"/>
        <v>45</v>
      </c>
      <c r="Y65" s="20">
        <f t="shared" si="23"/>
        <v>67.5</v>
      </c>
      <c r="Z65" s="20">
        <f t="shared" si="23"/>
        <v>31.5</v>
      </c>
      <c r="AA65" s="20">
        <f t="shared" si="23"/>
        <v>112.5</v>
      </c>
      <c r="AB65" s="20">
        <f t="shared" si="23"/>
        <v>67.5</v>
      </c>
      <c r="AC65" s="20">
        <f t="shared" si="23"/>
        <v>18</v>
      </c>
      <c r="AD65" s="20">
        <f t="shared" si="23"/>
        <v>4.5</v>
      </c>
      <c r="AE65" s="20">
        <f t="shared" si="23"/>
        <v>2.7</v>
      </c>
      <c r="AF65" s="20">
        <f t="shared" si="23"/>
        <v>24.75</v>
      </c>
      <c r="AG65" s="20">
        <f t="shared" si="23"/>
        <v>0.45</v>
      </c>
      <c r="AH65" s="20">
        <f t="shared" si="23"/>
        <v>9</v>
      </c>
      <c r="AI65" s="20"/>
      <c r="AJ65" s="20"/>
      <c r="AK65" s="20"/>
      <c r="AL65" s="20"/>
    </row>
    <row r="66" spans="1:38" s="11" customFormat="1" ht="30.75" hidden="1" customHeight="1" x14ac:dyDescent="0.2">
      <c r="A66" s="95" t="s">
        <v>192</v>
      </c>
      <c r="B66" s="20">
        <v>2362</v>
      </c>
      <c r="C66" s="20">
        <v>2526</v>
      </c>
      <c r="D66" s="13">
        <f t="shared" ref="D66:D67" si="24">C66/B66</f>
        <v>1.0694326841659612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9"/>
      <c r="Y66" s="49"/>
      <c r="Z66" s="49"/>
      <c r="AA66" s="49"/>
      <c r="AB66" s="49"/>
      <c r="AC66" s="49"/>
      <c r="AD66" s="49"/>
      <c r="AE66" s="49"/>
      <c r="AF66" s="22"/>
      <c r="AG66" s="49"/>
      <c r="AH66" s="49"/>
    </row>
    <row r="67" spans="1:38" s="11" customFormat="1" ht="26.25" customHeight="1" x14ac:dyDescent="0.2">
      <c r="A67" s="98" t="s">
        <v>193</v>
      </c>
      <c r="B67" s="17">
        <f>B65/B66*10</f>
        <v>26.795088907705335</v>
      </c>
      <c r="C67" s="17">
        <f>C65/C66*10</f>
        <v>20.916270783847981</v>
      </c>
      <c r="D67" s="13">
        <f t="shared" si="24"/>
        <v>0.7806009099612724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9"/>
      <c r="Y67" s="49"/>
      <c r="Z67" s="49"/>
      <c r="AA67" s="49"/>
      <c r="AB67" s="49"/>
      <c r="AC67" s="49"/>
      <c r="AD67" s="49"/>
      <c r="AE67" s="49"/>
      <c r="AF67" s="22"/>
      <c r="AG67" s="49"/>
      <c r="AH67" s="49"/>
    </row>
    <row r="68" spans="1:38" s="11" customFormat="1" ht="30" hidden="1" customHeight="1" x14ac:dyDescent="0.2">
      <c r="A68" s="94" t="s">
        <v>182</v>
      </c>
      <c r="B68" s="20"/>
      <c r="C68" s="17">
        <f>E68+F68+G68+H68+I68+J68+L68+M68+N68+O68+P68+Q68+R68+S68+T68+U68+X68+Y68+Z68+AA68+AB68+AC68+AD68+AE68+AF68+AH68</f>
        <v>16</v>
      </c>
      <c r="D68" s="13" t="e">
        <f t="shared" ref="D68:D71" si="25">C68/B68</f>
        <v>#DIV/0!</v>
      </c>
      <c r="E68" s="22">
        <v>4</v>
      </c>
      <c r="F68" s="22">
        <v>3</v>
      </c>
      <c r="G68" s="22">
        <v>2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22">
        <v>0</v>
      </c>
      <c r="AG68" s="49">
        <v>0</v>
      </c>
      <c r="AH68" s="49"/>
    </row>
    <row r="69" spans="1:38" s="11" customFormat="1" ht="3" hidden="1" customHeight="1" x14ac:dyDescent="0.2">
      <c r="A69" s="94" t="s">
        <v>183</v>
      </c>
      <c r="B69" s="20"/>
      <c r="C69" s="20">
        <f t="shared" ref="C69:C70" si="26">SUM(E69:AH69)</f>
        <v>5</v>
      </c>
      <c r="D69" s="13" t="e">
        <f t="shared" si="25"/>
        <v>#DIV/0!</v>
      </c>
      <c r="E69" s="22">
        <v>2</v>
      </c>
      <c r="F69" s="22">
        <v>1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22">
        <v>0</v>
      </c>
      <c r="AG69" s="49">
        <v>0</v>
      </c>
      <c r="AH69" s="49"/>
    </row>
    <row r="70" spans="1:38" s="11" customFormat="1" ht="30" hidden="1" customHeight="1" x14ac:dyDescent="0.2">
      <c r="A70" s="94" t="s">
        <v>184</v>
      </c>
      <c r="B70" s="20"/>
      <c r="C70" s="20">
        <f t="shared" si="26"/>
        <v>3</v>
      </c>
      <c r="D70" s="13" t="e">
        <f t="shared" si="25"/>
        <v>#DIV/0!</v>
      </c>
      <c r="E70" s="22">
        <v>1</v>
      </c>
      <c r="F70" s="22">
        <v>1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/>
      <c r="W70" s="22"/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22">
        <v>0</v>
      </c>
      <c r="AG70" s="49">
        <v>0</v>
      </c>
      <c r="AH70" s="49"/>
    </row>
    <row r="71" spans="1:38" s="11" customFormat="1" ht="30" hidden="1" customHeight="1" x14ac:dyDescent="0.2">
      <c r="A71" s="95" t="s">
        <v>185</v>
      </c>
      <c r="B71" s="20">
        <v>0</v>
      </c>
      <c r="C71" s="20">
        <f>SUM(E71:AH71)</f>
        <v>8</v>
      </c>
      <c r="D71" s="13" t="e">
        <f t="shared" si="25"/>
        <v>#DIV/0!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1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1</v>
      </c>
      <c r="AD71" s="49"/>
      <c r="AE71" s="49"/>
      <c r="AF71" s="22"/>
      <c r="AG71" s="49"/>
      <c r="AH71" s="49"/>
    </row>
    <row r="72" spans="1:38" s="2" customFormat="1" ht="30" hidden="1" customHeight="1" x14ac:dyDescent="0.25">
      <c r="A72" s="10" t="s">
        <v>120</v>
      </c>
      <c r="B72" s="20">
        <v>214447</v>
      </c>
      <c r="C72" s="20">
        <f>SUM(E72:AH72)</f>
        <v>185988.6</v>
      </c>
      <c r="D72" s="13"/>
      <c r="E72" s="9">
        <v>8532</v>
      </c>
      <c r="F72" s="9">
        <v>6006</v>
      </c>
      <c r="G72" s="9">
        <v>13990</v>
      </c>
      <c r="H72" s="9">
        <v>11277.6</v>
      </c>
      <c r="I72" s="90">
        <v>5725</v>
      </c>
      <c r="J72" s="9">
        <v>11939</v>
      </c>
      <c r="K72" s="9"/>
      <c r="L72" s="9">
        <v>8497</v>
      </c>
      <c r="M72" s="9">
        <v>10048</v>
      </c>
      <c r="N72" s="9">
        <v>10249</v>
      </c>
      <c r="O72" s="9">
        <v>3000</v>
      </c>
      <c r="P72" s="9">
        <v>6210</v>
      </c>
      <c r="Q72" s="9">
        <v>7930</v>
      </c>
      <c r="R72" s="9"/>
      <c r="S72" s="9"/>
      <c r="T72" s="9">
        <v>9997</v>
      </c>
      <c r="U72" s="9">
        <v>10907</v>
      </c>
      <c r="V72" s="9"/>
      <c r="W72" s="9"/>
      <c r="X72" s="90">
        <v>12107</v>
      </c>
      <c r="Y72" s="9">
        <v>9823</v>
      </c>
      <c r="Z72" s="9">
        <v>7715</v>
      </c>
      <c r="AA72" s="9">
        <v>2158</v>
      </c>
      <c r="AB72" s="90">
        <v>6364</v>
      </c>
      <c r="AC72" s="90"/>
      <c r="AD72" s="9">
        <v>13864</v>
      </c>
      <c r="AE72" s="9"/>
      <c r="AF72" s="9"/>
      <c r="AG72" s="9"/>
      <c r="AH72" s="9">
        <v>9650</v>
      </c>
      <c r="AI72" s="18"/>
    </row>
    <row r="73" spans="1:38" s="2" customFormat="1" ht="30" hidden="1" customHeight="1" x14ac:dyDescent="0.25">
      <c r="A73" s="27" t="s">
        <v>118</v>
      </c>
      <c r="B73" s="20">
        <v>94</v>
      </c>
      <c r="C73" s="20">
        <f>SUM(E73:AH73)</f>
        <v>0</v>
      </c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8"/>
    </row>
    <row r="74" spans="1:38" s="2" customFormat="1" ht="30" hidden="1" customHeight="1" x14ac:dyDescent="0.25">
      <c r="A74" s="15" t="s">
        <v>146</v>
      </c>
      <c r="B74" s="20"/>
      <c r="C74" s="20">
        <f>SUM(E74:AH74)</f>
        <v>6024</v>
      </c>
      <c r="D74" s="13"/>
      <c r="E74" s="9"/>
      <c r="F74" s="9">
        <v>720</v>
      </c>
      <c r="G74" s="9"/>
      <c r="H74" s="9"/>
      <c r="I74" s="9"/>
      <c r="J74" s="9"/>
      <c r="K74" s="9"/>
      <c r="L74" s="9">
        <v>525</v>
      </c>
      <c r="M74" s="9">
        <v>568</v>
      </c>
      <c r="N74" s="9"/>
      <c r="O74" s="9">
        <v>20</v>
      </c>
      <c r="P74" s="9"/>
      <c r="Q74" s="9"/>
      <c r="R74" s="9"/>
      <c r="S74" s="9"/>
      <c r="T74" s="9">
        <v>747</v>
      </c>
      <c r="U74" s="9"/>
      <c r="V74" s="9"/>
      <c r="W74" s="9"/>
      <c r="X74" s="9"/>
      <c r="Y74" s="9"/>
      <c r="Z74" s="9">
        <v>250</v>
      </c>
      <c r="AA74" s="9">
        <v>612</v>
      </c>
      <c r="AB74" s="9"/>
      <c r="AC74" s="9"/>
      <c r="AD74" s="9">
        <v>2392</v>
      </c>
      <c r="AE74" s="9"/>
      <c r="AF74" s="9"/>
      <c r="AG74" s="9"/>
      <c r="AH74" s="9">
        <v>190</v>
      </c>
      <c r="AI74" s="18"/>
    </row>
    <row r="75" spans="1:38" s="2" customFormat="1" ht="30" hidden="1" customHeight="1" x14ac:dyDescent="0.25">
      <c r="A75" s="16" t="s">
        <v>5</v>
      </c>
      <c r="B75" s="28">
        <f>B73/B72</f>
        <v>4.3833674520977209E-4</v>
      </c>
      <c r="C75" s="28">
        <f>C73/C72</f>
        <v>0</v>
      </c>
      <c r="D75" s="13"/>
      <c r="E75" s="30">
        <f>E73/E72</f>
        <v>0</v>
      </c>
      <c r="F75" s="30">
        <f t="shared" ref="F75:AH75" si="27">F73/F72</f>
        <v>0</v>
      </c>
      <c r="G75" s="30">
        <f t="shared" si="27"/>
        <v>0</v>
      </c>
      <c r="H75" s="30">
        <f t="shared" si="27"/>
        <v>0</v>
      </c>
      <c r="I75" s="30">
        <f t="shared" si="27"/>
        <v>0</v>
      </c>
      <c r="J75" s="30">
        <f t="shared" si="27"/>
        <v>0</v>
      </c>
      <c r="K75" s="30"/>
      <c r="L75" s="30">
        <f t="shared" si="27"/>
        <v>0</v>
      </c>
      <c r="M75" s="30">
        <f t="shared" si="27"/>
        <v>0</v>
      </c>
      <c r="N75" s="30">
        <f t="shared" si="27"/>
        <v>0</v>
      </c>
      <c r="O75" s="30">
        <f t="shared" si="27"/>
        <v>0</v>
      </c>
      <c r="P75" s="30">
        <f t="shared" si="27"/>
        <v>0</v>
      </c>
      <c r="Q75" s="30">
        <f t="shared" si="27"/>
        <v>0</v>
      </c>
      <c r="R75" s="30"/>
      <c r="S75" s="30"/>
      <c r="T75" s="30">
        <f t="shared" si="27"/>
        <v>0</v>
      </c>
      <c r="U75" s="30">
        <f t="shared" si="27"/>
        <v>0</v>
      </c>
      <c r="V75" s="30"/>
      <c r="W75" s="30"/>
      <c r="X75" s="30">
        <f t="shared" si="27"/>
        <v>0</v>
      </c>
      <c r="Y75" s="30">
        <f t="shared" si="27"/>
        <v>0</v>
      </c>
      <c r="Z75" s="30">
        <f t="shared" si="27"/>
        <v>0</v>
      </c>
      <c r="AA75" s="30">
        <f t="shared" si="27"/>
        <v>0</v>
      </c>
      <c r="AB75" s="30"/>
      <c r="AC75" s="30"/>
      <c r="AD75" s="30">
        <f t="shared" si="27"/>
        <v>0</v>
      </c>
      <c r="AE75" s="30"/>
      <c r="AF75" s="30"/>
      <c r="AG75" s="30"/>
      <c r="AH75" s="30">
        <f t="shared" si="27"/>
        <v>0</v>
      </c>
      <c r="AI75" s="19"/>
    </row>
    <row r="76" spans="1:38" s="2" customFormat="1" ht="30" hidden="1" customHeight="1" x14ac:dyDescent="0.25">
      <c r="A76" s="16" t="s">
        <v>119</v>
      </c>
      <c r="B76" s="20">
        <v>60</v>
      </c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8" s="2" customFormat="1" ht="30" hidden="1" customHeight="1" x14ac:dyDescent="0.25">
      <c r="A77" s="16" t="s">
        <v>6</v>
      </c>
      <c r="B77" s="20">
        <v>30</v>
      </c>
      <c r="C77" s="20">
        <f>SUM(E77:AH77)</f>
        <v>0</v>
      </c>
      <c r="D77" s="1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</row>
    <row r="78" spans="1:38" s="2" customFormat="1" ht="30" hidden="1" customHeight="1" x14ac:dyDescent="0.25">
      <c r="A78" s="16" t="s">
        <v>7</v>
      </c>
      <c r="B78" s="20"/>
      <c r="C78" s="20">
        <f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8" s="2" customFormat="1" ht="30" hidden="1" customHeight="1" x14ac:dyDescent="0.25">
      <c r="A79" s="16" t="s">
        <v>8</v>
      </c>
      <c r="B79" s="20"/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9</v>
      </c>
      <c r="B80" s="20"/>
      <c r="C80" s="20">
        <f>SUM(E80:AH80)</f>
        <v>1762</v>
      </c>
      <c r="D80" s="13"/>
      <c r="E80" s="22">
        <v>15</v>
      </c>
      <c r="F80" s="22"/>
      <c r="G80" s="22">
        <v>205</v>
      </c>
      <c r="H80" s="22">
        <v>73</v>
      </c>
      <c r="I80" s="22">
        <v>55</v>
      </c>
      <c r="J80" s="22">
        <v>220</v>
      </c>
      <c r="K80" s="22"/>
      <c r="L80" s="22">
        <v>40</v>
      </c>
      <c r="M80" s="22">
        <v>97</v>
      </c>
      <c r="N80" s="22"/>
      <c r="O80" s="22"/>
      <c r="P80" s="22"/>
      <c r="Q80" s="22">
        <v>85</v>
      </c>
      <c r="R80" s="22"/>
      <c r="S80" s="22"/>
      <c r="T80" s="22">
        <v>200</v>
      </c>
      <c r="U80" s="22"/>
      <c r="V80" s="22"/>
      <c r="W80" s="22"/>
      <c r="X80" s="22">
        <v>12</v>
      </c>
      <c r="Y80" s="22">
        <v>100</v>
      </c>
      <c r="Z80" s="22">
        <v>30</v>
      </c>
      <c r="AA80" s="22"/>
      <c r="AB80" s="22"/>
      <c r="AC80" s="22"/>
      <c r="AD80" s="22">
        <v>630</v>
      </c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5" t="s">
        <v>10</v>
      </c>
      <c r="B81" s="20"/>
      <c r="C81" s="20">
        <f t="shared" ref="C81:C92" si="28"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outlineLevel="1" x14ac:dyDescent="0.25">
      <c r="A82" s="15" t="s">
        <v>121</v>
      </c>
      <c r="B82" s="20"/>
      <c r="C82" s="20">
        <f t="shared" si="28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outlineLevel="1" x14ac:dyDescent="0.25">
      <c r="A83" s="15" t="s">
        <v>122</v>
      </c>
      <c r="B83" s="20"/>
      <c r="C83" s="20">
        <f t="shared" si="28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9"/>
    </row>
    <row r="84" spans="1:35" s="2" customFormat="1" ht="30" hidden="1" customHeight="1" x14ac:dyDescent="0.25">
      <c r="A84" s="10" t="s">
        <v>11</v>
      </c>
      <c r="B84" s="20"/>
      <c r="C84" s="20">
        <f t="shared" si="28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8"/>
    </row>
    <row r="85" spans="1:35" s="2" customFormat="1" ht="30" hidden="1" customHeight="1" x14ac:dyDescent="0.25">
      <c r="A85" s="27" t="s">
        <v>12</v>
      </c>
      <c r="B85" s="20"/>
      <c r="C85" s="20">
        <f t="shared" si="28"/>
        <v>158</v>
      </c>
      <c r="D85" s="13"/>
      <c r="E85" s="29"/>
      <c r="F85" s="29"/>
      <c r="G85" s="29">
        <v>96</v>
      </c>
      <c r="H85" s="29">
        <v>13</v>
      </c>
      <c r="I85" s="29"/>
      <c r="J85" s="29"/>
      <c r="K85" s="29"/>
      <c r="L85" s="29">
        <v>2</v>
      </c>
      <c r="M85" s="29">
        <v>43</v>
      </c>
      <c r="N85" s="29"/>
      <c r="O85" s="29">
        <v>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3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x14ac:dyDescent="0.25">
      <c r="A86" s="16" t="s">
        <v>5</v>
      </c>
      <c r="B86" s="28" t="e">
        <f>B85/B84</f>
        <v>#DIV/0!</v>
      </c>
      <c r="C86" s="20" t="e">
        <f t="shared" si="28"/>
        <v>#DIV/0!</v>
      </c>
      <c r="D86" s="13"/>
      <c r="E86" s="30" t="e">
        <f t="shared" ref="E86:AH86" si="29">E85/E84</f>
        <v>#DIV/0!</v>
      </c>
      <c r="F86" s="30" t="e">
        <f t="shared" si="29"/>
        <v>#DIV/0!</v>
      </c>
      <c r="G86" s="30" t="e">
        <f t="shared" si="29"/>
        <v>#DIV/0!</v>
      </c>
      <c r="H86" s="30" t="e">
        <f t="shared" si="29"/>
        <v>#DIV/0!</v>
      </c>
      <c r="I86" s="30" t="e">
        <f t="shared" si="29"/>
        <v>#DIV/0!</v>
      </c>
      <c r="J86" s="30" t="e">
        <f t="shared" si="29"/>
        <v>#DIV/0!</v>
      </c>
      <c r="K86" s="30"/>
      <c r="L86" s="30" t="e">
        <f t="shared" si="29"/>
        <v>#DIV/0!</v>
      </c>
      <c r="M86" s="30" t="e">
        <f t="shared" si="29"/>
        <v>#DIV/0!</v>
      </c>
      <c r="N86" s="30" t="e">
        <f t="shared" si="29"/>
        <v>#DIV/0!</v>
      </c>
      <c r="O86" s="30" t="e">
        <f t="shared" si="29"/>
        <v>#DIV/0!</v>
      </c>
      <c r="P86" s="30" t="e">
        <f t="shared" si="29"/>
        <v>#DIV/0!</v>
      </c>
      <c r="Q86" s="30" t="e">
        <f t="shared" si="29"/>
        <v>#DIV/0!</v>
      </c>
      <c r="R86" s="30"/>
      <c r="S86" s="30"/>
      <c r="T86" s="30" t="e">
        <f t="shared" si="29"/>
        <v>#DIV/0!</v>
      </c>
      <c r="U86" s="30" t="e">
        <f t="shared" si="29"/>
        <v>#DIV/0!</v>
      </c>
      <c r="V86" s="30"/>
      <c r="W86" s="30"/>
      <c r="X86" s="30" t="e">
        <f t="shared" si="29"/>
        <v>#DIV/0!</v>
      </c>
      <c r="Y86" s="30" t="e">
        <f t="shared" si="29"/>
        <v>#DIV/0!</v>
      </c>
      <c r="Z86" s="30" t="e">
        <f t="shared" si="29"/>
        <v>#DIV/0!</v>
      </c>
      <c r="AA86" s="30" t="e">
        <f t="shared" si="29"/>
        <v>#DIV/0!</v>
      </c>
      <c r="AB86" s="30" t="e">
        <f t="shared" si="29"/>
        <v>#DIV/0!</v>
      </c>
      <c r="AC86" s="30"/>
      <c r="AD86" s="30" t="e">
        <f t="shared" si="29"/>
        <v>#DIV/0!</v>
      </c>
      <c r="AE86" s="30"/>
      <c r="AF86" s="30"/>
      <c r="AG86" s="30"/>
      <c r="AH86" s="30" t="e">
        <f t="shared" si="29"/>
        <v>#DIV/0!</v>
      </c>
      <c r="AI86" s="19"/>
    </row>
    <row r="87" spans="1:35" s="2" customFormat="1" ht="30" hidden="1" customHeight="1" outlineLevel="1" x14ac:dyDescent="0.25">
      <c r="A87" s="15" t="s">
        <v>13</v>
      </c>
      <c r="B87" s="20"/>
      <c r="C87" s="20">
        <f t="shared" si="28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0" t="s">
        <v>113</v>
      </c>
      <c r="B88" s="20"/>
      <c r="C88" s="20">
        <f t="shared" si="28"/>
        <v>0</v>
      </c>
      <c r="D88" s="1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26.45" hidden="1" customHeight="1" x14ac:dyDescent="0.25">
      <c r="A89" s="27" t="s">
        <v>114</v>
      </c>
      <c r="B89" s="23"/>
      <c r="C89" s="23">
        <f t="shared" si="28"/>
        <v>140.5</v>
      </c>
      <c r="D89" s="8"/>
      <c r="E89" s="22">
        <v>8</v>
      </c>
      <c r="F89" s="22"/>
      <c r="G89" s="22"/>
      <c r="H89" s="22"/>
      <c r="I89" s="22"/>
      <c r="J89" s="22"/>
      <c r="K89" s="22"/>
      <c r="L89" s="22">
        <v>13.5</v>
      </c>
      <c r="M89" s="22">
        <v>55</v>
      </c>
      <c r="N89" s="22"/>
      <c r="O89" s="49"/>
      <c r="P89" s="22"/>
      <c r="Q89" s="22"/>
      <c r="R89" s="22"/>
      <c r="S89" s="22"/>
      <c r="T89" s="22"/>
      <c r="U89" s="22"/>
      <c r="V89" s="22"/>
      <c r="W89" s="22"/>
      <c r="X89" s="22"/>
      <c r="Y89" s="22">
        <v>12</v>
      </c>
      <c r="Z89" s="22"/>
      <c r="AA89" s="22"/>
      <c r="AB89" s="22"/>
      <c r="AC89" s="22"/>
      <c r="AD89" s="22">
        <v>52</v>
      </c>
      <c r="AE89" s="22"/>
      <c r="AF89" s="22"/>
      <c r="AG89" s="22"/>
      <c r="AH89" s="22"/>
      <c r="AI89" s="18"/>
    </row>
    <row r="90" spans="1:35" s="2" customFormat="1" ht="30" hidden="1" customHeight="1" x14ac:dyDescent="0.25">
      <c r="A90" s="12" t="s">
        <v>147</v>
      </c>
      <c r="B90" s="23"/>
      <c r="C90" s="23">
        <f t="shared" si="28"/>
        <v>0</v>
      </c>
      <c r="D90" s="8"/>
      <c r="E90" s="22"/>
      <c r="F90" s="22"/>
      <c r="G90" s="22"/>
      <c r="H90" s="49"/>
      <c r="I90" s="22"/>
      <c r="J90" s="22"/>
      <c r="K90" s="22"/>
      <c r="L90" s="22"/>
      <c r="M90" s="22"/>
      <c r="N90" s="49"/>
      <c r="O90" s="4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8"/>
    </row>
    <row r="91" spans="1:35" s="2" customFormat="1" ht="30" hidden="1" customHeight="1" x14ac:dyDescent="0.25">
      <c r="A91" s="12" t="s">
        <v>5</v>
      </c>
      <c r="B91" s="28"/>
      <c r="C91" s="23">
        <f t="shared" si="28"/>
        <v>0</v>
      </c>
      <c r="D91" s="8" t="e">
        <f t="shared" ref="D91:D121" si="30">C91/B91</f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19"/>
    </row>
    <row r="92" spans="1:35" s="2" customFormat="1" ht="30" hidden="1" customHeight="1" x14ac:dyDescent="0.25">
      <c r="A92" s="16" t="s">
        <v>14</v>
      </c>
      <c r="B92" s="20"/>
      <c r="C92" s="23">
        <f t="shared" si="28"/>
        <v>255</v>
      </c>
      <c r="D92" s="13"/>
      <c r="E92" s="29"/>
      <c r="F92" s="29"/>
      <c r="G92" s="29">
        <v>170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85</v>
      </c>
      <c r="AA92" s="29"/>
      <c r="AB92" s="29"/>
      <c r="AC92" s="29"/>
      <c r="AD92" s="29"/>
      <c r="AE92" s="29"/>
      <c r="AF92" s="29"/>
      <c r="AG92" s="29"/>
      <c r="AH92" s="29"/>
      <c r="AI92" s="18"/>
    </row>
    <row r="93" spans="1:35" s="2" customFormat="1" ht="30" hidden="1" customHeight="1" outlineLevel="1" x14ac:dyDescent="0.25">
      <c r="A93" s="15" t="s">
        <v>15</v>
      </c>
      <c r="B93" s="20"/>
      <c r="C93" s="20">
        <f t="shared" ref="C93:C106" si="31">SUM(E93:AH93)</f>
        <v>0</v>
      </c>
      <c r="D93" s="13" t="e">
        <f t="shared" si="30"/>
        <v>#DIV/0!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9"/>
    </row>
    <row r="94" spans="1:35" s="2" customFormat="1" ht="30" hidden="1" customHeight="1" outlineLevel="1" x14ac:dyDescent="0.25">
      <c r="A94" s="15" t="s">
        <v>16</v>
      </c>
      <c r="B94" s="20"/>
      <c r="C94" s="20">
        <f t="shared" si="31"/>
        <v>0</v>
      </c>
      <c r="D94" s="13" t="e">
        <f t="shared" si="30"/>
        <v>#DIV/0!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9"/>
    </row>
    <row r="95" spans="1:35" s="2" customFormat="1" ht="30" hidden="1" customHeight="1" x14ac:dyDescent="0.25">
      <c r="A95" s="16" t="s">
        <v>17</v>
      </c>
      <c r="B95" s="20"/>
      <c r="C95" s="20">
        <f t="shared" si="31"/>
        <v>4011</v>
      </c>
      <c r="D95" s="13"/>
      <c r="E95" s="32">
        <v>2010</v>
      </c>
      <c r="F95" s="32"/>
      <c r="G95" s="32"/>
      <c r="H95" s="32"/>
      <c r="I95" s="32"/>
      <c r="J95" s="32">
        <v>107</v>
      </c>
      <c r="K95" s="32"/>
      <c r="L95" s="32"/>
      <c r="M95" s="32">
        <v>70</v>
      </c>
      <c r="N95" s="32">
        <v>50</v>
      </c>
      <c r="O95" s="32"/>
      <c r="P95" s="32"/>
      <c r="Q95" s="32">
        <v>10</v>
      </c>
      <c r="R95" s="32"/>
      <c r="S95" s="32"/>
      <c r="T95" s="32">
        <v>1135</v>
      </c>
      <c r="U95" s="32"/>
      <c r="V95" s="32"/>
      <c r="W95" s="32"/>
      <c r="X95" s="32"/>
      <c r="Y95" s="32">
        <v>250</v>
      </c>
      <c r="Z95" s="32"/>
      <c r="AA95" s="32"/>
      <c r="AB95" s="32"/>
      <c r="AC95" s="32"/>
      <c r="AD95" s="32">
        <v>329</v>
      </c>
      <c r="AE95" s="32"/>
      <c r="AF95" s="32"/>
      <c r="AG95" s="32"/>
      <c r="AH95" s="32">
        <v>50</v>
      </c>
      <c r="AI95" s="19"/>
    </row>
    <row r="96" spans="1:35" s="2" customFormat="1" ht="30" hidden="1" customHeight="1" x14ac:dyDescent="0.25">
      <c r="A96" s="16" t="s">
        <v>18</v>
      </c>
      <c r="B96" s="20"/>
      <c r="C96" s="20">
        <f t="shared" si="31"/>
        <v>2084</v>
      </c>
      <c r="D96" s="13"/>
      <c r="E96" s="32"/>
      <c r="F96" s="32">
        <v>6</v>
      </c>
      <c r="G96" s="32"/>
      <c r="H96" s="32">
        <v>668</v>
      </c>
      <c r="I96" s="32"/>
      <c r="J96" s="32">
        <v>730</v>
      </c>
      <c r="K96" s="32"/>
      <c r="L96" s="32">
        <v>80</v>
      </c>
      <c r="M96" s="32">
        <v>180</v>
      </c>
      <c r="N96" s="32"/>
      <c r="O96" s="32"/>
      <c r="P96" s="32"/>
      <c r="Q96" s="32"/>
      <c r="R96" s="32"/>
      <c r="S96" s="32"/>
      <c r="T96" s="32">
        <v>120</v>
      </c>
      <c r="U96" s="32"/>
      <c r="V96" s="32"/>
      <c r="W96" s="32"/>
      <c r="X96" s="32"/>
      <c r="Y96" s="32"/>
      <c r="Z96" s="32"/>
      <c r="AA96" s="32"/>
      <c r="AB96" s="32"/>
      <c r="AC96" s="32"/>
      <c r="AD96" s="32">
        <v>300</v>
      </c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19</v>
      </c>
      <c r="B97" s="20"/>
      <c r="C97" s="20">
        <f t="shared" si="31"/>
        <v>0</v>
      </c>
      <c r="D97" s="13" t="e">
        <f t="shared" si="30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20</v>
      </c>
      <c r="B98" s="20"/>
      <c r="C98" s="20">
        <f t="shared" si="31"/>
        <v>180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>
        <v>180</v>
      </c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21</v>
      </c>
      <c r="B99" s="20"/>
      <c r="C99" s="20">
        <f t="shared" si="31"/>
        <v>3763</v>
      </c>
      <c r="D99" s="13"/>
      <c r="E99" s="32"/>
      <c r="F99" s="32"/>
      <c r="G99" s="32">
        <v>572</v>
      </c>
      <c r="H99" s="32">
        <v>79</v>
      </c>
      <c r="I99" s="32">
        <v>91</v>
      </c>
      <c r="J99" s="32">
        <v>100</v>
      </c>
      <c r="K99" s="32"/>
      <c r="L99" s="32"/>
      <c r="M99" s="32">
        <v>437</v>
      </c>
      <c r="N99" s="32"/>
      <c r="O99" s="32">
        <v>26</v>
      </c>
      <c r="P99" s="32">
        <v>15</v>
      </c>
      <c r="Q99" s="32">
        <v>10</v>
      </c>
      <c r="R99" s="32"/>
      <c r="S99" s="32"/>
      <c r="T99" s="32">
        <v>80</v>
      </c>
      <c r="U99" s="32"/>
      <c r="V99" s="32"/>
      <c r="W99" s="32"/>
      <c r="X99" s="32">
        <v>15</v>
      </c>
      <c r="Y99" s="32">
        <v>90</v>
      </c>
      <c r="Z99" s="32">
        <v>153</v>
      </c>
      <c r="AA99" s="32"/>
      <c r="AB99" s="32">
        <v>296</v>
      </c>
      <c r="AC99" s="32"/>
      <c r="AD99" s="32">
        <v>1699</v>
      </c>
      <c r="AE99" s="32"/>
      <c r="AF99" s="32"/>
      <c r="AG99" s="32"/>
      <c r="AH99" s="32">
        <v>100</v>
      </c>
      <c r="AI99" s="19"/>
    </row>
    <row r="100" spans="1:35" s="2" customFormat="1" ht="30" hidden="1" customHeight="1" x14ac:dyDescent="0.25">
      <c r="A100" s="16" t="s">
        <v>22</v>
      </c>
      <c r="B100" s="20"/>
      <c r="C100" s="20">
        <f t="shared" si="31"/>
        <v>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23</v>
      </c>
      <c r="B101" s="20"/>
      <c r="C101" s="20">
        <f t="shared" si="31"/>
        <v>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24</v>
      </c>
      <c r="B102" s="20"/>
      <c r="C102" s="20">
        <f t="shared" si="31"/>
        <v>70</v>
      </c>
      <c r="D102" s="13"/>
      <c r="E102" s="20"/>
      <c r="F102" s="20"/>
      <c r="G102" s="20"/>
      <c r="H102" s="34"/>
      <c r="I102" s="2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70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s="2" customFormat="1" ht="30" hidden="1" customHeight="1" x14ac:dyDescent="0.25">
      <c r="A103" s="16" t="s">
        <v>25</v>
      </c>
      <c r="B103" s="20"/>
      <c r="C103" s="20">
        <f t="shared" si="31"/>
        <v>292</v>
      </c>
      <c r="D103" s="13"/>
      <c r="E103" s="32"/>
      <c r="F103" s="32"/>
      <c r="G103" s="32"/>
      <c r="H103" s="32">
        <v>90</v>
      </c>
      <c r="I103" s="32">
        <v>202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26</v>
      </c>
      <c r="B104" s="20"/>
      <c r="C104" s="20">
        <f t="shared" si="31"/>
        <v>0</v>
      </c>
      <c r="D104" s="13" t="e">
        <f t="shared" si="30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27</v>
      </c>
      <c r="B105" s="20"/>
      <c r="C105" s="17">
        <f t="shared" si="31"/>
        <v>20</v>
      </c>
      <c r="D105" s="1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10</v>
      </c>
      <c r="V105" s="32"/>
      <c r="W105" s="32"/>
      <c r="X105" s="32">
        <v>10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ht="30" hidden="1" customHeight="1" x14ac:dyDescent="0.25">
      <c r="A106" s="10" t="s">
        <v>28</v>
      </c>
      <c r="B106" s="20"/>
      <c r="C106" s="20">
        <f t="shared" si="31"/>
        <v>0</v>
      </c>
      <c r="D106" s="13" t="e">
        <f t="shared" si="30"/>
        <v>#DIV/0!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5" ht="30" hidden="1" customHeight="1" x14ac:dyDescent="0.25">
      <c r="A107" s="27" t="s">
        <v>29</v>
      </c>
      <c r="B107" s="20"/>
      <c r="C107" s="20">
        <f>SUM(E107:AH107)</f>
        <v>0</v>
      </c>
      <c r="D107" s="13" t="e">
        <f t="shared" si="30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5" ht="30" hidden="1" customHeight="1" x14ac:dyDescent="0.25">
      <c r="A108" s="12" t="s">
        <v>5</v>
      </c>
      <c r="B108" s="28"/>
      <c r="C108" s="20">
        <f>SUM(E108:AH108)</f>
        <v>0</v>
      </c>
      <c r="D108" s="13" t="e">
        <f t="shared" si="30"/>
        <v>#DIV/0!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5" ht="30" hidden="1" customHeight="1" x14ac:dyDescent="0.25">
      <c r="A109" s="12" t="s">
        <v>30</v>
      </c>
      <c r="B109" s="28"/>
      <c r="C109" s="20">
        <f>SUM(E109:AH109)</f>
        <v>0</v>
      </c>
      <c r="D109" s="13" t="e">
        <f t="shared" si="30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30" hidden="1" customHeight="1" x14ac:dyDescent="0.25">
      <c r="A110" s="12"/>
      <c r="B110" s="28"/>
      <c r="C110" s="34"/>
      <c r="D110" s="13" t="e">
        <f t="shared" si="30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5" s="4" customFormat="1" ht="30" hidden="1" customHeight="1" x14ac:dyDescent="0.25">
      <c r="A111" s="71" t="s">
        <v>31</v>
      </c>
      <c r="B111" s="35"/>
      <c r="C111" s="35">
        <f>SUM(E111:AH111)</f>
        <v>0</v>
      </c>
      <c r="D111" s="13" t="e">
        <f t="shared" si="30"/>
        <v>#DIV/0!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5" ht="30" hidden="1" customHeight="1" x14ac:dyDescent="0.25">
      <c r="A112" s="12"/>
      <c r="B112" s="28"/>
      <c r="C112" s="34"/>
      <c r="D112" s="13" t="e">
        <f t="shared" si="30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7.9" hidden="1" customHeight="1" x14ac:dyDescent="0.25">
      <c r="A113" s="12"/>
      <c r="B113" s="28"/>
      <c r="C113" s="17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5" s="38" customFormat="1" ht="30" hidden="1" customHeight="1" x14ac:dyDescent="0.25">
      <c r="A114" s="12" t="s">
        <v>32</v>
      </c>
      <c r="B114" s="37"/>
      <c r="C114" s="37">
        <f>SUM(E114:AH114)</f>
        <v>-61929</v>
      </c>
      <c r="D114" s="13"/>
      <c r="E114" s="91">
        <f>(E73-E115)</f>
        <v>-2925</v>
      </c>
      <c r="F114" s="91">
        <f t="shared" ref="F114:AH114" si="32">(F73-F115)</f>
        <v>-2253</v>
      </c>
      <c r="G114" s="91">
        <f t="shared" si="32"/>
        <v>-8550</v>
      </c>
      <c r="H114" s="91">
        <f t="shared" si="32"/>
        <v>-3688</v>
      </c>
      <c r="I114" s="91">
        <f t="shared" si="32"/>
        <v>-2300</v>
      </c>
      <c r="J114" s="91">
        <f t="shared" si="32"/>
        <v>-3800</v>
      </c>
      <c r="K114" s="91"/>
      <c r="L114" s="91">
        <f t="shared" si="32"/>
        <v>-2592</v>
      </c>
      <c r="M114" s="91">
        <f t="shared" si="32"/>
        <v>-5121</v>
      </c>
      <c r="N114" s="91">
        <f t="shared" si="32"/>
        <v>-2780</v>
      </c>
      <c r="O114" s="91">
        <f t="shared" si="32"/>
        <v>-1095</v>
      </c>
      <c r="P114" s="91">
        <f t="shared" si="32"/>
        <v>-660</v>
      </c>
      <c r="Q114" s="91">
        <f t="shared" si="32"/>
        <v>-708</v>
      </c>
      <c r="R114" s="91"/>
      <c r="S114" s="91"/>
      <c r="T114" s="91">
        <f t="shared" si="32"/>
        <v>-3875</v>
      </c>
      <c r="U114" s="91">
        <f t="shared" si="32"/>
        <v>-2330</v>
      </c>
      <c r="V114" s="91"/>
      <c r="W114" s="91"/>
      <c r="X114" s="91">
        <f t="shared" si="32"/>
        <v>-3205</v>
      </c>
      <c r="Y114" s="91">
        <f t="shared" si="32"/>
        <v>-1074</v>
      </c>
      <c r="Z114" s="91">
        <f t="shared" si="32"/>
        <v>-2210</v>
      </c>
      <c r="AA114" s="91">
        <f t="shared" si="32"/>
        <v>-798</v>
      </c>
      <c r="AB114" s="91">
        <f t="shared" si="32"/>
        <v>-1755</v>
      </c>
      <c r="AC114" s="91"/>
      <c r="AD114" s="91">
        <f t="shared" si="32"/>
        <v>-9000</v>
      </c>
      <c r="AE114" s="91"/>
      <c r="AF114" s="91"/>
      <c r="AG114" s="91"/>
      <c r="AH114" s="91">
        <f t="shared" si="32"/>
        <v>-1210</v>
      </c>
    </row>
    <row r="115" spans="1:35" ht="30.6" hidden="1" customHeight="1" x14ac:dyDescent="0.25">
      <c r="A115" s="12" t="s">
        <v>33</v>
      </c>
      <c r="B115" s="20"/>
      <c r="C115" s="20">
        <f>SUM(E115:AH115)</f>
        <v>61929</v>
      </c>
      <c r="D115" s="13"/>
      <c r="E115" s="9">
        <v>2925</v>
      </c>
      <c r="F115" s="9">
        <v>2253</v>
      </c>
      <c r="G115" s="9">
        <v>8550</v>
      </c>
      <c r="H115" s="9">
        <v>3688</v>
      </c>
      <c r="I115" s="9">
        <v>2300</v>
      </c>
      <c r="J115" s="9">
        <v>3800</v>
      </c>
      <c r="K115" s="9"/>
      <c r="L115" s="9">
        <v>2592</v>
      </c>
      <c r="M115" s="9">
        <v>5121</v>
      </c>
      <c r="N115" s="9">
        <v>2780</v>
      </c>
      <c r="O115" s="9">
        <v>1095</v>
      </c>
      <c r="P115" s="9">
        <v>660</v>
      </c>
      <c r="Q115" s="9">
        <v>708</v>
      </c>
      <c r="R115" s="9"/>
      <c r="S115" s="9"/>
      <c r="T115" s="9">
        <v>3875</v>
      </c>
      <c r="U115" s="9">
        <v>2330</v>
      </c>
      <c r="V115" s="9"/>
      <c r="W115" s="9"/>
      <c r="X115" s="9">
        <v>3205</v>
      </c>
      <c r="Y115" s="9">
        <v>1074</v>
      </c>
      <c r="Z115" s="9">
        <v>2210</v>
      </c>
      <c r="AA115" s="9">
        <v>798</v>
      </c>
      <c r="AB115" s="9">
        <v>1755</v>
      </c>
      <c r="AC115" s="9"/>
      <c r="AD115" s="9">
        <v>9000</v>
      </c>
      <c r="AE115" s="9"/>
      <c r="AF115" s="9"/>
      <c r="AG115" s="9"/>
      <c r="AH115" s="9">
        <v>1210</v>
      </c>
      <c r="AI115" s="18"/>
    </row>
    <row r="116" spans="1:35" ht="30" hidden="1" customHeight="1" x14ac:dyDescent="0.25">
      <c r="A116" s="12"/>
      <c r="B116" s="28"/>
      <c r="C116" s="20"/>
      <c r="D116" s="13" t="e">
        <f t="shared" si="30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5" s="38" customFormat="1" ht="30" hidden="1" customHeight="1" x14ac:dyDescent="0.25">
      <c r="A117" s="12" t="s">
        <v>34</v>
      </c>
      <c r="B117" s="37"/>
      <c r="C117" s="37"/>
      <c r="D117" s="1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5" ht="30" hidden="1" customHeight="1" x14ac:dyDescent="0.25">
      <c r="A118" s="12" t="s">
        <v>35</v>
      </c>
      <c r="B118" s="29"/>
      <c r="C118" s="23">
        <f>SUM(E118:AH118)</f>
        <v>0</v>
      </c>
      <c r="D118" s="13" t="e">
        <f t="shared" si="30"/>
        <v>#DIV/0!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5" ht="30" hidden="1" customHeight="1" x14ac:dyDescent="0.25">
      <c r="A119" s="39" t="s">
        <v>36</v>
      </c>
      <c r="B119" s="40"/>
      <c r="C119" s="40"/>
      <c r="D119" s="13" t="e">
        <f t="shared" si="30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5" ht="30" hidden="1" customHeight="1" x14ac:dyDescent="0.25">
      <c r="A120" s="12" t="s">
        <v>37</v>
      </c>
      <c r="B120" s="36"/>
      <c r="C120" s="36"/>
      <c r="D120" s="13" t="e">
        <f t="shared" si="30"/>
        <v>#DIV/0!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1:35" ht="30" hidden="1" customHeight="1" x14ac:dyDescent="0.25">
      <c r="A121" s="12" t="s">
        <v>38</v>
      </c>
      <c r="B121" s="24"/>
      <c r="C121" s="24" t="e">
        <f>C120/C119</f>
        <v>#DIV/0!</v>
      </c>
      <c r="D121" s="13" t="e">
        <f t="shared" si="30"/>
        <v>#DIV/0!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35" ht="30" hidden="1" customHeight="1" x14ac:dyDescent="0.25">
      <c r="A122" s="39" t="s">
        <v>130</v>
      </c>
      <c r="B122" s="74"/>
      <c r="C122" s="74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5" s="11" customFormat="1" ht="30" hidden="1" customHeight="1" outlineLevel="1" x14ac:dyDescent="0.2">
      <c r="A123" s="43" t="s">
        <v>39</v>
      </c>
      <c r="B123" s="20"/>
      <c r="C123" s="23"/>
      <c r="D123" s="13" t="e">
        <f t="shared" ref="D123:D160" si="33">C123/B123</f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5" s="11" customFormat="1" ht="30" hidden="1" customHeight="1" outlineLevel="1" x14ac:dyDescent="0.2">
      <c r="A124" s="43" t="s">
        <v>44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5" s="11" customFormat="1" ht="30" hidden="1" customHeight="1" outlineLevel="1" x14ac:dyDescent="0.2">
      <c r="A125" s="43" t="s">
        <v>106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5" s="11" customFormat="1" ht="30" hidden="1" customHeight="1" outlineLevel="1" x14ac:dyDescent="0.2">
      <c r="A126" s="43" t="s">
        <v>107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45" customFormat="1" ht="34.9" hidden="1" customHeight="1" outlineLevel="1" x14ac:dyDescent="0.2">
      <c r="A127" s="12" t="s">
        <v>40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45" customFormat="1" ht="33" hidden="1" customHeight="1" outlineLevel="1" x14ac:dyDescent="0.2">
      <c r="A128" s="12" t="s">
        <v>41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4.15" hidden="1" customHeight="1" outlineLevel="1" x14ac:dyDescent="0.2">
      <c r="A129" s="10" t="s">
        <v>42</v>
      </c>
      <c r="B129" s="23"/>
      <c r="C129" s="23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27" t="s">
        <v>43</v>
      </c>
      <c r="B130" s="20"/>
      <c r="C130" s="23"/>
      <c r="D130" s="13" t="e">
        <f t="shared" si="33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0" hidden="1" customHeight="1" x14ac:dyDescent="0.2">
      <c r="A131" s="12" t="s">
        <v>136</v>
      </c>
      <c r="B131" s="24" t="e">
        <f>B130/B129</f>
        <v>#DIV/0!</v>
      </c>
      <c r="C131" s="24" t="e">
        <f>C130/C129</f>
        <v>#DIV/0!</v>
      </c>
      <c r="D131" s="13"/>
      <c r="E131" s="24" t="e">
        <f>E130/E129</f>
        <v>#DIV/0!</v>
      </c>
      <c r="F131" s="24" t="e">
        <f>F130/F129</f>
        <v>#DIV/0!</v>
      </c>
      <c r="G131" s="24" t="e">
        <f t="shared" ref="G131:AH131" si="34">G130/G129</f>
        <v>#DIV/0!</v>
      </c>
      <c r="H131" s="24" t="e">
        <f t="shared" si="34"/>
        <v>#DIV/0!</v>
      </c>
      <c r="I131" s="24" t="e">
        <f t="shared" si="34"/>
        <v>#DIV/0!</v>
      </c>
      <c r="J131" s="24" t="e">
        <f t="shared" si="34"/>
        <v>#DIV/0!</v>
      </c>
      <c r="K131" s="24"/>
      <c r="L131" s="24" t="e">
        <f t="shared" si="34"/>
        <v>#DIV/0!</v>
      </c>
      <c r="M131" s="24" t="e">
        <f t="shared" si="34"/>
        <v>#DIV/0!</v>
      </c>
      <c r="N131" s="24" t="e">
        <f t="shared" si="34"/>
        <v>#DIV/0!</v>
      </c>
      <c r="O131" s="24" t="e">
        <f t="shared" si="34"/>
        <v>#DIV/0!</v>
      </c>
      <c r="P131" s="24" t="e">
        <f t="shared" si="34"/>
        <v>#DIV/0!</v>
      </c>
      <c r="Q131" s="24" t="e">
        <f t="shared" si="34"/>
        <v>#DIV/0!</v>
      </c>
      <c r="R131" s="24"/>
      <c r="S131" s="24"/>
      <c r="T131" s="24" t="e">
        <f t="shared" si="34"/>
        <v>#DIV/0!</v>
      </c>
      <c r="U131" s="24" t="e">
        <f t="shared" si="34"/>
        <v>#DIV/0!</v>
      </c>
      <c r="V131" s="24"/>
      <c r="W131" s="24"/>
      <c r="X131" s="24" t="e">
        <f t="shared" si="34"/>
        <v>#DIV/0!</v>
      </c>
      <c r="Y131" s="24" t="e">
        <f t="shared" si="34"/>
        <v>#DIV/0!</v>
      </c>
      <c r="Z131" s="24" t="e">
        <f t="shared" si="34"/>
        <v>#DIV/0!</v>
      </c>
      <c r="AA131" s="24" t="e">
        <f t="shared" si="34"/>
        <v>#DIV/0!</v>
      </c>
      <c r="AB131" s="24" t="e">
        <f t="shared" si="34"/>
        <v>#DIV/0!</v>
      </c>
      <c r="AC131" s="24"/>
      <c r="AD131" s="24" t="e">
        <f t="shared" si="34"/>
        <v>#DIV/0!</v>
      </c>
      <c r="AE131" s="24"/>
      <c r="AF131" s="24"/>
      <c r="AG131" s="24"/>
      <c r="AH131" s="24" t="e">
        <f t="shared" si="34"/>
        <v>#DIV/0!</v>
      </c>
    </row>
    <row r="132" spans="1:34" s="87" customFormat="1" ht="31.9" hidden="1" customHeight="1" x14ac:dyDescent="0.2">
      <c r="A132" s="85" t="s">
        <v>48</v>
      </c>
      <c r="B132" s="88">
        <f>B129-B130</f>
        <v>0</v>
      </c>
      <c r="C132" s="88">
        <f>C129-C130</f>
        <v>0</v>
      </c>
      <c r="D132" s="88"/>
      <c r="E132" s="88">
        <f t="shared" ref="E132:AH132" si="35">E129-E130</f>
        <v>0</v>
      </c>
      <c r="F132" s="88">
        <f t="shared" si="35"/>
        <v>0</v>
      </c>
      <c r="G132" s="88">
        <f t="shared" si="35"/>
        <v>0</v>
      </c>
      <c r="H132" s="88">
        <f t="shared" si="35"/>
        <v>0</v>
      </c>
      <c r="I132" s="88">
        <f t="shared" si="35"/>
        <v>0</v>
      </c>
      <c r="J132" s="88">
        <f t="shared" si="35"/>
        <v>0</v>
      </c>
      <c r="K132" s="88"/>
      <c r="L132" s="88">
        <f t="shared" si="35"/>
        <v>0</v>
      </c>
      <c r="M132" s="88">
        <f t="shared" si="35"/>
        <v>0</v>
      </c>
      <c r="N132" s="88">
        <f t="shared" si="35"/>
        <v>0</v>
      </c>
      <c r="O132" s="88">
        <f t="shared" si="35"/>
        <v>0</v>
      </c>
      <c r="P132" s="88">
        <f t="shared" si="35"/>
        <v>0</v>
      </c>
      <c r="Q132" s="88">
        <f t="shared" si="35"/>
        <v>0</v>
      </c>
      <c r="R132" s="88"/>
      <c r="S132" s="88"/>
      <c r="T132" s="88">
        <f t="shared" si="35"/>
        <v>0</v>
      </c>
      <c r="U132" s="88">
        <f t="shared" si="35"/>
        <v>0</v>
      </c>
      <c r="V132" s="88"/>
      <c r="W132" s="88"/>
      <c r="X132" s="88">
        <f t="shared" si="35"/>
        <v>0</v>
      </c>
      <c r="Y132" s="88">
        <f t="shared" si="35"/>
        <v>0</v>
      </c>
      <c r="Z132" s="88">
        <f t="shared" si="35"/>
        <v>0</v>
      </c>
      <c r="AA132" s="88">
        <f t="shared" si="35"/>
        <v>0</v>
      </c>
      <c r="AB132" s="88">
        <f t="shared" si="35"/>
        <v>0</v>
      </c>
      <c r="AC132" s="88"/>
      <c r="AD132" s="88">
        <f t="shared" si="35"/>
        <v>0</v>
      </c>
      <c r="AE132" s="88"/>
      <c r="AF132" s="88"/>
      <c r="AG132" s="88"/>
      <c r="AH132" s="88">
        <f t="shared" si="35"/>
        <v>0</v>
      </c>
    </row>
    <row r="133" spans="1:34" s="11" customFormat="1" ht="30" hidden="1" customHeight="1" x14ac:dyDescent="0.2">
      <c r="A133" s="10" t="s">
        <v>44</v>
      </c>
      <c r="B133" s="34"/>
      <c r="C133" s="22">
        <f t="shared" ref="C133:C136" si="36">SUM(E133:AH133)</f>
        <v>0</v>
      </c>
      <c r="D133" s="13" t="e">
        <f t="shared" si="33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45</v>
      </c>
      <c r="B134" s="34"/>
      <c r="C134" s="22">
        <f t="shared" si="36"/>
        <v>0</v>
      </c>
      <c r="D134" s="13" t="e">
        <f t="shared" si="33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46</v>
      </c>
      <c r="B135" s="34"/>
      <c r="C135" s="22">
        <f t="shared" si="36"/>
        <v>0</v>
      </c>
      <c r="D135" s="13" t="e">
        <f t="shared" si="33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47</v>
      </c>
      <c r="B136" s="34"/>
      <c r="C136" s="22">
        <f t="shared" si="36"/>
        <v>0</v>
      </c>
      <c r="D136" s="13" t="e">
        <f t="shared" si="33"/>
        <v>#DIV/0!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s="11" customFormat="1" ht="30" hidden="1" customHeight="1" x14ac:dyDescent="0.2">
      <c r="A137" s="27" t="s">
        <v>49</v>
      </c>
      <c r="B137" s="23"/>
      <c r="C137" s="23">
        <f>SUM(E137:AH137)</f>
        <v>0</v>
      </c>
      <c r="D137" s="13" t="e">
        <f t="shared" si="33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31.15" hidden="1" customHeight="1" x14ac:dyDescent="0.2">
      <c r="A138" s="12" t="s">
        <v>136</v>
      </c>
      <c r="B138" s="24" t="e">
        <f>B137/B129</f>
        <v>#DIV/0!</v>
      </c>
      <c r="C138" s="24" t="e">
        <f>C137/C129</f>
        <v>#DIV/0!</v>
      </c>
      <c r="D138" s="24"/>
      <c r="E138" s="24" t="e">
        <f t="shared" ref="E138:AH138" si="37">E137/E129</f>
        <v>#DIV/0!</v>
      </c>
      <c r="F138" s="24" t="e">
        <f t="shared" si="37"/>
        <v>#DIV/0!</v>
      </c>
      <c r="G138" s="24" t="e">
        <f t="shared" si="37"/>
        <v>#DIV/0!</v>
      </c>
      <c r="H138" s="24" t="e">
        <f t="shared" si="37"/>
        <v>#DIV/0!</v>
      </c>
      <c r="I138" s="24" t="e">
        <f t="shared" si="37"/>
        <v>#DIV/0!</v>
      </c>
      <c r="J138" s="24" t="e">
        <f t="shared" si="37"/>
        <v>#DIV/0!</v>
      </c>
      <c r="K138" s="24"/>
      <c r="L138" s="24" t="e">
        <f t="shared" si="37"/>
        <v>#DIV/0!</v>
      </c>
      <c r="M138" s="24" t="e">
        <f t="shared" si="37"/>
        <v>#DIV/0!</v>
      </c>
      <c r="N138" s="24" t="e">
        <f t="shared" si="37"/>
        <v>#DIV/0!</v>
      </c>
      <c r="O138" s="24" t="e">
        <f t="shared" si="37"/>
        <v>#DIV/0!</v>
      </c>
      <c r="P138" s="24" t="e">
        <f t="shared" si="37"/>
        <v>#DIV/0!</v>
      </c>
      <c r="Q138" s="24" t="e">
        <f t="shared" si="37"/>
        <v>#DIV/0!</v>
      </c>
      <c r="R138" s="24"/>
      <c r="S138" s="24"/>
      <c r="T138" s="24" t="e">
        <f t="shared" si="37"/>
        <v>#DIV/0!</v>
      </c>
      <c r="U138" s="24" t="e">
        <f t="shared" si="37"/>
        <v>#DIV/0!</v>
      </c>
      <c r="V138" s="24"/>
      <c r="W138" s="24"/>
      <c r="X138" s="24" t="e">
        <f t="shared" si="37"/>
        <v>#DIV/0!</v>
      </c>
      <c r="Y138" s="24" t="e">
        <f t="shared" si="37"/>
        <v>#DIV/0!</v>
      </c>
      <c r="Z138" s="24" t="e">
        <f t="shared" si="37"/>
        <v>#DIV/0!</v>
      </c>
      <c r="AA138" s="24" t="e">
        <f t="shared" si="37"/>
        <v>#DIV/0!</v>
      </c>
      <c r="AB138" s="24" t="e">
        <f t="shared" si="37"/>
        <v>#DIV/0!</v>
      </c>
      <c r="AC138" s="24"/>
      <c r="AD138" s="24" t="e">
        <f t="shared" si="37"/>
        <v>#DIV/0!</v>
      </c>
      <c r="AE138" s="24"/>
      <c r="AF138" s="24"/>
      <c r="AG138" s="24"/>
      <c r="AH138" s="24" t="e">
        <f t="shared" si="37"/>
        <v>#DIV/0!</v>
      </c>
    </row>
    <row r="139" spans="1:34" s="11" customFormat="1" ht="30" hidden="1" customHeight="1" x14ac:dyDescent="0.2">
      <c r="A139" s="10" t="s">
        <v>44</v>
      </c>
      <c r="B139" s="34"/>
      <c r="C139" s="22">
        <f t="shared" ref="C139:C149" si="38">SUM(E139:AH139)</f>
        <v>0</v>
      </c>
      <c r="D139" s="13" t="e">
        <f t="shared" si="33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34"/>
      <c r="C140" s="22">
        <f t="shared" si="38"/>
        <v>0</v>
      </c>
      <c r="D140" s="13" t="e">
        <f t="shared" si="33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0" hidden="1" customHeight="1" x14ac:dyDescent="0.2">
      <c r="A141" s="10" t="s">
        <v>46</v>
      </c>
      <c r="B141" s="34"/>
      <c r="C141" s="22">
        <f t="shared" si="38"/>
        <v>0</v>
      </c>
      <c r="D141" s="13" t="e">
        <f t="shared" si="33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47</v>
      </c>
      <c r="B142" s="34"/>
      <c r="C142" s="22">
        <f t="shared" si="38"/>
        <v>0</v>
      </c>
      <c r="D142" s="13" t="e">
        <f t="shared" si="33"/>
        <v>#DIV/0!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45" customFormat="1" ht="48" hidden="1" customHeight="1" x14ac:dyDescent="0.2">
      <c r="A143" s="12" t="s">
        <v>144</v>
      </c>
      <c r="B143" s="34"/>
      <c r="C143" s="22">
        <v>595200</v>
      </c>
      <c r="D143" s="14" t="e">
        <f t="shared" si="33"/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4" s="11" customFormat="1" ht="30" hidden="1" customHeight="1" x14ac:dyDescent="0.2">
      <c r="A144" s="27" t="s">
        <v>145</v>
      </c>
      <c r="B144" s="23"/>
      <c r="C144" s="23">
        <f t="shared" si="38"/>
        <v>0</v>
      </c>
      <c r="D144" s="13" t="e">
        <f t="shared" si="33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93"/>
      <c r="W144" s="93"/>
      <c r="X144" s="34"/>
      <c r="Y144" s="34"/>
      <c r="Z144" s="34"/>
      <c r="AA144" s="34"/>
      <c r="AB144" s="34"/>
      <c r="AC144" s="93"/>
      <c r="AD144" s="34"/>
      <c r="AE144" s="93"/>
      <c r="AF144" s="93"/>
      <c r="AG144" s="93"/>
      <c r="AH144" s="34"/>
    </row>
    <row r="145" spans="1:34" s="11" customFormat="1" ht="27" hidden="1" customHeight="1" x14ac:dyDescent="0.2">
      <c r="A145" s="12" t="s">
        <v>5</v>
      </c>
      <c r="B145" s="25" t="e">
        <f>B144/B143</f>
        <v>#DIV/0!</v>
      </c>
      <c r="C145" s="25">
        <f>C144/C143</f>
        <v>0</v>
      </c>
      <c r="D145" s="8"/>
      <c r="E145" s="25" t="e">
        <f t="shared" ref="E145:AH145" si="39">E144/E143</f>
        <v>#DIV/0!</v>
      </c>
      <c r="F145" s="25" t="e">
        <f t="shared" si="39"/>
        <v>#DIV/0!</v>
      </c>
      <c r="G145" s="25" t="e">
        <f t="shared" si="39"/>
        <v>#DIV/0!</v>
      </c>
      <c r="H145" s="25" t="e">
        <f t="shared" si="39"/>
        <v>#DIV/0!</v>
      </c>
      <c r="I145" s="25" t="e">
        <f t="shared" si="39"/>
        <v>#DIV/0!</v>
      </c>
      <c r="J145" s="25" t="e">
        <f t="shared" si="39"/>
        <v>#DIV/0!</v>
      </c>
      <c r="K145" s="92"/>
      <c r="L145" s="25" t="e">
        <f t="shared" si="39"/>
        <v>#DIV/0!</v>
      </c>
      <c r="M145" s="25" t="e">
        <f t="shared" si="39"/>
        <v>#DIV/0!</v>
      </c>
      <c r="N145" s="25" t="e">
        <f t="shared" si="39"/>
        <v>#DIV/0!</v>
      </c>
      <c r="O145" s="25" t="e">
        <f t="shared" si="39"/>
        <v>#DIV/0!</v>
      </c>
      <c r="P145" s="25" t="e">
        <f t="shared" si="39"/>
        <v>#DIV/0!</v>
      </c>
      <c r="Q145" s="25" t="e">
        <f t="shared" si="39"/>
        <v>#DIV/0!</v>
      </c>
      <c r="R145" s="92"/>
      <c r="S145" s="92"/>
      <c r="T145" s="25" t="e">
        <f t="shared" si="39"/>
        <v>#DIV/0!</v>
      </c>
      <c r="U145" s="25" t="e">
        <f t="shared" si="39"/>
        <v>#DIV/0!</v>
      </c>
      <c r="V145" s="92"/>
      <c r="W145" s="92"/>
      <c r="X145" s="25" t="e">
        <f t="shared" si="39"/>
        <v>#DIV/0!</v>
      </c>
      <c r="Y145" s="25" t="e">
        <f t="shared" si="39"/>
        <v>#DIV/0!</v>
      </c>
      <c r="Z145" s="25" t="e">
        <f t="shared" si="39"/>
        <v>#DIV/0!</v>
      </c>
      <c r="AA145" s="25" t="e">
        <f t="shared" si="39"/>
        <v>#DIV/0!</v>
      </c>
      <c r="AB145" s="25" t="e">
        <f t="shared" si="39"/>
        <v>#DIV/0!</v>
      </c>
      <c r="AC145" s="92"/>
      <c r="AD145" s="25" t="e">
        <f t="shared" si="39"/>
        <v>#DIV/0!</v>
      </c>
      <c r="AE145" s="92"/>
      <c r="AF145" s="92"/>
      <c r="AG145" s="92"/>
      <c r="AH145" s="25" t="e">
        <f t="shared" si="39"/>
        <v>#DIV/0!</v>
      </c>
    </row>
    <row r="146" spans="1:34" s="11" customFormat="1" ht="30" hidden="1" customHeight="1" x14ac:dyDescent="0.2">
      <c r="A146" s="10" t="s">
        <v>44</v>
      </c>
      <c r="B146" s="22"/>
      <c r="C146" s="22">
        <f t="shared" si="38"/>
        <v>0</v>
      </c>
      <c r="D146" s="13" t="e">
        <f t="shared" si="33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1" customFormat="1" ht="30" hidden="1" customHeight="1" x14ac:dyDescent="0.2">
      <c r="A147" s="10" t="s">
        <v>45</v>
      </c>
      <c r="B147" s="22"/>
      <c r="C147" s="22">
        <f t="shared" si="38"/>
        <v>0</v>
      </c>
      <c r="D147" s="13" t="e">
        <f t="shared" si="33"/>
        <v>#DIV/0!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1" customFormat="1" ht="31.15" hidden="1" customHeight="1" x14ac:dyDescent="0.2">
      <c r="A148" s="10" t="s">
        <v>46</v>
      </c>
      <c r="B148" s="22"/>
      <c r="C148" s="22">
        <f t="shared" si="38"/>
        <v>0</v>
      </c>
      <c r="D148" s="13" t="e">
        <f t="shared" si="33"/>
        <v>#DIV/0!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1" customFormat="1" ht="31.15" hidden="1" customHeight="1" x14ac:dyDescent="0.2">
      <c r="A149" s="10" t="s">
        <v>47</v>
      </c>
      <c r="B149" s="34"/>
      <c r="C149" s="22">
        <f t="shared" si="38"/>
        <v>0</v>
      </c>
      <c r="D149" s="13" t="e">
        <f t="shared" si="33"/>
        <v>#DIV/0!</v>
      </c>
      <c r="E149" s="21"/>
      <c r="F149" s="21"/>
      <c r="G149" s="46"/>
      <c r="H149" s="4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s="11" customFormat="1" ht="31.15" hidden="1" customHeight="1" x14ac:dyDescent="0.2">
      <c r="A150" s="27" t="s">
        <v>50</v>
      </c>
      <c r="B150" s="48" t="e">
        <f>B144/B137*10</f>
        <v>#DIV/0!</v>
      </c>
      <c r="C150" s="48" t="e">
        <f>C144/C137*10</f>
        <v>#DIV/0!</v>
      </c>
      <c r="D150" s="13" t="e">
        <f t="shared" si="33"/>
        <v>#DIV/0!</v>
      </c>
      <c r="E150" s="49" t="e">
        <f t="shared" ref="E150:AH150" si="40">E144/E137*10</f>
        <v>#DIV/0!</v>
      </c>
      <c r="F150" s="49" t="e">
        <f t="shared" si="40"/>
        <v>#DIV/0!</v>
      </c>
      <c r="G150" s="49" t="e">
        <f t="shared" si="40"/>
        <v>#DIV/0!</v>
      </c>
      <c r="H150" s="49" t="e">
        <f t="shared" si="40"/>
        <v>#DIV/0!</v>
      </c>
      <c r="I150" s="49" t="e">
        <f t="shared" si="40"/>
        <v>#DIV/0!</v>
      </c>
      <c r="J150" s="49" t="e">
        <f t="shared" si="40"/>
        <v>#DIV/0!</v>
      </c>
      <c r="K150" s="49"/>
      <c r="L150" s="49" t="e">
        <f t="shared" si="40"/>
        <v>#DIV/0!</v>
      </c>
      <c r="M150" s="49" t="e">
        <f t="shared" si="40"/>
        <v>#DIV/0!</v>
      </c>
      <c r="N150" s="49" t="e">
        <f t="shared" si="40"/>
        <v>#DIV/0!</v>
      </c>
      <c r="O150" s="49" t="e">
        <f t="shared" si="40"/>
        <v>#DIV/0!</v>
      </c>
      <c r="P150" s="49" t="e">
        <f t="shared" si="40"/>
        <v>#DIV/0!</v>
      </c>
      <c r="Q150" s="49" t="e">
        <f t="shared" si="40"/>
        <v>#DIV/0!</v>
      </c>
      <c r="R150" s="49"/>
      <c r="S150" s="49"/>
      <c r="T150" s="49" t="e">
        <f t="shared" si="40"/>
        <v>#DIV/0!</v>
      </c>
      <c r="U150" s="49" t="e">
        <f t="shared" si="40"/>
        <v>#DIV/0!</v>
      </c>
      <c r="V150" s="49"/>
      <c r="W150" s="49"/>
      <c r="X150" s="49" t="e">
        <f t="shared" si="40"/>
        <v>#DIV/0!</v>
      </c>
      <c r="Y150" s="49" t="e">
        <f t="shared" si="40"/>
        <v>#DIV/0!</v>
      </c>
      <c r="Z150" s="49" t="e">
        <f t="shared" si="40"/>
        <v>#DIV/0!</v>
      </c>
      <c r="AA150" s="49" t="e">
        <f t="shared" si="40"/>
        <v>#DIV/0!</v>
      </c>
      <c r="AB150" s="49" t="e">
        <f t="shared" si="40"/>
        <v>#DIV/0!</v>
      </c>
      <c r="AC150" s="49"/>
      <c r="AD150" s="49" t="e">
        <f t="shared" si="40"/>
        <v>#DIV/0!</v>
      </c>
      <c r="AE150" s="49"/>
      <c r="AF150" s="49"/>
      <c r="AG150" s="49"/>
      <c r="AH150" s="49" t="e">
        <f t="shared" si="40"/>
        <v>#DIV/0!</v>
      </c>
    </row>
    <row r="151" spans="1:34" s="11" customFormat="1" ht="30" hidden="1" customHeight="1" x14ac:dyDescent="0.2">
      <c r="A151" s="10" t="s">
        <v>44</v>
      </c>
      <c r="B151" s="49" t="e">
        <f t="shared" ref="B151:E154" si="41">B146/B139*10</f>
        <v>#DIV/0!</v>
      </c>
      <c r="C151" s="49" t="e">
        <f t="shared" si="41"/>
        <v>#DIV/0!</v>
      </c>
      <c r="D151" s="13" t="e">
        <f t="shared" si="33"/>
        <v>#DIV/0!</v>
      </c>
      <c r="E151" s="49" t="e">
        <f t="shared" ref="E151:AH151" si="42">E146/E139*10</f>
        <v>#DIV/0!</v>
      </c>
      <c r="F151" s="49" t="e">
        <f t="shared" si="42"/>
        <v>#DIV/0!</v>
      </c>
      <c r="G151" s="49" t="e">
        <f t="shared" si="42"/>
        <v>#DIV/0!</v>
      </c>
      <c r="H151" s="49" t="e">
        <f t="shared" si="42"/>
        <v>#DIV/0!</v>
      </c>
      <c r="I151" s="49" t="e">
        <f t="shared" si="42"/>
        <v>#DIV/0!</v>
      </c>
      <c r="J151" s="49" t="e">
        <f t="shared" si="42"/>
        <v>#DIV/0!</v>
      </c>
      <c r="K151" s="49"/>
      <c r="L151" s="49" t="e">
        <f t="shared" si="42"/>
        <v>#DIV/0!</v>
      </c>
      <c r="M151" s="49" t="e">
        <f t="shared" si="42"/>
        <v>#DIV/0!</v>
      </c>
      <c r="N151" s="49" t="e">
        <f t="shared" si="42"/>
        <v>#DIV/0!</v>
      </c>
      <c r="O151" s="49" t="e">
        <f t="shared" si="42"/>
        <v>#DIV/0!</v>
      </c>
      <c r="P151" s="49" t="e">
        <f t="shared" si="42"/>
        <v>#DIV/0!</v>
      </c>
      <c r="Q151" s="49" t="e">
        <f t="shared" si="42"/>
        <v>#DIV/0!</v>
      </c>
      <c r="R151" s="49"/>
      <c r="S151" s="49"/>
      <c r="T151" s="49" t="e">
        <f t="shared" si="42"/>
        <v>#DIV/0!</v>
      </c>
      <c r="U151" s="49" t="e">
        <f t="shared" si="42"/>
        <v>#DIV/0!</v>
      </c>
      <c r="V151" s="49"/>
      <c r="W151" s="49"/>
      <c r="X151" s="49" t="e">
        <f t="shared" si="42"/>
        <v>#DIV/0!</v>
      </c>
      <c r="Y151" s="49" t="e">
        <f t="shared" si="42"/>
        <v>#DIV/0!</v>
      </c>
      <c r="Z151" s="49" t="e">
        <f t="shared" si="42"/>
        <v>#DIV/0!</v>
      </c>
      <c r="AA151" s="49" t="e">
        <f t="shared" si="42"/>
        <v>#DIV/0!</v>
      </c>
      <c r="AB151" s="49" t="e">
        <f t="shared" si="42"/>
        <v>#DIV/0!</v>
      </c>
      <c r="AC151" s="49"/>
      <c r="AD151" s="49" t="e">
        <f t="shared" si="42"/>
        <v>#DIV/0!</v>
      </c>
      <c r="AE151" s="49"/>
      <c r="AF151" s="49"/>
      <c r="AG151" s="49"/>
      <c r="AH151" s="49" t="e">
        <f t="shared" si="42"/>
        <v>#DIV/0!</v>
      </c>
    </row>
    <row r="152" spans="1:34" s="11" customFormat="1" ht="30" hidden="1" customHeight="1" x14ac:dyDescent="0.2">
      <c r="A152" s="10" t="s">
        <v>45</v>
      </c>
      <c r="B152" s="49" t="e">
        <f t="shared" si="41"/>
        <v>#DIV/0!</v>
      </c>
      <c r="C152" s="49" t="e">
        <f t="shared" si="41"/>
        <v>#DIV/0!</v>
      </c>
      <c r="D152" s="13" t="e">
        <f t="shared" si="33"/>
        <v>#DIV/0!</v>
      </c>
      <c r="E152" s="49"/>
      <c r="F152" s="49" t="e">
        <f t="shared" ref="F152:N153" si="43">F147/F140*10</f>
        <v>#DIV/0!</v>
      </c>
      <c r="G152" s="49" t="e">
        <f t="shared" si="43"/>
        <v>#DIV/0!</v>
      </c>
      <c r="H152" s="49" t="e">
        <f t="shared" si="43"/>
        <v>#DIV/0!</v>
      </c>
      <c r="I152" s="49" t="e">
        <f t="shared" si="43"/>
        <v>#DIV/0!</v>
      </c>
      <c r="J152" s="49" t="e">
        <f t="shared" si="43"/>
        <v>#DIV/0!</v>
      </c>
      <c r="K152" s="49"/>
      <c r="L152" s="49" t="e">
        <f t="shared" si="43"/>
        <v>#DIV/0!</v>
      </c>
      <c r="M152" s="49" t="e">
        <f t="shared" si="43"/>
        <v>#DIV/0!</v>
      </c>
      <c r="N152" s="49" t="e">
        <f t="shared" si="43"/>
        <v>#DIV/0!</v>
      </c>
      <c r="O152" s="49"/>
      <c r="P152" s="49" t="e">
        <f>P147/P140*10</f>
        <v>#DIV/0!</v>
      </c>
      <c r="Q152" s="49" t="e">
        <f>Q147/Q140*10</f>
        <v>#DIV/0!</v>
      </c>
      <c r="R152" s="49"/>
      <c r="S152" s="49"/>
      <c r="T152" s="49"/>
      <c r="U152" s="49" t="e">
        <f t="shared" ref="U152:Z153" si="44">U147/U140*10</f>
        <v>#DIV/0!</v>
      </c>
      <c r="V152" s="49"/>
      <c r="W152" s="49"/>
      <c r="X152" s="49" t="e">
        <f t="shared" si="44"/>
        <v>#DIV/0!</v>
      </c>
      <c r="Y152" s="49" t="e">
        <f t="shared" si="44"/>
        <v>#DIV/0!</v>
      </c>
      <c r="Z152" s="49" t="e">
        <f t="shared" si="44"/>
        <v>#DIV/0!</v>
      </c>
      <c r="AA152" s="49"/>
      <c r="AB152" s="49"/>
      <c r="AC152" s="49"/>
      <c r="AD152" s="49" t="e">
        <f>AD147/AD140*10</f>
        <v>#DIV/0!</v>
      </c>
      <c r="AE152" s="49"/>
      <c r="AF152" s="49"/>
      <c r="AG152" s="49"/>
      <c r="AH152" s="49" t="e">
        <f>AH147/AH140*10</f>
        <v>#DIV/0!</v>
      </c>
    </row>
    <row r="153" spans="1:34" s="11" customFormat="1" ht="30" hidden="1" customHeight="1" x14ac:dyDescent="0.2">
      <c r="A153" s="10" t="s">
        <v>46</v>
      </c>
      <c r="B153" s="49" t="e">
        <f t="shared" si="41"/>
        <v>#DIV/0!</v>
      </c>
      <c r="C153" s="49" t="e">
        <f t="shared" si="41"/>
        <v>#DIV/0!</v>
      </c>
      <c r="D153" s="13" t="e">
        <f t="shared" si="33"/>
        <v>#DIV/0!</v>
      </c>
      <c r="E153" s="49" t="e">
        <f>E148/E141*10</f>
        <v>#DIV/0!</v>
      </c>
      <c r="F153" s="49" t="e">
        <f t="shared" si="43"/>
        <v>#DIV/0!</v>
      </c>
      <c r="G153" s="49" t="e">
        <f t="shared" si="43"/>
        <v>#DIV/0!</v>
      </c>
      <c r="H153" s="49" t="e">
        <f t="shared" si="43"/>
        <v>#DIV/0!</v>
      </c>
      <c r="I153" s="49" t="e">
        <f t="shared" si="43"/>
        <v>#DIV/0!</v>
      </c>
      <c r="J153" s="49" t="e">
        <f t="shared" si="43"/>
        <v>#DIV/0!</v>
      </c>
      <c r="K153" s="49"/>
      <c r="L153" s="49" t="e">
        <f t="shared" si="43"/>
        <v>#DIV/0!</v>
      </c>
      <c r="M153" s="49" t="e">
        <f t="shared" si="43"/>
        <v>#DIV/0!</v>
      </c>
      <c r="N153" s="49" t="e">
        <f t="shared" si="43"/>
        <v>#DIV/0!</v>
      </c>
      <c r="O153" s="49" t="e">
        <f>O148/O141*10</f>
        <v>#DIV/0!</v>
      </c>
      <c r="P153" s="49" t="e">
        <f>P148/P141*10</f>
        <v>#DIV/0!</v>
      </c>
      <c r="Q153" s="49" t="e">
        <f>Q148/Q141*10</f>
        <v>#DIV/0!</v>
      </c>
      <c r="R153" s="49"/>
      <c r="S153" s="49"/>
      <c r="T153" s="49" t="e">
        <f>T148/T141*10</f>
        <v>#DIV/0!</v>
      </c>
      <c r="U153" s="49" t="e">
        <f t="shared" si="44"/>
        <v>#DIV/0!</v>
      </c>
      <c r="V153" s="49"/>
      <c r="W153" s="49"/>
      <c r="X153" s="49" t="e">
        <f t="shared" si="44"/>
        <v>#DIV/0!</v>
      </c>
      <c r="Y153" s="49" t="e">
        <f t="shared" si="44"/>
        <v>#DIV/0!</v>
      </c>
      <c r="Z153" s="49" t="e">
        <f t="shared" si="44"/>
        <v>#DIV/0!</v>
      </c>
      <c r="AA153" s="49" t="e">
        <f>AA148/AA141*10</f>
        <v>#DIV/0!</v>
      </c>
      <c r="AB153" s="49" t="e">
        <f>AB148/AB141*10</f>
        <v>#DIV/0!</v>
      </c>
      <c r="AC153" s="49"/>
      <c r="AD153" s="49" t="e">
        <f>AD148/AD141*10</f>
        <v>#DIV/0!</v>
      </c>
      <c r="AE153" s="49"/>
      <c r="AF153" s="49"/>
      <c r="AG153" s="49"/>
      <c r="AH153" s="49" t="e">
        <f>AH148/AH141*10</f>
        <v>#DIV/0!</v>
      </c>
    </row>
    <row r="154" spans="1:34" s="11" customFormat="1" ht="30" hidden="1" customHeight="1" x14ac:dyDescent="0.2">
      <c r="A154" s="10" t="s">
        <v>47</v>
      </c>
      <c r="B154" s="49" t="e">
        <f t="shared" si="41"/>
        <v>#DIV/0!</v>
      </c>
      <c r="C154" s="49" t="e">
        <f t="shared" si="41"/>
        <v>#DIV/0!</v>
      </c>
      <c r="D154" s="13" t="e">
        <f t="shared" si="33"/>
        <v>#DIV/0!</v>
      </c>
      <c r="E154" s="49" t="e">
        <f t="shared" si="41"/>
        <v>#DIV/0!</v>
      </c>
      <c r="F154" s="49"/>
      <c r="G154" s="49">
        <v>10</v>
      </c>
      <c r="H154" s="49"/>
      <c r="I154" s="49" t="e">
        <f>I149/I142*10</f>
        <v>#DIV/0!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 t="e">
        <f>T149/T142*10</f>
        <v>#DIV/0!</v>
      </c>
      <c r="U154" s="49" t="e">
        <f>U149/U142*10</f>
        <v>#DIV/0!</v>
      </c>
      <c r="V154" s="49"/>
      <c r="W154" s="49"/>
      <c r="X154" s="49"/>
      <c r="Y154" s="49"/>
      <c r="Z154" s="49" t="e">
        <f>Z149/Z142*10</f>
        <v>#DIV/0!</v>
      </c>
      <c r="AA154" s="49"/>
      <c r="AB154" s="49" t="e">
        <f>AB149/AB142*10</f>
        <v>#DIV/0!</v>
      </c>
      <c r="AC154" s="49"/>
      <c r="AD154" s="49"/>
      <c r="AE154" s="49"/>
      <c r="AF154" s="49"/>
      <c r="AG154" s="49"/>
      <c r="AH154" s="49"/>
    </row>
    <row r="155" spans="1:34" s="11" customFormat="1" ht="30" hidden="1" customHeight="1" outlineLevel="1" x14ac:dyDescent="0.2">
      <c r="A155" s="50" t="s">
        <v>110</v>
      </c>
      <c r="B155" s="20"/>
      <c r="C155" s="22">
        <f>SUM(E155:AH155)</f>
        <v>0</v>
      </c>
      <c r="D155" s="13"/>
      <c r="E155" s="33"/>
      <c r="F155" s="32"/>
      <c r="G155" s="53"/>
      <c r="H155" s="32"/>
      <c r="I155" s="32"/>
      <c r="J155" s="32"/>
      <c r="K155" s="32"/>
      <c r="L155" s="32"/>
      <c r="M155" s="4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9"/>
      <c r="Y155" s="22"/>
      <c r="Z155" s="89"/>
      <c r="AA155" s="89"/>
      <c r="AB155" s="89"/>
      <c r="AC155" s="89"/>
      <c r="AD155" s="22"/>
      <c r="AE155" s="22"/>
      <c r="AF155" s="22"/>
      <c r="AG155" s="22"/>
      <c r="AH155" s="32"/>
    </row>
    <row r="156" spans="1:34" s="11" customFormat="1" ht="30" hidden="1" customHeight="1" x14ac:dyDescent="0.2">
      <c r="A156" s="27" t="s">
        <v>111</v>
      </c>
      <c r="B156" s="20"/>
      <c r="C156" s="22">
        <f>SUM(E156:AH156)</f>
        <v>0</v>
      </c>
      <c r="D156" s="13"/>
      <c r="E156" s="33"/>
      <c r="F156" s="32"/>
      <c r="G156" s="32"/>
      <c r="H156" s="32"/>
      <c r="I156" s="32"/>
      <c r="J156" s="32"/>
      <c r="K156" s="32"/>
      <c r="L156" s="32"/>
      <c r="M156" s="4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9"/>
      <c r="Y156" s="22"/>
      <c r="Z156" s="89"/>
      <c r="AA156" s="89"/>
      <c r="AB156" s="89"/>
      <c r="AC156" s="89"/>
      <c r="AD156" s="22"/>
      <c r="AE156" s="22"/>
      <c r="AF156" s="22"/>
      <c r="AG156" s="22"/>
      <c r="AH156" s="32"/>
    </row>
    <row r="157" spans="1:34" s="11" customFormat="1" ht="30" hidden="1" customHeight="1" x14ac:dyDescent="0.2">
      <c r="A157" s="27" t="s">
        <v>50</v>
      </c>
      <c r="B157" s="55"/>
      <c r="C157" s="55" t="e">
        <f>C156/C155*10</f>
        <v>#DIV/0!</v>
      </c>
      <c r="D157" s="53"/>
      <c r="E157" s="53"/>
      <c r="F157" s="53"/>
      <c r="G157" s="53"/>
      <c r="H157" s="53" t="e">
        <f>H156/H155*10</f>
        <v>#DIV/0!</v>
      </c>
      <c r="I157" s="53"/>
      <c r="J157" s="53"/>
      <c r="K157" s="53"/>
      <c r="L157" s="53"/>
      <c r="M157" s="53"/>
      <c r="N157" s="53" t="e">
        <f>N156/N155*10</f>
        <v>#DIV/0!</v>
      </c>
      <c r="O157" s="53"/>
      <c r="P157" s="53"/>
      <c r="Q157" s="53" t="e">
        <f>Q156/Q155*10</f>
        <v>#DIV/0!</v>
      </c>
      <c r="R157" s="53"/>
      <c r="S157" s="53"/>
      <c r="T157" s="53"/>
      <c r="U157" s="49" t="e">
        <f>U156/U155*10</f>
        <v>#DIV/0!</v>
      </c>
      <c r="V157" s="49"/>
      <c r="W157" s="49"/>
      <c r="X157" s="49"/>
      <c r="Y157" s="49" t="e">
        <f>Y156/Y155*10</f>
        <v>#DIV/0!</v>
      </c>
      <c r="Z157" s="53"/>
      <c r="AA157" s="53"/>
      <c r="AB157" s="53"/>
      <c r="AC157" s="53"/>
      <c r="AD157" s="49" t="e">
        <f>AD156/AD155*10</f>
        <v>#DIV/0!</v>
      </c>
      <c r="AE157" s="49"/>
      <c r="AF157" s="49"/>
      <c r="AG157" s="49"/>
      <c r="AH157" s="33"/>
    </row>
    <row r="158" spans="1:34" s="11" customFormat="1" ht="30" hidden="1" customHeight="1" x14ac:dyDescent="0.2">
      <c r="A158" s="50" t="s">
        <v>51</v>
      </c>
      <c r="B158" s="51"/>
      <c r="C158" s="51">
        <f>SUM(E158:AH158)</f>
        <v>0</v>
      </c>
      <c r="D158" s="13" t="e">
        <f t="shared" si="33"/>
        <v>#DIV/0!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11" customFormat="1" ht="30" hidden="1" customHeight="1" x14ac:dyDescent="0.2">
      <c r="A159" s="27" t="s">
        <v>52</v>
      </c>
      <c r="B159" s="23"/>
      <c r="C159" s="23">
        <f>SUM(E159:AH159)</f>
        <v>0</v>
      </c>
      <c r="D159" s="13" t="e">
        <f t="shared" si="33"/>
        <v>#DIV/0!</v>
      </c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1" customFormat="1" ht="30" hidden="1" customHeight="1" x14ac:dyDescent="0.2">
      <c r="A160" s="27" t="s">
        <v>53</v>
      </c>
      <c r="B160" s="49"/>
      <c r="C160" s="49" t="e">
        <f>C158/C159</f>
        <v>#DIV/0!</v>
      </c>
      <c r="D160" s="13" t="e">
        <f t="shared" si="33"/>
        <v>#DIV/0!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5" s="11" customFormat="1" ht="30" hidden="1" customHeight="1" x14ac:dyDescent="0.2">
      <c r="A161" s="10" t="s">
        <v>54</v>
      </c>
      <c r="B161" s="23"/>
      <c r="C161" s="23"/>
      <c r="D161" s="1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5" s="11" customFormat="1" ht="27" hidden="1" customHeight="1" x14ac:dyDescent="0.2">
      <c r="A162" s="12" t="s">
        <v>55</v>
      </c>
      <c r="B162" s="20"/>
      <c r="C162" s="23">
        <f>SUM(E162:AH162)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22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9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5" s="11" customFormat="1" ht="31.9" hidden="1" customHeight="1" outlineLevel="1" x14ac:dyDescent="0.2">
      <c r="A163" s="12" t="s">
        <v>56</v>
      </c>
      <c r="B163" s="23"/>
      <c r="C163" s="23"/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69"/>
    </row>
    <row r="164" spans="1:35" s="11" customFormat="1" ht="30" hidden="1" customHeight="1" outlineLevel="1" x14ac:dyDescent="0.2">
      <c r="A164" s="50" t="s">
        <v>57</v>
      </c>
      <c r="B164" s="20"/>
      <c r="C164" s="23">
        <f>SUM(E164:AH164)</f>
        <v>0</v>
      </c>
      <c r="D164" s="13" t="e">
        <f t="shared" ref="D164:D204" si="45">C164/B164</f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5" s="11" customFormat="1" ht="19.149999999999999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30" t="e">
        <f t="shared" ref="E165:AH165" si="46">E164/E163</f>
        <v>#DIV/0!</v>
      </c>
      <c r="F165" s="30" t="e">
        <f t="shared" si="46"/>
        <v>#DIV/0!</v>
      </c>
      <c r="G165" s="30" t="e">
        <f t="shared" si="46"/>
        <v>#DIV/0!</v>
      </c>
      <c r="H165" s="30" t="e">
        <f t="shared" si="46"/>
        <v>#DIV/0!</v>
      </c>
      <c r="I165" s="30" t="e">
        <f t="shared" si="46"/>
        <v>#DIV/0!</v>
      </c>
      <c r="J165" s="30" t="e">
        <f t="shared" si="46"/>
        <v>#DIV/0!</v>
      </c>
      <c r="K165" s="30"/>
      <c r="L165" s="30" t="e">
        <f t="shared" si="46"/>
        <v>#DIV/0!</v>
      </c>
      <c r="M165" s="30" t="e">
        <f t="shared" si="46"/>
        <v>#DIV/0!</v>
      </c>
      <c r="N165" s="30" t="e">
        <f t="shared" si="46"/>
        <v>#DIV/0!</v>
      </c>
      <c r="O165" s="30" t="e">
        <f t="shared" si="46"/>
        <v>#DIV/0!</v>
      </c>
      <c r="P165" s="30" t="e">
        <f t="shared" si="46"/>
        <v>#DIV/0!</v>
      </c>
      <c r="Q165" s="30" t="e">
        <f t="shared" si="46"/>
        <v>#DIV/0!</v>
      </c>
      <c r="R165" s="30"/>
      <c r="S165" s="30"/>
      <c r="T165" s="30" t="e">
        <f t="shared" si="46"/>
        <v>#DIV/0!</v>
      </c>
      <c r="U165" s="30" t="e">
        <f t="shared" si="46"/>
        <v>#DIV/0!</v>
      </c>
      <c r="V165" s="30"/>
      <c r="W165" s="30"/>
      <c r="X165" s="30" t="e">
        <f t="shared" si="46"/>
        <v>#DIV/0!</v>
      </c>
      <c r="Y165" s="30" t="e">
        <f t="shared" si="46"/>
        <v>#DIV/0!</v>
      </c>
      <c r="Z165" s="30" t="e">
        <f t="shared" si="46"/>
        <v>#DIV/0!</v>
      </c>
      <c r="AA165" s="30" t="e">
        <f t="shared" si="46"/>
        <v>#DIV/0!</v>
      </c>
      <c r="AB165" s="30" t="e">
        <f t="shared" si="46"/>
        <v>#DIV/0!</v>
      </c>
      <c r="AC165" s="30"/>
      <c r="AD165" s="30" t="e">
        <f t="shared" si="46"/>
        <v>#DIV/0!</v>
      </c>
      <c r="AE165" s="30"/>
      <c r="AF165" s="30"/>
      <c r="AG165" s="30"/>
      <c r="AH165" s="30" t="e">
        <f t="shared" si="46"/>
        <v>#DIV/0!</v>
      </c>
    </row>
    <row r="166" spans="1:35" s="87" customFormat="1" ht="21" hidden="1" customHeight="1" x14ac:dyDescent="0.2">
      <c r="A166" s="85" t="s">
        <v>48</v>
      </c>
      <c r="B166" s="86">
        <f>B163-B164</f>
        <v>0</v>
      </c>
      <c r="C166" s="86">
        <f>C163-C164</f>
        <v>0</v>
      </c>
      <c r="D166" s="86"/>
      <c r="E166" s="86">
        <f t="shared" ref="E166:AH166" si="47">E163-E164</f>
        <v>0</v>
      </c>
      <c r="F166" s="86">
        <f t="shared" si="47"/>
        <v>0</v>
      </c>
      <c r="G166" s="86">
        <f t="shared" si="47"/>
        <v>0</v>
      </c>
      <c r="H166" s="86">
        <f t="shared" si="47"/>
        <v>0</v>
      </c>
      <c r="I166" s="86">
        <f t="shared" si="47"/>
        <v>0</v>
      </c>
      <c r="J166" s="86">
        <f t="shared" si="47"/>
        <v>0</v>
      </c>
      <c r="K166" s="86"/>
      <c r="L166" s="86">
        <f t="shared" si="47"/>
        <v>0</v>
      </c>
      <c r="M166" s="86">
        <f t="shared" si="47"/>
        <v>0</v>
      </c>
      <c r="N166" s="86">
        <f t="shared" si="47"/>
        <v>0</v>
      </c>
      <c r="O166" s="86">
        <f t="shared" si="47"/>
        <v>0</v>
      </c>
      <c r="P166" s="86">
        <f t="shared" si="47"/>
        <v>0</v>
      </c>
      <c r="Q166" s="86">
        <f t="shared" si="47"/>
        <v>0</v>
      </c>
      <c r="R166" s="86"/>
      <c r="S166" s="86"/>
      <c r="T166" s="86">
        <f t="shared" si="47"/>
        <v>0</v>
      </c>
      <c r="U166" s="86">
        <f t="shared" si="47"/>
        <v>0</v>
      </c>
      <c r="V166" s="86"/>
      <c r="W166" s="86"/>
      <c r="X166" s="86">
        <f t="shared" si="47"/>
        <v>0</v>
      </c>
      <c r="Y166" s="86">
        <f t="shared" si="47"/>
        <v>0</v>
      </c>
      <c r="Z166" s="86">
        <f t="shared" si="47"/>
        <v>0</v>
      </c>
      <c r="AA166" s="86">
        <f t="shared" si="47"/>
        <v>0</v>
      </c>
      <c r="AB166" s="86">
        <f t="shared" si="47"/>
        <v>0</v>
      </c>
      <c r="AC166" s="86"/>
      <c r="AD166" s="86">
        <f t="shared" si="47"/>
        <v>0</v>
      </c>
      <c r="AE166" s="86"/>
      <c r="AF166" s="86"/>
      <c r="AG166" s="86"/>
      <c r="AH166" s="86">
        <f t="shared" si="47"/>
        <v>0</v>
      </c>
    </row>
    <row r="167" spans="1:35" s="11" customFormat="1" ht="22.9" hidden="1" customHeight="1" x14ac:dyDescent="0.2">
      <c r="A167" s="12" t="s">
        <v>142</v>
      </c>
      <c r="B167" s="34"/>
      <c r="C167" s="22"/>
      <c r="D167" s="14" t="e">
        <f t="shared" si="45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30" hidden="1" customHeight="1" x14ac:dyDescent="0.2">
      <c r="A168" s="27" t="s">
        <v>58</v>
      </c>
      <c r="B168" s="20"/>
      <c r="C168" s="23">
        <f>SUM(E168:AH168)</f>
        <v>0</v>
      </c>
      <c r="D168" s="13" t="e">
        <f t="shared" si="45"/>
        <v>#DIV/0!</v>
      </c>
      <c r="E168" s="34"/>
      <c r="F168" s="34"/>
      <c r="G168" s="34"/>
      <c r="H168" s="34"/>
      <c r="I168" s="34"/>
      <c r="J168" s="34"/>
      <c r="K168" s="93"/>
      <c r="L168" s="34"/>
      <c r="M168" s="34"/>
      <c r="N168" s="34"/>
      <c r="O168" s="34"/>
      <c r="P168" s="34"/>
      <c r="Q168" s="34"/>
      <c r="R168" s="93"/>
      <c r="S168" s="93"/>
      <c r="T168" s="34"/>
      <c r="U168" s="34"/>
      <c r="V168" s="93"/>
      <c r="W168" s="93"/>
      <c r="X168" s="34"/>
      <c r="Y168" s="34"/>
      <c r="Z168" s="34"/>
      <c r="AA168" s="34"/>
      <c r="AB168" s="34"/>
      <c r="AC168" s="93"/>
      <c r="AD168" s="34"/>
      <c r="AE168" s="93"/>
      <c r="AF168" s="93"/>
      <c r="AG168" s="93"/>
      <c r="AH168" s="34"/>
    </row>
    <row r="169" spans="1:35" s="11" customFormat="1" ht="31.15" hidden="1" customHeight="1" x14ac:dyDescent="0.2">
      <c r="A169" s="12" t="s">
        <v>5</v>
      </c>
      <c r="B169" s="13" t="e">
        <f>B168/B167</f>
        <v>#DIV/0!</v>
      </c>
      <c r="C169" s="8" t="e">
        <f>C168/C167</f>
        <v>#DIV/0!</v>
      </c>
      <c r="D169" s="13"/>
      <c r="E169" s="24" t="e">
        <f t="shared" ref="E169:AH169" si="48">E168/E167</f>
        <v>#DIV/0!</v>
      </c>
      <c r="F169" s="24" t="e">
        <f t="shared" si="48"/>
        <v>#DIV/0!</v>
      </c>
      <c r="G169" s="24" t="e">
        <f t="shared" si="48"/>
        <v>#DIV/0!</v>
      </c>
      <c r="H169" s="24" t="e">
        <f t="shared" si="48"/>
        <v>#DIV/0!</v>
      </c>
      <c r="I169" s="24" t="e">
        <f t="shared" si="48"/>
        <v>#DIV/0!</v>
      </c>
      <c r="J169" s="24" t="e">
        <f t="shared" si="48"/>
        <v>#DIV/0!</v>
      </c>
      <c r="K169" s="24"/>
      <c r="L169" s="24" t="e">
        <f t="shared" si="48"/>
        <v>#DIV/0!</v>
      </c>
      <c r="M169" s="24" t="e">
        <f t="shared" si="48"/>
        <v>#DIV/0!</v>
      </c>
      <c r="N169" s="24" t="e">
        <f t="shared" si="48"/>
        <v>#DIV/0!</v>
      </c>
      <c r="O169" s="24" t="e">
        <f t="shared" si="48"/>
        <v>#DIV/0!</v>
      </c>
      <c r="P169" s="24" t="e">
        <f t="shared" si="48"/>
        <v>#DIV/0!</v>
      </c>
      <c r="Q169" s="24" t="e">
        <f t="shared" si="48"/>
        <v>#DIV/0!</v>
      </c>
      <c r="R169" s="24"/>
      <c r="S169" s="24"/>
      <c r="T169" s="24" t="e">
        <f t="shared" si="48"/>
        <v>#DIV/0!</v>
      </c>
      <c r="U169" s="24" t="e">
        <f t="shared" si="48"/>
        <v>#DIV/0!</v>
      </c>
      <c r="V169" s="24"/>
      <c r="W169" s="24"/>
      <c r="X169" s="24" t="e">
        <f t="shared" si="48"/>
        <v>#DIV/0!</v>
      </c>
      <c r="Y169" s="24" t="e">
        <f t="shared" si="48"/>
        <v>#DIV/0!</v>
      </c>
      <c r="Z169" s="24" t="e">
        <f t="shared" si="48"/>
        <v>#DIV/0!</v>
      </c>
      <c r="AA169" s="24" t="e">
        <f t="shared" si="48"/>
        <v>#DIV/0!</v>
      </c>
      <c r="AB169" s="24" t="e">
        <f t="shared" si="48"/>
        <v>#DIV/0!</v>
      </c>
      <c r="AC169" s="24"/>
      <c r="AD169" s="24" t="e">
        <f t="shared" si="48"/>
        <v>#DIV/0!</v>
      </c>
      <c r="AE169" s="24"/>
      <c r="AF169" s="24"/>
      <c r="AG169" s="24"/>
      <c r="AH169" s="24" t="e">
        <f t="shared" si="48"/>
        <v>#DIV/0!</v>
      </c>
    </row>
    <row r="170" spans="1:35" s="11" customFormat="1" ht="30" hidden="1" customHeight="1" x14ac:dyDescent="0.2">
      <c r="A170" s="27" t="s">
        <v>50</v>
      </c>
      <c r="B170" s="55" t="e">
        <f>B168/B164*10</f>
        <v>#DIV/0!</v>
      </c>
      <c r="C170" s="55" t="e">
        <f>C168/C164*10</f>
        <v>#DIV/0!</v>
      </c>
      <c r="D170" s="13" t="e">
        <f t="shared" si="45"/>
        <v>#DIV/0!</v>
      </c>
      <c r="E170" s="53" t="e">
        <f t="shared" ref="E170:Q170" si="49">E168/E164*10</f>
        <v>#DIV/0!</v>
      </c>
      <c r="F170" s="53" t="e">
        <f t="shared" si="49"/>
        <v>#DIV/0!</v>
      </c>
      <c r="G170" s="53" t="e">
        <f t="shared" si="49"/>
        <v>#DIV/0!</v>
      </c>
      <c r="H170" s="53" t="e">
        <f t="shared" si="49"/>
        <v>#DIV/0!</v>
      </c>
      <c r="I170" s="53" t="e">
        <f t="shared" si="49"/>
        <v>#DIV/0!</v>
      </c>
      <c r="J170" s="53" t="e">
        <f t="shared" si="49"/>
        <v>#DIV/0!</v>
      </c>
      <c r="K170" s="53"/>
      <c r="L170" s="53" t="e">
        <f t="shared" si="49"/>
        <v>#DIV/0!</v>
      </c>
      <c r="M170" s="53" t="e">
        <f t="shared" si="49"/>
        <v>#DIV/0!</v>
      </c>
      <c r="N170" s="53" t="e">
        <f t="shared" si="49"/>
        <v>#DIV/0!</v>
      </c>
      <c r="O170" s="53" t="e">
        <f t="shared" si="49"/>
        <v>#DIV/0!</v>
      </c>
      <c r="P170" s="53" t="e">
        <f t="shared" si="49"/>
        <v>#DIV/0!</v>
      </c>
      <c r="Q170" s="53" t="e">
        <f t="shared" si="49"/>
        <v>#DIV/0!</v>
      </c>
      <c r="R170" s="53"/>
      <c r="S170" s="53"/>
      <c r="T170" s="53" t="e">
        <f t="shared" ref="T170:AA170" si="50">T168/T164*10</f>
        <v>#DIV/0!</v>
      </c>
      <c r="U170" s="53" t="e">
        <f t="shared" si="50"/>
        <v>#DIV/0!</v>
      </c>
      <c r="V170" s="53"/>
      <c r="W170" s="53"/>
      <c r="X170" s="53" t="e">
        <f t="shared" si="50"/>
        <v>#DIV/0!</v>
      </c>
      <c r="Y170" s="53" t="e">
        <f t="shared" si="50"/>
        <v>#DIV/0!</v>
      </c>
      <c r="Z170" s="53" t="e">
        <f t="shared" si="50"/>
        <v>#DIV/0!</v>
      </c>
      <c r="AA170" s="53" t="e">
        <f t="shared" si="50"/>
        <v>#DIV/0!</v>
      </c>
      <c r="AB170" s="53" t="e">
        <f>AB168/AB164*10</f>
        <v>#DIV/0!</v>
      </c>
      <c r="AC170" s="53"/>
      <c r="AD170" s="53" t="e">
        <f>AD168/AD164*10</f>
        <v>#DIV/0!</v>
      </c>
      <c r="AE170" s="53"/>
      <c r="AF170" s="53"/>
      <c r="AG170" s="53"/>
      <c r="AH170" s="53" t="e">
        <f>AH168/AH164*10</f>
        <v>#DIV/0!</v>
      </c>
    </row>
    <row r="171" spans="1:35" s="11" customFormat="1" ht="30" hidden="1" customHeight="1" outlineLevel="1" x14ac:dyDescent="0.2">
      <c r="A171" s="10" t="s">
        <v>59</v>
      </c>
      <c r="B171" s="7"/>
      <c r="C171" s="23">
        <f>E171+F171+G171+H171+I171+J171+L171+M171+N171+O171+P171+Q171+T171+U171+X171+Y171+Z171+AA171+AB171+AD171+AH171</f>
        <v>0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5" s="11" customFormat="1" ht="30" hidden="1" customHeight="1" x14ac:dyDescent="0.2">
      <c r="A172" s="10" t="s">
        <v>60</v>
      </c>
      <c r="B172" s="52"/>
      <c r="C172" s="23">
        <f>SUM(E172:AH172)</f>
        <v>0</v>
      </c>
      <c r="D172" s="13"/>
      <c r="E172" s="53"/>
      <c r="F172" s="53"/>
      <c r="G172" s="54"/>
      <c r="H172" s="53"/>
      <c r="I172" s="53"/>
      <c r="J172" s="53"/>
      <c r="K172" s="53"/>
      <c r="L172" s="53"/>
      <c r="M172" s="22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49"/>
      <c r="Z172" s="53"/>
      <c r="AA172" s="53"/>
      <c r="AB172" s="53"/>
      <c r="AC172" s="53"/>
      <c r="AD172" s="52"/>
      <c r="AE172" s="52"/>
      <c r="AF172" s="52"/>
      <c r="AG172" s="52"/>
      <c r="AH172" s="53"/>
    </row>
    <row r="173" spans="1:35" s="11" customFormat="1" ht="30" hidden="1" customHeight="1" outlineLevel="1" x14ac:dyDescent="0.2">
      <c r="A173" s="10" t="s">
        <v>61</v>
      </c>
      <c r="B173" s="51"/>
      <c r="C173" s="51">
        <f>C171-C172</f>
        <v>0</v>
      </c>
      <c r="D173" s="13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5" s="11" customFormat="1" ht="30" hidden="1" customHeight="1" outlineLevel="1" x14ac:dyDescent="0.2">
      <c r="A174" s="50" t="s">
        <v>131</v>
      </c>
      <c r="B174" s="20"/>
      <c r="C174" s="23">
        <f>SUM(E174:AH174)</f>
        <v>0</v>
      </c>
      <c r="D174" s="13" t="e">
        <f t="shared" si="45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5" s="11" customFormat="1" ht="27" hidden="1" customHeight="1" x14ac:dyDescent="0.2">
      <c r="A175" s="12" t="s">
        <v>140</v>
      </c>
      <c r="B175" s="28" t="e">
        <f>B174/B173</f>
        <v>#DIV/0!</v>
      </c>
      <c r="C175" s="28" t="e">
        <f>C174/C173</f>
        <v>#DIV/0!</v>
      </c>
      <c r="D175" s="13"/>
      <c r="E175" s="24" t="e">
        <f>E174/E173</f>
        <v>#DIV/0!</v>
      </c>
      <c r="F175" s="24" t="e">
        <f t="shared" ref="F175:AH175" si="51">F174/F173</f>
        <v>#DIV/0!</v>
      </c>
      <c r="G175" s="24" t="e">
        <f t="shared" si="51"/>
        <v>#DIV/0!</v>
      </c>
      <c r="H175" s="24" t="e">
        <f t="shared" si="51"/>
        <v>#DIV/0!</v>
      </c>
      <c r="I175" s="24" t="e">
        <f t="shared" si="51"/>
        <v>#DIV/0!</v>
      </c>
      <c r="J175" s="24" t="e">
        <f t="shared" si="51"/>
        <v>#DIV/0!</v>
      </c>
      <c r="K175" s="24"/>
      <c r="L175" s="24" t="e">
        <f t="shared" si="51"/>
        <v>#DIV/0!</v>
      </c>
      <c r="M175" s="24" t="e">
        <f t="shared" si="51"/>
        <v>#DIV/0!</v>
      </c>
      <c r="N175" s="24" t="e">
        <f t="shared" si="51"/>
        <v>#DIV/0!</v>
      </c>
      <c r="O175" s="24" t="e">
        <f t="shared" si="51"/>
        <v>#DIV/0!</v>
      </c>
      <c r="P175" s="24" t="e">
        <f t="shared" si="51"/>
        <v>#DIV/0!</v>
      </c>
      <c r="Q175" s="24" t="e">
        <f t="shared" si="51"/>
        <v>#DIV/0!</v>
      </c>
      <c r="R175" s="24"/>
      <c r="S175" s="24"/>
      <c r="T175" s="24"/>
      <c r="U175" s="24" t="e">
        <f t="shared" si="51"/>
        <v>#DIV/0!</v>
      </c>
      <c r="V175" s="24"/>
      <c r="W175" s="24"/>
      <c r="X175" s="24" t="e">
        <f t="shared" si="51"/>
        <v>#DIV/0!</v>
      </c>
      <c r="Y175" s="24" t="e">
        <f t="shared" si="51"/>
        <v>#DIV/0!</v>
      </c>
      <c r="Z175" s="24" t="e">
        <f t="shared" si="51"/>
        <v>#DIV/0!</v>
      </c>
      <c r="AA175" s="24" t="e">
        <f t="shared" si="51"/>
        <v>#DIV/0!</v>
      </c>
      <c r="AB175" s="24" t="e">
        <f t="shared" si="51"/>
        <v>#DIV/0!</v>
      </c>
      <c r="AC175" s="24"/>
      <c r="AD175" s="24" t="e">
        <f t="shared" si="51"/>
        <v>#DIV/0!</v>
      </c>
      <c r="AE175" s="24"/>
      <c r="AF175" s="24"/>
      <c r="AG175" s="24"/>
      <c r="AH175" s="24" t="e">
        <f t="shared" si="51"/>
        <v>#DIV/0!</v>
      </c>
    </row>
    <row r="176" spans="1:35" s="11" customFormat="1" ht="31.15" hidden="1" customHeight="1" x14ac:dyDescent="0.2">
      <c r="A176" s="12" t="s">
        <v>143</v>
      </c>
      <c r="B176" s="34"/>
      <c r="C176" s="34"/>
      <c r="D176" s="14" t="e">
        <f t="shared" si="45"/>
        <v>#DIV/0!</v>
      </c>
      <c r="E176" s="34"/>
      <c r="F176" s="34"/>
      <c r="G176" s="34"/>
      <c r="H176" s="34"/>
      <c r="I176" s="34"/>
      <c r="J176" s="34"/>
      <c r="K176" s="93"/>
      <c r="L176" s="34"/>
      <c r="M176" s="34"/>
      <c r="N176" s="34"/>
      <c r="O176" s="34"/>
      <c r="P176" s="34"/>
      <c r="Q176" s="34"/>
      <c r="R176" s="93"/>
      <c r="S176" s="93"/>
      <c r="T176" s="34"/>
      <c r="U176" s="34"/>
      <c r="V176" s="93"/>
      <c r="W176" s="93"/>
      <c r="X176" s="34"/>
      <c r="Y176" s="34"/>
      <c r="Z176" s="34"/>
      <c r="AA176" s="34"/>
      <c r="AB176" s="34"/>
      <c r="AC176" s="93"/>
      <c r="AD176" s="34"/>
      <c r="AE176" s="93"/>
      <c r="AF176" s="93"/>
      <c r="AG176" s="93"/>
      <c r="AH176" s="34"/>
    </row>
    <row r="177" spans="1:34" s="11" customFormat="1" ht="30" hidden="1" customHeight="1" x14ac:dyDescent="0.2">
      <c r="A177" s="27" t="s">
        <v>62</v>
      </c>
      <c r="B177" s="20"/>
      <c r="C177" s="23">
        <f>SUM(E177:AH177)</f>
        <v>0</v>
      </c>
      <c r="D177" s="13" t="e">
        <f t="shared" si="45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30" hidden="1" customHeight="1" x14ac:dyDescent="0.2">
      <c r="A178" s="12" t="s">
        <v>5</v>
      </c>
      <c r="B178" s="25" t="e">
        <f>B177/B176</f>
        <v>#DIV/0!</v>
      </c>
      <c r="C178" s="25" t="e">
        <f>C177/C176</f>
        <v>#DIV/0!</v>
      </c>
      <c r="D178" s="8"/>
      <c r="E178" s="25" t="e">
        <f t="shared" ref="E178:N178" si="52">E177/E176</f>
        <v>#DIV/0!</v>
      </c>
      <c r="F178" s="25" t="e">
        <f t="shared" si="52"/>
        <v>#DIV/0!</v>
      </c>
      <c r="G178" s="25" t="e">
        <f t="shared" si="52"/>
        <v>#DIV/0!</v>
      </c>
      <c r="H178" s="25" t="e">
        <f t="shared" si="52"/>
        <v>#DIV/0!</v>
      </c>
      <c r="I178" s="25" t="e">
        <f t="shared" si="52"/>
        <v>#DIV/0!</v>
      </c>
      <c r="J178" s="25" t="e">
        <f t="shared" si="52"/>
        <v>#DIV/0!</v>
      </c>
      <c r="K178" s="92"/>
      <c r="L178" s="25" t="e">
        <f t="shared" si="52"/>
        <v>#DIV/0!</v>
      </c>
      <c r="M178" s="25" t="e">
        <f t="shared" si="52"/>
        <v>#DIV/0!</v>
      </c>
      <c r="N178" s="25" t="e">
        <f t="shared" si="52"/>
        <v>#DIV/0!</v>
      </c>
      <c r="O178" s="25"/>
      <c r="P178" s="25" t="e">
        <f>P177/P176</f>
        <v>#DIV/0!</v>
      </c>
      <c r="Q178" s="25" t="e">
        <f>Q177/Q176</f>
        <v>#DIV/0!</v>
      </c>
      <c r="R178" s="92"/>
      <c r="S178" s="92"/>
      <c r="T178" s="25"/>
      <c r="U178" s="25" t="e">
        <f>U177/U176</f>
        <v>#DIV/0!</v>
      </c>
      <c r="V178" s="92"/>
      <c r="W178" s="92"/>
      <c r="X178" s="25" t="e">
        <f>X177/X176</f>
        <v>#DIV/0!</v>
      </c>
      <c r="Y178" s="25" t="e">
        <f>Y177/Y176</f>
        <v>#DIV/0!</v>
      </c>
      <c r="Z178" s="25" t="e">
        <f>Z177/Z176</f>
        <v>#DIV/0!</v>
      </c>
      <c r="AA178" s="25"/>
      <c r="AB178" s="25" t="e">
        <f>AB177/AB176</f>
        <v>#DIV/0!</v>
      </c>
      <c r="AC178" s="92"/>
      <c r="AD178" s="25" t="e">
        <f>AD177/AD176</f>
        <v>#DIV/0!</v>
      </c>
      <c r="AE178" s="92"/>
      <c r="AF178" s="92"/>
      <c r="AG178" s="92"/>
      <c r="AH178" s="25" t="e">
        <f>AH177/AH176</f>
        <v>#DIV/0!</v>
      </c>
    </row>
    <row r="179" spans="1:34" s="11" customFormat="1" ht="30" hidden="1" customHeight="1" x14ac:dyDescent="0.2">
      <c r="A179" s="27" t="s">
        <v>50</v>
      </c>
      <c r="B179" s="55" t="e">
        <f>B177/B174*10</f>
        <v>#DIV/0!</v>
      </c>
      <c r="C179" s="55" t="e">
        <f>C177/C174*10</f>
        <v>#DIV/0!</v>
      </c>
      <c r="D179" s="13" t="e">
        <f t="shared" si="45"/>
        <v>#DIV/0!</v>
      </c>
      <c r="E179" s="53" t="e">
        <f>E177/E174*10</f>
        <v>#DIV/0!</v>
      </c>
      <c r="F179" s="53" t="e">
        <f>F177/F174*10</f>
        <v>#DIV/0!</v>
      </c>
      <c r="G179" s="53" t="e">
        <f>G177/G174*10</f>
        <v>#DIV/0!</v>
      </c>
      <c r="H179" s="53" t="e">
        <f t="shared" ref="H179:O179" si="53">H177/H174*10</f>
        <v>#DIV/0!</v>
      </c>
      <c r="I179" s="53" t="e">
        <f t="shared" si="53"/>
        <v>#DIV/0!</v>
      </c>
      <c r="J179" s="53" t="e">
        <f t="shared" si="53"/>
        <v>#DIV/0!</v>
      </c>
      <c r="K179" s="53"/>
      <c r="L179" s="53" t="e">
        <f t="shared" si="53"/>
        <v>#DIV/0!</v>
      </c>
      <c r="M179" s="53" t="e">
        <f t="shared" si="53"/>
        <v>#DIV/0!</v>
      </c>
      <c r="N179" s="53" t="e">
        <f t="shared" si="53"/>
        <v>#DIV/0!</v>
      </c>
      <c r="O179" s="53" t="e">
        <f t="shared" si="53"/>
        <v>#DIV/0!</v>
      </c>
      <c r="P179" s="53" t="e">
        <f>P177/P174*10</f>
        <v>#DIV/0!</v>
      </c>
      <c r="Q179" s="53" t="e">
        <f>Q177/Q174*10</f>
        <v>#DIV/0!</v>
      </c>
      <c r="R179" s="53"/>
      <c r="S179" s="53"/>
      <c r="T179" s="53"/>
      <c r="U179" s="53" t="e">
        <f t="shared" ref="U179:AH179" si="54">U177/U174*10</f>
        <v>#DIV/0!</v>
      </c>
      <c r="V179" s="53"/>
      <c r="W179" s="53"/>
      <c r="X179" s="53" t="e">
        <f t="shared" si="54"/>
        <v>#DIV/0!</v>
      </c>
      <c r="Y179" s="53" t="e">
        <f t="shared" si="54"/>
        <v>#DIV/0!</v>
      </c>
      <c r="Z179" s="53" t="e">
        <f t="shared" si="54"/>
        <v>#DIV/0!</v>
      </c>
      <c r="AA179" s="53" t="e">
        <f t="shared" si="54"/>
        <v>#DIV/0!</v>
      </c>
      <c r="AB179" s="53" t="e">
        <f t="shared" si="54"/>
        <v>#DIV/0!</v>
      </c>
      <c r="AC179" s="53"/>
      <c r="AD179" s="53" t="e">
        <f t="shared" si="54"/>
        <v>#DIV/0!</v>
      </c>
      <c r="AE179" s="53"/>
      <c r="AF179" s="53"/>
      <c r="AG179" s="53"/>
      <c r="AH179" s="53" t="e">
        <f t="shared" si="54"/>
        <v>#DIV/0!</v>
      </c>
    </row>
    <row r="180" spans="1:34" s="11" customFormat="1" ht="30" hidden="1" customHeight="1" outlineLevel="1" x14ac:dyDescent="0.2">
      <c r="A180" s="50" t="s">
        <v>132</v>
      </c>
      <c r="B180" s="20"/>
      <c r="C180" s="23">
        <f>SUM(E180:AH180)</f>
        <v>0</v>
      </c>
      <c r="D180" s="13" t="e">
        <f t="shared" si="45"/>
        <v>#DIV/0!</v>
      </c>
      <c r="E180" s="33"/>
      <c r="F180" s="32"/>
      <c r="G180" s="5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133</v>
      </c>
      <c r="B181" s="20"/>
      <c r="C181" s="23">
        <f>SUM(E181:AH181)</f>
        <v>0</v>
      </c>
      <c r="D181" s="13" t="e">
        <f t="shared" si="45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5"/>
        <v>#DIV/0!</v>
      </c>
      <c r="E182" s="33"/>
      <c r="F182" s="53"/>
      <c r="G182" s="53" t="e">
        <f>G181/G180*10</f>
        <v>#DIV/0!</v>
      </c>
      <c r="H182" s="53"/>
      <c r="I182" s="53"/>
      <c r="J182" s="53"/>
      <c r="K182" s="53"/>
      <c r="L182" s="53"/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33"/>
      <c r="AB182" s="53"/>
      <c r="AC182" s="53"/>
      <c r="AD182" s="33"/>
      <c r="AE182" s="33"/>
      <c r="AF182" s="33"/>
      <c r="AG182" s="33"/>
      <c r="AH182" s="53" t="e">
        <f>AH181/AH180*10</f>
        <v>#DIV/0!</v>
      </c>
    </row>
    <row r="183" spans="1:34" s="11" customFormat="1" ht="30" hidden="1" customHeight="1" outlineLevel="1" x14ac:dyDescent="0.2">
      <c r="A183" s="50" t="s">
        <v>63</v>
      </c>
      <c r="B183" s="17"/>
      <c r="C183" s="48">
        <f>SUM(E183:AH183)</f>
        <v>0</v>
      </c>
      <c r="D183" s="13" t="e">
        <f t="shared" si="45"/>
        <v>#DIV/0!</v>
      </c>
      <c r="E183" s="33"/>
      <c r="F183" s="32"/>
      <c r="G183" s="5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64</v>
      </c>
      <c r="B184" s="17"/>
      <c r="C184" s="48">
        <f>SUM(E184:AH184)</f>
        <v>0</v>
      </c>
      <c r="D184" s="13" t="e">
        <f t="shared" si="45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56"/>
      <c r="AC184" s="56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5"/>
        <v>#DIV/0!</v>
      </c>
      <c r="E185" s="33"/>
      <c r="F185" s="53"/>
      <c r="G185" s="53"/>
      <c r="H185" s="53" t="e">
        <f>H184/H183*10</f>
        <v>#DIV/0!</v>
      </c>
      <c r="I185" s="53"/>
      <c r="J185" s="53"/>
      <c r="K185" s="53"/>
      <c r="L185" s="53"/>
      <c r="M185" s="53"/>
      <c r="N185" s="53"/>
      <c r="O185" s="53" t="e">
        <f>O184/O183*10</f>
        <v>#DIV/0!</v>
      </c>
      <c r="P185" s="53"/>
      <c r="Q185" s="53"/>
      <c r="R185" s="53"/>
      <c r="S185" s="53"/>
      <c r="T185" s="53"/>
      <c r="U185" s="53" t="e">
        <f>U184/U183*10</f>
        <v>#DIV/0!</v>
      </c>
      <c r="V185" s="53"/>
      <c r="W185" s="53"/>
      <c r="X185" s="53" t="e">
        <f>X184/X183*10</f>
        <v>#DIV/0!</v>
      </c>
      <c r="Y185" s="53"/>
      <c r="Z185" s="53"/>
      <c r="AA185" s="53"/>
      <c r="AB185" s="53" t="e">
        <f>AB184/AB183*10</f>
        <v>#DIV/0!</v>
      </c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108</v>
      </c>
      <c r="B186" s="55"/>
      <c r="C186" s="48">
        <f>SUM(E186:AH186)</f>
        <v>0</v>
      </c>
      <c r="D186" s="13" t="e">
        <f t="shared" si="45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2"/>
      <c r="AA186" s="33"/>
      <c r="AB186" s="53"/>
      <c r="AC186" s="53"/>
      <c r="AD186" s="33"/>
      <c r="AE186" s="33"/>
      <c r="AF186" s="33"/>
      <c r="AG186" s="33"/>
      <c r="AH186" s="33"/>
    </row>
    <row r="187" spans="1:34" s="11" customFormat="1" ht="30" hidden="1" customHeight="1" x14ac:dyDescent="0.2">
      <c r="A187" s="27" t="s">
        <v>109</v>
      </c>
      <c r="B187" s="55"/>
      <c r="C187" s="48">
        <f>SUM(E187:AH187)</f>
        <v>0</v>
      </c>
      <c r="D187" s="13" t="e">
        <f t="shared" si="45"/>
        <v>#DIV/0!</v>
      </c>
      <c r="E187" s="3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2"/>
      <c r="AA187" s="33"/>
      <c r="AB187" s="53"/>
      <c r="AC187" s="53"/>
      <c r="AD187" s="33"/>
      <c r="AE187" s="33"/>
      <c r="AF187" s="33"/>
      <c r="AG187" s="33"/>
      <c r="AH187" s="33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5"/>
        <v>#DIV/0!</v>
      </c>
      <c r="E188" s="33"/>
      <c r="F188" s="53"/>
      <c r="G188" s="53"/>
      <c r="H188" s="53"/>
      <c r="I188" s="53"/>
      <c r="J188" s="53"/>
      <c r="K188" s="53"/>
      <c r="L188" s="53"/>
      <c r="M188" s="53"/>
      <c r="N188" s="53" t="e">
        <f>N187/N186*10</f>
        <v>#DIV/0!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 t="e">
        <f>Y187/Y186*10</f>
        <v>#DIV/0!</v>
      </c>
      <c r="Z188" s="53" t="e">
        <f>Z187/Z186*10</f>
        <v>#DIV/0!</v>
      </c>
      <c r="AA188" s="33"/>
      <c r="AB188" s="53"/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65</v>
      </c>
      <c r="B189" s="23"/>
      <c r="C189" s="23">
        <f>SUM(E189:AH189)</f>
        <v>0</v>
      </c>
      <c r="D189" s="13" t="e">
        <f t="shared" si="45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66</v>
      </c>
      <c r="B190" s="23"/>
      <c r="C190" s="23">
        <f>SUM(E190:AH190)</f>
        <v>0</v>
      </c>
      <c r="D190" s="13" t="e">
        <f t="shared" si="45"/>
        <v>#DIV/0!</v>
      </c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30"/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 t="e">
        <f>B190/B189*10</f>
        <v>#DIV/0!</v>
      </c>
      <c r="C191" s="48" t="e">
        <f>C190/C189*10</f>
        <v>#DIV/0!</v>
      </c>
      <c r="D191" s="13" t="e">
        <f t="shared" si="45"/>
        <v>#DIV/0!</v>
      </c>
      <c r="E191" s="49" t="e">
        <f>E190/E189*10</f>
        <v>#DIV/0!</v>
      </c>
      <c r="F191" s="49"/>
      <c r="G191" s="49"/>
      <c r="H191" s="49" t="e">
        <f t="shared" ref="H191:N191" si="55">H190/H189*10</f>
        <v>#DIV/0!</v>
      </c>
      <c r="I191" s="49" t="e">
        <f t="shared" si="55"/>
        <v>#DIV/0!</v>
      </c>
      <c r="J191" s="49" t="e">
        <f t="shared" si="55"/>
        <v>#DIV/0!</v>
      </c>
      <c r="K191" s="49"/>
      <c r="L191" s="49" t="e">
        <f t="shared" si="55"/>
        <v>#DIV/0!</v>
      </c>
      <c r="M191" s="49" t="e">
        <f t="shared" si="55"/>
        <v>#DIV/0!</v>
      </c>
      <c r="N191" s="49" t="e">
        <f t="shared" si="55"/>
        <v>#DIV/0!</v>
      </c>
      <c r="O191" s="22"/>
      <c r="P191" s="22"/>
      <c r="Q191" s="49" t="e">
        <f>Q190/Q189*10</f>
        <v>#DIV/0!</v>
      </c>
      <c r="R191" s="49"/>
      <c r="S191" s="49"/>
      <c r="T191" s="49" t="e">
        <f>T190/T189*10</f>
        <v>#DIV/0!</v>
      </c>
      <c r="U191" s="49"/>
      <c r="V191" s="49"/>
      <c r="W191" s="49"/>
      <c r="X191" s="49" t="e">
        <f t="shared" ref="X191:AD191" si="56">X190/X189*10</f>
        <v>#DIV/0!</v>
      </c>
      <c r="Y191" s="49" t="e">
        <f t="shared" si="56"/>
        <v>#DIV/0!</v>
      </c>
      <c r="Z191" s="49" t="e">
        <f t="shared" si="56"/>
        <v>#DIV/0!</v>
      </c>
      <c r="AA191" s="49" t="e">
        <f t="shared" si="56"/>
        <v>#DIV/0!</v>
      </c>
      <c r="AB191" s="49" t="e">
        <f t="shared" si="56"/>
        <v>#DIV/0!</v>
      </c>
      <c r="AC191" s="49"/>
      <c r="AD191" s="49" t="e">
        <f t="shared" si="56"/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138</v>
      </c>
      <c r="B192" s="23"/>
      <c r="C192" s="23">
        <f>SUM(E192:AH192)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139</v>
      </c>
      <c r="B193" s="23"/>
      <c r="C193" s="23">
        <f>SUM(E193:AH193)</f>
        <v>0</v>
      </c>
      <c r="D193" s="13"/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22"/>
      <c r="P193" s="30"/>
      <c r="Q193" s="30"/>
      <c r="R193" s="30"/>
      <c r="S193" s="30"/>
      <c r="T193" s="33"/>
      <c r="U193" s="33"/>
      <c r="V193" s="33"/>
      <c r="W193" s="33"/>
      <c r="X193" s="33"/>
      <c r="Y193" s="30"/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/>
      <c r="C194" s="48" t="e">
        <f>C193/C192*10</f>
        <v>#DIV/0!</v>
      </c>
      <c r="D194" s="13"/>
      <c r="E194" s="49"/>
      <c r="F194" s="49"/>
      <c r="G194" s="49"/>
      <c r="H194" s="49" t="e">
        <f>H193/H192*10</f>
        <v>#DIV/0!</v>
      </c>
      <c r="I194" s="49" t="e">
        <f>I193/I192*10</f>
        <v>#DIV/0!</v>
      </c>
      <c r="J194" s="49" t="e">
        <f>J193/J192*10</f>
        <v>#DIV/0!</v>
      </c>
      <c r="K194" s="49"/>
      <c r="L194" s="49" t="e">
        <f>L193/L192*10</f>
        <v>#DIV/0!</v>
      </c>
      <c r="M194" s="49"/>
      <c r="N194" s="49" t="e">
        <f>N193/N192*10</f>
        <v>#DIV/0!</v>
      </c>
      <c r="O194" s="49"/>
      <c r="P194" s="22"/>
      <c r="Q194" s="22"/>
      <c r="R194" s="22"/>
      <c r="S194" s="22"/>
      <c r="T194" s="49" t="e">
        <f>T193/T192*10</f>
        <v>#DIV/0!</v>
      </c>
      <c r="U194" s="49" t="e">
        <f>U193/U192*10</f>
        <v>#DIV/0!</v>
      </c>
      <c r="V194" s="49"/>
      <c r="W194" s="49"/>
      <c r="X194" s="49"/>
      <c r="Y194" s="22"/>
      <c r="Z194" s="22"/>
      <c r="AA194" s="49" t="e">
        <f>AA193/AA192*10</f>
        <v>#DIV/0!</v>
      </c>
      <c r="AB194" s="49"/>
      <c r="AC194" s="49"/>
      <c r="AD194" s="49" t="e">
        <f>AD193/AD192*10</f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134</v>
      </c>
      <c r="B195" s="23">
        <v>75</v>
      </c>
      <c r="C195" s="23">
        <f>SUM(E195:AH195)</f>
        <v>165</v>
      </c>
      <c r="D195" s="13">
        <f>C195/B195</f>
        <v>2.2000000000000002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>
        <v>50</v>
      </c>
      <c r="U195" s="32"/>
      <c r="V195" s="32"/>
      <c r="W195" s="32"/>
      <c r="X195" s="32"/>
      <c r="Y195" s="32">
        <v>115</v>
      </c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135</v>
      </c>
      <c r="B196" s="23">
        <v>83</v>
      </c>
      <c r="C196" s="23">
        <f>SUM(E196:AH196)</f>
        <v>104</v>
      </c>
      <c r="D196" s="13">
        <f t="shared" si="45"/>
        <v>1.2530120481927711</v>
      </c>
      <c r="E196" s="32"/>
      <c r="F196" s="30"/>
      <c r="G196" s="53"/>
      <c r="H196" s="30"/>
      <c r="I196" s="30"/>
      <c r="J196" s="30"/>
      <c r="K196" s="30"/>
      <c r="L196" s="33"/>
      <c r="M196" s="33"/>
      <c r="N196" s="33"/>
      <c r="O196" s="30"/>
      <c r="P196" s="30"/>
      <c r="Q196" s="30"/>
      <c r="R196" s="30"/>
      <c r="S196" s="30"/>
      <c r="T196" s="33">
        <v>20</v>
      </c>
      <c r="U196" s="33"/>
      <c r="V196" s="33"/>
      <c r="W196" s="33"/>
      <c r="X196" s="33"/>
      <c r="Y196" s="33">
        <v>84</v>
      </c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>
        <f>B196/B195*10</f>
        <v>11.066666666666666</v>
      </c>
      <c r="C197" s="48">
        <f>C196/C195*10</f>
        <v>6.3030303030303028</v>
      </c>
      <c r="D197" s="13">
        <f t="shared" si="45"/>
        <v>0.56955093099671417</v>
      </c>
      <c r="E197" s="49"/>
      <c r="F197" s="49"/>
      <c r="G197" s="49"/>
      <c r="H197" s="22"/>
      <c r="I197" s="22"/>
      <c r="J197" s="22"/>
      <c r="K197" s="22"/>
      <c r="L197" s="49"/>
      <c r="M197" s="49"/>
      <c r="N197" s="49"/>
      <c r="O197" s="22"/>
      <c r="P197" s="22"/>
      <c r="Q197" s="22"/>
      <c r="R197" s="22"/>
      <c r="S197" s="22"/>
      <c r="T197" s="49">
        <f>T196/T195*10</f>
        <v>4</v>
      </c>
      <c r="U197" s="49"/>
      <c r="V197" s="49"/>
      <c r="W197" s="49"/>
      <c r="X197" s="49"/>
      <c r="Y197" s="49">
        <f>Y196/Y195*10</f>
        <v>7.304347826086957</v>
      </c>
      <c r="Z197" s="22"/>
      <c r="AA197" s="49"/>
      <c r="AB197" s="49"/>
      <c r="AC197" s="49"/>
      <c r="AD197" s="49"/>
      <c r="AE197" s="49"/>
      <c r="AF197" s="49"/>
      <c r="AG197" s="49"/>
      <c r="AH197" s="22"/>
    </row>
    <row r="198" spans="1:34" s="11" customFormat="1" ht="30" hidden="1" customHeight="1" outlineLevel="1" x14ac:dyDescent="0.2">
      <c r="A198" s="50" t="s">
        <v>67</v>
      </c>
      <c r="B198" s="23"/>
      <c r="C198" s="23">
        <f>SUM(E198:AH198)</f>
        <v>0</v>
      </c>
      <c r="D198" s="13" t="e">
        <f t="shared" si="45"/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68</v>
      </c>
      <c r="B199" s="23"/>
      <c r="C199" s="23">
        <f>SUM(E199:AH199)</f>
        <v>0</v>
      </c>
      <c r="D199" s="13" t="e">
        <f t="shared" si="45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5"/>
        <v>#DIV/0!</v>
      </c>
      <c r="E200" s="53"/>
      <c r="F200" s="53"/>
      <c r="G200" s="53" t="e">
        <f>G199/G198*10</f>
        <v>#DIV/0!</v>
      </c>
      <c r="H200" s="53"/>
      <c r="I200" s="53"/>
      <c r="J200" s="53"/>
      <c r="K200" s="53"/>
      <c r="L200" s="53"/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/>
      <c r="AE200" s="53"/>
      <c r="AF200" s="53"/>
      <c r="AG200" s="53"/>
      <c r="AH200" s="53"/>
    </row>
    <row r="201" spans="1:34" s="11" customFormat="1" ht="30" hidden="1" customHeight="1" outlineLevel="1" x14ac:dyDescent="0.2">
      <c r="A201" s="50" t="s">
        <v>69</v>
      </c>
      <c r="B201" s="23"/>
      <c r="C201" s="23">
        <f>SUM(E201:AH201)</f>
        <v>0</v>
      </c>
      <c r="D201" s="1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70</v>
      </c>
      <c r="B202" s="23"/>
      <c r="C202" s="23">
        <f>SUM(E202:AH202)</f>
        <v>0</v>
      </c>
      <c r="D202" s="13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5"/>
        <v>#DIV/0!</v>
      </c>
      <c r="E203" s="55"/>
      <c r="F203" s="55"/>
      <c r="G203" s="53" t="e">
        <f>G202/G201*10</f>
        <v>#DIV/0!</v>
      </c>
      <c r="H203" s="55"/>
      <c r="I203" s="55"/>
      <c r="J203" s="53" t="e">
        <f>J202/J201*10</f>
        <v>#DIV/0!</v>
      </c>
      <c r="K203" s="53"/>
      <c r="L203" s="53" t="e">
        <f>L202/L201*10</f>
        <v>#DIV/0!</v>
      </c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 t="e">
        <f>U202/U201*10</f>
        <v>#DIV/0!</v>
      </c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 t="e">
        <f>AD202/AD201*10</f>
        <v>#DIV/0!</v>
      </c>
      <c r="AE203" s="53"/>
      <c r="AF203" s="53"/>
      <c r="AG203" s="53"/>
      <c r="AH203" s="53"/>
    </row>
    <row r="204" spans="1:34" s="11" customFormat="1" ht="30" hidden="1" customHeight="1" x14ac:dyDescent="0.2">
      <c r="A204" s="50" t="s">
        <v>71</v>
      </c>
      <c r="B204" s="20"/>
      <c r="C204" s="23">
        <f>SUM(E204:AH204)</f>
        <v>0</v>
      </c>
      <c r="D204" s="13" t="e">
        <f t="shared" si="45"/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52"/>
      <c r="R204" s="52"/>
      <c r="S204" s="5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x14ac:dyDescent="0.2">
      <c r="A205" s="50" t="s">
        <v>72</v>
      </c>
      <c r="B205" s="20"/>
      <c r="C205" s="23"/>
      <c r="D205" s="13" t="e">
        <f>C205/B205</f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50" t="s">
        <v>73</v>
      </c>
      <c r="B206" s="20"/>
      <c r="C206" s="23"/>
      <c r="D206" s="13" t="e">
        <f>C206/B206</f>
        <v>#DIV/0!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s="45" customFormat="1" ht="30" hidden="1" customHeight="1" x14ac:dyDescent="0.2">
      <c r="A207" s="27" t="s">
        <v>74</v>
      </c>
      <c r="B207" s="20"/>
      <c r="C207" s="23">
        <f>SUM(E207:AH207)</f>
        <v>0</v>
      </c>
      <c r="D207" s="13" t="e">
        <f>C207/B207</f>
        <v>#DIV/0!</v>
      </c>
      <c r="E207" s="34"/>
      <c r="F207" s="34"/>
      <c r="G207" s="34"/>
      <c r="H207" s="34"/>
      <c r="I207" s="34"/>
      <c r="J207" s="34"/>
      <c r="K207" s="93"/>
      <c r="L207" s="34"/>
      <c r="M207" s="34"/>
      <c r="N207" s="34"/>
      <c r="O207" s="34"/>
      <c r="P207" s="34"/>
      <c r="Q207" s="34"/>
      <c r="R207" s="93"/>
      <c r="S207" s="93"/>
      <c r="T207" s="34"/>
      <c r="U207" s="34"/>
      <c r="V207" s="93"/>
      <c r="W207" s="93"/>
      <c r="X207" s="34"/>
      <c r="Y207" s="34"/>
      <c r="Z207" s="34"/>
      <c r="AA207" s="34"/>
      <c r="AB207" s="34"/>
      <c r="AC207" s="93"/>
      <c r="AD207" s="34"/>
      <c r="AE207" s="93"/>
      <c r="AF207" s="93"/>
      <c r="AG207" s="93"/>
      <c r="AH207" s="34"/>
    </row>
    <row r="208" spans="1:34" s="45" customFormat="1" ht="30" hidden="1" customHeight="1" x14ac:dyDescent="0.2">
      <c r="A208" s="12" t="s">
        <v>75</v>
      </c>
      <c r="B208" s="82"/>
      <c r="C208" s="82" t="e">
        <f>C207/C210</f>
        <v>#DIV/0!</v>
      </c>
      <c r="D208" s="8"/>
      <c r="E208" s="25"/>
      <c r="F208" s="25"/>
      <c r="G208" s="25"/>
      <c r="H208" s="25"/>
      <c r="I208" s="25"/>
      <c r="J208" s="25"/>
      <c r="K208" s="92"/>
      <c r="L208" s="25"/>
      <c r="M208" s="25"/>
      <c r="N208" s="25"/>
      <c r="O208" s="25"/>
      <c r="P208" s="25"/>
      <c r="Q208" s="25"/>
      <c r="R208" s="92"/>
      <c r="S208" s="92"/>
      <c r="T208" s="25"/>
      <c r="U208" s="25"/>
      <c r="V208" s="92"/>
      <c r="W208" s="92"/>
      <c r="X208" s="25"/>
      <c r="Y208" s="25"/>
      <c r="Z208" s="25"/>
      <c r="AA208" s="25"/>
      <c r="AB208" s="25"/>
      <c r="AC208" s="92"/>
      <c r="AD208" s="25"/>
      <c r="AE208" s="92"/>
      <c r="AF208" s="92"/>
      <c r="AG208" s="92"/>
      <c r="AH208" s="25"/>
    </row>
    <row r="209" spans="1:44" s="11" customFormat="1" ht="30" hidden="1" customHeight="1" x14ac:dyDescent="0.2">
      <c r="A209" s="27" t="s">
        <v>76</v>
      </c>
      <c r="B209" s="20"/>
      <c r="C209" s="23">
        <f>SUM(E209:AH209)</f>
        <v>0</v>
      </c>
      <c r="D209" s="13" t="e">
        <f t="shared" ref="D209:D221" si="57">C209/B209</f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outlineLevel="1" x14ac:dyDescent="0.2">
      <c r="A210" s="27" t="s">
        <v>77</v>
      </c>
      <c r="B210" s="20"/>
      <c r="C210" s="20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outlineLevel="1" x14ac:dyDescent="0.2">
      <c r="A211" s="27" t="s">
        <v>78</v>
      </c>
      <c r="B211" s="20"/>
      <c r="C211" s="23">
        <f>SUM(E211:AH211)</f>
        <v>0</v>
      </c>
      <c r="D211" s="13" t="e">
        <f t="shared" si="57"/>
        <v>#DIV/0!</v>
      </c>
      <c r="E211" s="34"/>
      <c r="F211" s="34"/>
      <c r="G211" s="34"/>
      <c r="H211" s="34"/>
      <c r="I211" s="34"/>
      <c r="J211" s="34"/>
      <c r="K211" s="93"/>
      <c r="L211" s="34"/>
      <c r="M211" s="34"/>
      <c r="N211" s="34"/>
      <c r="O211" s="34"/>
      <c r="P211" s="34"/>
      <c r="Q211" s="34"/>
      <c r="R211" s="93"/>
      <c r="S211" s="93"/>
      <c r="T211" s="34"/>
      <c r="U211" s="34"/>
      <c r="V211" s="93"/>
      <c r="W211" s="93"/>
      <c r="X211" s="34"/>
      <c r="Y211" s="34"/>
      <c r="Z211" s="34"/>
      <c r="AA211" s="34"/>
      <c r="AB211" s="34"/>
      <c r="AC211" s="93"/>
      <c r="AD211" s="34"/>
      <c r="AE211" s="93"/>
      <c r="AF211" s="93"/>
      <c r="AG211" s="93"/>
      <c r="AH211" s="34"/>
    </row>
    <row r="212" spans="1:44" s="11" customFormat="1" ht="30" hidden="1" customHeight="1" x14ac:dyDescent="0.2">
      <c r="A212" s="12" t="s">
        <v>5</v>
      </c>
      <c r="B212" s="83" t="e">
        <f>B211/B210</f>
        <v>#DIV/0!</v>
      </c>
      <c r="C212" s="83" t="e">
        <f>C211/C210</f>
        <v>#DIV/0!</v>
      </c>
      <c r="D212" s="13"/>
      <c r="E212" s="14" t="e">
        <f>E211/E210</f>
        <v>#DIV/0!</v>
      </c>
      <c r="F212" s="14" t="e">
        <f t="shared" ref="F212:AH212" si="58">F211/F210</f>
        <v>#DIV/0!</v>
      </c>
      <c r="G212" s="14" t="e">
        <f t="shared" si="58"/>
        <v>#DIV/0!</v>
      </c>
      <c r="H212" s="14" t="e">
        <f t="shared" si="58"/>
        <v>#DIV/0!</v>
      </c>
      <c r="I212" s="14" t="e">
        <f t="shared" si="58"/>
        <v>#DIV/0!</v>
      </c>
      <c r="J212" s="14" t="e">
        <f t="shared" si="58"/>
        <v>#DIV/0!</v>
      </c>
      <c r="K212" s="14"/>
      <c r="L212" s="14" t="e">
        <f t="shared" si="58"/>
        <v>#DIV/0!</v>
      </c>
      <c r="M212" s="14" t="e">
        <f t="shared" si="58"/>
        <v>#DIV/0!</v>
      </c>
      <c r="N212" s="14" t="e">
        <f t="shared" si="58"/>
        <v>#DIV/0!</v>
      </c>
      <c r="O212" s="14" t="e">
        <f t="shared" si="58"/>
        <v>#DIV/0!</v>
      </c>
      <c r="P212" s="14" t="e">
        <f t="shared" si="58"/>
        <v>#DIV/0!</v>
      </c>
      <c r="Q212" s="14" t="e">
        <f t="shared" si="58"/>
        <v>#DIV/0!</v>
      </c>
      <c r="R212" s="14"/>
      <c r="S212" s="14"/>
      <c r="T212" s="14" t="e">
        <f t="shared" si="58"/>
        <v>#DIV/0!</v>
      </c>
      <c r="U212" s="14" t="e">
        <f t="shared" si="58"/>
        <v>#DIV/0!</v>
      </c>
      <c r="V212" s="14"/>
      <c r="W212" s="14"/>
      <c r="X212" s="14" t="e">
        <f t="shared" si="58"/>
        <v>#DIV/0!</v>
      </c>
      <c r="Y212" s="14" t="e">
        <f t="shared" si="58"/>
        <v>#DIV/0!</v>
      </c>
      <c r="Z212" s="14" t="e">
        <f t="shared" si="58"/>
        <v>#DIV/0!</v>
      </c>
      <c r="AA212" s="14" t="e">
        <f t="shared" si="58"/>
        <v>#DIV/0!</v>
      </c>
      <c r="AB212" s="14" t="e">
        <f t="shared" si="58"/>
        <v>#DIV/0!</v>
      </c>
      <c r="AC212" s="14"/>
      <c r="AD212" s="14" t="e">
        <f t="shared" si="58"/>
        <v>#DIV/0!</v>
      </c>
      <c r="AE212" s="14"/>
      <c r="AF212" s="14"/>
      <c r="AG212" s="14"/>
      <c r="AH212" s="14" t="e">
        <f t="shared" si="58"/>
        <v>#DIV/0!</v>
      </c>
    </row>
    <row r="213" spans="1:44" s="11" customFormat="1" ht="30" hidden="1" customHeight="1" x14ac:dyDescent="0.2">
      <c r="A213" s="10" t="s">
        <v>79</v>
      </c>
      <c r="B213" s="22"/>
      <c r="C213" s="22">
        <f>SUM(E213:AH213)</f>
        <v>0</v>
      </c>
      <c r="D213" s="13" t="e">
        <f t="shared" si="57"/>
        <v>#DIV/0!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44" s="11" customFormat="1" ht="30" hidden="1" customHeight="1" x14ac:dyDescent="0.2">
      <c r="A214" s="10" t="s">
        <v>80</v>
      </c>
      <c r="B214" s="22"/>
      <c r="C214" s="22">
        <f>SUM(E214:AH214)</f>
        <v>0</v>
      </c>
      <c r="D214" s="13" t="e">
        <f t="shared" si="57"/>
        <v>#DIV/0!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44" s="11" customFormat="1" ht="30" hidden="1" customHeight="1" x14ac:dyDescent="0.2">
      <c r="A215" s="27" t="s">
        <v>103</v>
      </c>
      <c r="B215" s="20"/>
      <c r="C215" s="23">
        <f>SUM(E215:AH215)</f>
        <v>0</v>
      </c>
      <c r="D215" s="13" t="e">
        <f t="shared" si="57"/>
        <v>#DIV/0!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44" s="45" customFormat="1" ht="30" hidden="1" customHeight="1" outlineLevel="1" x14ac:dyDescent="0.2">
      <c r="A216" s="10" t="s">
        <v>124</v>
      </c>
      <c r="B216" s="23"/>
      <c r="C216" s="23">
        <f>SUM(E216:AH216)</f>
        <v>101088</v>
      </c>
      <c r="D216" s="13" t="e">
        <f t="shared" si="57"/>
        <v>#DIV/0!</v>
      </c>
      <c r="E216" s="26">
        <v>1366</v>
      </c>
      <c r="F216" s="26">
        <v>2847</v>
      </c>
      <c r="G216" s="26">
        <v>5196</v>
      </c>
      <c r="H216" s="26">
        <v>6543</v>
      </c>
      <c r="I216" s="26">
        <v>7357</v>
      </c>
      <c r="J216" s="26">
        <v>5788</v>
      </c>
      <c r="K216" s="26"/>
      <c r="L216" s="26">
        <v>3545</v>
      </c>
      <c r="M216" s="26">
        <v>5170</v>
      </c>
      <c r="N216" s="26">
        <v>3029</v>
      </c>
      <c r="O216" s="26">
        <v>3517</v>
      </c>
      <c r="P216" s="26">
        <v>3888</v>
      </c>
      <c r="Q216" s="26">
        <v>6744</v>
      </c>
      <c r="R216" s="26"/>
      <c r="S216" s="26"/>
      <c r="T216" s="26">
        <v>6037</v>
      </c>
      <c r="U216" s="26">
        <v>3845</v>
      </c>
      <c r="V216" s="26"/>
      <c r="W216" s="26"/>
      <c r="X216" s="26">
        <v>3946</v>
      </c>
      <c r="Y216" s="26">
        <v>5043</v>
      </c>
      <c r="Z216" s="26">
        <v>2005</v>
      </c>
      <c r="AA216" s="26">
        <v>1351</v>
      </c>
      <c r="AB216" s="26">
        <v>8708</v>
      </c>
      <c r="AC216" s="26"/>
      <c r="AD216" s="26">
        <v>9901</v>
      </c>
      <c r="AE216" s="26"/>
      <c r="AF216" s="26"/>
      <c r="AG216" s="26"/>
      <c r="AH216" s="26">
        <v>5262</v>
      </c>
    </row>
    <row r="217" spans="1:44" s="58" customFormat="1" ht="30" hidden="1" customHeight="1" outlineLevel="1" x14ac:dyDescent="0.2">
      <c r="A217" s="27" t="s">
        <v>81</v>
      </c>
      <c r="B217" s="23"/>
      <c r="C217" s="23">
        <f>SUM(E217:AH217)</f>
        <v>99561</v>
      </c>
      <c r="D217" s="13" t="e">
        <f t="shared" si="57"/>
        <v>#DIV/0!</v>
      </c>
      <c r="E217" s="32">
        <v>1366</v>
      </c>
      <c r="F217" s="32">
        <v>2847</v>
      </c>
      <c r="G217" s="32">
        <v>5196</v>
      </c>
      <c r="H217" s="32">
        <v>6543</v>
      </c>
      <c r="I217" s="32">
        <v>7250</v>
      </c>
      <c r="J217" s="32">
        <v>5539</v>
      </c>
      <c r="K217" s="32"/>
      <c r="L217" s="32">
        <v>3467</v>
      </c>
      <c r="M217" s="32">
        <v>5170</v>
      </c>
      <c r="N217" s="32">
        <v>3029</v>
      </c>
      <c r="O217" s="32">
        <v>3517</v>
      </c>
      <c r="P217" s="32">
        <v>3752</v>
      </c>
      <c r="Q217" s="32">
        <v>6565</v>
      </c>
      <c r="R217" s="32"/>
      <c r="S217" s="32"/>
      <c r="T217" s="32">
        <v>6037</v>
      </c>
      <c r="U217" s="32">
        <v>3845</v>
      </c>
      <c r="V217" s="32"/>
      <c r="W217" s="32"/>
      <c r="X217" s="32">
        <v>3946</v>
      </c>
      <c r="Y217" s="32">
        <v>5043</v>
      </c>
      <c r="Z217" s="32">
        <v>1980</v>
      </c>
      <c r="AA217" s="32">
        <v>1351</v>
      </c>
      <c r="AB217" s="32">
        <v>8708</v>
      </c>
      <c r="AC217" s="32"/>
      <c r="AD217" s="32">
        <v>9350</v>
      </c>
      <c r="AE217" s="32"/>
      <c r="AF217" s="32"/>
      <c r="AG217" s="32"/>
      <c r="AH217" s="32">
        <v>5060</v>
      </c>
    </row>
    <row r="218" spans="1:44" s="45" customFormat="1" ht="30" hidden="1" customHeight="1" x14ac:dyDescent="0.2">
      <c r="A218" s="10" t="s">
        <v>82</v>
      </c>
      <c r="B218" s="47"/>
      <c r="C218" s="47">
        <f>C217/C216</f>
        <v>0.98489434947768284</v>
      </c>
      <c r="D218" s="13" t="e">
        <f t="shared" si="57"/>
        <v>#DIV/0!</v>
      </c>
      <c r="E218" s="68">
        <f t="shared" ref="E218:AH218" si="59">E217/E216</f>
        <v>1</v>
      </c>
      <c r="F218" s="68">
        <f t="shared" si="59"/>
        <v>1</v>
      </c>
      <c r="G218" s="68">
        <f t="shared" si="59"/>
        <v>1</v>
      </c>
      <c r="H218" s="68">
        <f t="shared" si="59"/>
        <v>1</v>
      </c>
      <c r="I218" s="68">
        <f t="shared" si="59"/>
        <v>0.98545602827239365</v>
      </c>
      <c r="J218" s="68">
        <f t="shared" si="59"/>
        <v>0.95697995853489981</v>
      </c>
      <c r="K218" s="68"/>
      <c r="L218" s="68">
        <f t="shared" si="59"/>
        <v>0.97799717912552886</v>
      </c>
      <c r="M218" s="68">
        <f t="shared" si="59"/>
        <v>1</v>
      </c>
      <c r="N218" s="68">
        <f t="shared" si="59"/>
        <v>1</v>
      </c>
      <c r="O218" s="68">
        <f t="shared" si="59"/>
        <v>1</v>
      </c>
      <c r="P218" s="68">
        <f t="shared" si="59"/>
        <v>0.96502057613168724</v>
      </c>
      <c r="Q218" s="68">
        <f t="shared" si="59"/>
        <v>0.9734578884934757</v>
      </c>
      <c r="R218" s="68"/>
      <c r="S218" s="68"/>
      <c r="T218" s="68">
        <f t="shared" si="59"/>
        <v>1</v>
      </c>
      <c r="U218" s="68">
        <f t="shared" si="59"/>
        <v>1</v>
      </c>
      <c r="V218" s="68"/>
      <c r="W218" s="68"/>
      <c r="X218" s="68">
        <f t="shared" si="59"/>
        <v>1</v>
      </c>
      <c r="Y218" s="68">
        <f t="shared" si="59"/>
        <v>1</v>
      </c>
      <c r="Z218" s="68">
        <f t="shared" si="59"/>
        <v>0.98753117206982544</v>
      </c>
      <c r="AA218" s="68">
        <f t="shared" si="59"/>
        <v>1</v>
      </c>
      <c r="AB218" s="68">
        <f t="shared" si="59"/>
        <v>1</v>
      </c>
      <c r="AC218" s="68"/>
      <c r="AD218" s="68">
        <f t="shared" si="59"/>
        <v>0.9443490556509444</v>
      </c>
      <c r="AE218" s="68"/>
      <c r="AF218" s="68"/>
      <c r="AG218" s="68"/>
      <c r="AH218" s="68">
        <f t="shared" si="59"/>
        <v>0.9616115545419992</v>
      </c>
    </row>
    <row r="219" spans="1:44" s="45" customFormat="1" ht="30" hidden="1" customHeight="1" outlineLevel="1" x14ac:dyDescent="0.2">
      <c r="A219" s="10" t="s">
        <v>83</v>
      </c>
      <c r="B219" s="23"/>
      <c r="C219" s="23">
        <f>SUM(E219:AH219)</f>
        <v>0</v>
      </c>
      <c r="D219" s="13" t="e">
        <f t="shared" si="57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4" s="58" customFormat="1" ht="30" hidden="1" customHeight="1" outlineLevel="1" x14ac:dyDescent="0.2">
      <c r="A220" s="27" t="s">
        <v>84</v>
      </c>
      <c r="B220" s="20"/>
      <c r="C220" s="23">
        <f>SUM(E220:AH220)</f>
        <v>15599</v>
      </c>
      <c r="D220" s="13" t="e">
        <f t="shared" si="57"/>
        <v>#DIV/0!</v>
      </c>
      <c r="E220" s="44">
        <v>17</v>
      </c>
      <c r="F220" s="32">
        <v>360</v>
      </c>
      <c r="G220" s="32">
        <v>2381</v>
      </c>
      <c r="H220" s="32">
        <v>435</v>
      </c>
      <c r="I220" s="32">
        <v>387</v>
      </c>
      <c r="J220" s="32">
        <v>1130</v>
      </c>
      <c r="K220" s="32"/>
      <c r="L220" s="32"/>
      <c r="M220" s="32">
        <v>1360</v>
      </c>
      <c r="N220" s="32">
        <v>202</v>
      </c>
      <c r="O220" s="32">
        <v>581</v>
      </c>
      <c r="P220" s="44">
        <v>217</v>
      </c>
      <c r="Q220" s="32">
        <v>663</v>
      </c>
      <c r="R220" s="32"/>
      <c r="S220" s="32"/>
      <c r="T220" s="32">
        <v>1813</v>
      </c>
      <c r="U220" s="32">
        <v>170</v>
      </c>
      <c r="V220" s="32"/>
      <c r="W220" s="32"/>
      <c r="X220" s="32">
        <v>630</v>
      </c>
      <c r="Y220" s="32"/>
      <c r="Z220" s="32">
        <v>110</v>
      </c>
      <c r="AA220" s="32"/>
      <c r="AB220" s="32">
        <v>1225</v>
      </c>
      <c r="AC220" s="32"/>
      <c r="AD220" s="32">
        <v>3778</v>
      </c>
      <c r="AE220" s="32"/>
      <c r="AF220" s="32"/>
      <c r="AG220" s="32"/>
      <c r="AH220" s="32">
        <v>140</v>
      </c>
    </row>
    <row r="221" spans="1:44" s="45" customFormat="1" ht="30" hidden="1" customHeight="1" x14ac:dyDescent="0.2">
      <c r="A221" s="10" t="s">
        <v>85</v>
      </c>
      <c r="B221" s="13"/>
      <c r="C221" s="13" t="e">
        <f>C220/C219</f>
        <v>#DIV/0!</v>
      </c>
      <c r="D221" s="13" t="e">
        <f t="shared" si="57"/>
        <v>#DIV/0!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44" s="45" customFormat="1" ht="30" hidden="1" customHeight="1" x14ac:dyDescent="0.2">
      <c r="A222" s="12" t="s">
        <v>86</v>
      </c>
      <c r="B222" s="20"/>
      <c r="C222" s="23"/>
      <c r="D222" s="23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44" s="58" customFormat="1" ht="30" hidden="1" customHeight="1" outlineLevel="1" x14ac:dyDescent="0.2">
      <c r="A223" s="50" t="s">
        <v>87</v>
      </c>
      <c r="B223" s="20"/>
      <c r="C223" s="23">
        <f>SUM(E223:AH223)</f>
        <v>0</v>
      </c>
      <c r="D223" s="8" t="e">
        <f t="shared" ref="D223:D242" si="60">C223/B223</f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44" s="45" customFormat="1" ht="30" hidden="1" customHeight="1" outlineLevel="1" x14ac:dyDescent="0.2">
      <c r="A224" s="12" t="s">
        <v>88</v>
      </c>
      <c r="B224" s="20"/>
      <c r="C224" s="23">
        <f>SUM(E224:AH224)</f>
        <v>0</v>
      </c>
      <c r="D224" s="8" t="e">
        <f t="shared" si="60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R224" s="45" t="s">
        <v>0</v>
      </c>
    </row>
    <row r="225" spans="1:35" s="45" customFormat="1" ht="30" hidden="1" customHeight="1" outlineLevel="1" x14ac:dyDescent="0.2">
      <c r="A225" s="12" t="s">
        <v>89</v>
      </c>
      <c r="B225" s="23">
        <f>B223*0.45</f>
        <v>0</v>
      </c>
      <c r="C225" s="23">
        <f>C223*0.45</f>
        <v>0</v>
      </c>
      <c r="D225" s="8" t="e">
        <f t="shared" si="60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59"/>
    </row>
    <row r="226" spans="1:35" s="45" customFormat="1" ht="30" hidden="1" customHeight="1" x14ac:dyDescent="0.2">
      <c r="A226" s="12" t="s">
        <v>90</v>
      </c>
      <c r="B226" s="47" t="e">
        <f>B223/B224</f>
        <v>#DIV/0!</v>
      </c>
      <c r="C226" s="47" t="e">
        <f>C223/C224</f>
        <v>#DIV/0!</v>
      </c>
      <c r="D226" s="8"/>
      <c r="E226" s="68" t="e">
        <f t="shared" ref="E226:AH226" si="61">E223/E224</f>
        <v>#DIV/0!</v>
      </c>
      <c r="F226" s="68" t="e">
        <f t="shared" si="61"/>
        <v>#DIV/0!</v>
      </c>
      <c r="G226" s="68" t="e">
        <f t="shared" si="61"/>
        <v>#DIV/0!</v>
      </c>
      <c r="H226" s="68" t="e">
        <f t="shared" si="61"/>
        <v>#DIV/0!</v>
      </c>
      <c r="I226" s="68" t="e">
        <f t="shared" si="61"/>
        <v>#DIV/0!</v>
      </c>
      <c r="J226" s="68" t="e">
        <f t="shared" si="61"/>
        <v>#DIV/0!</v>
      </c>
      <c r="K226" s="68"/>
      <c r="L226" s="68" t="e">
        <f t="shared" si="61"/>
        <v>#DIV/0!</v>
      </c>
      <c r="M226" s="68" t="e">
        <f t="shared" si="61"/>
        <v>#DIV/0!</v>
      </c>
      <c r="N226" s="68" t="e">
        <f t="shared" si="61"/>
        <v>#DIV/0!</v>
      </c>
      <c r="O226" s="68" t="e">
        <f t="shared" si="61"/>
        <v>#DIV/0!</v>
      </c>
      <c r="P226" s="68" t="e">
        <f t="shared" si="61"/>
        <v>#DIV/0!</v>
      </c>
      <c r="Q226" s="68" t="e">
        <f t="shared" si="61"/>
        <v>#DIV/0!</v>
      </c>
      <c r="R226" s="68"/>
      <c r="S226" s="68"/>
      <c r="T226" s="68" t="e">
        <f t="shared" si="61"/>
        <v>#DIV/0!</v>
      </c>
      <c r="U226" s="68" t="e">
        <f t="shared" si="61"/>
        <v>#DIV/0!</v>
      </c>
      <c r="V226" s="68"/>
      <c r="W226" s="68"/>
      <c r="X226" s="68" t="e">
        <f t="shared" si="61"/>
        <v>#DIV/0!</v>
      </c>
      <c r="Y226" s="68" t="e">
        <f t="shared" si="61"/>
        <v>#DIV/0!</v>
      </c>
      <c r="Z226" s="68" t="e">
        <f t="shared" si="61"/>
        <v>#DIV/0!</v>
      </c>
      <c r="AA226" s="68" t="e">
        <f t="shared" si="61"/>
        <v>#DIV/0!</v>
      </c>
      <c r="AB226" s="68" t="e">
        <f t="shared" si="61"/>
        <v>#DIV/0!</v>
      </c>
      <c r="AC226" s="68"/>
      <c r="AD226" s="68" t="e">
        <f t="shared" si="61"/>
        <v>#DIV/0!</v>
      </c>
      <c r="AE226" s="68"/>
      <c r="AF226" s="68"/>
      <c r="AG226" s="68"/>
      <c r="AH226" s="68" t="e">
        <f t="shared" si="61"/>
        <v>#DIV/0!</v>
      </c>
    </row>
    <row r="227" spans="1:35" s="58" customFormat="1" ht="30" hidden="1" customHeight="1" outlineLevel="1" x14ac:dyDescent="0.2">
      <c r="A227" s="50" t="s">
        <v>91</v>
      </c>
      <c r="B227" s="20"/>
      <c r="C227" s="23">
        <f>SUM(E227:AH227)</f>
        <v>0</v>
      </c>
      <c r="D227" s="8" t="e">
        <f t="shared" si="60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5" s="45" customFormat="1" ht="28.15" hidden="1" customHeight="1" outlineLevel="1" x14ac:dyDescent="0.2">
      <c r="A228" s="12" t="s">
        <v>88</v>
      </c>
      <c r="B228" s="20"/>
      <c r="C228" s="23">
        <f>SUM(E228:AH228)</f>
        <v>0</v>
      </c>
      <c r="D228" s="8" t="e">
        <f t="shared" si="60"/>
        <v>#DIV/0!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5" s="45" customFormat="1" ht="27" hidden="1" customHeight="1" outlineLevel="1" x14ac:dyDescent="0.2">
      <c r="A229" s="12" t="s">
        <v>89</v>
      </c>
      <c r="B229" s="23">
        <f>B227*0.3</f>
        <v>0</v>
      </c>
      <c r="C229" s="23">
        <f>C227*0.3</f>
        <v>0</v>
      </c>
      <c r="D229" s="8" t="e">
        <f t="shared" si="60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5" s="58" customFormat="1" ht="30" hidden="1" customHeight="1" x14ac:dyDescent="0.2">
      <c r="A230" s="12" t="s">
        <v>90</v>
      </c>
      <c r="B230" s="8" t="e">
        <f>B227/B228</f>
        <v>#DIV/0!</v>
      </c>
      <c r="C230" s="8" t="e">
        <f>C227/C228</f>
        <v>#DIV/0!</v>
      </c>
      <c r="D230" s="8"/>
      <c r="E230" s="25" t="e">
        <f t="shared" ref="E230:AH230" si="62">E227/E228</f>
        <v>#DIV/0!</v>
      </c>
      <c r="F230" s="25" t="e">
        <f t="shared" si="62"/>
        <v>#DIV/0!</v>
      </c>
      <c r="G230" s="25" t="e">
        <f t="shared" si="62"/>
        <v>#DIV/0!</v>
      </c>
      <c r="H230" s="25" t="e">
        <f t="shared" si="62"/>
        <v>#DIV/0!</v>
      </c>
      <c r="I230" s="25" t="e">
        <f t="shared" si="62"/>
        <v>#DIV/0!</v>
      </c>
      <c r="J230" s="25" t="e">
        <f t="shared" si="62"/>
        <v>#DIV/0!</v>
      </c>
      <c r="K230" s="92"/>
      <c r="L230" s="25" t="e">
        <f t="shared" si="62"/>
        <v>#DIV/0!</v>
      </c>
      <c r="M230" s="25" t="e">
        <f t="shared" si="62"/>
        <v>#DIV/0!</v>
      </c>
      <c r="N230" s="25" t="e">
        <f t="shared" si="62"/>
        <v>#DIV/0!</v>
      </c>
      <c r="O230" s="25" t="e">
        <f t="shared" si="62"/>
        <v>#DIV/0!</v>
      </c>
      <c r="P230" s="25" t="e">
        <f t="shared" si="62"/>
        <v>#DIV/0!</v>
      </c>
      <c r="Q230" s="25" t="e">
        <f t="shared" si="62"/>
        <v>#DIV/0!</v>
      </c>
      <c r="R230" s="92"/>
      <c r="S230" s="92"/>
      <c r="T230" s="25" t="e">
        <f t="shared" si="62"/>
        <v>#DIV/0!</v>
      </c>
      <c r="U230" s="25" t="e">
        <f t="shared" si="62"/>
        <v>#DIV/0!</v>
      </c>
      <c r="V230" s="92"/>
      <c r="W230" s="92"/>
      <c r="X230" s="25" t="e">
        <f t="shared" si="62"/>
        <v>#DIV/0!</v>
      </c>
      <c r="Y230" s="25" t="e">
        <f t="shared" si="62"/>
        <v>#DIV/0!</v>
      </c>
      <c r="Z230" s="25" t="e">
        <f t="shared" si="62"/>
        <v>#DIV/0!</v>
      </c>
      <c r="AA230" s="25" t="e">
        <f t="shared" si="62"/>
        <v>#DIV/0!</v>
      </c>
      <c r="AB230" s="25" t="e">
        <f t="shared" si="62"/>
        <v>#DIV/0!</v>
      </c>
      <c r="AC230" s="92"/>
      <c r="AD230" s="25" t="e">
        <f t="shared" si="62"/>
        <v>#DIV/0!</v>
      </c>
      <c r="AE230" s="92"/>
      <c r="AF230" s="92"/>
      <c r="AG230" s="92"/>
      <c r="AH230" s="25" t="e">
        <f t="shared" si="62"/>
        <v>#DIV/0!</v>
      </c>
    </row>
    <row r="231" spans="1:35" s="58" customFormat="1" ht="30" hidden="1" customHeight="1" outlineLevel="1" x14ac:dyDescent="0.2">
      <c r="A231" s="50" t="s">
        <v>92</v>
      </c>
      <c r="B231" s="20"/>
      <c r="C231" s="23">
        <f>SUM(E231:AH231)</f>
        <v>0</v>
      </c>
      <c r="D231" s="8" t="e">
        <f t="shared" si="60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5" s="45" customFormat="1" ht="30" hidden="1" customHeight="1" outlineLevel="1" x14ac:dyDescent="0.2">
      <c r="A232" s="12" t="s">
        <v>88</v>
      </c>
      <c r="B232" s="20"/>
      <c r="C232" s="23">
        <f>SUM(E232:AH232)</f>
        <v>0</v>
      </c>
      <c r="D232" s="8" t="e">
        <f t="shared" si="60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5" s="45" customFormat="1" ht="30" hidden="1" customHeight="1" outlineLevel="1" x14ac:dyDescent="0.2">
      <c r="A233" s="12" t="s">
        <v>93</v>
      </c>
      <c r="B233" s="23">
        <f>B231*0.19</f>
        <v>0</v>
      </c>
      <c r="C233" s="23">
        <f>C231*0.19</f>
        <v>0</v>
      </c>
      <c r="D233" s="8" t="e">
        <f t="shared" si="60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5" s="58" customFormat="1" ht="30" hidden="1" customHeight="1" x14ac:dyDescent="0.2">
      <c r="A234" s="12" t="s">
        <v>94</v>
      </c>
      <c r="B234" s="8" t="e">
        <f>B231/B232</f>
        <v>#DIV/0!</v>
      </c>
      <c r="C234" s="8" t="e">
        <f>C231/C232</f>
        <v>#DIV/0!</v>
      </c>
      <c r="D234" s="8"/>
      <c r="E234" s="25" t="e">
        <f>E231/E232</f>
        <v>#DIV/0!</v>
      </c>
      <c r="F234" s="25" t="e">
        <f>F231/F232</f>
        <v>#DIV/0!</v>
      </c>
      <c r="G234" s="25" t="e">
        <f t="shared" ref="G234:AH234" si="63">G231/G232</f>
        <v>#DIV/0!</v>
      </c>
      <c r="H234" s="25" t="e">
        <f t="shared" si="63"/>
        <v>#DIV/0!</v>
      </c>
      <c r="I234" s="25" t="e">
        <f t="shared" si="63"/>
        <v>#DIV/0!</v>
      </c>
      <c r="J234" s="25" t="e">
        <f t="shared" si="63"/>
        <v>#DIV/0!</v>
      </c>
      <c r="K234" s="92"/>
      <c r="L234" s="25" t="e">
        <f t="shared" si="63"/>
        <v>#DIV/0!</v>
      </c>
      <c r="M234" s="25" t="e">
        <f t="shared" si="63"/>
        <v>#DIV/0!</v>
      </c>
      <c r="N234" s="25" t="e">
        <f t="shared" si="63"/>
        <v>#DIV/0!</v>
      </c>
      <c r="O234" s="25" t="e">
        <f t="shared" si="63"/>
        <v>#DIV/0!</v>
      </c>
      <c r="P234" s="25" t="e">
        <f t="shared" si="63"/>
        <v>#DIV/0!</v>
      </c>
      <c r="Q234" s="25" t="e">
        <f t="shared" si="63"/>
        <v>#DIV/0!</v>
      </c>
      <c r="R234" s="92"/>
      <c r="S234" s="92"/>
      <c r="T234" s="25" t="e">
        <f t="shared" si="63"/>
        <v>#DIV/0!</v>
      </c>
      <c r="U234" s="25" t="e">
        <f t="shared" si="63"/>
        <v>#DIV/0!</v>
      </c>
      <c r="V234" s="92"/>
      <c r="W234" s="92"/>
      <c r="X234" s="25" t="e">
        <f t="shared" si="63"/>
        <v>#DIV/0!</v>
      </c>
      <c r="Y234" s="25" t="e">
        <f t="shared" si="63"/>
        <v>#DIV/0!</v>
      </c>
      <c r="Z234" s="25" t="e">
        <f t="shared" si="63"/>
        <v>#DIV/0!</v>
      </c>
      <c r="AA234" s="25" t="e">
        <f t="shared" si="63"/>
        <v>#DIV/0!</v>
      </c>
      <c r="AB234" s="25" t="e">
        <f t="shared" si="63"/>
        <v>#DIV/0!</v>
      </c>
      <c r="AC234" s="92"/>
      <c r="AD234" s="25" t="e">
        <f t="shared" si="63"/>
        <v>#DIV/0!</v>
      </c>
      <c r="AE234" s="92"/>
      <c r="AF234" s="92"/>
      <c r="AG234" s="92"/>
      <c r="AH234" s="25" t="e">
        <f t="shared" si="63"/>
        <v>#DIV/0!</v>
      </c>
    </row>
    <row r="235" spans="1:35" s="45" customFormat="1" ht="30" hidden="1" customHeight="1" x14ac:dyDescent="0.2">
      <c r="A235" s="50" t="s">
        <v>95</v>
      </c>
      <c r="B235" s="23"/>
      <c r="C235" s="23">
        <f>SUM(E235:AH235)</f>
        <v>0</v>
      </c>
      <c r="D235" s="8" t="e">
        <f t="shared" si="60"/>
        <v>#DIV/0!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5" s="45" customFormat="1" ht="30" hidden="1" customHeight="1" x14ac:dyDescent="0.2">
      <c r="A236" s="12" t="s">
        <v>93</v>
      </c>
      <c r="B236" s="23"/>
      <c r="C236" s="23">
        <f>C235*0.7</f>
        <v>0</v>
      </c>
      <c r="D236" s="8" t="e">
        <f t="shared" si="60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5" s="45" customFormat="1" ht="30" hidden="1" customHeight="1" x14ac:dyDescent="0.2">
      <c r="A237" s="27" t="s">
        <v>96</v>
      </c>
      <c r="B237" s="23"/>
      <c r="C237" s="23">
        <f>SUM(E237:AH237)</f>
        <v>0</v>
      </c>
      <c r="D237" s="8" t="e">
        <f t="shared" si="60"/>
        <v>#DIV/0!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5" s="45" customFormat="1" ht="30" hidden="1" customHeight="1" x14ac:dyDescent="0.2">
      <c r="A238" s="12" t="s">
        <v>93</v>
      </c>
      <c r="B238" s="23">
        <f>B237*0.2</f>
        <v>0</v>
      </c>
      <c r="C238" s="23">
        <f>C237*0.2</f>
        <v>0</v>
      </c>
      <c r="D238" s="8" t="e">
        <f t="shared" si="60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5" s="45" customFormat="1" ht="30" hidden="1" customHeight="1" x14ac:dyDescent="0.2">
      <c r="A239" s="27" t="s">
        <v>117</v>
      </c>
      <c r="B239" s="23"/>
      <c r="C239" s="23">
        <f>SUM(E239:AH239)</f>
        <v>0</v>
      </c>
      <c r="D239" s="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5" s="45" customFormat="1" ht="30" hidden="1" customHeight="1" x14ac:dyDescent="0.2">
      <c r="A240" s="27" t="s">
        <v>97</v>
      </c>
      <c r="B240" s="23">
        <f>B238+B236+B233+B229+B225</f>
        <v>0</v>
      </c>
      <c r="C240" s="23">
        <f>C238+C236+C233+C229+C225</f>
        <v>0</v>
      </c>
      <c r="D240" s="8" t="e">
        <f t="shared" si="60"/>
        <v>#DIV/0!</v>
      </c>
      <c r="E240" s="22">
        <f>E238+E236+E233+E229+E225</f>
        <v>0</v>
      </c>
      <c r="F240" s="22">
        <f t="shared" ref="F240:AH240" si="64">F238+F236+F233+F229+F225</f>
        <v>0</v>
      </c>
      <c r="G240" s="22">
        <f t="shared" si="64"/>
        <v>0</v>
      </c>
      <c r="H240" s="22">
        <f t="shared" si="64"/>
        <v>0</v>
      </c>
      <c r="I240" s="22">
        <f t="shared" si="64"/>
        <v>0</v>
      </c>
      <c r="J240" s="22">
        <f t="shared" si="64"/>
        <v>0</v>
      </c>
      <c r="K240" s="22"/>
      <c r="L240" s="22">
        <f t="shared" si="64"/>
        <v>0</v>
      </c>
      <c r="M240" s="22">
        <f t="shared" si="64"/>
        <v>0</v>
      </c>
      <c r="N240" s="22">
        <f t="shared" si="64"/>
        <v>0</v>
      </c>
      <c r="O240" s="22">
        <f t="shared" si="64"/>
        <v>0</v>
      </c>
      <c r="P240" s="22">
        <f t="shared" si="64"/>
        <v>0</v>
      </c>
      <c r="Q240" s="22">
        <f t="shared" si="64"/>
        <v>0</v>
      </c>
      <c r="R240" s="22"/>
      <c r="S240" s="22"/>
      <c r="T240" s="22">
        <f t="shared" si="64"/>
        <v>0</v>
      </c>
      <c r="U240" s="22">
        <f t="shared" si="64"/>
        <v>0</v>
      </c>
      <c r="V240" s="22"/>
      <c r="W240" s="22"/>
      <c r="X240" s="22">
        <f t="shared" si="64"/>
        <v>0</v>
      </c>
      <c r="Y240" s="22">
        <f t="shared" si="64"/>
        <v>0</v>
      </c>
      <c r="Z240" s="22">
        <f t="shared" si="64"/>
        <v>0</v>
      </c>
      <c r="AA240" s="22">
        <f t="shared" si="64"/>
        <v>0</v>
      </c>
      <c r="AB240" s="22">
        <f t="shared" si="64"/>
        <v>0</v>
      </c>
      <c r="AC240" s="22"/>
      <c r="AD240" s="22">
        <f t="shared" si="64"/>
        <v>0</v>
      </c>
      <c r="AE240" s="22"/>
      <c r="AF240" s="22"/>
      <c r="AG240" s="22"/>
      <c r="AH240" s="22">
        <f t="shared" si="64"/>
        <v>0</v>
      </c>
    </row>
    <row r="241" spans="1:34" s="45" customFormat="1" ht="6" hidden="1" customHeight="1" x14ac:dyDescent="0.2">
      <c r="A241" s="12" t="s">
        <v>123</v>
      </c>
      <c r="B241" s="22"/>
      <c r="C241" s="22">
        <f>SUM(E241:AH241)</f>
        <v>0</v>
      </c>
      <c r="D241" s="8" t="e">
        <f t="shared" si="60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0.6" hidden="1" customHeight="1" x14ac:dyDescent="0.2">
      <c r="A242" s="50" t="s">
        <v>116</v>
      </c>
      <c r="B242" s="48" t="e">
        <f>B240/B241*10</f>
        <v>#DIV/0!</v>
      </c>
      <c r="C242" s="48" t="e">
        <f>C240/C241*10</f>
        <v>#DIV/0!</v>
      </c>
      <c r="D242" s="8" t="e">
        <f t="shared" si="60"/>
        <v>#DIV/0!</v>
      </c>
      <c r="E242" s="49" t="e">
        <f>E240/E241*10</f>
        <v>#DIV/0!</v>
      </c>
      <c r="F242" s="49" t="e">
        <f t="shared" ref="F242:AH242" si="65">F240/F241*10</f>
        <v>#DIV/0!</v>
      </c>
      <c r="G242" s="49" t="e">
        <f t="shared" si="65"/>
        <v>#DIV/0!</v>
      </c>
      <c r="H242" s="49" t="e">
        <f t="shared" si="65"/>
        <v>#DIV/0!</v>
      </c>
      <c r="I242" s="49" t="e">
        <f t="shared" si="65"/>
        <v>#DIV/0!</v>
      </c>
      <c r="J242" s="49" t="e">
        <f t="shared" si="65"/>
        <v>#DIV/0!</v>
      </c>
      <c r="K242" s="49"/>
      <c r="L242" s="49" t="e">
        <f t="shared" si="65"/>
        <v>#DIV/0!</v>
      </c>
      <c r="M242" s="49" t="e">
        <f t="shared" si="65"/>
        <v>#DIV/0!</v>
      </c>
      <c r="N242" s="49" t="e">
        <f t="shared" si="65"/>
        <v>#DIV/0!</v>
      </c>
      <c r="O242" s="49" t="e">
        <f t="shared" si="65"/>
        <v>#DIV/0!</v>
      </c>
      <c r="P242" s="49" t="e">
        <f t="shared" si="65"/>
        <v>#DIV/0!</v>
      </c>
      <c r="Q242" s="49" t="e">
        <f t="shared" si="65"/>
        <v>#DIV/0!</v>
      </c>
      <c r="R242" s="49"/>
      <c r="S242" s="49"/>
      <c r="T242" s="49" t="e">
        <f t="shared" si="65"/>
        <v>#DIV/0!</v>
      </c>
      <c r="U242" s="49" t="e">
        <f t="shared" si="65"/>
        <v>#DIV/0!</v>
      </c>
      <c r="V242" s="49"/>
      <c r="W242" s="49"/>
      <c r="X242" s="49" t="e">
        <f t="shared" si="65"/>
        <v>#DIV/0!</v>
      </c>
      <c r="Y242" s="49" t="e">
        <f t="shared" si="65"/>
        <v>#DIV/0!</v>
      </c>
      <c r="Z242" s="49" t="e">
        <f t="shared" si="65"/>
        <v>#DIV/0!</v>
      </c>
      <c r="AA242" s="49" t="e">
        <f t="shared" si="65"/>
        <v>#DIV/0!</v>
      </c>
      <c r="AB242" s="49" t="e">
        <f t="shared" si="65"/>
        <v>#DIV/0!</v>
      </c>
      <c r="AC242" s="49"/>
      <c r="AD242" s="49" t="e">
        <f t="shared" si="65"/>
        <v>#DIV/0!</v>
      </c>
      <c r="AE242" s="49"/>
      <c r="AF242" s="49"/>
      <c r="AG242" s="49"/>
      <c r="AH242" s="49" t="e">
        <f t="shared" si="65"/>
        <v>#DIV/0!</v>
      </c>
    </row>
    <row r="243" spans="1:34" ht="18" hidden="1" customHeigh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27" hidden="1" customHeight="1" x14ac:dyDescent="0.25">
      <c r="A244" s="12" t="s">
        <v>137</v>
      </c>
      <c r="B244" s="76"/>
      <c r="C244" s="76">
        <f>SUM(E244:AH244)</f>
        <v>273</v>
      </c>
      <c r="D244" s="76"/>
      <c r="E244" s="76">
        <v>11</v>
      </c>
      <c r="F244" s="76">
        <v>12</v>
      </c>
      <c r="G244" s="76">
        <v>15</v>
      </c>
      <c r="H244" s="76">
        <v>20</v>
      </c>
      <c r="I244" s="76">
        <v>12</v>
      </c>
      <c r="J244" s="76">
        <v>36</v>
      </c>
      <c r="K244" s="76"/>
      <c r="L244" s="76">
        <v>18</v>
      </c>
      <c r="M244" s="76">
        <v>20</v>
      </c>
      <c r="N244" s="76">
        <v>5</v>
      </c>
      <c r="O244" s="76">
        <v>4</v>
      </c>
      <c r="P244" s="76">
        <v>5</v>
      </c>
      <c r="Q244" s="76">
        <v>16</v>
      </c>
      <c r="R244" s="76"/>
      <c r="S244" s="76"/>
      <c r="T244" s="76">
        <v>16</v>
      </c>
      <c r="U244" s="76">
        <v>13</v>
      </c>
      <c r="V244" s="76"/>
      <c r="W244" s="76"/>
      <c r="X244" s="76">
        <v>18</v>
      </c>
      <c r="Y244" s="76">
        <v>10</v>
      </c>
      <c r="Z244" s="76">
        <v>3</v>
      </c>
      <c r="AA244" s="76">
        <v>4</v>
      </c>
      <c r="AB244" s="76">
        <v>3</v>
      </c>
      <c r="AC244" s="76"/>
      <c r="AD244" s="76">
        <v>23</v>
      </c>
      <c r="AE244" s="76"/>
      <c r="AF244" s="76"/>
      <c r="AG244" s="76"/>
      <c r="AH244" s="76">
        <v>9</v>
      </c>
    </row>
    <row r="245" spans="1:34" ht="18" hidden="1" customHeight="1" x14ac:dyDescent="0.25">
      <c r="A245" s="12" t="s">
        <v>141</v>
      </c>
      <c r="B245" s="76">
        <v>108</v>
      </c>
      <c r="C245" s="76">
        <f>SUM(E245:AH245)</f>
        <v>450</v>
      </c>
      <c r="D245" s="76"/>
      <c r="E245" s="76">
        <v>20</v>
      </c>
      <c r="F245" s="76">
        <v>5</v>
      </c>
      <c r="G245" s="76">
        <v>59</v>
      </c>
      <c r="H245" s="76">
        <v>16</v>
      </c>
      <c r="I245" s="76">
        <v>21</v>
      </c>
      <c r="J245" s="76">
        <v>28</v>
      </c>
      <c r="K245" s="76"/>
      <c r="L245" s="76">
        <v>9</v>
      </c>
      <c r="M245" s="76">
        <v>20</v>
      </c>
      <c r="N245" s="76">
        <v>22</v>
      </c>
      <c r="O245" s="76">
        <v>5</v>
      </c>
      <c r="P245" s="76">
        <v>5</v>
      </c>
      <c r="Q245" s="76">
        <v>28</v>
      </c>
      <c r="R245" s="76"/>
      <c r="S245" s="76"/>
      <c r="T245" s="76">
        <v>25</v>
      </c>
      <c r="U245" s="76">
        <v>57</v>
      </c>
      <c r="V245" s="76"/>
      <c r="W245" s="76"/>
      <c r="X245" s="76">
        <v>7</v>
      </c>
      <c r="Y245" s="76">
        <v>17</v>
      </c>
      <c r="Z245" s="76">
        <v>25</v>
      </c>
      <c r="AA245" s="76">
        <v>11</v>
      </c>
      <c r="AB245" s="76">
        <v>5</v>
      </c>
      <c r="AC245" s="76"/>
      <c r="AD245" s="76">
        <v>50</v>
      </c>
      <c r="AE245" s="76"/>
      <c r="AF245" s="76"/>
      <c r="AG245" s="76"/>
      <c r="AH245" s="76">
        <v>15</v>
      </c>
    </row>
    <row r="246" spans="1:34" ht="24.6" hidden="1" customHeight="1" x14ac:dyDescent="0.35">
      <c r="A246" s="77" t="s">
        <v>98</v>
      </c>
      <c r="B246" s="61"/>
      <c r="C246" s="61">
        <f>SUM(E246:AH246)</f>
        <v>0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:34" s="63" customFormat="1" ht="21.6" hidden="1" customHeight="1" x14ac:dyDescent="0.35">
      <c r="A247" s="62" t="s">
        <v>99</v>
      </c>
      <c r="B247" s="62"/>
      <c r="C247" s="62">
        <f>SUM(E247:AH247)</f>
        <v>0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s="63" customFormat="1" ht="21.6" hidden="1" customHeight="1" x14ac:dyDescent="0.35">
      <c r="A248" s="62" t="s">
        <v>100</v>
      </c>
      <c r="B248" s="62"/>
      <c r="C248" s="62">
        <f>SUM(E248:AH248)</f>
        <v>0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s="63" customFormat="1" ht="21.6" hidden="1" customHeight="1" x14ac:dyDescent="0.3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63" customFormat="1" ht="21.6" hidden="1" customHeight="1" x14ac:dyDescent="0.35">
      <c r="A250" s="64" t="s">
        <v>101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ht="16.899999999999999" hidden="1" customHeight="1" x14ac:dyDescent="0.25">
      <c r="A251" s="78"/>
      <c r="B251" s="79"/>
      <c r="C251" s="79"/>
      <c r="D251" s="7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41.45" hidden="1" customHeight="1" x14ac:dyDescent="0.35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</row>
    <row r="253" spans="1:34" ht="20.45" hidden="1" customHeight="1" x14ac:dyDescent="0.25">
      <c r="A253" s="122"/>
      <c r="B253" s="123"/>
      <c r="C253" s="123"/>
      <c r="D253" s="123"/>
      <c r="E253" s="123"/>
      <c r="F253" s="123"/>
      <c r="G253" s="123"/>
      <c r="H253" s="123"/>
      <c r="I253" s="123"/>
      <c r="J253" s="123"/>
      <c r="K253" s="9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6.899999999999999" hidden="1" customHeight="1" x14ac:dyDescent="0.25">
      <c r="A254" s="80"/>
      <c r="B254" s="6"/>
      <c r="C254" s="6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9" hidden="1" customHeight="1" x14ac:dyDescent="0.2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</row>
    <row r="256" spans="1:34" s="11" customFormat="1" ht="49.15" hidden="1" customHeight="1" x14ac:dyDescent="0.2">
      <c r="A256" s="27" t="s">
        <v>102</v>
      </c>
      <c r="B256" s="23"/>
      <c r="C256" s="23">
        <f>SUM(E256:AH256)</f>
        <v>259083</v>
      </c>
      <c r="D256" s="23"/>
      <c r="E256" s="34">
        <v>9345</v>
      </c>
      <c r="F256" s="34">
        <v>9100</v>
      </c>
      <c r="G256" s="34">
        <v>16579</v>
      </c>
      <c r="H256" s="34">
        <v>16195</v>
      </c>
      <c r="I256" s="34">
        <v>7250</v>
      </c>
      <c r="J256" s="34">
        <v>17539</v>
      </c>
      <c r="K256" s="93"/>
      <c r="L256" s="34">
        <v>12001</v>
      </c>
      <c r="M256" s="34">
        <v>14609</v>
      </c>
      <c r="N256" s="34">
        <v>13004</v>
      </c>
      <c r="O256" s="34">
        <v>3780</v>
      </c>
      <c r="P256" s="34">
        <v>8536</v>
      </c>
      <c r="Q256" s="34">
        <v>11438</v>
      </c>
      <c r="R256" s="93"/>
      <c r="S256" s="93"/>
      <c r="T256" s="34">
        <v>16561</v>
      </c>
      <c r="U256" s="34">
        <v>15418</v>
      </c>
      <c r="V256" s="93"/>
      <c r="W256" s="93"/>
      <c r="X256" s="34">
        <v>18986</v>
      </c>
      <c r="Y256" s="34">
        <v>13238</v>
      </c>
      <c r="Z256" s="34">
        <v>7143</v>
      </c>
      <c r="AA256" s="34">
        <v>4504</v>
      </c>
      <c r="AB256" s="34">
        <v>11688</v>
      </c>
      <c r="AC256" s="93"/>
      <c r="AD256" s="34">
        <v>21385</v>
      </c>
      <c r="AE256" s="93"/>
      <c r="AF256" s="93"/>
      <c r="AG256" s="93"/>
      <c r="AH256" s="34">
        <v>10784</v>
      </c>
    </row>
    <row r="257" spans="1:34" ht="21" hidden="1" customHeight="1" x14ac:dyDescent="0.25">
      <c r="A257" s="60" t="s">
        <v>104</v>
      </c>
      <c r="B257" s="67"/>
      <c r="C257" s="23">
        <f>SUM(E257:AH257)</f>
        <v>380</v>
      </c>
      <c r="D257" s="23"/>
      <c r="E257" s="60">
        <v>16</v>
      </c>
      <c r="F257" s="60">
        <v>21</v>
      </c>
      <c r="G257" s="60">
        <v>32</v>
      </c>
      <c r="H257" s="60">
        <v>25</v>
      </c>
      <c r="I257" s="60">
        <v>16</v>
      </c>
      <c r="J257" s="60">
        <v>31</v>
      </c>
      <c r="K257" s="60"/>
      <c r="L257" s="60">
        <v>14</v>
      </c>
      <c r="M257" s="60">
        <v>29</v>
      </c>
      <c r="N257" s="60">
        <v>18</v>
      </c>
      <c r="O257" s="60">
        <v>8</v>
      </c>
      <c r="P257" s="60">
        <v>7</v>
      </c>
      <c r="Q257" s="60">
        <v>15</v>
      </c>
      <c r="R257" s="60"/>
      <c r="S257" s="60"/>
      <c r="T257" s="60">
        <v>25</v>
      </c>
      <c r="U257" s="60">
        <v>31</v>
      </c>
      <c r="V257" s="60"/>
      <c r="W257" s="60"/>
      <c r="X257" s="60">
        <v>10</v>
      </c>
      <c r="Y257" s="60">
        <v>8</v>
      </c>
      <c r="Z257" s="60">
        <v>8</v>
      </c>
      <c r="AA257" s="60">
        <v>6</v>
      </c>
      <c r="AB257" s="60">
        <v>12</v>
      </c>
      <c r="AC257" s="60"/>
      <c r="AD257" s="60">
        <v>35</v>
      </c>
      <c r="AE257" s="60"/>
      <c r="AF257" s="60"/>
      <c r="AG257" s="60"/>
      <c r="AH257" s="60">
        <v>13</v>
      </c>
    </row>
    <row r="258" spans="1:34" ht="0.6" hidden="1" customHeight="1" x14ac:dyDescent="0.25">
      <c r="A258" s="60" t="s">
        <v>105</v>
      </c>
      <c r="B258" s="67"/>
      <c r="C258" s="23">
        <f>SUM(E258:AH258)</f>
        <v>208</v>
      </c>
      <c r="D258" s="23"/>
      <c r="E258" s="60">
        <v>10</v>
      </c>
      <c r="F258" s="60">
        <v>2</v>
      </c>
      <c r="G258" s="60">
        <v>42</v>
      </c>
      <c r="H258" s="60">
        <v>11</v>
      </c>
      <c r="I258" s="60">
        <v>9</v>
      </c>
      <c r="J258" s="60">
        <v>30</v>
      </c>
      <c r="K258" s="60"/>
      <c r="L258" s="60">
        <v>9</v>
      </c>
      <c r="M258" s="60">
        <v>15</v>
      </c>
      <c r="N258" s="60">
        <v>1</v>
      </c>
      <c r="O258" s="60">
        <v>2</v>
      </c>
      <c r="P258" s="60">
        <v>5</v>
      </c>
      <c r="Q258" s="60">
        <v>1</v>
      </c>
      <c r="R258" s="60"/>
      <c r="S258" s="60"/>
      <c r="T258" s="60">
        <v>4</v>
      </c>
      <c r="U258" s="60">
        <v>8</v>
      </c>
      <c r="V258" s="60"/>
      <c r="W258" s="60"/>
      <c r="X258" s="60">
        <v>14</v>
      </c>
      <c r="Y258" s="60">
        <v>2</v>
      </c>
      <c r="Z258" s="60">
        <v>1</v>
      </c>
      <c r="AA258" s="60">
        <v>2</v>
      </c>
      <c r="AB258" s="60">
        <v>16</v>
      </c>
      <c r="AC258" s="60"/>
      <c r="AD258" s="60">
        <v>16</v>
      </c>
      <c r="AE258" s="60"/>
      <c r="AF258" s="60"/>
      <c r="AG258" s="60"/>
      <c r="AH258" s="60">
        <v>8</v>
      </c>
    </row>
    <row r="259" spans="1:34" ht="2.4500000000000002" hidden="1" customHeight="1" x14ac:dyDescent="0.25">
      <c r="A259" s="60" t="s">
        <v>105</v>
      </c>
      <c r="B259" s="67"/>
      <c r="C259" s="23">
        <f>SUM(E259:AH259)</f>
        <v>194</v>
      </c>
      <c r="D259" s="23"/>
      <c r="E259" s="60">
        <v>10</v>
      </c>
      <c r="F259" s="60">
        <v>2</v>
      </c>
      <c r="G259" s="60">
        <v>42</v>
      </c>
      <c r="H259" s="60">
        <v>11</v>
      </c>
      <c r="I259" s="60">
        <v>2</v>
      </c>
      <c r="J259" s="60">
        <v>30</v>
      </c>
      <c r="K259" s="60"/>
      <c r="L259" s="60">
        <v>9</v>
      </c>
      <c r="M259" s="60">
        <v>15</v>
      </c>
      <c r="N259" s="60">
        <v>1</v>
      </c>
      <c r="O259" s="60">
        <v>2</v>
      </c>
      <c r="P259" s="60">
        <v>5</v>
      </c>
      <c r="Q259" s="60">
        <v>1</v>
      </c>
      <c r="R259" s="60"/>
      <c r="S259" s="60"/>
      <c r="T259" s="60">
        <v>4</v>
      </c>
      <c r="U259" s="60">
        <v>1</v>
      </c>
      <c r="V259" s="60"/>
      <c r="W259" s="60"/>
      <c r="X259" s="60">
        <v>14</v>
      </c>
      <c r="Y259" s="60">
        <v>2</v>
      </c>
      <c r="Z259" s="60">
        <v>1</v>
      </c>
      <c r="AA259" s="60">
        <v>2</v>
      </c>
      <c r="AB259" s="60">
        <v>16</v>
      </c>
      <c r="AC259" s="60"/>
      <c r="AD259" s="60">
        <v>16</v>
      </c>
      <c r="AE259" s="60"/>
      <c r="AF259" s="60"/>
      <c r="AG259" s="60"/>
      <c r="AH259" s="60">
        <v>8</v>
      </c>
    </row>
    <row r="260" spans="1:34" ht="24" hidden="1" customHeight="1" x14ac:dyDescent="0.25">
      <c r="A260" s="60" t="s">
        <v>30</v>
      </c>
      <c r="B260" s="23">
        <v>554</v>
      </c>
      <c r="C260" s="23">
        <f>SUM(E260:AH260)</f>
        <v>574</v>
      </c>
      <c r="D260" s="23"/>
      <c r="E260" s="73">
        <v>11</v>
      </c>
      <c r="F260" s="73">
        <v>15</v>
      </c>
      <c r="G260" s="73">
        <v>93</v>
      </c>
      <c r="H260" s="73">
        <v>30</v>
      </c>
      <c r="I260" s="73">
        <v>15</v>
      </c>
      <c r="J260" s="73">
        <v>55</v>
      </c>
      <c r="K260" s="73"/>
      <c r="L260" s="73">
        <v>16</v>
      </c>
      <c r="M260" s="73">
        <v>18</v>
      </c>
      <c r="N260" s="73">
        <v>16</v>
      </c>
      <c r="O260" s="73">
        <v>10</v>
      </c>
      <c r="P260" s="73">
        <v>11</v>
      </c>
      <c r="Q260" s="73">
        <v>40</v>
      </c>
      <c r="R260" s="73"/>
      <c r="S260" s="73"/>
      <c r="T260" s="73">
        <v>22</v>
      </c>
      <c r="U260" s="73">
        <v>55</v>
      </c>
      <c r="V260" s="73"/>
      <c r="W260" s="73"/>
      <c r="X260" s="73">
        <v>14</v>
      </c>
      <c r="Y260" s="73">
        <v>29</v>
      </c>
      <c r="Z260" s="73">
        <v>22</v>
      </c>
      <c r="AA260" s="73">
        <v>9</v>
      </c>
      <c r="AB260" s="73">
        <v>7</v>
      </c>
      <c r="AC260" s="73"/>
      <c r="AD260" s="73">
        <v>60</v>
      </c>
      <c r="AE260" s="73"/>
      <c r="AF260" s="73"/>
      <c r="AG260" s="73"/>
      <c r="AH260" s="73">
        <v>26</v>
      </c>
    </row>
    <row r="261" spans="1:34" hidden="1" x14ac:dyDescent="0.25"/>
    <row r="262" spans="1:34" s="60" customFormat="1" hidden="1" x14ac:dyDescent="0.25">
      <c r="A262" s="60" t="s">
        <v>112</v>
      </c>
      <c r="B262" s="67"/>
      <c r="C262" s="60">
        <f>SUM(E262:AH262)</f>
        <v>40</v>
      </c>
      <c r="E262" s="60">
        <v>3</v>
      </c>
      <c r="G262" s="60">
        <v>1</v>
      </c>
      <c r="H262" s="60">
        <v>6</v>
      </c>
      <c r="J262" s="60">
        <v>1</v>
      </c>
      <c r="N262" s="60">
        <v>1</v>
      </c>
      <c r="P262" s="60">
        <v>2</v>
      </c>
      <c r="Q262" s="60">
        <v>1</v>
      </c>
      <c r="T262" s="60">
        <v>3</v>
      </c>
      <c r="U262" s="60">
        <v>1</v>
      </c>
      <c r="X262" s="60">
        <v>3</v>
      </c>
      <c r="Y262" s="60">
        <v>7</v>
      </c>
      <c r="Z262" s="60">
        <v>1</v>
      </c>
      <c r="AA262" s="60">
        <v>1</v>
      </c>
      <c r="AB262" s="60">
        <v>1</v>
      </c>
      <c r="AD262" s="60">
        <v>4</v>
      </c>
      <c r="AH262" s="60">
        <v>4</v>
      </c>
    </row>
    <row r="263" spans="1:34" hidden="1" x14ac:dyDescent="0.25"/>
    <row r="264" spans="1:34" ht="21.6" hidden="1" customHeight="1" x14ac:dyDescent="0.25">
      <c r="A264" s="60" t="s">
        <v>115</v>
      </c>
      <c r="B264" s="23">
        <v>45</v>
      </c>
      <c r="C264" s="23">
        <f>SUM(E264:AH264)</f>
        <v>58</v>
      </c>
      <c r="D264" s="23"/>
      <c r="E264" s="73">
        <v>5</v>
      </c>
      <c r="F264" s="73">
        <v>3</v>
      </c>
      <c r="G264" s="73"/>
      <c r="H264" s="73">
        <v>5</v>
      </c>
      <c r="I264" s="73">
        <v>2</v>
      </c>
      <c r="J264" s="73"/>
      <c r="K264" s="73"/>
      <c r="L264" s="73">
        <v>2</v>
      </c>
      <c r="M264" s="73">
        <v>0</v>
      </c>
      <c r="N264" s="73">
        <v>3</v>
      </c>
      <c r="O264" s="73">
        <v>3</v>
      </c>
      <c r="P264" s="73">
        <v>3</v>
      </c>
      <c r="Q264" s="73">
        <v>2</v>
      </c>
      <c r="R264" s="73"/>
      <c r="S264" s="73"/>
      <c r="T264" s="73">
        <v>2</v>
      </c>
      <c r="U264" s="73">
        <v>10</v>
      </c>
      <c r="V264" s="73"/>
      <c r="W264" s="73"/>
      <c r="X264" s="73">
        <v>6</v>
      </c>
      <c r="Y264" s="73">
        <v>6</v>
      </c>
      <c r="Z264" s="73">
        <v>1</v>
      </c>
      <c r="AA264" s="73">
        <v>1</v>
      </c>
      <c r="AB264" s="73">
        <v>4</v>
      </c>
      <c r="AC264" s="73"/>
      <c r="AD264" s="73"/>
      <c r="AE264" s="73"/>
      <c r="AF264" s="73"/>
      <c r="AG264" s="73"/>
      <c r="AH264" s="73"/>
    </row>
    <row r="265" spans="1:34" hidden="1" x14ac:dyDescent="0.25"/>
    <row r="266" spans="1:34" hidden="1" x14ac:dyDescent="0.25"/>
    <row r="267" spans="1:34" ht="13.9" hidden="1" customHeight="1" x14ac:dyDescent="0.25"/>
    <row r="268" spans="1:34" hidden="1" x14ac:dyDescent="0.25">
      <c r="J268" s="1" t="s">
        <v>126</v>
      </c>
      <c r="X268" s="1" t="s">
        <v>129</v>
      </c>
      <c r="Z268" s="1" t="s">
        <v>127</v>
      </c>
      <c r="AD268" s="1" t="s">
        <v>128</v>
      </c>
      <c r="AH268" s="1" t="s">
        <v>125</v>
      </c>
    </row>
    <row r="269" spans="1:34" ht="2.25" customHeight="1" x14ac:dyDescent="0.25"/>
    <row r="270" spans="1:34" ht="18.75" customHeight="1" x14ac:dyDescent="0.25">
      <c r="A270" s="12"/>
      <c r="B270" s="67"/>
      <c r="C270" s="76">
        <f>SUM(E270:AH270)</f>
        <v>0</v>
      </c>
      <c r="D270" s="67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</sheetData>
  <dataConsolidate/>
  <mergeCells count="38"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  <mergeCell ref="A253:J253"/>
    <mergeCell ref="A252:AH252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V7:V8"/>
    <mergeCell ref="R7:R8"/>
    <mergeCell ref="Q7:Q8"/>
    <mergeCell ref="S7:S8"/>
    <mergeCell ref="E4:AH6"/>
    <mergeCell ref="W7:W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2021-08-30T04:58:18Z</cp:lastPrinted>
  <dcterms:created xsi:type="dcterms:W3CDTF">2017-06-08T05:54:08Z</dcterms:created>
  <dcterms:modified xsi:type="dcterms:W3CDTF">2021-09-02T06:02:37Z</dcterms:modified>
</cp:coreProperties>
</file>