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оперативка!$A$2:$AH$117</definedName>
  </definedNames>
  <calcPr calcId="152511"/>
</workbook>
</file>

<file path=xl/calcChain.xml><?xml version="1.0" encoding="utf-8"?>
<calcChain xmlns="http://schemas.openxmlformats.org/spreadsheetml/2006/main">
  <c r="C46" i="1" l="1"/>
  <c r="R16" i="1" l="1"/>
  <c r="C58" i="1"/>
  <c r="C54" i="1"/>
  <c r="H23" i="1" l="1"/>
  <c r="H16" i="1"/>
  <c r="H34" i="1"/>
  <c r="C39" i="1"/>
  <c r="C41" i="1" l="1"/>
  <c r="H45" i="1" l="1"/>
  <c r="B38" i="1" l="1"/>
  <c r="C48" i="1" l="1"/>
  <c r="F34" i="1" l="1"/>
  <c r="E34" i="1" l="1"/>
  <c r="E23" i="1"/>
  <c r="E16" i="1"/>
  <c r="C22" i="1"/>
  <c r="C28" i="1"/>
  <c r="C34" i="1" l="1"/>
  <c r="C47" i="1"/>
  <c r="C45" i="1"/>
  <c r="D45" i="1" s="1"/>
  <c r="R23" i="1" l="1"/>
  <c r="J16" i="1"/>
  <c r="S32" i="1" l="1"/>
  <c r="C44" i="1" l="1"/>
  <c r="D44" i="1" s="1"/>
  <c r="AF32" i="1" l="1"/>
  <c r="AC16" i="1"/>
  <c r="B43" i="1" l="1"/>
  <c r="B17" i="1"/>
  <c r="AC17" i="1" l="1"/>
  <c r="V17" i="1"/>
  <c r="AF43" i="1"/>
  <c r="AC43" i="1"/>
  <c r="V43" i="1"/>
  <c r="U43" i="1"/>
  <c r="S43" i="1"/>
  <c r="R43" i="1"/>
  <c r="Q43" i="1"/>
  <c r="P43" i="1"/>
  <c r="O43" i="1"/>
  <c r="N43" i="1"/>
  <c r="M43" i="1"/>
  <c r="L43" i="1"/>
  <c r="K43" i="1"/>
  <c r="J43" i="1"/>
  <c r="H43" i="1"/>
  <c r="G43" i="1"/>
  <c r="F43" i="1"/>
  <c r="E43" i="1"/>
  <c r="C40" i="1"/>
  <c r="D40" i="1" s="1"/>
  <c r="C35" i="1" l="1"/>
  <c r="B62" i="1" l="1"/>
  <c r="B33" i="1"/>
  <c r="B32" i="1"/>
  <c r="B31" i="1"/>
  <c r="B30" i="1"/>
  <c r="B29" i="1"/>
  <c r="B11" i="1"/>
  <c r="D15" i="1"/>
  <c r="C43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L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38" i="1" l="1"/>
  <c r="C36" i="1"/>
  <c r="D36" i="1" s="1"/>
  <c r="C37" i="1"/>
  <c r="C38" i="1" l="1"/>
  <c r="D37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57" i="1" l="1"/>
  <c r="D61" i="1" l="1"/>
  <c r="B56" i="1"/>
  <c r="B52" i="1"/>
  <c r="AH56" i="1" l="1"/>
  <c r="AG56" i="1"/>
  <c r="AF56" i="1"/>
  <c r="AE56" i="1"/>
  <c r="AD56" i="1"/>
  <c r="AC56" i="1"/>
  <c r="AB56" i="1"/>
  <c r="AA56" i="1"/>
  <c r="Z56" i="1"/>
  <c r="Y56" i="1"/>
  <c r="X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H52" i="1"/>
  <c r="AH60" i="1" s="1"/>
  <c r="AG52" i="1"/>
  <c r="AG60" i="1" s="1"/>
  <c r="AF52" i="1"/>
  <c r="AF60" i="1" s="1"/>
  <c r="AE52" i="1"/>
  <c r="AE60" i="1" s="1"/>
  <c r="AD52" i="1"/>
  <c r="AD60" i="1" s="1"/>
  <c r="AC52" i="1"/>
  <c r="AC60" i="1" s="1"/>
  <c r="AB52" i="1"/>
  <c r="AB60" i="1" s="1"/>
  <c r="AA52" i="1"/>
  <c r="Z52" i="1"/>
  <c r="Z60" i="1" s="1"/>
  <c r="Y52" i="1"/>
  <c r="Y60" i="1" s="1"/>
  <c r="X52" i="1"/>
  <c r="X60" i="1" s="1"/>
  <c r="U52" i="1"/>
  <c r="U60" i="1" s="1"/>
  <c r="T52" i="1"/>
  <c r="T60" i="1" s="1"/>
  <c r="S52" i="1"/>
  <c r="S60" i="1" s="1"/>
  <c r="R52" i="1"/>
  <c r="R60" i="1" s="1"/>
  <c r="Q52" i="1"/>
  <c r="Q60" i="1" s="1"/>
  <c r="P52" i="1"/>
  <c r="P60" i="1" s="1"/>
  <c r="O52" i="1"/>
  <c r="O60" i="1" s="1"/>
  <c r="N52" i="1"/>
  <c r="N60" i="1" s="1"/>
  <c r="M52" i="1"/>
  <c r="M60" i="1" s="1"/>
  <c r="L52" i="1"/>
  <c r="L60" i="1" s="1"/>
  <c r="K52" i="1"/>
  <c r="K60" i="1" s="1"/>
  <c r="J52" i="1"/>
  <c r="J60" i="1" s="1"/>
  <c r="I52" i="1"/>
  <c r="I60" i="1" s="1"/>
  <c r="H52" i="1"/>
  <c r="H60" i="1" s="1"/>
  <c r="G52" i="1"/>
  <c r="G60" i="1" s="1"/>
  <c r="F52" i="1"/>
  <c r="E52" i="1"/>
  <c r="E60" i="1" l="1"/>
  <c r="AA60" i="1"/>
  <c r="F60" i="1"/>
  <c r="C63" i="1"/>
  <c r="D63" i="1" s="1"/>
  <c r="C50" i="1"/>
  <c r="AF42" i="1"/>
  <c r="AC42" i="1"/>
  <c r="U42" i="1"/>
  <c r="S42" i="1"/>
  <c r="R42" i="1"/>
  <c r="Q42" i="1"/>
  <c r="O42" i="1"/>
  <c r="N42" i="1"/>
  <c r="M42" i="1"/>
  <c r="K42" i="1"/>
  <c r="J42" i="1"/>
  <c r="H42" i="1"/>
  <c r="G42" i="1"/>
  <c r="F42" i="1"/>
  <c r="E42" i="1"/>
  <c r="C65" i="1"/>
  <c r="D65" i="1" s="1"/>
  <c r="C64" i="1"/>
  <c r="D64" i="1" s="1"/>
  <c r="D41" i="1"/>
  <c r="C57" i="1"/>
  <c r="D50" i="1" l="1"/>
  <c r="C53" i="1"/>
  <c r="C52" i="1"/>
  <c r="D54" i="1"/>
  <c r="C56" i="1"/>
  <c r="D56" i="1" s="1"/>
  <c r="C42" i="1"/>
  <c r="D42" i="1" s="1"/>
  <c r="C60" i="1" l="1"/>
  <c r="C66" i="1"/>
  <c r="D66" i="1" s="1"/>
  <c r="C62" i="1" l="1"/>
  <c r="D62" i="1" s="1"/>
  <c r="D60" i="1"/>
  <c r="B70" i="1"/>
  <c r="B81" i="1"/>
  <c r="F109" i="1" l="1"/>
  <c r="G109" i="1"/>
  <c r="H109" i="1"/>
  <c r="I109" i="1"/>
  <c r="J109" i="1"/>
  <c r="L109" i="1"/>
  <c r="M109" i="1"/>
  <c r="N109" i="1"/>
  <c r="O109" i="1"/>
  <c r="P109" i="1"/>
  <c r="Q109" i="1"/>
  <c r="T109" i="1"/>
  <c r="U109" i="1"/>
  <c r="X109" i="1"/>
  <c r="Y109" i="1"/>
  <c r="Z109" i="1"/>
  <c r="AA109" i="1"/>
  <c r="AB109" i="1"/>
  <c r="AD109" i="1"/>
  <c r="AH109" i="1"/>
  <c r="E109" i="1"/>
  <c r="C110" i="1" l="1"/>
  <c r="D111" i="1"/>
  <c r="C113" i="1"/>
  <c r="D113" i="1" s="1"/>
  <c r="D114" i="1"/>
  <c r="D115" i="1"/>
  <c r="C116" i="1"/>
  <c r="D116" i="1" s="1"/>
  <c r="D118" i="1"/>
  <c r="D125" i="1"/>
  <c r="B126" i="1"/>
  <c r="C126" i="1"/>
  <c r="E126" i="1"/>
  <c r="F126" i="1"/>
  <c r="G126" i="1"/>
  <c r="H126" i="1"/>
  <c r="I126" i="1"/>
  <c r="J126" i="1"/>
  <c r="L126" i="1"/>
  <c r="M126" i="1"/>
  <c r="N126" i="1"/>
  <c r="O126" i="1"/>
  <c r="P126" i="1"/>
  <c r="Q126" i="1"/>
  <c r="T126" i="1"/>
  <c r="U126" i="1"/>
  <c r="X126" i="1"/>
  <c r="Y126" i="1"/>
  <c r="Z126" i="1"/>
  <c r="AA126" i="1"/>
  <c r="AB126" i="1"/>
  <c r="AD126" i="1"/>
  <c r="AH126" i="1"/>
  <c r="B127" i="1"/>
  <c r="C127" i="1"/>
  <c r="E127" i="1"/>
  <c r="F127" i="1"/>
  <c r="G127" i="1"/>
  <c r="H127" i="1"/>
  <c r="I127" i="1"/>
  <c r="J127" i="1"/>
  <c r="L127" i="1"/>
  <c r="M127" i="1"/>
  <c r="N127" i="1"/>
  <c r="O127" i="1"/>
  <c r="P127" i="1"/>
  <c r="Q127" i="1"/>
  <c r="T127" i="1"/>
  <c r="U127" i="1"/>
  <c r="X127" i="1"/>
  <c r="Y127" i="1"/>
  <c r="Z127" i="1"/>
  <c r="AA127" i="1"/>
  <c r="AB127" i="1"/>
  <c r="AD127" i="1"/>
  <c r="AH127" i="1"/>
  <c r="C128" i="1"/>
  <c r="D128" i="1" s="1"/>
  <c r="C129" i="1"/>
  <c r="D129" i="1" s="1"/>
  <c r="C130" i="1"/>
  <c r="D130" i="1" s="1"/>
  <c r="C131" i="1"/>
  <c r="D131" i="1" s="1"/>
  <c r="C132" i="1"/>
  <c r="C133" i="1" s="1"/>
  <c r="B133" i="1"/>
  <c r="E133" i="1"/>
  <c r="F133" i="1"/>
  <c r="G133" i="1"/>
  <c r="H133" i="1"/>
  <c r="I133" i="1"/>
  <c r="J133" i="1"/>
  <c r="L133" i="1"/>
  <c r="M133" i="1"/>
  <c r="N133" i="1"/>
  <c r="O133" i="1"/>
  <c r="P133" i="1"/>
  <c r="Q133" i="1"/>
  <c r="T133" i="1"/>
  <c r="U133" i="1"/>
  <c r="X133" i="1"/>
  <c r="Y133" i="1"/>
  <c r="Z133" i="1"/>
  <c r="AA133" i="1"/>
  <c r="AB133" i="1"/>
  <c r="AD133" i="1"/>
  <c r="AH133" i="1"/>
  <c r="C134" i="1"/>
  <c r="D134" i="1" s="1"/>
  <c r="C135" i="1"/>
  <c r="D135" i="1" s="1"/>
  <c r="C136" i="1"/>
  <c r="D136" i="1" s="1"/>
  <c r="C137" i="1"/>
  <c r="D137" i="1" s="1"/>
  <c r="D138" i="1"/>
  <c r="C139" i="1"/>
  <c r="D139" i="1" s="1"/>
  <c r="B140" i="1"/>
  <c r="E140" i="1"/>
  <c r="F140" i="1"/>
  <c r="G140" i="1"/>
  <c r="H140" i="1"/>
  <c r="I140" i="1"/>
  <c r="J140" i="1"/>
  <c r="L140" i="1"/>
  <c r="M140" i="1"/>
  <c r="N140" i="1"/>
  <c r="O140" i="1"/>
  <c r="P140" i="1"/>
  <c r="Q140" i="1"/>
  <c r="T140" i="1"/>
  <c r="U140" i="1"/>
  <c r="X140" i="1"/>
  <c r="Y140" i="1"/>
  <c r="Z140" i="1"/>
  <c r="AA140" i="1"/>
  <c r="AB140" i="1"/>
  <c r="AD140" i="1"/>
  <c r="AH140" i="1"/>
  <c r="C141" i="1"/>
  <c r="D141" i="1" s="1"/>
  <c r="C142" i="1"/>
  <c r="D142" i="1" s="1"/>
  <c r="C143" i="1"/>
  <c r="D143" i="1" s="1"/>
  <c r="C144" i="1"/>
  <c r="D144" i="1" s="1"/>
  <c r="B145" i="1"/>
  <c r="E145" i="1"/>
  <c r="F145" i="1"/>
  <c r="G145" i="1"/>
  <c r="H145" i="1"/>
  <c r="I145" i="1"/>
  <c r="J145" i="1"/>
  <c r="L145" i="1"/>
  <c r="M145" i="1"/>
  <c r="N145" i="1"/>
  <c r="O145" i="1"/>
  <c r="P145" i="1"/>
  <c r="Q145" i="1"/>
  <c r="T145" i="1"/>
  <c r="U145" i="1"/>
  <c r="X145" i="1"/>
  <c r="Y145" i="1"/>
  <c r="Z145" i="1"/>
  <c r="AA145" i="1"/>
  <c r="AB145" i="1"/>
  <c r="AD145" i="1"/>
  <c r="AH145" i="1"/>
  <c r="B146" i="1"/>
  <c r="E146" i="1"/>
  <c r="F146" i="1"/>
  <c r="G146" i="1"/>
  <c r="H146" i="1"/>
  <c r="I146" i="1"/>
  <c r="J146" i="1"/>
  <c r="L146" i="1"/>
  <c r="M146" i="1"/>
  <c r="N146" i="1"/>
  <c r="O146" i="1"/>
  <c r="P146" i="1"/>
  <c r="Q146" i="1"/>
  <c r="T146" i="1"/>
  <c r="U146" i="1"/>
  <c r="X146" i="1"/>
  <c r="Y146" i="1"/>
  <c r="Z146" i="1"/>
  <c r="AA146" i="1"/>
  <c r="AB146" i="1"/>
  <c r="AD146" i="1"/>
  <c r="AH146" i="1"/>
  <c r="B147" i="1"/>
  <c r="F147" i="1"/>
  <c r="G147" i="1"/>
  <c r="H147" i="1"/>
  <c r="I147" i="1"/>
  <c r="J147" i="1"/>
  <c r="L147" i="1"/>
  <c r="M147" i="1"/>
  <c r="N147" i="1"/>
  <c r="P147" i="1"/>
  <c r="Q147" i="1"/>
  <c r="U147" i="1"/>
  <c r="X147" i="1"/>
  <c r="Y147" i="1"/>
  <c r="Z147" i="1"/>
  <c r="AD147" i="1"/>
  <c r="AH147" i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X148" i="1"/>
  <c r="Y148" i="1"/>
  <c r="Z148" i="1"/>
  <c r="AA148" i="1"/>
  <c r="AB148" i="1"/>
  <c r="AD148" i="1"/>
  <c r="AH148" i="1"/>
  <c r="B149" i="1"/>
  <c r="E149" i="1"/>
  <c r="I149" i="1"/>
  <c r="T149" i="1"/>
  <c r="U149" i="1"/>
  <c r="Z149" i="1"/>
  <c r="AB149" i="1"/>
  <c r="C150" i="1"/>
  <c r="C151" i="1"/>
  <c r="H152" i="1"/>
  <c r="N152" i="1"/>
  <c r="Q152" i="1"/>
  <c r="U152" i="1"/>
  <c r="Y152" i="1"/>
  <c r="AD152" i="1"/>
  <c r="C153" i="1"/>
  <c r="D153" i="1" s="1"/>
  <c r="C154" i="1"/>
  <c r="D154" i="1" s="1"/>
  <c r="C157" i="1"/>
  <c r="C159" i="1"/>
  <c r="C160" i="1" s="1"/>
  <c r="B160" i="1"/>
  <c r="E160" i="1"/>
  <c r="F160" i="1"/>
  <c r="G160" i="1"/>
  <c r="H160" i="1"/>
  <c r="I160" i="1"/>
  <c r="J160" i="1"/>
  <c r="L160" i="1"/>
  <c r="M160" i="1"/>
  <c r="N160" i="1"/>
  <c r="O160" i="1"/>
  <c r="P160" i="1"/>
  <c r="Q160" i="1"/>
  <c r="T160" i="1"/>
  <c r="U160" i="1"/>
  <c r="X160" i="1"/>
  <c r="Y160" i="1"/>
  <c r="Z160" i="1"/>
  <c r="AA160" i="1"/>
  <c r="AB160" i="1"/>
  <c r="AD160" i="1"/>
  <c r="AH160" i="1"/>
  <c r="B161" i="1"/>
  <c r="E161" i="1"/>
  <c r="F161" i="1"/>
  <c r="G161" i="1"/>
  <c r="H161" i="1"/>
  <c r="I161" i="1"/>
  <c r="J161" i="1"/>
  <c r="L161" i="1"/>
  <c r="M161" i="1"/>
  <c r="N161" i="1"/>
  <c r="O161" i="1"/>
  <c r="P161" i="1"/>
  <c r="Q161" i="1"/>
  <c r="T161" i="1"/>
  <c r="U161" i="1"/>
  <c r="X161" i="1"/>
  <c r="Y161" i="1"/>
  <c r="Z161" i="1"/>
  <c r="AA161" i="1"/>
  <c r="AB161" i="1"/>
  <c r="AD161" i="1"/>
  <c r="AH161" i="1"/>
  <c r="D162" i="1"/>
  <c r="C163" i="1"/>
  <c r="B164" i="1"/>
  <c r="E164" i="1"/>
  <c r="F164" i="1"/>
  <c r="G164" i="1"/>
  <c r="H164" i="1"/>
  <c r="I164" i="1"/>
  <c r="J164" i="1"/>
  <c r="L164" i="1"/>
  <c r="M164" i="1"/>
  <c r="N164" i="1"/>
  <c r="O164" i="1"/>
  <c r="P164" i="1"/>
  <c r="Q164" i="1"/>
  <c r="T164" i="1"/>
  <c r="U164" i="1"/>
  <c r="X164" i="1"/>
  <c r="Y164" i="1"/>
  <c r="Z164" i="1"/>
  <c r="AA164" i="1"/>
  <c r="AB164" i="1"/>
  <c r="AD164" i="1"/>
  <c r="AH164" i="1"/>
  <c r="B165" i="1"/>
  <c r="E165" i="1"/>
  <c r="F165" i="1"/>
  <c r="G165" i="1"/>
  <c r="H165" i="1"/>
  <c r="I165" i="1"/>
  <c r="J165" i="1"/>
  <c r="L165" i="1"/>
  <c r="M165" i="1"/>
  <c r="N165" i="1"/>
  <c r="O165" i="1"/>
  <c r="P165" i="1"/>
  <c r="Q165" i="1"/>
  <c r="T165" i="1"/>
  <c r="U165" i="1"/>
  <c r="X165" i="1"/>
  <c r="Y165" i="1"/>
  <c r="Z165" i="1"/>
  <c r="AA165" i="1"/>
  <c r="AB165" i="1"/>
  <c r="AD165" i="1"/>
  <c r="AH165" i="1"/>
  <c r="C166" i="1"/>
  <c r="C167" i="1"/>
  <c r="C169" i="1"/>
  <c r="B170" i="1"/>
  <c r="E170" i="1"/>
  <c r="F170" i="1"/>
  <c r="G170" i="1"/>
  <c r="H170" i="1"/>
  <c r="I170" i="1"/>
  <c r="J170" i="1"/>
  <c r="L170" i="1"/>
  <c r="M170" i="1"/>
  <c r="N170" i="1"/>
  <c r="O170" i="1"/>
  <c r="P170" i="1"/>
  <c r="Q170" i="1"/>
  <c r="U170" i="1"/>
  <c r="X170" i="1"/>
  <c r="Y170" i="1"/>
  <c r="Z170" i="1"/>
  <c r="AA170" i="1"/>
  <c r="AB170" i="1"/>
  <c r="AD170" i="1"/>
  <c r="AH170" i="1"/>
  <c r="D171" i="1"/>
  <c r="C172" i="1"/>
  <c r="D172" i="1" s="1"/>
  <c r="B173" i="1"/>
  <c r="E173" i="1"/>
  <c r="F173" i="1"/>
  <c r="G173" i="1"/>
  <c r="H173" i="1"/>
  <c r="I173" i="1"/>
  <c r="J173" i="1"/>
  <c r="L173" i="1"/>
  <c r="M173" i="1"/>
  <c r="N173" i="1"/>
  <c r="P173" i="1"/>
  <c r="Q173" i="1"/>
  <c r="U173" i="1"/>
  <c r="X173" i="1"/>
  <c r="Y173" i="1"/>
  <c r="Z173" i="1"/>
  <c r="AB173" i="1"/>
  <c r="AD173" i="1"/>
  <c r="AH173" i="1"/>
  <c r="B174" i="1"/>
  <c r="E174" i="1"/>
  <c r="F174" i="1"/>
  <c r="G174" i="1"/>
  <c r="H174" i="1"/>
  <c r="I174" i="1"/>
  <c r="J174" i="1"/>
  <c r="L174" i="1"/>
  <c r="M174" i="1"/>
  <c r="N174" i="1"/>
  <c r="O174" i="1"/>
  <c r="P174" i="1"/>
  <c r="Q174" i="1"/>
  <c r="U174" i="1"/>
  <c r="X174" i="1"/>
  <c r="Y174" i="1"/>
  <c r="Z174" i="1"/>
  <c r="AA174" i="1"/>
  <c r="AB174" i="1"/>
  <c r="AD174" i="1"/>
  <c r="AH174" i="1"/>
  <c r="C175" i="1"/>
  <c r="D175" i="1" s="1"/>
  <c r="C176" i="1"/>
  <c r="D176" i="1" s="1"/>
  <c r="B177" i="1"/>
  <c r="G177" i="1"/>
  <c r="M177" i="1"/>
  <c r="AH177" i="1"/>
  <c r="C178" i="1"/>
  <c r="D178" i="1" s="1"/>
  <c r="C179" i="1"/>
  <c r="D179" i="1" s="1"/>
  <c r="B180" i="1"/>
  <c r="H180" i="1"/>
  <c r="O180" i="1"/>
  <c r="U180" i="1"/>
  <c r="X180" i="1"/>
  <c r="AB180" i="1"/>
  <c r="C181" i="1"/>
  <c r="D181" i="1" s="1"/>
  <c r="C182" i="1"/>
  <c r="B183" i="1"/>
  <c r="N183" i="1"/>
  <c r="Y183" i="1"/>
  <c r="Z183" i="1"/>
  <c r="C184" i="1"/>
  <c r="D184" i="1" s="1"/>
  <c r="C185" i="1"/>
  <c r="D185" i="1" s="1"/>
  <c r="B186" i="1"/>
  <c r="E186" i="1"/>
  <c r="H186" i="1"/>
  <c r="I186" i="1"/>
  <c r="J186" i="1"/>
  <c r="L186" i="1"/>
  <c r="M186" i="1"/>
  <c r="N186" i="1"/>
  <c r="Q186" i="1"/>
  <c r="T186" i="1"/>
  <c r="X186" i="1"/>
  <c r="Y186" i="1"/>
  <c r="Z186" i="1"/>
  <c r="AA186" i="1"/>
  <c r="AB186" i="1"/>
  <c r="AD186" i="1"/>
  <c r="C187" i="1"/>
  <c r="C188" i="1"/>
  <c r="H189" i="1"/>
  <c r="I189" i="1"/>
  <c r="J189" i="1"/>
  <c r="L189" i="1"/>
  <c r="N189" i="1"/>
  <c r="T189" i="1"/>
  <c r="U189" i="1"/>
  <c r="AA189" i="1"/>
  <c r="AD189" i="1"/>
  <c r="C190" i="1"/>
  <c r="D190" i="1" s="1"/>
  <c r="C191" i="1"/>
  <c r="B192" i="1"/>
  <c r="T192" i="1"/>
  <c r="Y192" i="1"/>
  <c r="C193" i="1"/>
  <c r="D193" i="1" s="1"/>
  <c r="C194" i="1"/>
  <c r="D194" i="1" s="1"/>
  <c r="B195" i="1"/>
  <c r="G195" i="1"/>
  <c r="M195" i="1"/>
  <c r="Z195" i="1"/>
  <c r="C196" i="1"/>
  <c r="C197" i="1"/>
  <c r="B198" i="1"/>
  <c r="G198" i="1"/>
  <c r="J198" i="1"/>
  <c r="L198" i="1"/>
  <c r="M198" i="1"/>
  <c r="U198" i="1"/>
  <c r="Z198" i="1"/>
  <c r="AD198" i="1"/>
  <c r="C199" i="1"/>
  <c r="D199" i="1" s="1"/>
  <c r="D200" i="1"/>
  <c r="D201" i="1"/>
  <c r="C202" i="1"/>
  <c r="C203" i="1" s="1"/>
  <c r="C204" i="1"/>
  <c r="D204" i="1" s="1"/>
  <c r="C206" i="1"/>
  <c r="C207" i="1" s="1"/>
  <c r="B207" i="1"/>
  <c r="E207" i="1"/>
  <c r="F207" i="1"/>
  <c r="G207" i="1"/>
  <c r="H207" i="1"/>
  <c r="I207" i="1"/>
  <c r="J207" i="1"/>
  <c r="L207" i="1"/>
  <c r="M207" i="1"/>
  <c r="N207" i="1"/>
  <c r="O207" i="1"/>
  <c r="P207" i="1"/>
  <c r="Q207" i="1"/>
  <c r="T207" i="1"/>
  <c r="U207" i="1"/>
  <c r="X207" i="1"/>
  <c r="Y207" i="1"/>
  <c r="Z207" i="1"/>
  <c r="AA207" i="1"/>
  <c r="AB207" i="1"/>
  <c r="AD207" i="1"/>
  <c r="AH207" i="1"/>
  <c r="C208" i="1"/>
  <c r="D208" i="1" s="1"/>
  <c r="C209" i="1"/>
  <c r="D209" i="1" s="1"/>
  <c r="C210" i="1"/>
  <c r="D210" i="1" s="1"/>
  <c r="C211" i="1"/>
  <c r="D211" i="1" s="1"/>
  <c r="C212" i="1"/>
  <c r="D212" i="1" s="1"/>
  <c r="E213" i="1"/>
  <c r="F213" i="1"/>
  <c r="G213" i="1"/>
  <c r="H213" i="1"/>
  <c r="I213" i="1"/>
  <c r="J213" i="1"/>
  <c r="L213" i="1"/>
  <c r="M213" i="1"/>
  <c r="N213" i="1"/>
  <c r="O213" i="1"/>
  <c r="P213" i="1"/>
  <c r="Q213" i="1"/>
  <c r="T213" i="1"/>
  <c r="U213" i="1"/>
  <c r="X213" i="1"/>
  <c r="Y213" i="1"/>
  <c r="Z213" i="1"/>
  <c r="AA213" i="1"/>
  <c r="AB213" i="1"/>
  <c r="AD213" i="1"/>
  <c r="AH213" i="1"/>
  <c r="C214" i="1"/>
  <c r="D214" i="1" s="1"/>
  <c r="C215" i="1"/>
  <c r="C218" i="1"/>
  <c r="D218" i="1" s="1"/>
  <c r="C219" i="1"/>
  <c r="D219" i="1" s="1"/>
  <c r="B220" i="1"/>
  <c r="B221" i="1"/>
  <c r="E221" i="1"/>
  <c r="F221" i="1"/>
  <c r="G221" i="1"/>
  <c r="H221" i="1"/>
  <c r="I221" i="1"/>
  <c r="J221" i="1"/>
  <c r="L221" i="1"/>
  <c r="M221" i="1"/>
  <c r="N221" i="1"/>
  <c r="O221" i="1"/>
  <c r="P221" i="1"/>
  <c r="Q221" i="1"/>
  <c r="T221" i="1"/>
  <c r="U221" i="1"/>
  <c r="X221" i="1"/>
  <c r="Y221" i="1"/>
  <c r="Z221" i="1"/>
  <c r="AA221" i="1"/>
  <c r="AB221" i="1"/>
  <c r="AD221" i="1"/>
  <c r="AH221" i="1"/>
  <c r="C222" i="1"/>
  <c r="D222" i="1" s="1"/>
  <c r="C223" i="1"/>
  <c r="D223" i="1" s="1"/>
  <c r="B224" i="1"/>
  <c r="B225" i="1"/>
  <c r="E225" i="1"/>
  <c r="F225" i="1"/>
  <c r="G225" i="1"/>
  <c r="H225" i="1"/>
  <c r="I225" i="1"/>
  <c r="J225" i="1"/>
  <c r="L225" i="1"/>
  <c r="M225" i="1"/>
  <c r="N225" i="1"/>
  <c r="O225" i="1"/>
  <c r="P225" i="1"/>
  <c r="Q225" i="1"/>
  <c r="T225" i="1"/>
  <c r="U225" i="1"/>
  <c r="X225" i="1"/>
  <c r="Y225" i="1"/>
  <c r="Z225" i="1"/>
  <c r="AA225" i="1"/>
  <c r="AB225" i="1"/>
  <c r="AD225" i="1"/>
  <c r="AH225" i="1"/>
  <c r="C226" i="1"/>
  <c r="D226" i="1" s="1"/>
  <c r="C227" i="1"/>
  <c r="D227" i="1" s="1"/>
  <c r="B228" i="1"/>
  <c r="B229" i="1"/>
  <c r="E229" i="1"/>
  <c r="F229" i="1"/>
  <c r="G229" i="1"/>
  <c r="H229" i="1"/>
  <c r="I229" i="1"/>
  <c r="J229" i="1"/>
  <c r="L229" i="1"/>
  <c r="M229" i="1"/>
  <c r="N229" i="1"/>
  <c r="O229" i="1"/>
  <c r="P229" i="1"/>
  <c r="Q229" i="1"/>
  <c r="T229" i="1"/>
  <c r="U229" i="1"/>
  <c r="X229" i="1"/>
  <c r="Y229" i="1"/>
  <c r="Z229" i="1"/>
  <c r="AA229" i="1"/>
  <c r="AB229" i="1"/>
  <c r="AD229" i="1"/>
  <c r="AH229" i="1"/>
  <c r="C230" i="1"/>
  <c r="C231" i="1" s="1"/>
  <c r="D231" i="1" s="1"/>
  <c r="C232" i="1"/>
  <c r="D232" i="1" s="1"/>
  <c r="B233" i="1"/>
  <c r="C234" i="1"/>
  <c r="E235" i="1"/>
  <c r="E237" i="1" s="1"/>
  <c r="F235" i="1"/>
  <c r="F237" i="1" s="1"/>
  <c r="G235" i="1"/>
  <c r="G237" i="1" s="1"/>
  <c r="H235" i="1"/>
  <c r="H237" i="1" s="1"/>
  <c r="I235" i="1"/>
  <c r="I237" i="1" s="1"/>
  <c r="J235" i="1"/>
  <c r="J237" i="1" s="1"/>
  <c r="L235" i="1"/>
  <c r="L237" i="1" s="1"/>
  <c r="M235" i="1"/>
  <c r="M237" i="1" s="1"/>
  <c r="N235" i="1"/>
  <c r="N237" i="1" s="1"/>
  <c r="O235" i="1"/>
  <c r="O237" i="1" s="1"/>
  <c r="P235" i="1"/>
  <c r="P237" i="1" s="1"/>
  <c r="Q235" i="1"/>
  <c r="Q237" i="1" s="1"/>
  <c r="T235" i="1"/>
  <c r="T237" i="1" s="1"/>
  <c r="U235" i="1"/>
  <c r="U237" i="1" s="1"/>
  <c r="X235" i="1"/>
  <c r="X237" i="1" s="1"/>
  <c r="Y235" i="1"/>
  <c r="Y237" i="1" s="1"/>
  <c r="Z235" i="1"/>
  <c r="Z237" i="1" s="1"/>
  <c r="AA235" i="1"/>
  <c r="AA237" i="1" s="1"/>
  <c r="AB235" i="1"/>
  <c r="AB237" i="1" s="1"/>
  <c r="AD235" i="1"/>
  <c r="AD237" i="1" s="1"/>
  <c r="AH235" i="1"/>
  <c r="AH237" i="1" s="1"/>
  <c r="C236" i="1"/>
  <c r="D236" i="1" s="1"/>
  <c r="C239" i="1"/>
  <c r="C240" i="1"/>
  <c r="C241" i="1"/>
  <c r="C242" i="1"/>
  <c r="C243" i="1"/>
  <c r="D230" i="1" l="1"/>
  <c r="C183" i="1"/>
  <c r="D183" i="1" s="1"/>
  <c r="D206" i="1"/>
  <c r="D202" i="1"/>
  <c r="D132" i="1"/>
  <c r="C220" i="1"/>
  <c r="D220" i="1" s="1"/>
  <c r="C216" i="1"/>
  <c r="D216" i="1" s="1"/>
  <c r="C145" i="1"/>
  <c r="D145" i="1" s="1"/>
  <c r="C224" i="1"/>
  <c r="D224" i="1" s="1"/>
  <c r="C165" i="1"/>
  <c r="D165" i="1" s="1"/>
  <c r="C233" i="1"/>
  <c r="D233" i="1" s="1"/>
  <c r="C192" i="1"/>
  <c r="D192" i="1" s="1"/>
  <c r="D182" i="1"/>
  <c r="C155" i="1"/>
  <c r="D155" i="1" s="1"/>
  <c r="C152" i="1"/>
  <c r="C140" i="1"/>
  <c r="B235" i="1"/>
  <c r="B237" i="1" s="1"/>
  <c r="C186" i="1"/>
  <c r="D186" i="1" s="1"/>
  <c r="C198" i="1"/>
  <c r="D198" i="1" s="1"/>
  <c r="D191" i="1"/>
  <c r="C189" i="1"/>
  <c r="C180" i="1"/>
  <c r="D180" i="1" s="1"/>
  <c r="C177" i="1"/>
  <c r="D177" i="1" s="1"/>
  <c r="C168" i="1"/>
  <c r="C170" i="1" s="1"/>
  <c r="C229" i="1"/>
  <c r="C228" i="1"/>
  <c r="D228" i="1" s="1"/>
  <c r="C225" i="1"/>
  <c r="C221" i="1"/>
  <c r="D215" i="1"/>
  <c r="C195" i="1"/>
  <c r="D195" i="1" s="1"/>
  <c r="D169" i="1"/>
  <c r="D163" i="1"/>
  <c r="C161" i="1"/>
  <c r="D159" i="1"/>
  <c r="C109" i="1"/>
  <c r="C174" i="1"/>
  <c r="D174" i="1" s="1"/>
  <c r="C173" i="1"/>
  <c r="C147" i="1"/>
  <c r="D147" i="1" s="1"/>
  <c r="C146" i="1"/>
  <c r="D146" i="1" s="1"/>
  <c r="C213" i="1"/>
  <c r="D213" i="1" s="1"/>
  <c r="C164" i="1"/>
  <c r="C149" i="1"/>
  <c r="D149" i="1" s="1"/>
  <c r="C148" i="1"/>
  <c r="D148" i="1" s="1"/>
  <c r="C86" i="1"/>
  <c r="C87" i="1"/>
  <c r="C235" i="1" l="1"/>
  <c r="D235" i="1" l="1"/>
  <c r="C237" i="1"/>
  <c r="D237" i="1" s="1"/>
  <c r="C85" i="1" l="1"/>
  <c r="C76" i="1" l="1"/>
  <c r="C77" i="1"/>
  <c r="C78" i="1"/>
  <c r="C79" i="1"/>
  <c r="C80" i="1"/>
  <c r="C82" i="1"/>
  <c r="C83" i="1"/>
  <c r="C84" i="1"/>
  <c r="C265" i="1" l="1"/>
  <c r="D105" i="1" l="1"/>
  <c r="D107" i="1"/>
  <c r="C259" i="1" l="1"/>
  <c r="E70" i="1" l="1"/>
  <c r="C257" i="1" l="1"/>
  <c r="C255" i="1"/>
  <c r="C254" i="1"/>
  <c r="C253" i="1"/>
  <c r="C252" i="1"/>
  <c r="C251" i="1"/>
  <c r="C106" i="1"/>
  <c r="D106" i="1" s="1"/>
  <c r="C104" i="1"/>
  <c r="D104" i="1" s="1"/>
  <c r="C103" i="1"/>
  <c r="D103" i="1" s="1"/>
  <c r="C102" i="1"/>
  <c r="D102" i="1" s="1"/>
  <c r="C101" i="1"/>
  <c r="D101" i="1" s="1"/>
  <c r="C100" i="1"/>
  <c r="C99" i="1"/>
  <c r="D99" i="1" s="1"/>
  <c r="C98" i="1"/>
  <c r="C97" i="1"/>
  <c r="C96" i="1"/>
  <c r="C95" i="1"/>
  <c r="C94" i="1"/>
  <c r="C93" i="1"/>
  <c r="C92" i="1"/>
  <c r="C91" i="1"/>
  <c r="C90" i="1"/>
  <c r="C89" i="1"/>
  <c r="C88" i="1"/>
  <c r="AH81" i="1"/>
  <c r="AD81" i="1"/>
  <c r="AB81" i="1"/>
  <c r="AA81" i="1"/>
  <c r="Z81" i="1"/>
  <c r="Y81" i="1"/>
  <c r="X81" i="1"/>
  <c r="U81" i="1"/>
  <c r="T81" i="1"/>
  <c r="Q81" i="1"/>
  <c r="P81" i="1"/>
  <c r="O81" i="1"/>
  <c r="N81" i="1"/>
  <c r="M81" i="1"/>
  <c r="L81" i="1"/>
  <c r="J81" i="1"/>
  <c r="I81" i="1"/>
  <c r="H81" i="1"/>
  <c r="G81" i="1"/>
  <c r="F81" i="1"/>
  <c r="E81" i="1"/>
  <c r="C81" i="1" s="1"/>
  <c r="C75" i="1"/>
  <c r="C74" i="1"/>
  <c r="C73" i="1"/>
  <c r="C72" i="1"/>
  <c r="C71" i="1"/>
  <c r="AH70" i="1"/>
  <c r="AD70" i="1"/>
  <c r="AA70" i="1"/>
  <c r="Z70" i="1"/>
  <c r="Y70" i="1"/>
  <c r="X70" i="1"/>
  <c r="U70" i="1"/>
  <c r="T70" i="1"/>
  <c r="Q70" i="1"/>
  <c r="P70" i="1"/>
  <c r="O70" i="1"/>
  <c r="N70" i="1"/>
  <c r="M70" i="1"/>
  <c r="L70" i="1"/>
  <c r="J70" i="1"/>
  <c r="I70" i="1"/>
  <c r="H70" i="1"/>
  <c r="G70" i="1"/>
  <c r="F70" i="1"/>
  <c r="C69" i="1"/>
  <c r="C68" i="1"/>
  <c r="C67" i="1"/>
  <c r="C70" i="1" l="1"/>
  <c r="D86" i="1"/>
  <c r="D89" i="1"/>
  <c r="D88" i="1"/>
  <c r="D92" i="1"/>
</calcChain>
</file>

<file path=xl/sharedStrings.xml><?xml version="1.0" encoding="utf-8"?>
<sst xmlns="http://schemas.openxmlformats.org/spreadsheetml/2006/main" count="282" uniqueCount="208">
  <si>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</si>
  <si>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</si>
  <si>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</si>
  <si>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</si>
  <si>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</si>
  <si>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</si>
  <si>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</si>
  <si>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</si>
  <si>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</si>
  <si>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</si>
  <si>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</si>
  <si>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</si>
  <si>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</si>
  <si>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</si>
  <si>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</si>
  <si>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</si>
  <si>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</si>
  <si>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</si>
  <si>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</si>
  <si>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</si>
  <si>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</si>
  <si>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</si>
  <si>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</si>
  <si>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</si>
  <si>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</si>
  <si>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</si>
  <si>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</si>
  <si>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</si>
  <si>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</si>
  <si>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</si>
  <si>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</si>
  <si>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</si>
  <si>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</si>
  <si>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</si>
  <si>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</si>
  <si>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</si>
  <si>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</si>
  <si>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</si>
  <si>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</si>
  <si>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</si>
  <si>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</si>
  <si>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</si>
  <si>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</si>
  <si>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</si>
  <si>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</si>
  <si>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</si>
  <si>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</si>
  <si>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</si>
  <si>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</si>
  <si>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</si>
  <si>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</si>
  <si>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</si>
  <si>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</si>
  <si>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</si>
  <si>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</si>
  <si>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</si>
  <si>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</si>
  <si>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</si>
  <si>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</si>
  <si>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</si>
  <si>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</si>
  <si>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</si>
  <si>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</si>
  <si>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</si>
  <si>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</si>
  <si>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</si>
  <si>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</si>
  <si>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</si>
  <si>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</si>
  <si>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</si>
  <si>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</si>
  <si>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</si>
  <si>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</si>
  <si>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</si>
  <si>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</si>
  <si>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</si>
  <si>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</si>
  <si>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</si>
  <si>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</si>
  <si>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</si>
  <si>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</si>
  <si>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</si>
  <si>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</si>
  <si>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</si>
  <si>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</si>
  <si>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</si>
  <si>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</si>
  <si>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</si>
  <si>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</si>
  <si>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</si>
  <si>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</si>
  <si>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</si>
  <si>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</si>
  <si>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</si>
  <si>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</si>
  <si>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</si>
  <si>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</si>
  <si>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</si>
  <si>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</si>
  <si>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</si>
  <si>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</si>
  <si>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</si>
  <si>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</si>
  <si>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</si>
  <si>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</si>
  <si>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</si>
  <si>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</si>
  <si>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</si>
  <si>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</si>
  <si>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</si>
  <si>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</si>
  <si>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</si>
  <si>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</si>
  <si>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</si>
  <si>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</si>
  <si>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</si>
  <si>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</si>
  <si>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</si>
  <si>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</si>
  <si>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</si>
  <si>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</si>
  <si>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</si>
  <si>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</si>
  <si>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</si>
  <si>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</si>
  <si>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</si>
  <si>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</si>
  <si>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</si>
  <si>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</si>
  <si>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</si>
  <si>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</si>
  <si>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</si>
  <si>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</si>
  <si>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</si>
  <si>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</si>
  <si>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</si>
  <si>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</si>
  <si>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</si>
  <si>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</si>
  <si>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</si>
  <si>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</si>
  <si>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</si>
  <si>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</si>
  <si>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</si>
  <si>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</si>
  <si>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</si>
  <si>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</si>
  <si>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</si>
  <si>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</si>
  <si>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</si>
  <si>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</si>
  <si>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</si>
  <si>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</si>
  <si>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</si>
  <si>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</si>
  <si>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</si>
  <si>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</si>
  <si>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</si>
  <si>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</si>
  <si>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</si>
  <si>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</si>
  <si>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</si>
  <si>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</si>
  <si>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</si>
  <si>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</si>
  <si>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</si>
  <si>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</si>
  <si>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</si>
  <si>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</si>
  <si>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</si>
  <si>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</si>
  <si>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</si>
  <si>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</si>
  <si>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</si>
  <si>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</si>
  <si>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</si>
  <si>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</si>
  <si>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</si>
  <si>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</si>
  <si>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</si>
  <si>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</si>
  <si>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</si>
  <si>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</si>
  <si>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</si>
  <si>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</si>
  <si>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</si>
  <si>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</si>
  <si>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</si>
  <si>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</si>
  <si>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</si>
  <si>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</si>
  <si>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</si>
  <si>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</si>
  <si>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</si>
  <si>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</si>
  <si>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</si>
  <si>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</si>
  <si>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</si>
  <si>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</si>
  <si>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</si>
  <si>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</si>
  <si>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</si>
  <si>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</si>
  <si>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</si>
  <si>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</si>
  <si>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</si>
  <si>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</si>
  <si>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Информация о сельскохозяйственных работах по состоянию на 30 августа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</si>
</sst>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65"/>
  <sheetViews>
    <sheetView tabSelected="1" view="pageBreakPreview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C46" sqref="C46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24" t="s">
        <v>207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25" t="s">
        <v>3</v>
      </c>
      <c r="B4" s="128" t="s">
        <v>148</v>
      </c>
      <c r="C4" s="131" t="s">
        <v>150</v>
      </c>
      <c r="D4" s="131" t="s">
        <v>149</v>
      </c>
      <c r="E4" s="112" t="s">
        <v>4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</row>
    <row r="5" spans="1:34" s="2" customFormat="1" ht="17.25" hidden="1" customHeight="1" x14ac:dyDescent="0.25">
      <c r="A5" s="126"/>
      <c r="B5" s="129"/>
      <c r="C5" s="132"/>
      <c r="D5" s="132"/>
      <c r="E5" s="115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7"/>
    </row>
    <row r="6" spans="1:34" s="2" customFormat="1" ht="17.45" customHeight="1" thickBot="1" x14ac:dyDescent="0.3">
      <c r="A6" s="126"/>
      <c r="B6" s="129"/>
      <c r="C6" s="132"/>
      <c r="D6" s="132"/>
      <c r="E6" s="118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</row>
    <row r="7" spans="1:34" s="2" customFormat="1" ht="123" customHeight="1" x14ac:dyDescent="0.25">
      <c r="A7" s="126"/>
      <c r="B7" s="129"/>
      <c r="C7" s="132"/>
      <c r="D7" s="132"/>
      <c r="E7" s="110" t="s">
        <v>151</v>
      </c>
      <c r="F7" s="110" t="s">
        <v>152</v>
      </c>
      <c r="G7" s="110" t="s">
        <v>153</v>
      </c>
      <c r="H7" s="110" t="s">
        <v>154</v>
      </c>
      <c r="I7" s="110" t="s">
        <v>155</v>
      </c>
      <c r="J7" s="110" t="s">
        <v>156</v>
      </c>
      <c r="K7" s="110" t="s">
        <v>181</v>
      </c>
      <c r="L7" s="110" t="s">
        <v>180</v>
      </c>
      <c r="M7" s="110" t="s">
        <v>157</v>
      </c>
      <c r="N7" s="110" t="s">
        <v>158</v>
      </c>
      <c r="O7" s="110" t="s">
        <v>159</v>
      </c>
      <c r="P7" s="110" t="s">
        <v>160</v>
      </c>
      <c r="Q7" s="110" t="s">
        <v>161</v>
      </c>
      <c r="R7" s="110" t="s">
        <v>173</v>
      </c>
      <c r="S7" s="110" t="s">
        <v>174</v>
      </c>
      <c r="T7" s="110" t="s">
        <v>162</v>
      </c>
      <c r="U7" s="110" t="s">
        <v>163</v>
      </c>
      <c r="V7" s="110" t="s">
        <v>201</v>
      </c>
      <c r="W7" s="110" t="s">
        <v>205</v>
      </c>
      <c r="X7" s="110" t="s">
        <v>164</v>
      </c>
      <c r="Y7" s="110" t="s">
        <v>165</v>
      </c>
      <c r="Z7" s="110" t="s">
        <v>166</v>
      </c>
      <c r="AA7" s="110" t="s">
        <v>167</v>
      </c>
      <c r="AB7" s="110" t="s">
        <v>168</v>
      </c>
      <c r="AC7" s="110" t="s">
        <v>170</v>
      </c>
      <c r="AD7" s="110" t="s">
        <v>169</v>
      </c>
      <c r="AE7" s="110" t="s">
        <v>172</v>
      </c>
      <c r="AF7" s="110" t="s">
        <v>177</v>
      </c>
      <c r="AG7" s="110" t="s">
        <v>171</v>
      </c>
      <c r="AH7" s="110" t="s">
        <v>178</v>
      </c>
    </row>
    <row r="8" spans="1:34" s="2" customFormat="1" ht="24.75" customHeight="1" thickBot="1" x14ac:dyDescent="0.3">
      <c r="A8" s="127"/>
      <c r="B8" s="130"/>
      <c r="C8" s="133"/>
      <c r="D8" s="133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s="11" customFormat="1" ht="31.5" customHeight="1" x14ac:dyDescent="0.2">
      <c r="A9" s="94" t="s">
        <v>42</v>
      </c>
      <c r="B9" s="20">
        <v>4358</v>
      </c>
      <c r="C9" s="17">
        <f t="shared" ref="C9:C28" si="0">E9+F9+G9+H9+I9+J9+L9+M9+N9+O9+P9+Q9+R9+S9+T9+U9+X9+Y9+Z9+AA9+AB9+AC9+AD9+AE9+AF9+AH9</f>
        <v>5290.5999999999995</v>
      </c>
      <c r="D9" s="13">
        <f t="shared" ref="D9:D45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2575</v>
      </c>
      <c r="C10" s="17">
        <f t="shared" si="0"/>
        <v>5200.5999999999995</v>
      </c>
      <c r="D10" s="13">
        <f t="shared" si="1"/>
        <v>2.0196504854368929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f t="shared" si="2"/>
        <v>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0.59086737035337311</v>
      </c>
      <c r="C11" s="100">
        <f>C10/C9</f>
        <v>0.98298869693418511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0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2575</v>
      </c>
      <c r="C16" s="17">
        <f t="shared" si="0"/>
        <v>5200.5999999999995</v>
      </c>
      <c r="D16" s="13">
        <f t="shared" si="1"/>
        <v>2.0196504854368929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0.59086737035337311</v>
      </c>
      <c r="C17" s="100">
        <f>C16/C9</f>
        <v>0.98298869693418511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0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1390</v>
      </c>
      <c r="C18" s="17">
        <f t="shared" si="0"/>
        <v>2715.4</v>
      </c>
      <c r="D18" s="13">
        <f t="shared" si="1"/>
        <v>1.9535251798561151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/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352</v>
      </c>
      <c r="C20" s="17">
        <f t="shared" si="0"/>
        <v>629.20000000000005</v>
      </c>
      <c r="D20" s="106">
        <f t="shared" si="1"/>
        <v>1.7875000000000001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833</v>
      </c>
      <c r="C21" s="17">
        <f t="shared" si="0"/>
        <v>1665</v>
      </c>
      <c r="D21" s="106">
        <f t="shared" si="1"/>
        <v>1.9987995198079231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/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/>
      <c r="C22" s="17">
        <f t="shared" si="0"/>
        <v>114</v>
      </c>
      <c r="D22" s="106"/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36.75" customHeight="1" x14ac:dyDescent="0.2">
      <c r="A23" s="94" t="s">
        <v>145</v>
      </c>
      <c r="B23" s="20">
        <v>7867</v>
      </c>
      <c r="C23" s="17">
        <f t="shared" si="0"/>
        <v>10522</v>
      </c>
      <c r="D23" s="13">
        <f t="shared" si="1"/>
        <v>1.3374856997584847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0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5052</v>
      </c>
      <c r="C24" s="17">
        <f t="shared" si="0"/>
        <v>5014</v>
      </c>
      <c r="D24" s="13">
        <f t="shared" si="1"/>
        <v>0.9924782264449723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/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830</v>
      </c>
      <c r="C26" s="17">
        <f t="shared" si="0"/>
        <v>1409</v>
      </c>
      <c r="D26" s="106">
        <f t="shared" si="1"/>
        <v>1.6975903614457832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1985</v>
      </c>
      <c r="C27" s="17">
        <f t="shared" si="0"/>
        <v>3784</v>
      </c>
      <c r="D27" s="106">
        <f t="shared" si="1"/>
        <v>1.9062972292191436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/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30.551456310679612</v>
      </c>
      <c r="C29" s="17">
        <f>C23/C16*10</f>
        <v>20.232280890666466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 t="e">
        <f t="shared" si="7"/>
        <v>#DIV/0!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36.345323741007192</v>
      </c>
      <c r="C30" s="17">
        <f t="shared" si="8"/>
        <v>18.465051189511673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 t="e">
        <f t="shared" si="9"/>
        <v>#DIV/0!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 t="e">
        <f t="shared" si="8"/>
        <v>#DIV/0!</v>
      </c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23.579545454545453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23.82953181272509</v>
      </c>
      <c r="C33" s="17">
        <f t="shared" si="8"/>
        <v>22.726726726726728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 t="e">
        <f t="shared" si="11"/>
        <v>#DIV/0!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 t="e">
        <f t="shared" si="11"/>
        <v>#DIV/0!</v>
      </c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12</v>
      </c>
      <c r="C35" s="17">
        <f t="shared" ref="C35:C36" si="13">E35+F35+G35+H35+I35+J35+L35+M35+N35+O35+P35+Q35+R35+S35+T35+U35+X35+Y35+Z35+AA35+AB35+AC35+AD35+AE35+AF35+AH35</f>
        <v>5</v>
      </c>
      <c r="D35" s="13"/>
      <c r="E35" s="17"/>
      <c r="F35" s="17"/>
      <c r="G35" s="17"/>
      <c r="H35" s="17">
        <v>2</v>
      </c>
      <c r="I35" s="17"/>
      <c r="J35" s="17"/>
      <c r="K35" s="17"/>
      <c r="L35" s="17"/>
      <c r="M35" s="17"/>
      <c r="N35" s="17"/>
      <c r="O35" s="17"/>
      <c r="P35" s="17"/>
      <c r="Q35" s="17"/>
      <c r="R35" s="17">
        <v>1</v>
      </c>
      <c r="S35" s="17">
        <v>2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7" t="s">
        <v>131</v>
      </c>
      <c r="B36" s="17">
        <v>3</v>
      </c>
      <c r="C36" s="17">
        <f t="shared" si="13"/>
        <v>2.5</v>
      </c>
      <c r="D36" s="13">
        <f t="shared" si="1"/>
        <v>0.83333333333333337</v>
      </c>
      <c r="E36" s="17"/>
      <c r="F36" s="17"/>
      <c r="G36" s="17"/>
      <c r="H36" s="17"/>
      <c r="I36" s="17"/>
      <c r="J36" s="17"/>
      <c r="K36" s="17"/>
      <c r="L36" s="17">
        <v>2.5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s="11" customFormat="1" ht="30.75" customHeight="1" x14ac:dyDescent="0.2">
      <c r="A37" s="94" t="s">
        <v>62</v>
      </c>
      <c r="B37" s="20">
        <v>4</v>
      </c>
      <c r="C37" s="17">
        <f t="shared" ref="C37" si="14">E37+F37+G37+H37+I37+J37+L37+M37+N37+O37+P37+Q37+R37+S37+T37+U37+X37+Y37+Z37+AA37+AB37+AC37+AD37+AE37+AF37+AH37</f>
        <v>7</v>
      </c>
      <c r="D37" s="13">
        <f t="shared" si="1"/>
        <v>1.75</v>
      </c>
      <c r="E37" s="17"/>
      <c r="F37" s="17"/>
      <c r="G37" s="17"/>
      <c r="H37" s="17"/>
      <c r="I37" s="17"/>
      <c r="J37" s="17"/>
      <c r="K37" s="17"/>
      <c r="L37" s="17">
        <v>7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s="11" customFormat="1" ht="30.75" customHeight="1" x14ac:dyDescent="0.2">
      <c r="A38" s="94" t="s">
        <v>50</v>
      </c>
      <c r="B38" s="17">
        <f>B37/B36*10</f>
        <v>13.333333333333332</v>
      </c>
      <c r="C38" s="17">
        <f>C37/C36*10</f>
        <v>28</v>
      </c>
      <c r="D38" s="13"/>
      <c r="E38" s="17"/>
      <c r="F38" s="17"/>
      <c r="G38" s="17"/>
      <c r="H38" s="17"/>
      <c r="I38" s="17"/>
      <c r="J38" s="17"/>
      <c r="K38" s="17"/>
      <c r="L38" s="17">
        <f>L37/L36*10</f>
        <v>28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11" customFormat="1" ht="30.75" customHeight="1" x14ac:dyDescent="0.2">
      <c r="A39" s="98" t="s">
        <v>71</v>
      </c>
      <c r="B39" s="17"/>
      <c r="C39" s="17">
        <f>E39+F39+G39+H39+I39+J39+L39+M39+N39+O39+P39+Q39+R39+S39+T39+U39+X39+Y39+Z39+AA39+AB39+AC39+AD39+AE39+AF39+AH39+K39</f>
        <v>20</v>
      </c>
      <c r="D39" s="13"/>
      <c r="E39" s="17">
        <v>20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179</v>
      </c>
      <c r="B40" s="20">
        <v>2229</v>
      </c>
      <c r="C40" s="17">
        <f>E40+F40+G40+H40+I40+J40+L40+M40+N40+O40+P40+Q40+R40+S40+T40+U40+X40+Y40+Z40+AA40+AB40+AC40+AD40+AE40+AF40+AH40+K40</f>
        <v>2229</v>
      </c>
      <c r="D40" s="13">
        <f t="shared" ref="D40" si="15">C40/B40</f>
        <v>1</v>
      </c>
      <c r="E40" s="23">
        <v>736</v>
      </c>
      <c r="F40" s="23">
        <v>360</v>
      </c>
      <c r="G40" s="23">
        <v>200</v>
      </c>
      <c r="H40" s="23">
        <v>200</v>
      </c>
      <c r="I40" s="103">
        <v>0</v>
      </c>
      <c r="J40" s="23">
        <v>20</v>
      </c>
      <c r="K40" s="23">
        <v>70</v>
      </c>
      <c r="L40" s="23">
        <v>0</v>
      </c>
      <c r="M40" s="48">
        <v>50</v>
      </c>
      <c r="N40" s="48">
        <v>130</v>
      </c>
      <c r="O40" s="48">
        <v>40</v>
      </c>
      <c r="P40" s="48">
        <v>10</v>
      </c>
      <c r="Q40" s="101">
        <v>15</v>
      </c>
      <c r="R40" s="48">
        <v>200</v>
      </c>
      <c r="S40" s="101">
        <v>130</v>
      </c>
      <c r="T40" s="48">
        <v>0</v>
      </c>
      <c r="U40" s="48">
        <v>51</v>
      </c>
      <c r="V40" s="48"/>
      <c r="W40" s="48"/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10</v>
      </c>
      <c r="AD40" s="49">
        <v>0</v>
      </c>
      <c r="AE40" s="49">
        <v>0</v>
      </c>
      <c r="AF40" s="49">
        <v>7</v>
      </c>
      <c r="AG40" s="49"/>
      <c r="AH40" s="49"/>
    </row>
    <row r="41" spans="1:34" s="11" customFormat="1" ht="28.5" customHeight="1" x14ac:dyDescent="0.2">
      <c r="A41" s="94" t="s">
        <v>194</v>
      </c>
      <c r="B41" s="20">
        <v>1275</v>
      </c>
      <c r="C41" s="17">
        <f>E41+F41+G41+H41+I41+J41+L41+M41+N41+O41+P41+Q41+R41+S41+T41+U41+V41+W41+X41+Y41+Z41+AA41+AB41+AC41+AD41+AE41+AF41+AH41</f>
        <v>2022</v>
      </c>
      <c r="D41" s="13">
        <f t="shared" si="1"/>
        <v>1.5858823529411765</v>
      </c>
      <c r="E41" s="22">
        <v>700</v>
      </c>
      <c r="F41" s="22">
        <v>400</v>
      </c>
      <c r="G41" s="22">
        <v>200</v>
      </c>
      <c r="H41" s="22">
        <v>200</v>
      </c>
      <c r="I41" s="22">
        <v>0</v>
      </c>
      <c r="J41" s="22">
        <v>20</v>
      </c>
      <c r="K41" s="22">
        <v>0</v>
      </c>
      <c r="L41" s="22">
        <v>20</v>
      </c>
      <c r="M41" s="49">
        <v>50</v>
      </c>
      <c r="N41" s="49">
        <v>100</v>
      </c>
      <c r="O41" s="49">
        <v>32</v>
      </c>
      <c r="P41" s="49">
        <v>5</v>
      </c>
      <c r="Q41" s="49">
        <v>10</v>
      </c>
      <c r="R41" s="49">
        <v>30</v>
      </c>
      <c r="S41" s="49">
        <v>100</v>
      </c>
      <c r="T41" s="49"/>
      <c r="U41" s="49">
        <v>30</v>
      </c>
      <c r="V41" s="49">
        <v>100</v>
      </c>
      <c r="W41" s="49">
        <v>10</v>
      </c>
      <c r="X41" s="49"/>
      <c r="Y41" s="49"/>
      <c r="Z41" s="49"/>
      <c r="AA41" s="49"/>
      <c r="AB41" s="49"/>
      <c r="AC41" s="49">
        <v>10</v>
      </c>
      <c r="AD41" s="49"/>
      <c r="AE41" s="49"/>
      <c r="AF41" s="49">
        <v>5</v>
      </c>
      <c r="AG41" s="49"/>
      <c r="AH41" s="49"/>
    </row>
    <row r="42" spans="1:34" s="11" customFormat="1" ht="30" hidden="1" customHeight="1" x14ac:dyDescent="0.2">
      <c r="A42" s="95" t="s">
        <v>5</v>
      </c>
      <c r="B42" s="20">
        <v>0</v>
      </c>
      <c r="C42" s="17" t="e">
        <f>C41/#REF!*100</f>
        <v>#REF!</v>
      </c>
      <c r="D42" s="13" t="e">
        <f t="shared" si="1"/>
        <v>#REF!</v>
      </c>
      <c r="E42" s="17" t="e">
        <f>E41/#REF!*100</f>
        <v>#REF!</v>
      </c>
      <c r="F42" s="17" t="e">
        <f>F41/#REF!*100</f>
        <v>#REF!</v>
      </c>
      <c r="G42" s="17" t="e">
        <f>G41/#REF!*100</f>
        <v>#REF!</v>
      </c>
      <c r="H42" s="17" t="e">
        <f>H41/#REF!*100</f>
        <v>#REF!</v>
      </c>
      <c r="I42" s="22"/>
      <c r="J42" s="17" t="e">
        <f>J41/#REF!*100</f>
        <v>#REF!</v>
      </c>
      <c r="K42" s="17" t="e">
        <f>K41/#REF!*100</f>
        <v>#REF!</v>
      </c>
      <c r="L42" s="22"/>
      <c r="M42" s="17" t="e">
        <f>M41/#REF!*100</f>
        <v>#REF!</v>
      </c>
      <c r="N42" s="17" t="e">
        <f>N41/#REF!*100</f>
        <v>#REF!</v>
      </c>
      <c r="O42" s="17" t="e">
        <f>O41/#REF!*100</f>
        <v>#REF!</v>
      </c>
      <c r="P42" s="17"/>
      <c r="Q42" s="17" t="e">
        <f>Q41/#REF!*100</f>
        <v>#REF!</v>
      </c>
      <c r="R42" s="17" t="e">
        <f>R41/#REF!*100</f>
        <v>#REF!</v>
      </c>
      <c r="S42" s="17" t="e">
        <f>S41/#REF!*100</f>
        <v>#REF!</v>
      </c>
      <c r="T42" s="17"/>
      <c r="U42" s="17" t="e">
        <f>U41/#REF!*100</f>
        <v>#REF!</v>
      </c>
      <c r="V42" s="17"/>
      <c r="W42" s="17"/>
      <c r="X42" s="17"/>
      <c r="Y42" s="17"/>
      <c r="Z42" s="17"/>
      <c r="AA42" s="17"/>
      <c r="AB42" s="17"/>
      <c r="AC42" s="17" t="e">
        <f>AC41/#REF!*100</f>
        <v>#REF!</v>
      </c>
      <c r="AD42" s="17"/>
      <c r="AE42" s="17"/>
      <c r="AF42" s="17" t="e">
        <f>AF41/#REF!*100</f>
        <v>#REF!</v>
      </c>
      <c r="AG42" s="17"/>
      <c r="AH42" s="17"/>
    </row>
    <row r="43" spans="1:34" s="11" customFormat="1" ht="30" customHeight="1" x14ac:dyDescent="0.2">
      <c r="A43" s="97" t="s">
        <v>75</v>
      </c>
      <c r="B43" s="100">
        <f>B41/B40</f>
        <v>0.5720053835800808</v>
      </c>
      <c r="C43" s="100">
        <f>C41/C40</f>
        <v>0.90713324360699865</v>
      </c>
      <c r="D43" s="13"/>
      <c r="E43" s="100">
        <f t="shared" ref="E43:AF43" si="16">E41/E40</f>
        <v>0.95108695652173914</v>
      </c>
      <c r="F43" s="100">
        <f t="shared" si="16"/>
        <v>1.1111111111111112</v>
      </c>
      <c r="G43" s="100">
        <f t="shared" si="16"/>
        <v>1</v>
      </c>
      <c r="H43" s="100">
        <f t="shared" si="16"/>
        <v>1</v>
      </c>
      <c r="I43" s="100"/>
      <c r="J43" s="100">
        <f t="shared" si="16"/>
        <v>1</v>
      </c>
      <c r="K43" s="100">
        <f t="shared" si="16"/>
        <v>0</v>
      </c>
      <c r="L43" s="100" t="e">
        <f t="shared" si="16"/>
        <v>#DIV/0!</v>
      </c>
      <c r="M43" s="100">
        <f t="shared" si="16"/>
        <v>1</v>
      </c>
      <c r="N43" s="100">
        <f t="shared" si="16"/>
        <v>0.76923076923076927</v>
      </c>
      <c r="O43" s="100">
        <f t="shared" si="16"/>
        <v>0.8</v>
      </c>
      <c r="P43" s="100">
        <f t="shared" si="16"/>
        <v>0.5</v>
      </c>
      <c r="Q43" s="100">
        <f t="shared" si="16"/>
        <v>0.66666666666666663</v>
      </c>
      <c r="R43" s="100">
        <f t="shared" si="16"/>
        <v>0.15</v>
      </c>
      <c r="S43" s="100">
        <f t="shared" si="16"/>
        <v>0.76923076923076927</v>
      </c>
      <c r="T43" s="100"/>
      <c r="U43" s="100">
        <f t="shared" si="16"/>
        <v>0.58823529411764708</v>
      </c>
      <c r="V43" s="100" t="e">
        <f t="shared" si="16"/>
        <v>#DIV/0!</v>
      </c>
      <c r="W43" s="100"/>
      <c r="X43" s="100"/>
      <c r="Y43" s="100"/>
      <c r="Z43" s="100"/>
      <c r="AA43" s="100"/>
      <c r="AB43" s="100"/>
      <c r="AC43" s="100">
        <f t="shared" si="16"/>
        <v>1</v>
      </c>
      <c r="AD43" s="100"/>
      <c r="AE43" s="100"/>
      <c r="AF43" s="100">
        <f t="shared" si="16"/>
        <v>0.7142857142857143</v>
      </c>
      <c r="AG43" s="100"/>
      <c r="AH43" s="100"/>
    </row>
    <row r="44" spans="1:34" s="11" customFormat="1" ht="30" customHeight="1" x14ac:dyDescent="0.2">
      <c r="A44" s="98" t="s">
        <v>76</v>
      </c>
      <c r="B44" s="108">
        <v>100</v>
      </c>
      <c r="C44" s="17">
        <f>E44+F44+G44+H44+I44+J44+L44+M44+N44+O44+P44+Q44+R44+S44+T44+U44+V44+X44+Y44+Z44+AA44+AB44+AC44+AD44+AE44+AF44+AH44</f>
        <v>1020</v>
      </c>
      <c r="D44" s="13">
        <f t="shared" si="1"/>
        <v>10.199999999999999</v>
      </c>
      <c r="E44" s="107">
        <v>350</v>
      </c>
      <c r="F44" s="107">
        <v>200</v>
      </c>
      <c r="G44" s="107">
        <v>100</v>
      </c>
      <c r="H44" s="107">
        <v>150</v>
      </c>
      <c r="I44" s="107"/>
      <c r="J44" s="107"/>
      <c r="K44" s="107"/>
      <c r="L44" s="107"/>
      <c r="M44" s="107">
        <v>100</v>
      </c>
      <c r="N44" s="107">
        <v>100</v>
      </c>
      <c r="O44" s="107">
        <v>20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4" s="11" customFormat="1" ht="30" customHeight="1" x14ac:dyDescent="0.2">
      <c r="A45" s="94" t="s">
        <v>78</v>
      </c>
      <c r="B45" s="108">
        <v>465</v>
      </c>
      <c r="C45" s="17">
        <f>E45+F45+G45+H45+I45+J45+L45+M45+N45+O45+P45+Q45+R45+S45+T45+U45+V45+X45+Y45+Z45+AA45+AB45+AC45+AD45+AE45+AF45+AH45</f>
        <v>1072</v>
      </c>
      <c r="D45" s="13">
        <f t="shared" si="1"/>
        <v>2.3053763440860213</v>
      </c>
      <c r="E45" s="109">
        <v>300</v>
      </c>
      <c r="F45" s="109">
        <v>400</v>
      </c>
      <c r="G45" s="109">
        <v>100</v>
      </c>
      <c r="H45" s="109">
        <f>H47+H48</f>
        <v>190</v>
      </c>
      <c r="I45" s="107"/>
      <c r="J45" s="107"/>
      <c r="K45" s="107"/>
      <c r="L45" s="107"/>
      <c r="M45" s="107"/>
      <c r="N45" s="107">
        <v>50</v>
      </c>
      <c r="O45" s="107">
        <v>32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</row>
    <row r="46" spans="1:34" s="11" customFormat="1" ht="30" customHeight="1" x14ac:dyDescent="0.2">
      <c r="A46" s="94"/>
      <c r="B46" s="108"/>
      <c r="C46" s="100">
        <f>C45/C40</f>
        <v>0.48093315388066399</v>
      </c>
      <c r="D46" s="13"/>
      <c r="E46" s="109"/>
      <c r="F46" s="109"/>
      <c r="G46" s="109"/>
      <c r="H46" s="109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</row>
    <row r="47" spans="1:34" s="11" customFormat="1" ht="30" customHeight="1" x14ac:dyDescent="0.2">
      <c r="A47" s="95" t="s">
        <v>203</v>
      </c>
      <c r="B47" s="108">
        <v>465</v>
      </c>
      <c r="C47" s="17">
        <f>E47+F47+G47+H47+I47+J47+L47+M47+N47+O47+P47+Q47+R47+S47+T47+U47+V47+X47+Y47+Z47+AA47+AB47+AC47+AD47+AE47+AF47+AH47</f>
        <v>1032</v>
      </c>
      <c r="D47" s="13"/>
      <c r="E47" s="109">
        <v>300</v>
      </c>
      <c r="F47" s="109">
        <v>400</v>
      </c>
      <c r="G47" s="109">
        <v>100</v>
      </c>
      <c r="H47" s="109">
        <v>150</v>
      </c>
      <c r="I47" s="107"/>
      <c r="J47" s="107"/>
      <c r="K47" s="107"/>
      <c r="L47" s="107"/>
      <c r="M47" s="107"/>
      <c r="N47" s="107">
        <v>50</v>
      </c>
      <c r="O47" s="107">
        <v>32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 s="11" customFormat="1" ht="30" customHeight="1" x14ac:dyDescent="0.2">
      <c r="A48" s="95" t="s">
        <v>206</v>
      </c>
      <c r="B48" s="107"/>
      <c r="C48" s="17">
        <f>E48+F48+G48+H48+I48+J48+L48+M48+N48+O48+P48+Q48+R48+S48+T48+U48+V48+X48+Y48+Z48+AA48+AB48+AC48+AD48+AE48+AF48+AH48</f>
        <v>40</v>
      </c>
      <c r="D48" s="13"/>
      <c r="E48" s="107"/>
      <c r="F48" s="107"/>
      <c r="G48" s="107"/>
      <c r="H48" s="107">
        <v>40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</row>
    <row r="49" spans="1:38" s="11" customFormat="1" ht="30" customHeight="1" x14ac:dyDescent="0.2">
      <c r="A49" s="95" t="s">
        <v>175</v>
      </c>
      <c r="B49" s="20"/>
      <c r="C49" s="20"/>
      <c r="D49" s="1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 t="s">
        <v>0</v>
      </c>
      <c r="T49" s="22"/>
      <c r="U49" s="22"/>
      <c r="V49" s="22"/>
      <c r="W49" s="22"/>
      <c r="X49" s="49"/>
      <c r="Y49" s="49"/>
      <c r="Z49" s="49"/>
      <c r="AA49" s="49"/>
      <c r="AB49" s="49"/>
      <c r="AC49" s="49"/>
      <c r="AD49" s="49"/>
      <c r="AE49" s="49"/>
      <c r="AF49" s="22"/>
      <c r="AG49" s="49"/>
      <c r="AH49" s="49"/>
    </row>
    <row r="50" spans="1:38" s="11" customFormat="1" ht="30" customHeight="1" x14ac:dyDescent="0.2">
      <c r="A50" s="94" t="s">
        <v>87</v>
      </c>
      <c r="B50" s="20">
        <v>3200</v>
      </c>
      <c r="C50" s="17">
        <f>E50+F50+G50+H50+I50+J50+L50+M50+N50+O50+P50+Q50+R50+S50+T50+U50+X50+Y50+Z50+AA50+AB50+AC50+AD50+AE50+AF50+AH50</f>
        <v>3461</v>
      </c>
      <c r="D50" s="13">
        <f>C50/B50</f>
        <v>1.0815625</v>
      </c>
      <c r="E50" s="22">
        <v>210</v>
      </c>
      <c r="F50" s="22">
        <v>700</v>
      </c>
      <c r="G50" s="22">
        <v>200</v>
      </c>
      <c r="H50" s="22">
        <v>0</v>
      </c>
      <c r="I50" s="22">
        <v>70</v>
      </c>
      <c r="J50" s="22">
        <v>45</v>
      </c>
      <c r="K50" s="22">
        <v>0</v>
      </c>
      <c r="L50" s="22">
        <v>0</v>
      </c>
      <c r="M50" s="22">
        <v>120</v>
      </c>
      <c r="N50" s="22">
        <v>50</v>
      </c>
      <c r="O50" s="22">
        <v>15</v>
      </c>
      <c r="P50" s="22">
        <v>600</v>
      </c>
      <c r="Q50" s="22">
        <v>550</v>
      </c>
      <c r="R50" s="22"/>
      <c r="S50" s="22">
        <v>35</v>
      </c>
      <c r="T50" s="22">
        <v>115</v>
      </c>
      <c r="U50" s="22"/>
      <c r="V50" s="22"/>
      <c r="W50" s="22"/>
      <c r="X50" s="49">
        <v>100</v>
      </c>
      <c r="Y50" s="49">
        <v>150</v>
      </c>
      <c r="Z50" s="49">
        <v>70</v>
      </c>
      <c r="AA50" s="49">
        <v>150</v>
      </c>
      <c r="AB50" s="49">
        <v>150</v>
      </c>
      <c r="AC50" s="49">
        <v>40</v>
      </c>
      <c r="AD50" s="49">
        <v>10</v>
      </c>
      <c r="AE50" s="49">
        <v>6</v>
      </c>
      <c r="AF50" s="22">
        <v>55</v>
      </c>
      <c r="AG50" s="49">
        <v>1</v>
      </c>
      <c r="AH50" s="49">
        <v>20</v>
      </c>
    </row>
    <row r="51" spans="1:38" s="11" customFormat="1" ht="0.75" customHeight="1" x14ac:dyDescent="0.2">
      <c r="A51" s="97" t="s">
        <v>187</v>
      </c>
      <c r="B51" s="20">
        <v>3149</v>
      </c>
      <c r="C51" s="99">
        <v>3368</v>
      </c>
      <c r="D51" s="1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49"/>
      <c r="Y51" s="49"/>
      <c r="Z51" s="49"/>
      <c r="AA51" s="49"/>
      <c r="AB51" s="49"/>
      <c r="AC51" s="49"/>
      <c r="AD51" s="49"/>
      <c r="AE51" s="49"/>
      <c r="AF51" s="22"/>
      <c r="AG51" s="49"/>
      <c r="AH51" s="49"/>
    </row>
    <row r="52" spans="1:38" s="11" customFormat="1" ht="30" hidden="1" customHeight="1" x14ac:dyDescent="0.2">
      <c r="A52" s="97" t="s">
        <v>188</v>
      </c>
      <c r="B52" s="17">
        <f>B50*0.45</f>
        <v>1440</v>
      </c>
      <c r="C52" s="17">
        <f>C50*0.45</f>
        <v>1557.45</v>
      </c>
      <c r="D52" s="13"/>
      <c r="E52" s="17">
        <f t="shared" ref="E52:AH52" si="17">E50*0.45</f>
        <v>94.5</v>
      </c>
      <c r="F52" s="17">
        <f t="shared" si="17"/>
        <v>315</v>
      </c>
      <c r="G52" s="17">
        <f t="shared" si="17"/>
        <v>90</v>
      </c>
      <c r="H52" s="17">
        <f t="shared" si="17"/>
        <v>0</v>
      </c>
      <c r="I52" s="17">
        <f t="shared" si="17"/>
        <v>31.5</v>
      </c>
      <c r="J52" s="17">
        <f t="shared" si="17"/>
        <v>20.25</v>
      </c>
      <c r="K52" s="17">
        <f t="shared" si="17"/>
        <v>0</v>
      </c>
      <c r="L52" s="17">
        <f t="shared" si="17"/>
        <v>0</v>
      </c>
      <c r="M52" s="17">
        <f t="shared" si="17"/>
        <v>54</v>
      </c>
      <c r="N52" s="17">
        <f t="shared" si="17"/>
        <v>22.5</v>
      </c>
      <c r="O52" s="17">
        <f t="shared" si="17"/>
        <v>6.75</v>
      </c>
      <c r="P52" s="17">
        <f t="shared" si="17"/>
        <v>270</v>
      </c>
      <c r="Q52" s="17">
        <f t="shared" si="17"/>
        <v>247.5</v>
      </c>
      <c r="R52" s="17">
        <f t="shared" si="17"/>
        <v>0</v>
      </c>
      <c r="S52" s="17">
        <f t="shared" si="17"/>
        <v>15.75</v>
      </c>
      <c r="T52" s="17">
        <f t="shared" si="17"/>
        <v>51.75</v>
      </c>
      <c r="U52" s="17">
        <f t="shared" si="17"/>
        <v>0</v>
      </c>
      <c r="V52" s="17"/>
      <c r="W52" s="17"/>
      <c r="X52" s="17">
        <f t="shared" si="17"/>
        <v>45</v>
      </c>
      <c r="Y52" s="17">
        <f t="shared" si="17"/>
        <v>67.5</v>
      </c>
      <c r="Z52" s="17">
        <f t="shared" si="17"/>
        <v>31.5</v>
      </c>
      <c r="AA52" s="17">
        <f t="shared" si="17"/>
        <v>67.5</v>
      </c>
      <c r="AB52" s="17">
        <f t="shared" si="17"/>
        <v>67.5</v>
      </c>
      <c r="AC52" s="17">
        <f t="shared" si="17"/>
        <v>18</v>
      </c>
      <c r="AD52" s="17">
        <f t="shared" si="17"/>
        <v>4.5</v>
      </c>
      <c r="AE52" s="17">
        <f t="shared" si="17"/>
        <v>2.7</v>
      </c>
      <c r="AF52" s="17">
        <f t="shared" si="17"/>
        <v>24.75</v>
      </c>
      <c r="AG52" s="17">
        <f t="shared" si="17"/>
        <v>0.45</v>
      </c>
      <c r="AH52" s="17">
        <f t="shared" si="17"/>
        <v>9</v>
      </c>
    </row>
    <row r="53" spans="1:38" s="11" customFormat="1" ht="30" customHeight="1" x14ac:dyDescent="0.2">
      <c r="A53" s="97" t="s">
        <v>189</v>
      </c>
      <c r="B53" s="20"/>
      <c r="C53" s="100">
        <f>C50/C51</f>
        <v>1.0276128266033253</v>
      </c>
      <c r="D53" s="1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49"/>
      <c r="Y53" s="49"/>
      <c r="Z53" s="49"/>
      <c r="AA53" s="49"/>
      <c r="AB53" s="49"/>
      <c r="AC53" s="49"/>
      <c r="AD53" s="49"/>
      <c r="AE53" s="49"/>
      <c r="AF53" s="22"/>
      <c r="AG53" s="49"/>
      <c r="AH53" s="49"/>
    </row>
    <row r="54" spans="1:38" s="11" customFormat="1" ht="29.25" customHeight="1" x14ac:dyDescent="0.2">
      <c r="A54" s="94" t="s">
        <v>91</v>
      </c>
      <c r="B54" s="20">
        <v>13400</v>
      </c>
      <c r="C54" s="20">
        <f>SUM(E54:AH54)</f>
        <v>11850</v>
      </c>
      <c r="D54" s="13">
        <f>C54/B54</f>
        <v>0.88432835820895528</v>
      </c>
      <c r="E54" s="22">
        <v>5800</v>
      </c>
      <c r="F54" s="22">
        <v>4100</v>
      </c>
      <c r="G54" s="22">
        <v>1800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/>
      <c r="Q54" s="22"/>
      <c r="R54" s="22"/>
      <c r="S54" s="22"/>
      <c r="T54" s="22"/>
      <c r="U54" s="22"/>
      <c r="V54" s="22"/>
      <c r="W54" s="22"/>
      <c r="X54" s="49"/>
      <c r="Y54" s="49"/>
      <c r="Z54" s="49"/>
      <c r="AA54" s="49">
        <v>150</v>
      </c>
      <c r="AB54" s="49"/>
      <c r="AC54" s="49"/>
      <c r="AD54" s="49"/>
      <c r="AE54" s="49"/>
      <c r="AF54" s="22"/>
      <c r="AG54" s="49"/>
      <c r="AH54" s="49"/>
    </row>
    <row r="55" spans="1:38" s="11" customFormat="1" ht="39" hidden="1" customHeight="1" x14ac:dyDescent="0.2">
      <c r="A55" s="97" t="s">
        <v>190</v>
      </c>
      <c r="B55" s="20">
        <v>11021</v>
      </c>
      <c r="C55" s="93">
        <v>11786</v>
      </c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49"/>
      <c r="Y55" s="49"/>
      <c r="Z55" s="49"/>
      <c r="AA55" s="49"/>
      <c r="AB55" s="49"/>
      <c r="AC55" s="49"/>
      <c r="AD55" s="49"/>
      <c r="AE55" s="49"/>
      <c r="AF55" s="22"/>
      <c r="AG55" s="49"/>
      <c r="AH55" s="49"/>
    </row>
    <row r="56" spans="1:38" s="11" customFormat="1" ht="36.75" hidden="1" customHeight="1" x14ac:dyDescent="0.2">
      <c r="A56" s="97" t="s">
        <v>191</v>
      </c>
      <c r="B56" s="20">
        <f>B54*0.3</f>
        <v>4020</v>
      </c>
      <c r="C56" s="20">
        <f>C54*0.3</f>
        <v>3555</v>
      </c>
      <c r="D56" s="13">
        <f>C56/B56</f>
        <v>0.88432835820895528</v>
      </c>
      <c r="E56" s="20">
        <f t="shared" ref="E56:AH56" si="18">E54*0.3</f>
        <v>1740</v>
      </c>
      <c r="F56" s="20">
        <f t="shared" si="18"/>
        <v>1230</v>
      </c>
      <c r="G56" s="20">
        <f t="shared" si="18"/>
        <v>540</v>
      </c>
      <c r="H56" s="20">
        <f t="shared" si="18"/>
        <v>0</v>
      </c>
      <c r="I56" s="20">
        <f t="shared" si="18"/>
        <v>0</v>
      </c>
      <c r="J56" s="20">
        <f t="shared" si="18"/>
        <v>0</v>
      </c>
      <c r="K56" s="20">
        <f t="shared" si="18"/>
        <v>0</v>
      </c>
      <c r="L56" s="20">
        <f t="shared" si="18"/>
        <v>0</v>
      </c>
      <c r="M56" s="20">
        <f t="shared" si="18"/>
        <v>0</v>
      </c>
      <c r="N56" s="20">
        <f t="shared" si="18"/>
        <v>0</v>
      </c>
      <c r="O56" s="20">
        <f t="shared" si="18"/>
        <v>0</v>
      </c>
      <c r="P56" s="20">
        <f t="shared" si="18"/>
        <v>0</v>
      </c>
      <c r="Q56" s="20">
        <f t="shared" si="18"/>
        <v>0</v>
      </c>
      <c r="R56" s="20">
        <f t="shared" si="18"/>
        <v>0</v>
      </c>
      <c r="S56" s="20">
        <f t="shared" si="18"/>
        <v>0</v>
      </c>
      <c r="T56" s="20">
        <f t="shared" si="18"/>
        <v>0</v>
      </c>
      <c r="U56" s="20">
        <f t="shared" si="18"/>
        <v>0</v>
      </c>
      <c r="V56" s="20"/>
      <c r="W56" s="20"/>
      <c r="X56" s="20">
        <f t="shared" si="18"/>
        <v>0</v>
      </c>
      <c r="Y56" s="20">
        <f t="shared" si="18"/>
        <v>0</v>
      </c>
      <c r="Z56" s="20">
        <f t="shared" si="18"/>
        <v>0</v>
      </c>
      <c r="AA56" s="20">
        <f t="shared" si="18"/>
        <v>45</v>
      </c>
      <c r="AB56" s="20">
        <f t="shared" si="18"/>
        <v>0</v>
      </c>
      <c r="AC56" s="20">
        <f t="shared" si="18"/>
        <v>0</v>
      </c>
      <c r="AD56" s="20">
        <f t="shared" si="18"/>
        <v>0</v>
      </c>
      <c r="AE56" s="20">
        <f t="shared" si="18"/>
        <v>0</v>
      </c>
      <c r="AF56" s="20">
        <f t="shared" si="18"/>
        <v>0</v>
      </c>
      <c r="AG56" s="20">
        <f t="shared" si="18"/>
        <v>0</v>
      </c>
      <c r="AH56" s="20">
        <f t="shared" si="18"/>
        <v>0</v>
      </c>
    </row>
    <row r="57" spans="1:38" s="11" customFormat="1" ht="30" customHeight="1" x14ac:dyDescent="0.2">
      <c r="A57" s="97" t="s">
        <v>189</v>
      </c>
      <c r="B57" s="100">
        <f>B54/B55</f>
        <v>1.2158606297069232</v>
      </c>
      <c r="C57" s="100">
        <f>C54/C55</f>
        <v>1.0054301713897844</v>
      </c>
      <c r="D57" s="1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/>
      <c r="AB57" s="49"/>
      <c r="AC57" s="49"/>
      <c r="AD57" s="49"/>
      <c r="AE57" s="49"/>
      <c r="AF57" s="22"/>
      <c r="AG57" s="49"/>
      <c r="AH57" s="49"/>
    </row>
    <row r="58" spans="1:38" s="11" customFormat="1" ht="30" customHeight="1" x14ac:dyDescent="0.2">
      <c r="A58" s="94" t="s">
        <v>92</v>
      </c>
      <c r="B58" s="20">
        <v>4100</v>
      </c>
      <c r="C58" s="20">
        <f>SUM(E58:AH58)</f>
        <v>300</v>
      </c>
      <c r="D58" s="13"/>
      <c r="E58" s="22">
        <v>300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49"/>
      <c r="Y58" s="49"/>
      <c r="Z58" s="49"/>
      <c r="AA58" s="49"/>
      <c r="AB58" s="49"/>
      <c r="AC58" s="49"/>
      <c r="AD58" s="49"/>
      <c r="AE58" s="49"/>
      <c r="AF58" s="22"/>
      <c r="AG58" s="49"/>
      <c r="AH58" s="49"/>
    </row>
    <row r="59" spans="1:38" s="11" customFormat="1" ht="30" customHeight="1" x14ac:dyDescent="0.2">
      <c r="A59" s="97" t="s">
        <v>186</v>
      </c>
      <c r="B59" s="20">
        <v>13797</v>
      </c>
      <c r="C59" s="20">
        <v>12628</v>
      </c>
      <c r="D59" s="1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9"/>
      <c r="Y59" s="49"/>
      <c r="Z59" s="49"/>
      <c r="AA59" s="49"/>
      <c r="AB59" s="49"/>
      <c r="AC59" s="49"/>
      <c r="AD59" s="49"/>
      <c r="AE59" s="49"/>
      <c r="AF59" s="22"/>
      <c r="AG59" s="49"/>
      <c r="AH59" s="49"/>
    </row>
    <row r="60" spans="1:38" s="11" customFormat="1" ht="29.25" customHeight="1" x14ac:dyDescent="0.2">
      <c r="A60" s="94" t="s">
        <v>176</v>
      </c>
      <c r="B60" s="20">
        <v>6239</v>
      </c>
      <c r="C60" s="20">
        <f>C52+C56</f>
        <v>5112.45</v>
      </c>
      <c r="D60" s="13">
        <f>C60/B60</f>
        <v>0.81943420419939095</v>
      </c>
      <c r="E60" s="20">
        <f t="shared" ref="E60:AH60" si="19">E52+E56</f>
        <v>1834.5</v>
      </c>
      <c r="F60" s="20">
        <f t="shared" si="19"/>
        <v>1545</v>
      </c>
      <c r="G60" s="20">
        <f t="shared" si="19"/>
        <v>630</v>
      </c>
      <c r="H60" s="20">
        <f t="shared" si="19"/>
        <v>0</v>
      </c>
      <c r="I60" s="20">
        <f t="shared" si="19"/>
        <v>31.5</v>
      </c>
      <c r="J60" s="20">
        <f t="shared" si="19"/>
        <v>20.25</v>
      </c>
      <c r="K60" s="20">
        <f t="shared" si="19"/>
        <v>0</v>
      </c>
      <c r="L60" s="20">
        <f t="shared" si="19"/>
        <v>0</v>
      </c>
      <c r="M60" s="20">
        <f t="shared" si="19"/>
        <v>54</v>
      </c>
      <c r="N60" s="20">
        <f t="shared" si="19"/>
        <v>22.5</v>
      </c>
      <c r="O60" s="20">
        <f t="shared" si="19"/>
        <v>6.75</v>
      </c>
      <c r="P60" s="20">
        <f t="shared" si="19"/>
        <v>270</v>
      </c>
      <c r="Q60" s="20">
        <f t="shared" si="19"/>
        <v>247.5</v>
      </c>
      <c r="R60" s="20">
        <f t="shared" si="19"/>
        <v>0</v>
      </c>
      <c r="S60" s="20">
        <f t="shared" si="19"/>
        <v>15.75</v>
      </c>
      <c r="T60" s="20">
        <f t="shared" si="19"/>
        <v>51.75</v>
      </c>
      <c r="U60" s="20">
        <f t="shared" si="19"/>
        <v>0</v>
      </c>
      <c r="V60" s="20"/>
      <c r="W60" s="20"/>
      <c r="X60" s="20">
        <f t="shared" si="19"/>
        <v>45</v>
      </c>
      <c r="Y60" s="20">
        <f t="shared" si="19"/>
        <v>67.5</v>
      </c>
      <c r="Z60" s="20">
        <f t="shared" si="19"/>
        <v>31.5</v>
      </c>
      <c r="AA60" s="20">
        <f t="shared" si="19"/>
        <v>112.5</v>
      </c>
      <c r="AB60" s="20">
        <f t="shared" si="19"/>
        <v>67.5</v>
      </c>
      <c r="AC60" s="20">
        <f t="shared" si="19"/>
        <v>18</v>
      </c>
      <c r="AD60" s="20">
        <f t="shared" si="19"/>
        <v>4.5</v>
      </c>
      <c r="AE60" s="20">
        <f t="shared" si="19"/>
        <v>2.7</v>
      </c>
      <c r="AF60" s="20">
        <f t="shared" si="19"/>
        <v>24.75</v>
      </c>
      <c r="AG60" s="20">
        <f t="shared" si="19"/>
        <v>0.45</v>
      </c>
      <c r="AH60" s="20">
        <f t="shared" si="19"/>
        <v>9</v>
      </c>
      <c r="AI60" s="20"/>
      <c r="AJ60" s="20"/>
      <c r="AK60" s="20"/>
      <c r="AL60" s="20"/>
    </row>
    <row r="61" spans="1:38" s="11" customFormat="1" ht="1.5" hidden="1" customHeight="1" x14ac:dyDescent="0.2">
      <c r="A61" s="95" t="s">
        <v>192</v>
      </c>
      <c r="B61" s="20">
        <v>2362</v>
      </c>
      <c r="C61" s="20">
        <v>2526</v>
      </c>
      <c r="D61" s="13">
        <f t="shared" ref="D61:D62" si="20">C61/B61</f>
        <v>1.0694326841659612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9"/>
      <c r="Y61" s="49"/>
      <c r="Z61" s="49"/>
      <c r="AA61" s="49"/>
      <c r="AB61" s="49"/>
      <c r="AC61" s="49"/>
      <c r="AD61" s="49"/>
      <c r="AE61" s="49"/>
      <c r="AF61" s="22"/>
      <c r="AG61" s="49"/>
      <c r="AH61" s="49"/>
    </row>
    <row r="62" spans="1:38" s="11" customFormat="1" ht="26.25" customHeight="1" x14ac:dyDescent="0.2">
      <c r="A62" s="98" t="s">
        <v>193</v>
      </c>
      <c r="B62" s="17">
        <f>B60/B61*10</f>
        <v>26.414055884843354</v>
      </c>
      <c r="C62" s="17">
        <f>C60/C61*10</f>
        <v>20.239311163895486</v>
      </c>
      <c r="D62" s="13">
        <f t="shared" si="20"/>
        <v>0.76623261691170286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49"/>
      <c r="Y62" s="49"/>
      <c r="Z62" s="49"/>
      <c r="AA62" s="49"/>
      <c r="AB62" s="49"/>
      <c r="AC62" s="49"/>
      <c r="AD62" s="49"/>
      <c r="AE62" s="49"/>
      <c r="AF62" s="22"/>
      <c r="AG62" s="49"/>
      <c r="AH62" s="49"/>
    </row>
    <row r="63" spans="1:38" s="11" customFormat="1" ht="30" hidden="1" customHeight="1" x14ac:dyDescent="0.2">
      <c r="A63" s="94" t="s">
        <v>182</v>
      </c>
      <c r="B63" s="20"/>
      <c r="C63" s="17">
        <f>E63+F63+G63+H63+I63+J63+L63+M63+N63+O63+P63+Q63+R63+S63+T63+U63+X63+Y63+Z63+AA63+AB63+AC63+AD63+AE63+AF63+AH63</f>
        <v>16</v>
      </c>
      <c r="D63" s="13" t="e">
        <f t="shared" ref="D63:D66" si="21">C63/B63</f>
        <v>#DIV/0!</v>
      </c>
      <c r="E63" s="22">
        <v>4</v>
      </c>
      <c r="F63" s="22">
        <v>3</v>
      </c>
      <c r="G63" s="22">
        <v>2</v>
      </c>
      <c r="H63" s="22">
        <v>3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1</v>
      </c>
      <c r="O63" s="22">
        <v>1</v>
      </c>
      <c r="P63" s="22">
        <v>1</v>
      </c>
      <c r="Q63" s="22">
        <v>1</v>
      </c>
      <c r="R63" s="22">
        <v>0</v>
      </c>
      <c r="S63" s="22">
        <v>0</v>
      </c>
      <c r="T63" s="22">
        <v>0</v>
      </c>
      <c r="U63" s="22">
        <v>0</v>
      </c>
      <c r="V63" s="22"/>
      <c r="W63" s="22"/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22">
        <v>0</v>
      </c>
      <c r="AG63" s="49">
        <v>0</v>
      </c>
      <c r="AH63" s="49"/>
    </row>
    <row r="64" spans="1:38" s="11" customFormat="1" ht="3" hidden="1" customHeight="1" x14ac:dyDescent="0.2">
      <c r="A64" s="94" t="s">
        <v>183</v>
      </c>
      <c r="B64" s="20"/>
      <c r="C64" s="20">
        <f t="shared" ref="C64:C65" si="22">SUM(E64:AH64)</f>
        <v>5</v>
      </c>
      <c r="D64" s="13" t="e">
        <f t="shared" si="21"/>
        <v>#DIV/0!</v>
      </c>
      <c r="E64" s="22">
        <v>2</v>
      </c>
      <c r="F64" s="22">
        <v>1</v>
      </c>
      <c r="G64" s="22">
        <v>0</v>
      </c>
      <c r="H64" s="22">
        <v>2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/>
      <c r="W64" s="22"/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22">
        <v>0</v>
      </c>
      <c r="AG64" s="49">
        <v>0</v>
      </c>
      <c r="AH64" s="49"/>
    </row>
    <row r="65" spans="1:35" s="11" customFormat="1" ht="30" hidden="1" customHeight="1" x14ac:dyDescent="0.2">
      <c r="A65" s="94" t="s">
        <v>184</v>
      </c>
      <c r="B65" s="20"/>
      <c r="C65" s="20">
        <f t="shared" si="22"/>
        <v>3</v>
      </c>
      <c r="D65" s="13" t="e">
        <f t="shared" si="21"/>
        <v>#DIV/0!</v>
      </c>
      <c r="E65" s="22">
        <v>1</v>
      </c>
      <c r="F65" s="22">
        <v>1</v>
      </c>
      <c r="G65" s="22">
        <v>0</v>
      </c>
      <c r="H65" s="22">
        <v>1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/>
      <c r="W65" s="22"/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22">
        <v>0</v>
      </c>
      <c r="AG65" s="49">
        <v>0</v>
      </c>
      <c r="AH65" s="49"/>
    </row>
    <row r="66" spans="1:35" s="11" customFormat="1" ht="30" hidden="1" customHeight="1" x14ac:dyDescent="0.2">
      <c r="A66" s="95" t="s">
        <v>185</v>
      </c>
      <c r="B66" s="20">
        <v>0</v>
      </c>
      <c r="C66" s="20">
        <f>SUM(E66:AH66)</f>
        <v>8</v>
      </c>
      <c r="D66" s="13" t="e">
        <f t="shared" si="21"/>
        <v>#DIV/0!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1</v>
      </c>
      <c r="K66" s="22">
        <v>1</v>
      </c>
      <c r="L66" s="22">
        <v>1</v>
      </c>
      <c r="M66" s="22">
        <v>1</v>
      </c>
      <c r="N66" s="22">
        <v>0</v>
      </c>
      <c r="O66" s="22">
        <v>0</v>
      </c>
      <c r="P66" s="22">
        <v>0</v>
      </c>
      <c r="Q66" s="22">
        <v>0</v>
      </c>
      <c r="R66" s="22">
        <v>1</v>
      </c>
      <c r="S66" s="22">
        <v>1</v>
      </c>
      <c r="T66" s="22">
        <v>0</v>
      </c>
      <c r="U66" s="22">
        <v>1</v>
      </c>
      <c r="V66" s="22"/>
      <c r="W66" s="22"/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1</v>
      </c>
      <c r="AD66" s="49"/>
      <c r="AE66" s="49"/>
      <c r="AF66" s="22"/>
      <c r="AG66" s="49"/>
      <c r="AH66" s="49"/>
    </row>
    <row r="67" spans="1:35" s="2" customFormat="1" ht="30" hidden="1" customHeight="1" x14ac:dyDescent="0.25">
      <c r="A67" s="10" t="s">
        <v>120</v>
      </c>
      <c r="B67" s="20">
        <v>214447</v>
      </c>
      <c r="C67" s="20">
        <f>SUM(E67:AH67)</f>
        <v>185988.6</v>
      </c>
      <c r="D67" s="13"/>
      <c r="E67" s="9">
        <v>8532</v>
      </c>
      <c r="F67" s="9">
        <v>6006</v>
      </c>
      <c r="G67" s="9">
        <v>13990</v>
      </c>
      <c r="H67" s="9">
        <v>11277.6</v>
      </c>
      <c r="I67" s="90">
        <v>5725</v>
      </c>
      <c r="J67" s="9">
        <v>11939</v>
      </c>
      <c r="K67" s="9"/>
      <c r="L67" s="9">
        <v>8497</v>
      </c>
      <c r="M67" s="9">
        <v>10048</v>
      </c>
      <c r="N67" s="9">
        <v>10249</v>
      </c>
      <c r="O67" s="9">
        <v>3000</v>
      </c>
      <c r="P67" s="9">
        <v>6210</v>
      </c>
      <c r="Q67" s="9">
        <v>7930</v>
      </c>
      <c r="R67" s="9"/>
      <c r="S67" s="9"/>
      <c r="T67" s="9">
        <v>9997</v>
      </c>
      <c r="U67" s="9">
        <v>10907</v>
      </c>
      <c r="V67" s="9"/>
      <c r="W67" s="9"/>
      <c r="X67" s="90">
        <v>12107</v>
      </c>
      <c r="Y67" s="9">
        <v>9823</v>
      </c>
      <c r="Z67" s="9">
        <v>7715</v>
      </c>
      <c r="AA67" s="9">
        <v>2158</v>
      </c>
      <c r="AB67" s="90">
        <v>6364</v>
      </c>
      <c r="AC67" s="90"/>
      <c r="AD67" s="9">
        <v>13864</v>
      </c>
      <c r="AE67" s="9"/>
      <c r="AF67" s="9"/>
      <c r="AG67" s="9"/>
      <c r="AH67" s="9">
        <v>9650</v>
      </c>
      <c r="AI67" s="18"/>
    </row>
    <row r="68" spans="1:35" s="2" customFormat="1" ht="30" hidden="1" customHeight="1" x14ac:dyDescent="0.25">
      <c r="A68" s="27" t="s">
        <v>118</v>
      </c>
      <c r="B68" s="20">
        <v>94</v>
      </c>
      <c r="C68" s="20">
        <f>SUM(E68:AH68)</f>
        <v>0</v>
      </c>
      <c r="D68" s="13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18"/>
    </row>
    <row r="69" spans="1:35" s="2" customFormat="1" ht="30" hidden="1" customHeight="1" x14ac:dyDescent="0.25">
      <c r="A69" s="15" t="s">
        <v>146</v>
      </c>
      <c r="B69" s="20"/>
      <c r="C69" s="20">
        <f>SUM(E69:AH69)</f>
        <v>6024</v>
      </c>
      <c r="D69" s="13"/>
      <c r="E69" s="9"/>
      <c r="F69" s="9">
        <v>720</v>
      </c>
      <c r="G69" s="9"/>
      <c r="H69" s="9"/>
      <c r="I69" s="9"/>
      <c r="J69" s="9"/>
      <c r="K69" s="9"/>
      <c r="L69" s="9">
        <v>525</v>
      </c>
      <c r="M69" s="9">
        <v>568</v>
      </c>
      <c r="N69" s="9"/>
      <c r="O69" s="9">
        <v>20</v>
      </c>
      <c r="P69" s="9"/>
      <c r="Q69" s="9"/>
      <c r="R69" s="9"/>
      <c r="S69" s="9"/>
      <c r="T69" s="9">
        <v>747</v>
      </c>
      <c r="U69" s="9"/>
      <c r="V69" s="9"/>
      <c r="W69" s="9"/>
      <c r="X69" s="9"/>
      <c r="Y69" s="9"/>
      <c r="Z69" s="9">
        <v>250</v>
      </c>
      <c r="AA69" s="9">
        <v>612</v>
      </c>
      <c r="AB69" s="9"/>
      <c r="AC69" s="9"/>
      <c r="AD69" s="9">
        <v>2392</v>
      </c>
      <c r="AE69" s="9"/>
      <c r="AF69" s="9"/>
      <c r="AG69" s="9"/>
      <c r="AH69" s="9">
        <v>190</v>
      </c>
      <c r="AI69" s="18"/>
    </row>
    <row r="70" spans="1:35" s="2" customFormat="1" ht="30" hidden="1" customHeight="1" x14ac:dyDescent="0.25">
      <c r="A70" s="16" t="s">
        <v>5</v>
      </c>
      <c r="B70" s="28">
        <f>B68/B67</f>
        <v>4.3833674520977209E-4</v>
      </c>
      <c r="C70" s="28">
        <f>C68/C67</f>
        <v>0</v>
      </c>
      <c r="D70" s="13"/>
      <c r="E70" s="30">
        <f>E68/E67</f>
        <v>0</v>
      </c>
      <c r="F70" s="30">
        <f t="shared" ref="F70:AH70" si="23">F68/F67</f>
        <v>0</v>
      </c>
      <c r="G70" s="30">
        <f t="shared" si="23"/>
        <v>0</v>
      </c>
      <c r="H70" s="30">
        <f t="shared" si="23"/>
        <v>0</v>
      </c>
      <c r="I70" s="30">
        <f t="shared" si="23"/>
        <v>0</v>
      </c>
      <c r="J70" s="30">
        <f t="shared" si="23"/>
        <v>0</v>
      </c>
      <c r="K70" s="30"/>
      <c r="L70" s="30">
        <f t="shared" si="23"/>
        <v>0</v>
      </c>
      <c r="M70" s="30">
        <f t="shared" si="23"/>
        <v>0</v>
      </c>
      <c r="N70" s="30">
        <f t="shared" si="23"/>
        <v>0</v>
      </c>
      <c r="O70" s="30">
        <f t="shared" si="23"/>
        <v>0</v>
      </c>
      <c r="P70" s="30">
        <f t="shared" si="23"/>
        <v>0</v>
      </c>
      <c r="Q70" s="30">
        <f t="shared" si="23"/>
        <v>0</v>
      </c>
      <c r="R70" s="30"/>
      <c r="S70" s="30"/>
      <c r="T70" s="30">
        <f t="shared" si="23"/>
        <v>0</v>
      </c>
      <c r="U70" s="30">
        <f t="shared" si="23"/>
        <v>0</v>
      </c>
      <c r="V70" s="30"/>
      <c r="W70" s="30"/>
      <c r="X70" s="30">
        <f t="shared" si="23"/>
        <v>0</v>
      </c>
      <c r="Y70" s="30">
        <f t="shared" si="23"/>
        <v>0</v>
      </c>
      <c r="Z70" s="30">
        <f t="shared" si="23"/>
        <v>0</v>
      </c>
      <c r="AA70" s="30">
        <f t="shared" si="23"/>
        <v>0</v>
      </c>
      <c r="AB70" s="30"/>
      <c r="AC70" s="30"/>
      <c r="AD70" s="30">
        <f t="shared" si="23"/>
        <v>0</v>
      </c>
      <c r="AE70" s="30"/>
      <c r="AF70" s="30"/>
      <c r="AG70" s="30"/>
      <c r="AH70" s="30">
        <f t="shared" si="23"/>
        <v>0</v>
      </c>
      <c r="AI70" s="19"/>
    </row>
    <row r="71" spans="1:35" s="2" customFormat="1" ht="30" hidden="1" customHeight="1" x14ac:dyDescent="0.25">
      <c r="A71" s="16" t="s">
        <v>119</v>
      </c>
      <c r="B71" s="20">
        <v>60</v>
      </c>
      <c r="C71" s="20">
        <f>SUM(E71:AH71)</f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9"/>
    </row>
    <row r="72" spans="1:35" s="2" customFormat="1" ht="30" hidden="1" customHeight="1" x14ac:dyDescent="0.25">
      <c r="A72" s="16" t="s">
        <v>6</v>
      </c>
      <c r="B72" s="20">
        <v>30</v>
      </c>
      <c r="C72" s="20">
        <f>SUM(E72:AH72)</f>
        <v>0</v>
      </c>
      <c r="D72" s="1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19"/>
    </row>
    <row r="73" spans="1:35" s="2" customFormat="1" ht="30" hidden="1" customHeight="1" x14ac:dyDescent="0.25">
      <c r="A73" s="16" t="s">
        <v>7</v>
      </c>
      <c r="B73" s="20"/>
      <c r="C73" s="20">
        <f>SUM(E73:AH73)</f>
        <v>0</v>
      </c>
      <c r="D73" s="13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9"/>
    </row>
    <row r="74" spans="1:35" s="2" customFormat="1" ht="30" hidden="1" customHeight="1" x14ac:dyDescent="0.25">
      <c r="A74" s="16" t="s">
        <v>8</v>
      </c>
      <c r="B74" s="20"/>
      <c r="C74" s="20">
        <f>SUM(E74:AH74)</f>
        <v>0</v>
      </c>
      <c r="D74" s="1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9"/>
    </row>
    <row r="75" spans="1:35" s="2" customFormat="1" ht="30" hidden="1" customHeight="1" x14ac:dyDescent="0.25">
      <c r="A75" s="16" t="s">
        <v>9</v>
      </c>
      <c r="B75" s="20"/>
      <c r="C75" s="20">
        <f>SUM(E75:AH75)</f>
        <v>1762</v>
      </c>
      <c r="D75" s="13"/>
      <c r="E75" s="22">
        <v>15</v>
      </c>
      <c r="F75" s="22"/>
      <c r="G75" s="22">
        <v>205</v>
      </c>
      <c r="H75" s="22">
        <v>73</v>
      </c>
      <c r="I75" s="22">
        <v>55</v>
      </c>
      <c r="J75" s="22">
        <v>220</v>
      </c>
      <c r="K75" s="22"/>
      <c r="L75" s="22">
        <v>40</v>
      </c>
      <c r="M75" s="22">
        <v>97</v>
      </c>
      <c r="N75" s="22"/>
      <c r="O75" s="22"/>
      <c r="P75" s="22"/>
      <c r="Q75" s="22">
        <v>85</v>
      </c>
      <c r="R75" s="22"/>
      <c r="S75" s="22"/>
      <c r="T75" s="22">
        <v>200</v>
      </c>
      <c r="U75" s="22"/>
      <c r="V75" s="22"/>
      <c r="W75" s="22"/>
      <c r="X75" s="22">
        <v>12</v>
      </c>
      <c r="Y75" s="22">
        <v>100</v>
      </c>
      <c r="Z75" s="22">
        <v>30</v>
      </c>
      <c r="AA75" s="22"/>
      <c r="AB75" s="22"/>
      <c r="AC75" s="22"/>
      <c r="AD75" s="22">
        <v>630</v>
      </c>
      <c r="AE75" s="22"/>
      <c r="AF75" s="22"/>
      <c r="AG75" s="22"/>
      <c r="AH75" s="22"/>
      <c r="AI75" s="19"/>
    </row>
    <row r="76" spans="1:35" s="2" customFormat="1" ht="30" hidden="1" customHeight="1" x14ac:dyDescent="0.25">
      <c r="A76" s="15" t="s">
        <v>10</v>
      </c>
      <c r="B76" s="20"/>
      <c r="C76" s="20">
        <f t="shared" ref="C76:C87" si="24">SUM(E76:AH76)</f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9"/>
    </row>
    <row r="77" spans="1:35" s="2" customFormat="1" ht="30" hidden="1" customHeight="1" outlineLevel="1" x14ac:dyDescent="0.25">
      <c r="A77" s="15" t="s">
        <v>121</v>
      </c>
      <c r="B77" s="20"/>
      <c r="C77" s="20">
        <f t="shared" si="24"/>
        <v>0</v>
      </c>
      <c r="D77" s="13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9"/>
    </row>
    <row r="78" spans="1:35" s="2" customFormat="1" ht="30" hidden="1" customHeight="1" outlineLevel="1" x14ac:dyDescent="0.25">
      <c r="A78" s="15" t="s">
        <v>122</v>
      </c>
      <c r="B78" s="20"/>
      <c r="C78" s="20">
        <f t="shared" si="24"/>
        <v>0</v>
      </c>
      <c r="D78" s="13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9"/>
    </row>
    <row r="79" spans="1:35" s="2" customFormat="1" ht="30" hidden="1" customHeight="1" x14ac:dyDescent="0.25">
      <c r="A79" s="10" t="s">
        <v>11</v>
      </c>
      <c r="B79" s="20"/>
      <c r="C79" s="20">
        <f t="shared" si="24"/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8"/>
    </row>
    <row r="80" spans="1:35" s="2" customFormat="1" ht="30" hidden="1" customHeight="1" x14ac:dyDescent="0.25">
      <c r="A80" s="27" t="s">
        <v>12</v>
      </c>
      <c r="B80" s="20"/>
      <c r="C80" s="20">
        <f t="shared" si="24"/>
        <v>158</v>
      </c>
      <c r="D80" s="13"/>
      <c r="E80" s="29"/>
      <c r="F80" s="29"/>
      <c r="G80" s="29">
        <v>96</v>
      </c>
      <c r="H80" s="29">
        <v>13</v>
      </c>
      <c r="I80" s="29"/>
      <c r="J80" s="29"/>
      <c r="K80" s="29"/>
      <c r="L80" s="29">
        <v>2</v>
      </c>
      <c r="M80" s="29">
        <v>43</v>
      </c>
      <c r="N80" s="29"/>
      <c r="O80" s="29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>
        <v>3</v>
      </c>
      <c r="AA80" s="29"/>
      <c r="AB80" s="29"/>
      <c r="AC80" s="29"/>
      <c r="AD80" s="29"/>
      <c r="AE80" s="29"/>
      <c r="AF80" s="29"/>
      <c r="AG80" s="29"/>
      <c r="AH80" s="29"/>
      <c r="AI80" s="18"/>
    </row>
    <row r="81" spans="1:35" s="2" customFormat="1" ht="30" hidden="1" customHeight="1" x14ac:dyDescent="0.25">
      <c r="A81" s="16" t="s">
        <v>5</v>
      </c>
      <c r="B81" s="28" t="e">
        <f>B80/B79</f>
        <v>#DIV/0!</v>
      </c>
      <c r="C81" s="20" t="e">
        <f t="shared" si="24"/>
        <v>#DIV/0!</v>
      </c>
      <c r="D81" s="13"/>
      <c r="E81" s="30" t="e">
        <f t="shared" ref="E81:AH81" si="25">E80/E79</f>
        <v>#DIV/0!</v>
      </c>
      <c r="F81" s="30" t="e">
        <f t="shared" si="25"/>
        <v>#DIV/0!</v>
      </c>
      <c r="G81" s="30" t="e">
        <f t="shared" si="25"/>
        <v>#DIV/0!</v>
      </c>
      <c r="H81" s="30" t="e">
        <f t="shared" si="25"/>
        <v>#DIV/0!</v>
      </c>
      <c r="I81" s="30" t="e">
        <f t="shared" si="25"/>
        <v>#DIV/0!</v>
      </c>
      <c r="J81" s="30" t="e">
        <f t="shared" si="25"/>
        <v>#DIV/0!</v>
      </c>
      <c r="K81" s="30"/>
      <c r="L81" s="30" t="e">
        <f t="shared" si="25"/>
        <v>#DIV/0!</v>
      </c>
      <c r="M81" s="30" t="e">
        <f t="shared" si="25"/>
        <v>#DIV/0!</v>
      </c>
      <c r="N81" s="30" t="e">
        <f t="shared" si="25"/>
        <v>#DIV/0!</v>
      </c>
      <c r="O81" s="30" t="e">
        <f t="shared" si="25"/>
        <v>#DIV/0!</v>
      </c>
      <c r="P81" s="30" t="e">
        <f t="shared" si="25"/>
        <v>#DIV/0!</v>
      </c>
      <c r="Q81" s="30" t="e">
        <f t="shared" si="25"/>
        <v>#DIV/0!</v>
      </c>
      <c r="R81" s="30"/>
      <c r="S81" s="30"/>
      <c r="T81" s="30" t="e">
        <f t="shared" si="25"/>
        <v>#DIV/0!</v>
      </c>
      <c r="U81" s="30" t="e">
        <f t="shared" si="25"/>
        <v>#DIV/0!</v>
      </c>
      <c r="V81" s="30"/>
      <c r="W81" s="30"/>
      <c r="X81" s="30" t="e">
        <f t="shared" si="25"/>
        <v>#DIV/0!</v>
      </c>
      <c r="Y81" s="30" t="e">
        <f t="shared" si="25"/>
        <v>#DIV/0!</v>
      </c>
      <c r="Z81" s="30" t="e">
        <f t="shared" si="25"/>
        <v>#DIV/0!</v>
      </c>
      <c r="AA81" s="30" t="e">
        <f t="shared" si="25"/>
        <v>#DIV/0!</v>
      </c>
      <c r="AB81" s="30" t="e">
        <f t="shared" si="25"/>
        <v>#DIV/0!</v>
      </c>
      <c r="AC81" s="30"/>
      <c r="AD81" s="30" t="e">
        <f t="shared" si="25"/>
        <v>#DIV/0!</v>
      </c>
      <c r="AE81" s="30"/>
      <c r="AF81" s="30"/>
      <c r="AG81" s="30"/>
      <c r="AH81" s="30" t="e">
        <f t="shared" si="25"/>
        <v>#DIV/0!</v>
      </c>
      <c r="AI81" s="19"/>
    </row>
    <row r="82" spans="1:35" s="2" customFormat="1" ht="30" hidden="1" customHeight="1" outlineLevel="1" x14ac:dyDescent="0.25">
      <c r="A82" s="15" t="s">
        <v>13</v>
      </c>
      <c r="B82" s="20"/>
      <c r="C82" s="20">
        <f t="shared" si="24"/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9"/>
    </row>
    <row r="83" spans="1:35" s="2" customFormat="1" ht="30" hidden="1" customHeight="1" x14ac:dyDescent="0.25">
      <c r="A83" s="10" t="s">
        <v>113</v>
      </c>
      <c r="B83" s="20"/>
      <c r="C83" s="20">
        <f t="shared" si="24"/>
        <v>0</v>
      </c>
      <c r="D83" s="13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8"/>
    </row>
    <row r="84" spans="1:35" s="2" customFormat="1" ht="26.45" hidden="1" customHeight="1" x14ac:dyDescent="0.25">
      <c r="A84" s="27" t="s">
        <v>114</v>
      </c>
      <c r="B84" s="23"/>
      <c r="C84" s="23">
        <f t="shared" si="24"/>
        <v>140.5</v>
      </c>
      <c r="D84" s="8"/>
      <c r="E84" s="22">
        <v>8</v>
      </c>
      <c r="F84" s="22"/>
      <c r="G84" s="22"/>
      <c r="H84" s="22"/>
      <c r="I84" s="22"/>
      <c r="J84" s="22"/>
      <c r="K84" s="22"/>
      <c r="L84" s="22">
        <v>13.5</v>
      </c>
      <c r="M84" s="22">
        <v>55</v>
      </c>
      <c r="N84" s="22"/>
      <c r="O84" s="49"/>
      <c r="P84" s="22"/>
      <c r="Q84" s="22"/>
      <c r="R84" s="22"/>
      <c r="S84" s="22"/>
      <c r="T84" s="22"/>
      <c r="U84" s="22"/>
      <c r="V84" s="22"/>
      <c r="W84" s="22"/>
      <c r="X84" s="22"/>
      <c r="Y84" s="22">
        <v>12</v>
      </c>
      <c r="Z84" s="22"/>
      <c r="AA84" s="22"/>
      <c r="AB84" s="22"/>
      <c r="AC84" s="22"/>
      <c r="AD84" s="22">
        <v>52</v>
      </c>
      <c r="AE84" s="22"/>
      <c r="AF84" s="22"/>
      <c r="AG84" s="22"/>
      <c r="AH84" s="22"/>
      <c r="AI84" s="18"/>
    </row>
    <row r="85" spans="1:35" s="2" customFormat="1" ht="30" hidden="1" customHeight="1" x14ac:dyDescent="0.25">
      <c r="A85" s="12" t="s">
        <v>147</v>
      </c>
      <c r="B85" s="23"/>
      <c r="C85" s="23">
        <f t="shared" si="24"/>
        <v>0</v>
      </c>
      <c r="D85" s="8"/>
      <c r="E85" s="22"/>
      <c r="F85" s="22"/>
      <c r="G85" s="22"/>
      <c r="H85" s="49"/>
      <c r="I85" s="22"/>
      <c r="J85" s="22"/>
      <c r="K85" s="22"/>
      <c r="L85" s="22"/>
      <c r="M85" s="22"/>
      <c r="N85" s="49"/>
      <c r="O85" s="49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18"/>
    </row>
    <row r="86" spans="1:35" s="2" customFormat="1" ht="30" hidden="1" customHeight="1" x14ac:dyDescent="0.25">
      <c r="A86" s="12" t="s">
        <v>5</v>
      </c>
      <c r="B86" s="28"/>
      <c r="C86" s="23">
        <f t="shared" si="24"/>
        <v>0</v>
      </c>
      <c r="D86" s="8" t="e">
        <f t="shared" ref="D86:D116" si="26">C86/B86</f>
        <v>#DIV/0!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19"/>
    </row>
    <row r="87" spans="1:35" s="2" customFormat="1" ht="30" hidden="1" customHeight="1" x14ac:dyDescent="0.25">
      <c r="A87" s="16" t="s">
        <v>14</v>
      </c>
      <c r="B87" s="20"/>
      <c r="C87" s="23">
        <f t="shared" si="24"/>
        <v>255</v>
      </c>
      <c r="D87" s="13"/>
      <c r="E87" s="29"/>
      <c r="F87" s="29"/>
      <c r="G87" s="29">
        <v>170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>
        <v>85</v>
      </c>
      <c r="AA87" s="29"/>
      <c r="AB87" s="29"/>
      <c r="AC87" s="29"/>
      <c r="AD87" s="29"/>
      <c r="AE87" s="29"/>
      <c r="AF87" s="29"/>
      <c r="AG87" s="29"/>
      <c r="AH87" s="29"/>
      <c r="AI87" s="18"/>
    </row>
    <row r="88" spans="1:35" s="2" customFormat="1" ht="30" hidden="1" customHeight="1" outlineLevel="1" x14ac:dyDescent="0.25">
      <c r="A88" s="15" t="s">
        <v>15</v>
      </c>
      <c r="B88" s="20"/>
      <c r="C88" s="20">
        <f t="shared" ref="C88:C101" si="27">SUM(E88:AH88)</f>
        <v>0</v>
      </c>
      <c r="D88" s="13" t="e">
        <f t="shared" si="26"/>
        <v>#DIV/0!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9"/>
    </row>
    <row r="89" spans="1:35" s="2" customFormat="1" ht="30" hidden="1" customHeight="1" outlineLevel="1" x14ac:dyDescent="0.25">
      <c r="A89" s="15" t="s">
        <v>16</v>
      </c>
      <c r="B89" s="20"/>
      <c r="C89" s="20">
        <f t="shared" si="27"/>
        <v>0</v>
      </c>
      <c r="D89" s="13" t="e">
        <f t="shared" si="26"/>
        <v>#DIV/0!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9"/>
    </row>
    <row r="90" spans="1:35" s="2" customFormat="1" ht="30" hidden="1" customHeight="1" x14ac:dyDescent="0.25">
      <c r="A90" s="16" t="s">
        <v>17</v>
      </c>
      <c r="B90" s="20"/>
      <c r="C90" s="20">
        <f t="shared" si="27"/>
        <v>4011</v>
      </c>
      <c r="D90" s="13"/>
      <c r="E90" s="32">
        <v>2010</v>
      </c>
      <c r="F90" s="32"/>
      <c r="G90" s="32"/>
      <c r="H90" s="32"/>
      <c r="I90" s="32"/>
      <c r="J90" s="32">
        <v>107</v>
      </c>
      <c r="K90" s="32"/>
      <c r="L90" s="32"/>
      <c r="M90" s="32">
        <v>70</v>
      </c>
      <c r="N90" s="32">
        <v>50</v>
      </c>
      <c r="O90" s="32"/>
      <c r="P90" s="32"/>
      <c r="Q90" s="32">
        <v>10</v>
      </c>
      <c r="R90" s="32"/>
      <c r="S90" s="32"/>
      <c r="T90" s="32">
        <v>1135</v>
      </c>
      <c r="U90" s="32"/>
      <c r="V90" s="32"/>
      <c r="W90" s="32"/>
      <c r="X90" s="32"/>
      <c r="Y90" s="32">
        <v>250</v>
      </c>
      <c r="Z90" s="32"/>
      <c r="AA90" s="32"/>
      <c r="AB90" s="32"/>
      <c r="AC90" s="32"/>
      <c r="AD90" s="32">
        <v>329</v>
      </c>
      <c r="AE90" s="32"/>
      <c r="AF90" s="32"/>
      <c r="AG90" s="32"/>
      <c r="AH90" s="32">
        <v>50</v>
      </c>
      <c r="AI90" s="19"/>
    </row>
    <row r="91" spans="1:35" s="2" customFormat="1" ht="30" hidden="1" customHeight="1" x14ac:dyDescent="0.25">
      <c r="A91" s="16" t="s">
        <v>18</v>
      </c>
      <c r="B91" s="20"/>
      <c r="C91" s="20">
        <f t="shared" si="27"/>
        <v>2084</v>
      </c>
      <c r="D91" s="13"/>
      <c r="E91" s="32"/>
      <c r="F91" s="32">
        <v>6</v>
      </c>
      <c r="G91" s="32"/>
      <c r="H91" s="32">
        <v>668</v>
      </c>
      <c r="I91" s="32"/>
      <c r="J91" s="32">
        <v>730</v>
      </c>
      <c r="K91" s="32"/>
      <c r="L91" s="32">
        <v>80</v>
      </c>
      <c r="M91" s="32">
        <v>180</v>
      </c>
      <c r="N91" s="32"/>
      <c r="O91" s="32"/>
      <c r="P91" s="32"/>
      <c r="Q91" s="32"/>
      <c r="R91" s="32"/>
      <c r="S91" s="32"/>
      <c r="T91" s="32">
        <v>120</v>
      </c>
      <c r="U91" s="32"/>
      <c r="V91" s="32"/>
      <c r="W91" s="32"/>
      <c r="X91" s="32"/>
      <c r="Y91" s="32"/>
      <c r="Z91" s="32"/>
      <c r="AA91" s="32"/>
      <c r="AB91" s="32"/>
      <c r="AC91" s="32"/>
      <c r="AD91" s="32">
        <v>300</v>
      </c>
      <c r="AE91" s="32"/>
      <c r="AF91" s="32"/>
      <c r="AG91" s="32"/>
      <c r="AH91" s="32"/>
      <c r="AI91" s="19"/>
    </row>
    <row r="92" spans="1:35" s="2" customFormat="1" ht="30" hidden="1" customHeight="1" x14ac:dyDescent="0.25">
      <c r="A92" s="16" t="s">
        <v>19</v>
      </c>
      <c r="B92" s="20"/>
      <c r="C92" s="20">
        <f t="shared" si="27"/>
        <v>0</v>
      </c>
      <c r="D92" s="13" t="e">
        <f t="shared" si="26"/>
        <v>#DIV/0!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19"/>
    </row>
    <row r="93" spans="1:35" s="2" customFormat="1" ht="30" hidden="1" customHeight="1" x14ac:dyDescent="0.25">
      <c r="A93" s="16" t="s">
        <v>20</v>
      </c>
      <c r="B93" s="20"/>
      <c r="C93" s="20">
        <f t="shared" si="27"/>
        <v>180</v>
      </c>
      <c r="D93" s="13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>
        <v>180</v>
      </c>
      <c r="AA93" s="32"/>
      <c r="AB93" s="32"/>
      <c r="AC93" s="32"/>
      <c r="AD93" s="32"/>
      <c r="AE93" s="32"/>
      <c r="AF93" s="32"/>
      <c r="AG93" s="32"/>
      <c r="AH93" s="32"/>
      <c r="AI93" s="19"/>
    </row>
    <row r="94" spans="1:35" s="2" customFormat="1" ht="30" hidden="1" customHeight="1" x14ac:dyDescent="0.25">
      <c r="A94" s="16" t="s">
        <v>21</v>
      </c>
      <c r="B94" s="20"/>
      <c r="C94" s="20">
        <f t="shared" si="27"/>
        <v>3763</v>
      </c>
      <c r="D94" s="13"/>
      <c r="E94" s="32"/>
      <c r="F94" s="32"/>
      <c r="G94" s="32">
        <v>572</v>
      </c>
      <c r="H94" s="32">
        <v>79</v>
      </c>
      <c r="I94" s="32">
        <v>91</v>
      </c>
      <c r="J94" s="32">
        <v>100</v>
      </c>
      <c r="K94" s="32"/>
      <c r="L94" s="32"/>
      <c r="M94" s="32">
        <v>437</v>
      </c>
      <c r="N94" s="32"/>
      <c r="O94" s="32">
        <v>26</v>
      </c>
      <c r="P94" s="32">
        <v>15</v>
      </c>
      <c r="Q94" s="32">
        <v>10</v>
      </c>
      <c r="R94" s="32"/>
      <c r="S94" s="32"/>
      <c r="T94" s="32">
        <v>80</v>
      </c>
      <c r="U94" s="32"/>
      <c r="V94" s="32"/>
      <c r="W94" s="32"/>
      <c r="X94" s="32">
        <v>15</v>
      </c>
      <c r="Y94" s="32">
        <v>90</v>
      </c>
      <c r="Z94" s="32">
        <v>153</v>
      </c>
      <c r="AA94" s="32"/>
      <c r="AB94" s="32">
        <v>296</v>
      </c>
      <c r="AC94" s="32"/>
      <c r="AD94" s="32">
        <v>1699</v>
      </c>
      <c r="AE94" s="32"/>
      <c r="AF94" s="32"/>
      <c r="AG94" s="32"/>
      <c r="AH94" s="32">
        <v>100</v>
      </c>
      <c r="AI94" s="19"/>
    </row>
    <row r="95" spans="1:35" s="2" customFormat="1" ht="30" hidden="1" customHeight="1" x14ac:dyDescent="0.25">
      <c r="A95" s="16" t="s">
        <v>22</v>
      </c>
      <c r="B95" s="20"/>
      <c r="C95" s="20">
        <f t="shared" si="27"/>
        <v>0</v>
      </c>
      <c r="D95" s="13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19"/>
    </row>
    <row r="96" spans="1:35" s="2" customFormat="1" ht="30" hidden="1" customHeight="1" x14ac:dyDescent="0.25">
      <c r="A96" s="16" t="s">
        <v>23</v>
      </c>
      <c r="B96" s="20"/>
      <c r="C96" s="20">
        <f t="shared" si="27"/>
        <v>0</v>
      </c>
      <c r="D96" s="13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19"/>
    </row>
    <row r="97" spans="1:35" s="2" customFormat="1" ht="30" hidden="1" customHeight="1" x14ac:dyDescent="0.25">
      <c r="A97" s="16" t="s">
        <v>24</v>
      </c>
      <c r="B97" s="20"/>
      <c r="C97" s="20">
        <f t="shared" si="27"/>
        <v>70</v>
      </c>
      <c r="D97" s="13"/>
      <c r="E97" s="20"/>
      <c r="F97" s="20"/>
      <c r="G97" s="20"/>
      <c r="H97" s="34"/>
      <c r="I97" s="20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>
        <v>70</v>
      </c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19"/>
    </row>
    <row r="98" spans="1:35" s="2" customFormat="1" ht="30" hidden="1" customHeight="1" x14ac:dyDescent="0.25">
      <c r="A98" s="16" t="s">
        <v>25</v>
      </c>
      <c r="B98" s="20"/>
      <c r="C98" s="20">
        <f t="shared" si="27"/>
        <v>292</v>
      </c>
      <c r="D98" s="13"/>
      <c r="E98" s="32"/>
      <c r="F98" s="32"/>
      <c r="G98" s="32"/>
      <c r="H98" s="32">
        <v>90</v>
      </c>
      <c r="I98" s="32">
        <v>202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19"/>
    </row>
    <row r="99" spans="1:35" s="2" customFormat="1" ht="30" hidden="1" customHeight="1" x14ac:dyDescent="0.25">
      <c r="A99" s="16" t="s">
        <v>26</v>
      </c>
      <c r="B99" s="20"/>
      <c r="C99" s="20">
        <f t="shared" si="27"/>
        <v>0</v>
      </c>
      <c r="D99" s="13" t="e">
        <f t="shared" si="26"/>
        <v>#DIV/0!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19"/>
    </row>
    <row r="100" spans="1:35" s="2" customFormat="1" ht="30" hidden="1" customHeight="1" x14ac:dyDescent="0.25">
      <c r="A100" s="16" t="s">
        <v>27</v>
      </c>
      <c r="B100" s="20"/>
      <c r="C100" s="17">
        <f t="shared" si="27"/>
        <v>20</v>
      </c>
      <c r="D100" s="13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>
        <v>10</v>
      </c>
      <c r="V100" s="32"/>
      <c r="W100" s="32"/>
      <c r="X100" s="32">
        <v>10</v>
      </c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ht="30" hidden="1" customHeight="1" x14ac:dyDescent="0.25">
      <c r="A101" s="10" t="s">
        <v>28</v>
      </c>
      <c r="B101" s="20"/>
      <c r="C101" s="20">
        <f t="shared" si="27"/>
        <v>0</v>
      </c>
      <c r="D101" s="13" t="e">
        <f t="shared" si="26"/>
        <v>#DIV/0!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</row>
    <row r="102" spans="1:35" ht="30" hidden="1" customHeight="1" x14ac:dyDescent="0.25">
      <c r="A102" s="27" t="s">
        <v>29</v>
      </c>
      <c r="B102" s="20"/>
      <c r="C102" s="20">
        <f>SUM(E102:AH102)</f>
        <v>0</v>
      </c>
      <c r="D102" s="13" t="e">
        <f t="shared" si="26"/>
        <v>#DIV/0!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</row>
    <row r="103" spans="1:35" ht="30" hidden="1" customHeight="1" x14ac:dyDescent="0.25">
      <c r="A103" s="12" t="s">
        <v>5</v>
      </c>
      <c r="B103" s="28"/>
      <c r="C103" s="20">
        <f>SUM(E103:AH103)</f>
        <v>0</v>
      </c>
      <c r="D103" s="13" t="e">
        <f t="shared" si="26"/>
        <v>#DIV/0!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</row>
    <row r="104" spans="1:35" ht="30" hidden="1" customHeight="1" x14ac:dyDescent="0.25">
      <c r="A104" s="12" t="s">
        <v>30</v>
      </c>
      <c r="B104" s="28"/>
      <c r="C104" s="20">
        <f>SUM(E104:AH104)</f>
        <v>0</v>
      </c>
      <c r="D104" s="13" t="e">
        <f t="shared" si="26"/>
        <v>#DIV/0!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</row>
    <row r="105" spans="1:35" ht="30" hidden="1" customHeight="1" x14ac:dyDescent="0.25">
      <c r="A105" s="12"/>
      <c r="B105" s="28"/>
      <c r="C105" s="34"/>
      <c r="D105" s="13" t="e">
        <f t="shared" si="26"/>
        <v>#DIV/0!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spans="1:35" s="4" customFormat="1" ht="30" hidden="1" customHeight="1" x14ac:dyDescent="0.25">
      <c r="A106" s="71" t="s">
        <v>31</v>
      </c>
      <c r="B106" s="35"/>
      <c r="C106" s="35">
        <f>SUM(E106:AH106)</f>
        <v>0</v>
      </c>
      <c r="D106" s="13" t="e">
        <f t="shared" si="26"/>
        <v>#DIV/0!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</row>
    <row r="107" spans="1:35" ht="30" hidden="1" customHeight="1" x14ac:dyDescent="0.25">
      <c r="A107" s="12"/>
      <c r="B107" s="28"/>
      <c r="C107" s="34"/>
      <c r="D107" s="13" t="e">
        <f t="shared" si="26"/>
        <v>#DIV/0!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spans="1:35" ht="7.9" hidden="1" customHeight="1" x14ac:dyDescent="0.25">
      <c r="A108" s="12"/>
      <c r="B108" s="28"/>
      <c r="C108" s="17"/>
      <c r="D108" s="13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</row>
    <row r="109" spans="1:35" s="38" customFormat="1" ht="30" hidden="1" customHeight="1" x14ac:dyDescent="0.25">
      <c r="A109" s="12" t="s">
        <v>32</v>
      </c>
      <c r="B109" s="37"/>
      <c r="C109" s="37">
        <f>SUM(E109:AH109)</f>
        <v>-61929</v>
      </c>
      <c r="D109" s="13"/>
      <c r="E109" s="91">
        <f>(E68-E110)</f>
        <v>-2925</v>
      </c>
      <c r="F109" s="91">
        <f t="shared" ref="F109:AH109" si="28">(F68-F110)</f>
        <v>-2253</v>
      </c>
      <c r="G109" s="91">
        <f t="shared" si="28"/>
        <v>-8550</v>
      </c>
      <c r="H109" s="91">
        <f t="shared" si="28"/>
        <v>-3688</v>
      </c>
      <c r="I109" s="91">
        <f t="shared" si="28"/>
        <v>-2300</v>
      </c>
      <c r="J109" s="91">
        <f t="shared" si="28"/>
        <v>-3800</v>
      </c>
      <c r="K109" s="91"/>
      <c r="L109" s="91">
        <f t="shared" si="28"/>
        <v>-2592</v>
      </c>
      <c r="M109" s="91">
        <f t="shared" si="28"/>
        <v>-5121</v>
      </c>
      <c r="N109" s="91">
        <f t="shared" si="28"/>
        <v>-2780</v>
      </c>
      <c r="O109" s="91">
        <f t="shared" si="28"/>
        <v>-1095</v>
      </c>
      <c r="P109" s="91">
        <f t="shared" si="28"/>
        <v>-660</v>
      </c>
      <c r="Q109" s="91">
        <f t="shared" si="28"/>
        <v>-708</v>
      </c>
      <c r="R109" s="91"/>
      <c r="S109" s="91"/>
      <c r="T109" s="91">
        <f t="shared" si="28"/>
        <v>-3875</v>
      </c>
      <c r="U109" s="91">
        <f t="shared" si="28"/>
        <v>-2330</v>
      </c>
      <c r="V109" s="91"/>
      <c r="W109" s="91"/>
      <c r="X109" s="91">
        <f t="shared" si="28"/>
        <v>-3205</v>
      </c>
      <c r="Y109" s="91">
        <f t="shared" si="28"/>
        <v>-1074</v>
      </c>
      <c r="Z109" s="91">
        <f t="shared" si="28"/>
        <v>-2210</v>
      </c>
      <c r="AA109" s="91">
        <f t="shared" si="28"/>
        <v>-798</v>
      </c>
      <c r="AB109" s="91">
        <f t="shared" si="28"/>
        <v>-1755</v>
      </c>
      <c r="AC109" s="91"/>
      <c r="AD109" s="91">
        <f t="shared" si="28"/>
        <v>-9000</v>
      </c>
      <c r="AE109" s="91"/>
      <c r="AF109" s="91"/>
      <c r="AG109" s="91"/>
      <c r="AH109" s="91">
        <f t="shared" si="28"/>
        <v>-1210</v>
      </c>
    </row>
    <row r="110" spans="1:35" ht="30.6" hidden="1" customHeight="1" x14ac:dyDescent="0.25">
      <c r="A110" s="12" t="s">
        <v>33</v>
      </c>
      <c r="B110" s="20"/>
      <c r="C110" s="20">
        <f>SUM(E110:AH110)</f>
        <v>61929</v>
      </c>
      <c r="D110" s="13"/>
      <c r="E110" s="9">
        <v>2925</v>
      </c>
      <c r="F110" s="9">
        <v>2253</v>
      </c>
      <c r="G110" s="9">
        <v>8550</v>
      </c>
      <c r="H110" s="9">
        <v>3688</v>
      </c>
      <c r="I110" s="9">
        <v>2300</v>
      </c>
      <c r="J110" s="9">
        <v>3800</v>
      </c>
      <c r="K110" s="9"/>
      <c r="L110" s="9">
        <v>2592</v>
      </c>
      <c r="M110" s="9">
        <v>5121</v>
      </c>
      <c r="N110" s="9">
        <v>2780</v>
      </c>
      <c r="O110" s="9">
        <v>1095</v>
      </c>
      <c r="P110" s="9">
        <v>660</v>
      </c>
      <c r="Q110" s="9">
        <v>708</v>
      </c>
      <c r="R110" s="9"/>
      <c r="S110" s="9"/>
      <c r="T110" s="9">
        <v>3875</v>
      </c>
      <c r="U110" s="9">
        <v>2330</v>
      </c>
      <c r="V110" s="9"/>
      <c r="W110" s="9"/>
      <c r="X110" s="9">
        <v>3205</v>
      </c>
      <c r="Y110" s="9">
        <v>1074</v>
      </c>
      <c r="Z110" s="9">
        <v>2210</v>
      </c>
      <c r="AA110" s="9">
        <v>798</v>
      </c>
      <c r="AB110" s="9">
        <v>1755</v>
      </c>
      <c r="AC110" s="9"/>
      <c r="AD110" s="9">
        <v>9000</v>
      </c>
      <c r="AE110" s="9"/>
      <c r="AF110" s="9"/>
      <c r="AG110" s="9"/>
      <c r="AH110" s="9">
        <v>1210</v>
      </c>
      <c r="AI110" s="18"/>
    </row>
    <row r="111" spans="1:35" ht="30" hidden="1" customHeight="1" x14ac:dyDescent="0.25">
      <c r="A111" s="12"/>
      <c r="B111" s="28"/>
      <c r="C111" s="20"/>
      <c r="D111" s="13" t="e">
        <f t="shared" si="26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5" s="38" customFormat="1" ht="30" hidden="1" customHeight="1" x14ac:dyDescent="0.25">
      <c r="A112" s="12" t="s">
        <v>34</v>
      </c>
      <c r="B112" s="37"/>
      <c r="C112" s="37"/>
      <c r="D112" s="13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</row>
    <row r="113" spans="1:34" ht="30" hidden="1" customHeight="1" x14ac:dyDescent="0.25">
      <c r="A113" s="12" t="s">
        <v>35</v>
      </c>
      <c r="B113" s="29"/>
      <c r="C113" s="23">
        <f>SUM(E113:AH113)</f>
        <v>0</v>
      </c>
      <c r="D113" s="13" t="e">
        <f t="shared" si="26"/>
        <v>#DIV/0!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31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1:34" ht="30" hidden="1" customHeight="1" x14ac:dyDescent="0.25">
      <c r="A114" s="39" t="s">
        <v>36</v>
      </c>
      <c r="B114" s="40"/>
      <c r="C114" s="40"/>
      <c r="D114" s="13" t="e">
        <f t="shared" si="26"/>
        <v>#DIV/0!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</row>
    <row r="115" spans="1:34" ht="30" hidden="1" customHeight="1" x14ac:dyDescent="0.25">
      <c r="A115" s="12" t="s">
        <v>37</v>
      </c>
      <c r="B115" s="36"/>
      <c r="C115" s="36"/>
      <c r="D115" s="13" t="e">
        <f t="shared" si="26"/>
        <v>#DIV/0!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</row>
    <row r="116" spans="1:34" ht="30" hidden="1" customHeight="1" x14ac:dyDescent="0.25">
      <c r="A116" s="12" t="s">
        <v>38</v>
      </c>
      <c r="B116" s="24"/>
      <c r="C116" s="24" t="e">
        <f>C115/C114</f>
        <v>#DIV/0!</v>
      </c>
      <c r="D116" s="13" t="e">
        <f t="shared" si="26"/>
        <v>#DIV/0!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</row>
    <row r="117" spans="1:34" ht="30" hidden="1" customHeight="1" x14ac:dyDescent="0.25">
      <c r="A117" s="39" t="s">
        <v>130</v>
      </c>
      <c r="B117" s="74"/>
      <c r="C117" s="74"/>
      <c r="D117" s="42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</row>
    <row r="118" spans="1:34" s="11" customFormat="1" ht="30" hidden="1" customHeight="1" outlineLevel="1" x14ac:dyDescent="0.2">
      <c r="A118" s="43" t="s">
        <v>39</v>
      </c>
      <c r="B118" s="20"/>
      <c r="C118" s="23"/>
      <c r="D118" s="13" t="e">
        <f t="shared" ref="D118:D155" si="29">C118/B118</f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11" customFormat="1" ht="30" hidden="1" customHeight="1" outlineLevel="1" x14ac:dyDescent="0.2">
      <c r="A119" s="43" t="s">
        <v>44</v>
      </c>
      <c r="B119" s="34"/>
      <c r="C119" s="22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11" customFormat="1" ht="30" hidden="1" customHeight="1" outlineLevel="1" x14ac:dyDescent="0.2">
      <c r="A120" s="43" t="s">
        <v>106</v>
      </c>
      <c r="B120" s="34"/>
      <c r="C120" s="22"/>
      <c r="D120" s="1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11" customFormat="1" ht="30" hidden="1" customHeight="1" outlineLevel="1" x14ac:dyDescent="0.2">
      <c r="A121" s="43" t="s">
        <v>107</v>
      </c>
      <c r="B121" s="34"/>
      <c r="C121" s="22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45" customFormat="1" ht="34.9" hidden="1" customHeight="1" outlineLevel="1" x14ac:dyDescent="0.2">
      <c r="A122" s="12" t="s">
        <v>40</v>
      </c>
      <c r="B122" s="34"/>
      <c r="C122" s="22"/>
      <c r="D122" s="1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45" customFormat="1" ht="33" hidden="1" customHeight="1" outlineLevel="1" x14ac:dyDescent="0.2">
      <c r="A123" s="12" t="s">
        <v>41</v>
      </c>
      <c r="B123" s="34"/>
      <c r="C123" s="22"/>
      <c r="D123" s="13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11" customFormat="1" ht="34.15" hidden="1" customHeight="1" outlineLevel="1" x14ac:dyDescent="0.2">
      <c r="A124" s="10" t="s">
        <v>42</v>
      </c>
      <c r="B124" s="23"/>
      <c r="C124" s="23"/>
      <c r="D124" s="1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11" customFormat="1" ht="30" hidden="1" customHeight="1" x14ac:dyDescent="0.2">
      <c r="A125" s="27" t="s">
        <v>43</v>
      </c>
      <c r="B125" s="20"/>
      <c r="C125" s="23"/>
      <c r="D125" s="13" t="e">
        <f t="shared" si="29"/>
        <v>#DIV/0!</v>
      </c>
      <c r="E125" s="34"/>
      <c r="F125" s="34"/>
      <c r="G125" s="34"/>
      <c r="H125" s="34"/>
      <c r="I125" s="34"/>
      <c r="J125" s="34"/>
      <c r="K125" s="93"/>
      <c r="L125" s="34"/>
      <c r="M125" s="34"/>
      <c r="N125" s="34"/>
      <c r="O125" s="34"/>
      <c r="P125" s="34"/>
      <c r="Q125" s="34"/>
      <c r="R125" s="93"/>
      <c r="S125" s="93"/>
      <c r="T125" s="34"/>
      <c r="U125" s="34"/>
      <c r="V125" s="93"/>
      <c r="W125" s="93"/>
      <c r="X125" s="34"/>
      <c r="Y125" s="34"/>
      <c r="Z125" s="34"/>
      <c r="AA125" s="34"/>
      <c r="AB125" s="34"/>
      <c r="AC125" s="93"/>
      <c r="AD125" s="34"/>
      <c r="AE125" s="93"/>
      <c r="AF125" s="93"/>
      <c r="AG125" s="93"/>
      <c r="AH125" s="34"/>
    </row>
    <row r="126" spans="1:34" s="11" customFormat="1" ht="30" hidden="1" customHeight="1" x14ac:dyDescent="0.2">
      <c r="A126" s="12" t="s">
        <v>136</v>
      </c>
      <c r="B126" s="24" t="e">
        <f>B125/B124</f>
        <v>#DIV/0!</v>
      </c>
      <c r="C126" s="24" t="e">
        <f>C125/C124</f>
        <v>#DIV/0!</v>
      </c>
      <c r="D126" s="13"/>
      <c r="E126" s="24" t="e">
        <f>E125/E124</f>
        <v>#DIV/0!</v>
      </c>
      <c r="F126" s="24" t="e">
        <f>F125/F124</f>
        <v>#DIV/0!</v>
      </c>
      <c r="G126" s="24" t="e">
        <f t="shared" ref="G126:AH126" si="30">G125/G124</f>
        <v>#DIV/0!</v>
      </c>
      <c r="H126" s="24" t="e">
        <f t="shared" si="30"/>
        <v>#DIV/0!</v>
      </c>
      <c r="I126" s="24" t="e">
        <f t="shared" si="30"/>
        <v>#DIV/0!</v>
      </c>
      <c r="J126" s="24" t="e">
        <f t="shared" si="30"/>
        <v>#DIV/0!</v>
      </c>
      <c r="K126" s="24"/>
      <c r="L126" s="24" t="e">
        <f t="shared" si="30"/>
        <v>#DIV/0!</v>
      </c>
      <c r="M126" s="24" t="e">
        <f t="shared" si="30"/>
        <v>#DIV/0!</v>
      </c>
      <c r="N126" s="24" t="e">
        <f t="shared" si="30"/>
        <v>#DIV/0!</v>
      </c>
      <c r="O126" s="24" t="e">
        <f t="shared" si="30"/>
        <v>#DIV/0!</v>
      </c>
      <c r="P126" s="24" t="e">
        <f t="shared" si="30"/>
        <v>#DIV/0!</v>
      </c>
      <c r="Q126" s="24" t="e">
        <f t="shared" si="30"/>
        <v>#DIV/0!</v>
      </c>
      <c r="R126" s="24"/>
      <c r="S126" s="24"/>
      <c r="T126" s="24" t="e">
        <f t="shared" si="30"/>
        <v>#DIV/0!</v>
      </c>
      <c r="U126" s="24" t="e">
        <f t="shared" si="30"/>
        <v>#DIV/0!</v>
      </c>
      <c r="V126" s="24"/>
      <c r="W126" s="24"/>
      <c r="X126" s="24" t="e">
        <f t="shared" si="30"/>
        <v>#DIV/0!</v>
      </c>
      <c r="Y126" s="24" t="e">
        <f t="shared" si="30"/>
        <v>#DIV/0!</v>
      </c>
      <c r="Z126" s="24" t="e">
        <f t="shared" si="30"/>
        <v>#DIV/0!</v>
      </c>
      <c r="AA126" s="24" t="e">
        <f t="shared" si="30"/>
        <v>#DIV/0!</v>
      </c>
      <c r="AB126" s="24" t="e">
        <f t="shared" si="30"/>
        <v>#DIV/0!</v>
      </c>
      <c r="AC126" s="24"/>
      <c r="AD126" s="24" t="e">
        <f t="shared" si="30"/>
        <v>#DIV/0!</v>
      </c>
      <c r="AE126" s="24"/>
      <c r="AF126" s="24"/>
      <c r="AG126" s="24"/>
      <c r="AH126" s="24" t="e">
        <f t="shared" si="30"/>
        <v>#DIV/0!</v>
      </c>
    </row>
    <row r="127" spans="1:34" s="87" customFormat="1" ht="31.9" hidden="1" customHeight="1" x14ac:dyDescent="0.2">
      <c r="A127" s="85" t="s">
        <v>48</v>
      </c>
      <c r="B127" s="88">
        <f>B124-B125</f>
        <v>0</v>
      </c>
      <c r="C127" s="88">
        <f>C124-C125</f>
        <v>0</v>
      </c>
      <c r="D127" s="88"/>
      <c r="E127" s="88">
        <f t="shared" ref="E127:AH127" si="31">E124-E125</f>
        <v>0</v>
      </c>
      <c r="F127" s="88">
        <f t="shared" si="31"/>
        <v>0</v>
      </c>
      <c r="G127" s="88">
        <f t="shared" si="31"/>
        <v>0</v>
      </c>
      <c r="H127" s="88">
        <f t="shared" si="31"/>
        <v>0</v>
      </c>
      <c r="I127" s="88">
        <f t="shared" si="31"/>
        <v>0</v>
      </c>
      <c r="J127" s="88">
        <f t="shared" si="31"/>
        <v>0</v>
      </c>
      <c r="K127" s="88"/>
      <c r="L127" s="88">
        <f t="shared" si="31"/>
        <v>0</v>
      </c>
      <c r="M127" s="88">
        <f t="shared" si="31"/>
        <v>0</v>
      </c>
      <c r="N127" s="88">
        <f t="shared" si="31"/>
        <v>0</v>
      </c>
      <c r="O127" s="88">
        <f t="shared" si="31"/>
        <v>0</v>
      </c>
      <c r="P127" s="88">
        <f t="shared" si="31"/>
        <v>0</v>
      </c>
      <c r="Q127" s="88">
        <f t="shared" si="31"/>
        <v>0</v>
      </c>
      <c r="R127" s="88"/>
      <c r="S127" s="88"/>
      <c r="T127" s="88">
        <f t="shared" si="31"/>
        <v>0</v>
      </c>
      <c r="U127" s="88">
        <f t="shared" si="31"/>
        <v>0</v>
      </c>
      <c r="V127" s="88"/>
      <c r="W127" s="88"/>
      <c r="X127" s="88">
        <f t="shared" si="31"/>
        <v>0</v>
      </c>
      <c r="Y127" s="88">
        <f t="shared" si="31"/>
        <v>0</v>
      </c>
      <c r="Z127" s="88">
        <f t="shared" si="31"/>
        <v>0</v>
      </c>
      <c r="AA127" s="88">
        <f t="shared" si="31"/>
        <v>0</v>
      </c>
      <c r="AB127" s="88">
        <f t="shared" si="31"/>
        <v>0</v>
      </c>
      <c r="AC127" s="88"/>
      <c r="AD127" s="88">
        <f t="shared" si="31"/>
        <v>0</v>
      </c>
      <c r="AE127" s="88"/>
      <c r="AF127" s="88"/>
      <c r="AG127" s="88"/>
      <c r="AH127" s="88">
        <f t="shared" si="31"/>
        <v>0</v>
      </c>
    </row>
    <row r="128" spans="1:34" s="11" customFormat="1" ht="30" hidden="1" customHeight="1" x14ac:dyDescent="0.2">
      <c r="A128" s="10" t="s">
        <v>44</v>
      </c>
      <c r="B128" s="34"/>
      <c r="C128" s="22">
        <f t="shared" ref="C128:C131" si="32">SUM(E128:AH128)</f>
        <v>0</v>
      </c>
      <c r="D128" s="13" t="e">
        <f t="shared" si="29"/>
        <v>#DIV/0!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0" hidden="1" customHeight="1" x14ac:dyDescent="0.2">
      <c r="A129" s="10" t="s">
        <v>45</v>
      </c>
      <c r="B129" s="34"/>
      <c r="C129" s="22">
        <f t="shared" si="32"/>
        <v>0</v>
      </c>
      <c r="D129" s="13" t="e">
        <f t="shared" si="29"/>
        <v>#DIV/0!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11" customFormat="1" ht="30" hidden="1" customHeight="1" x14ac:dyDescent="0.2">
      <c r="A130" s="10" t="s">
        <v>46</v>
      </c>
      <c r="B130" s="34"/>
      <c r="C130" s="22">
        <f t="shared" si="32"/>
        <v>0</v>
      </c>
      <c r="D130" s="13" t="e">
        <f t="shared" si="29"/>
        <v>#DIV/0!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11" customFormat="1" ht="30" hidden="1" customHeight="1" x14ac:dyDescent="0.2">
      <c r="A131" s="10" t="s">
        <v>47</v>
      </c>
      <c r="B131" s="34"/>
      <c r="C131" s="22">
        <f t="shared" si="32"/>
        <v>0</v>
      </c>
      <c r="D131" s="13" t="e">
        <f t="shared" si="29"/>
        <v>#DIV/0!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1:34" s="11" customFormat="1" ht="30" hidden="1" customHeight="1" x14ac:dyDescent="0.2">
      <c r="A132" s="27" t="s">
        <v>49</v>
      </c>
      <c r="B132" s="23"/>
      <c r="C132" s="23">
        <f>SUM(E132:AH132)</f>
        <v>0</v>
      </c>
      <c r="D132" s="13" t="e">
        <f t="shared" si="29"/>
        <v>#DIV/0!</v>
      </c>
      <c r="E132" s="34"/>
      <c r="F132" s="34"/>
      <c r="G132" s="34"/>
      <c r="H132" s="34"/>
      <c r="I132" s="34"/>
      <c r="J132" s="34"/>
      <c r="K132" s="93"/>
      <c r="L132" s="34"/>
      <c r="M132" s="34"/>
      <c r="N132" s="34"/>
      <c r="O132" s="34"/>
      <c r="P132" s="34"/>
      <c r="Q132" s="34"/>
      <c r="R132" s="93"/>
      <c r="S132" s="93"/>
      <c r="T132" s="34"/>
      <c r="U132" s="34"/>
      <c r="V132" s="93"/>
      <c r="W132" s="93"/>
      <c r="X132" s="34"/>
      <c r="Y132" s="34"/>
      <c r="Z132" s="34"/>
      <c r="AA132" s="34"/>
      <c r="AB132" s="34"/>
      <c r="AC132" s="93"/>
      <c r="AD132" s="34"/>
      <c r="AE132" s="93"/>
      <c r="AF132" s="93"/>
      <c r="AG132" s="93"/>
      <c r="AH132" s="34"/>
    </row>
    <row r="133" spans="1:34" s="11" customFormat="1" ht="31.15" hidden="1" customHeight="1" x14ac:dyDescent="0.2">
      <c r="A133" s="12" t="s">
        <v>136</v>
      </c>
      <c r="B133" s="24" t="e">
        <f>B132/B124</f>
        <v>#DIV/0!</v>
      </c>
      <c r="C133" s="24" t="e">
        <f>C132/C124</f>
        <v>#DIV/0!</v>
      </c>
      <c r="D133" s="24"/>
      <c r="E133" s="24" t="e">
        <f t="shared" ref="E133:AH133" si="33">E132/E124</f>
        <v>#DIV/0!</v>
      </c>
      <c r="F133" s="24" t="e">
        <f t="shared" si="33"/>
        <v>#DIV/0!</v>
      </c>
      <c r="G133" s="24" t="e">
        <f t="shared" si="33"/>
        <v>#DIV/0!</v>
      </c>
      <c r="H133" s="24" t="e">
        <f t="shared" si="33"/>
        <v>#DIV/0!</v>
      </c>
      <c r="I133" s="24" t="e">
        <f t="shared" si="33"/>
        <v>#DIV/0!</v>
      </c>
      <c r="J133" s="24" t="e">
        <f t="shared" si="33"/>
        <v>#DIV/0!</v>
      </c>
      <c r="K133" s="24"/>
      <c r="L133" s="24" t="e">
        <f t="shared" si="33"/>
        <v>#DIV/0!</v>
      </c>
      <c r="M133" s="24" t="e">
        <f t="shared" si="33"/>
        <v>#DIV/0!</v>
      </c>
      <c r="N133" s="24" t="e">
        <f t="shared" si="33"/>
        <v>#DIV/0!</v>
      </c>
      <c r="O133" s="24" t="e">
        <f t="shared" si="33"/>
        <v>#DIV/0!</v>
      </c>
      <c r="P133" s="24" t="e">
        <f t="shared" si="33"/>
        <v>#DIV/0!</v>
      </c>
      <c r="Q133" s="24" t="e">
        <f t="shared" si="33"/>
        <v>#DIV/0!</v>
      </c>
      <c r="R133" s="24"/>
      <c r="S133" s="24"/>
      <c r="T133" s="24" t="e">
        <f t="shared" si="33"/>
        <v>#DIV/0!</v>
      </c>
      <c r="U133" s="24" t="e">
        <f t="shared" si="33"/>
        <v>#DIV/0!</v>
      </c>
      <c r="V133" s="24"/>
      <c r="W133" s="24"/>
      <c r="X133" s="24" t="e">
        <f t="shared" si="33"/>
        <v>#DIV/0!</v>
      </c>
      <c r="Y133" s="24" t="e">
        <f t="shared" si="33"/>
        <v>#DIV/0!</v>
      </c>
      <c r="Z133" s="24" t="e">
        <f t="shared" si="33"/>
        <v>#DIV/0!</v>
      </c>
      <c r="AA133" s="24" t="e">
        <f t="shared" si="33"/>
        <v>#DIV/0!</v>
      </c>
      <c r="AB133" s="24" t="e">
        <f t="shared" si="33"/>
        <v>#DIV/0!</v>
      </c>
      <c r="AC133" s="24"/>
      <c r="AD133" s="24" t="e">
        <f t="shared" si="33"/>
        <v>#DIV/0!</v>
      </c>
      <c r="AE133" s="24"/>
      <c r="AF133" s="24"/>
      <c r="AG133" s="24"/>
      <c r="AH133" s="24" t="e">
        <f t="shared" si="33"/>
        <v>#DIV/0!</v>
      </c>
    </row>
    <row r="134" spans="1:34" s="11" customFormat="1" ht="30" hidden="1" customHeight="1" x14ac:dyDescent="0.2">
      <c r="A134" s="10" t="s">
        <v>44</v>
      </c>
      <c r="B134" s="34"/>
      <c r="C134" s="22">
        <f t="shared" ref="C134:C144" si="34">SUM(E134:AH134)</f>
        <v>0</v>
      </c>
      <c r="D134" s="13" t="e">
        <f t="shared" si="29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11" customFormat="1" ht="30" hidden="1" customHeight="1" x14ac:dyDescent="0.2">
      <c r="A135" s="10" t="s">
        <v>45</v>
      </c>
      <c r="B135" s="34"/>
      <c r="C135" s="22">
        <f t="shared" si="34"/>
        <v>0</v>
      </c>
      <c r="D135" s="13" t="e">
        <f t="shared" si="29"/>
        <v>#DIV/0!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11" customFormat="1" ht="30" hidden="1" customHeight="1" x14ac:dyDescent="0.2">
      <c r="A136" s="10" t="s">
        <v>46</v>
      </c>
      <c r="B136" s="34"/>
      <c r="C136" s="22">
        <f t="shared" si="34"/>
        <v>0</v>
      </c>
      <c r="D136" s="13" t="e">
        <f t="shared" si="29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11" customFormat="1" ht="30" hidden="1" customHeight="1" x14ac:dyDescent="0.2">
      <c r="A137" s="10" t="s">
        <v>47</v>
      </c>
      <c r="B137" s="34"/>
      <c r="C137" s="22">
        <f t="shared" si="34"/>
        <v>0</v>
      </c>
      <c r="D137" s="13" t="e">
        <f t="shared" si="29"/>
        <v>#DIV/0!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75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1:34" s="45" customFormat="1" ht="48" hidden="1" customHeight="1" x14ac:dyDescent="0.2">
      <c r="A138" s="12" t="s">
        <v>144</v>
      </c>
      <c r="B138" s="34"/>
      <c r="C138" s="22">
        <v>595200</v>
      </c>
      <c r="D138" s="14" t="e">
        <f t="shared" si="29"/>
        <v>#DIV/0!</v>
      </c>
      <c r="E138" s="34"/>
      <c r="F138" s="34"/>
      <c r="G138" s="34"/>
      <c r="H138" s="34"/>
      <c r="I138" s="34"/>
      <c r="J138" s="34"/>
      <c r="K138" s="93"/>
      <c r="L138" s="34"/>
      <c r="M138" s="34"/>
      <c r="N138" s="34"/>
      <c r="O138" s="34"/>
      <c r="P138" s="34"/>
      <c r="Q138" s="34"/>
      <c r="R138" s="93"/>
      <c r="S138" s="93"/>
      <c r="T138" s="34"/>
      <c r="U138" s="34"/>
      <c r="V138" s="93"/>
      <c r="W138" s="93"/>
      <c r="X138" s="34"/>
      <c r="Y138" s="34"/>
      <c r="Z138" s="34"/>
      <c r="AA138" s="34"/>
      <c r="AB138" s="34"/>
      <c r="AC138" s="93"/>
      <c r="AD138" s="34"/>
      <c r="AE138" s="93"/>
      <c r="AF138" s="93"/>
      <c r="AG138" s="93"/>
      <c r="AH138" s="34"/>
    </row>
    <row r="139" spans="1:34" s="11" customFormat="1" ht="30" hidden="1" customHeight="1" x14ac:dyDescent="0.2">
      <c r="A139" s="27" t="s">
        <v>145</v>
      </c>
      <c r="B139" s="23"/>
      <c r="C139" s="23">
        <f t="shared" si="34"/>
        <v>0</v>
      </c>
      <c r="D139" s="13" t="e">
        <f t="shared" si="29"/>
        <v>#DIV/0!</v>
      </c>
      <c r="E139" s="34"/>
      <c r="F139" s="34"/>
      <c r="G139" s="34"/>
      <c r="H139" s="34"/>
      <c r="I139" s="34"/>
      <c r="J139" s="34"/>
      <c r="K139" s="93"/>
      <c r="L139" s="34"/>
      <c r="M139" s="34"/>
      <c r="N139" s="34"/>
      <c r="O139" s="34"/>
      <c r="P139" s="34"/>
      <c r="Q139" s="34"/>
      <c r="R139" s="93"/>
      <c r="S139" s="93"/>
      <c r="T139" s="34"/>
      <c r="U139" s="34"/>
      <c r="V139" s="93"/>
      <c r="W139" s="93"/>
      <c r="X139" s="34"/>
      <c r="Y139" s="34"/>
      <c r="Z139" s="34"/>
      <c r="AA139" s="34"/>
      <c r="AB139" s="34"/>
      <c r="AC139" s="93"/>
      <c r="AD139" s="34"/>
      <c r="AE139" s="93"/>
      <c r="AF139" s="93"/>
      <c r="AG139" s="93"/>
      <c r="AH139" s="34"/>
    </row>
    <row r="140" spans="1:34" s="11" customFormat="1" ht="27" hidden="1" customHeight="1" x14ac:dyDescent="0.2">
      <c r="A140" s="12" t="s">
        <v>5</v>
      </c>
      <c r="B140" s="25" t="e">
        <f>B139/B138</f>
        <v>#DIV/0!</v>
      </c>
      <c r="C140" s="25">
        <f>C139/C138</f>
        <v>0</v>
      </c>
      <c r="D140" s="8"/>
      <c r="E140" s="25" t="e">
        <f t="shared" ref="E140:AH140" si="35">E139/E138</f>
        <v>#DIV/0!</v>
      </c>
      <c r="F140" s="25" t="e">
        <f t="shared" si="35"/>
        <v>#DIV/0!</v>
      </c>
      <c r="G140" s="25" t="e">
        <f t="shared" si="35"/>
        <v>#DIV/0!</v>
      </c>
      <c r="H140" s="25" t="e">
        <f t="shared" si="35"/>
        <v>#DIV/0!</v>
      </c>
      <c r="I140" s="25" t="e">
        <f t="shared" si="35"/>
        <v>#DIV/0!</v>
      </c>
      <c r="J140" s="25" t="e">
        <f t="shared" si="35"/>
        <v>#DIV/0!</v>
      </c>
      <c r="K140" s="92"/>
      <c r="L140" s="25" t="e">
        <f t="shared" si="35"/>
        <v>#DIV/0!</v>
      </c>
      <c r="M140" s="25" t="e">
        <f t="shared" si="35"/>
        <v>#DIV/0!</v>
      </c>
      <c r="N140" s="25" t="e">
        <f t="shared" si="35"/>
        <v>#DIV/0!</v>
      </c>
      <c r="O140" s="25" t="e">
        <f t="shared" si="35"/>
        <v>#DIV/0!</v>
      </c>
      <c r="P140" s="25" t="e">
        <f t="shared" si="35"/>
        <v>#DIV/0!</v>
      </c>
      <c r="Q140" s="25" t="e">
        <f t="shared" si="35"/>
        <v>#DIV/0!</v>
      </c>
      <c r="R140" s="92"/>
      <c r="S140" s="92"/>
      <c r="T140" s="25" t="e">
        <f t="shared" si="35"/>
        <v>#DIV/0!</v>
      </c>
      <c r="U140" s="25" t="e">
        <f t="shared" si="35"/>
        <v>#DIV/0!</v>
      </c>
      <c r="V140" s="92"/>
      <c r="W140" s="92"/>
      <c r="X140" s="25" t="e">
        <f t="shared" si="35"/>
        <v>#DIV/0!</v>
      </c>
      <c r="Y140" s="25" t="e">
        <f t="shared" si="35"/>
        <v>#DIV/0!</v>
      </c>
      <c r="Z140" s="25" t="e">
        <f t="shared" si="35"/>
        <v>#DIV/0!</v>
      </c>
      <c r="AA140" s="25" t="e">
        <f t="shared" si="35"/>
        <v>#DIV/0!</v>
      </c>
      <c r="AB140" s="25" t="e">
        <f t="shared" si="35"/>
        <v>#DIV/0!</v>
      </c>
      <c r="AC140" s="92"/>
      <c r="AD140" s="25" t="e">
        <f t="shared" si="35"/>
        <v>#DIV/0!</v>
      </c>
      <c r="AE140" s="92"/>
      <c r="AF140" s="92"/>
      <c r="AG140" s="92"/>
      <c r="AH140" s="25" t="e">
        <f t="shared" si="35"/>
        <v>#DIV/0!</v>
      </c>
    </row>
    <row r="141" spans="1:34" s="11" customFormat="1" ht="30" hidden="1" customHeight="1" x14ac:dyDescent="0.2">
      <c r="A141" s="10" t="s">
        <v>44</v>
      </c>
      <c r="B141" s="22"/>
      <c r="C141" s="22">
        <f t="shared" si="34"/>
        <v>0</v>
      </c>
      <c r="D141" s="13" t="e">
        <f t="shared" si="29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11" customFormat="1" ht="30" hidden="1" customHeight="1" x14ac:dyDescent="0.2">
      <c r="A142" s="10" t="s">
        <v>45</v>
      </c>
      <c r="B142" s="22"/>
      <c r="C142" s="22">
        <f t="shared" si="34"/>
        <v>0</v>
      </c>
      <c r="D142" s="13" t="e">
        <f t="shared" si="29"/>
        <v>#DIV/0!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11" customFormat="1" ht="31.15" hidden="1" customHeight="1" x14ac:dyDescent="0.2">
      <c r="A143" s="10" t="s">
        <v>46</v>
      </c>
      <c r="B143" s="22"/>
      <c r="C143" s="22">
        <f t="shared" si="34"/>
        <v>0</v>
      </c>
      <c r="D143" s="13" t="e">
        <f t="shared" si="29"/>
        <v>#DIV/0!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11" customFormat="1" ht="31.15" hidden="1" customHeight="1" x14ac:dyDescent="0.2">
      <c r="A144" s="10" t="s">
        <v>47</v>
      </c>
      <c r="B144" s="34"/>
      <c r="C144" s="22">
        <f t="shared" si="34"/>
        <v>0</v>
      </c>
      <c r="D144" s="13" t="e">
        <f t="shared" si="29"/>
        <v>#DIV/0!</v>
      </c>
      <c r="E144" s="21"/>
      <c r="F144" s="21"/>
      <c r="G144" s="46"/>
      <c r="H144" s="46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75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spans="1:35" s="11" customFormat="1" ht="31.15" hidden="1" customHeight="1" x14ac:dyDescent="0.2">
      <c r="A145" s="27" t="s">
        <v>50</v>
      </c>
      <c r="B145" s="48" t="e">
        <f>B139/B132*10</f>
        <v>#DIV/0!</v>
      </c>
      <c r="C145" s="48" t="e">
        <f>C139/C132*10</f>
        <v>#DIV/0!</v>
      </c>
      <c r="D145" s="13" t="e">
        <f t="shared" si="29"/>
        <v>#DIV/0!</v>
      </c>
      <c r="E145" s="49" t="e">
        <f t="shared" ref="E145:AH145" si="36">E139/E132*10</f>
        <v>#DIV/0!</v>
      </c>
      <c r="F145" s="49" t="e">
        <f t="shared" si="36"/>
        <v>#DIV/0!</v>
      </c>
      <c r="G145" s="49" t="e">
        <f t="shared" si="36"/>
        <v>#DIV/0!</v>
      </c>
      <c r="H145" s="49" t="e">
        <f t="shared" si="36"/>
        <v>#DIV/0!</v>
      </c>
      <c r="I145" s="49" t="e">
        <f t="shared" si="36"/>
        <v>#DIV/0!</v>
      </c>
      <c r="J145" s="49" t="e">
        <f t="shared" si="36"/>
        <v>#DIV/0!</v>
      </c>
      <c r="K145" s="49"/>
      <c r="L145" s="49" t="e">
        <f t="shared" si="36"/>
        <v>#DIV/0!</v>
      </c>
      <c r="M145" s="49" t="e">
        <f t="shared" si="36"/>
        <v>#DIV/0!</v>
      </c>
      <c r="N145" s="49" t="e">
        <f t="shared" si="36"/>
        <v>#DIV/0!</v>
      </c>
      <c r="O145" s="49" t="e">
        <f t="shared" si="36"/>
        <v>#DIV/0!</v>
      </c>
      <c r="P145" s="49" t="e">
        <f t="shared" si="36"/>
        <v>#DIV/0!</v>
      </c>
      <c r="Q145" s="49" t="e">
        <f t="shared" si="36"/>
        <v>#DIV/0!</v>
      </c>
      <c r="R145" s="49"/>
      <c r="S145" s="49"/>
      <c r="T145" s="49" t="e">
        <f t="shared" si="36"/>
        <v>#DIV/0!</v>
      </c>
      <c r="U145" s="49" t="e">
        <f t="shared" si="36"/>
        <v>#DIV/0!</v>
      </c>
      <c r="V145" s="49"/>
      <c r="W145" s="49"/>
      <c r="X145" s="49" t="e">
        <f t="shared" si="36"/>
        <v>#DIV/0!</v>
      </c>
      <c r="Y145" s="49" t="e">
        <f t="shared" si="36"/>
        <v>#DIV/0!</v>
      </c>
      <c r="Z145" s="49" t="e">
        <f t="shared" si="36"/>
        <v>#DIV/0!</v>
      </c>
      <c r="AA145" s="49" t="e">
        <f t="shared" si="36"/>
        <v>#DIV/0!</v>
      </c>
      <c r="AB145" s="49" t="e">
        <f t="shared" si="36"/>
        <v>#DIV/0!</v>
      </c>
      <c r="AC145" s="49"/>
      <c r="AD145" s="49" t="e">
        <f t="shared" si="36"/>
        <v>#DIV/0!</v>
      </c>
      <c r="AE145" s="49"/>
      <c r="AF145" s="49"/>
      <c r="AG145" s="49"/>
      <c r="AH145" s="49" t="e">
        <f t="shared" si="36"/>
        <v>#DIV/0!</v>
      </c>
    </row>
    <row r="146" spans="1:35" s="11" customFormat="1" ht="30" hidden="1" customHeight="1" x14ac:dyDescent="0.2">
      <c r="A146" s="10" t="s">
        <v>44</v>
      </c>
      <c r="B146" s="49" t="e">
        <f t="shared" ref="B146:E149" si="37">B141/B134*10</f>
        <v>#DIV/0!</v>
      </c>
      <c r="C146" s="49" t="e">
        <f t="shared" si="37"/>
        <v>#DIV/0!</v>
      </c>
      <c r="D146" s="13" t="e">
        <f t="shared" si="29"/>
        <v>#DIV/0!</v>
      </c>
      <c r="E146" s="49" t="e">
        <f t="shared" ref="E146:AH146" si="38">E141/E134*10</f>
        <v>#DIV/0!</v>
      </c>
      <c r="F146" s="49" t="e">
        <f t="shared" si="38"/>
        <v>#DIV/0!</v>
      </c>
      <c r="G146" s="49" t="e">
        <f t="shared" si="38"/>
        <v>#DIV/0!</v>
      </c>
      <c r="H146" s="49" t="e">
        <f t="shared" si="38"/>
        <v>#DIV/0!</v>
      </c>
      <c r="I146" s="49" t="e">
        <f t="shared" si="38"/>
        <v>#DIV/0!</v>
      </c>
      <c r="J146" s="49" t="e">
        <f t="shared" si="38"/>
        <v>#DIV/0!</v>
      </c>
      <c r="K146" s="49"/>
      <c r="L146" s="49" t="e">
        <f t="shared" si="38"/>
        <v>#DIV/0!</v>
      </c>
      <c r="M146" s="49" t="e">
        <f t="shared" si="38"/>
        <v>#DIV/0!</v>
      </c>
      <c r="N146" s="49" t="e">
        <f t="shared" si="38"/>
        <v>#DIV/0!</v>
      </c>
      <c r="O146" s="49" t="e">
        <f t="shared" si="38"/>
        <v>#DIV/0!</v>
      </c>
      <c r="P146" s="49" t="e">
        <f t="shared" si="38"/>
        <v>#DIV/0!</v>
      </c>
      <c r="Q146" s="49" t="e">
        <f t="shared" si="38"/>
        <v>#DIV/0!</v>
      </c>
      <c r="R146" s="49"/>
      <c r="S146" s="49"/>
      <c r="T146" s="49" t="e">
        <f t="shared" si="38"/>
        <v>#DIV/0!</v>
      </c>
      <c r="U146" s="49" t="e">
        <f t="shared" si="38"/>
        <v>#DIV/0!</v>
      </c>
      <c r="V146" s="49"/>
      <c r="W146" s="49"/>
      <c r="X146" s="49" t="e">
        <f t="shared" si="38"/>
        <v>#DIV/0!</v>
      </c>
      <c r="Y146" s="49" t="e">
        <f t="shared" si="38"/>
        <v>#DIV/0!</v>
      </c>
      <c r="Z146" s="49" t="e">
        <f t="shared" si="38"/>
        <v>#DIV/0!</v>
      </c>
      <c r="AA146" s="49" t="e">
        <f t="shared" si="38"/>
        <v>#DIV/0!</v>
      </c>
      <c r="AB146" s="49" t="e">
        <f t="shared" si="38"/>
        <v>#DIV/0!</v>
      </c>
      <c r="AC146" s="49"/>
      <c r="AD146" s="49" t="e">
        <f t="shared" si="38"/>
        <v>#DIV/0!</v>
      </c>
      <c r="AE146" s="49"/>
      <c r="AF146" s="49"/>
      <c r="AG146" s="49"/>
      <c r="AH146" s="49" t="e">
        <f t="shared" si="38"/>
        <v>#DIV/0!</v>
      </c>
    </row>
    <row r="147" spans="1:35" s="11" customFormat="1" ht="30" hidden="1" customHeight="1" x14ac:dyDescent="0.2">
      <c r="A147" s="10" t="s">
        <v>45</v>
      </c>
      <c r="B147" s="49" t="e">
        <f t="shared" si="37"/>
        <v>#DIV/0!</v>
      </c>
      <c r="C147" s="49" t="e">
        <f t="shared" si="37"/>
        <v>#DIV/0!</v>
      </c>
      <c r="D147" s="13" t="e">
        <f t="shared" si="29"/>
        <v>#DIV/0!</v>
      </c>
      <c r="E147" s="49"/>
      <c r="F147" s="49" t="e">
        <f t="shared" ref="F147:N148" si="39">F142/F135*10</f>
        <v>#DIV/0!</v>
      </c>
      <c r="G147" s="49" t="e">
        <f t="shared" si="39"/>
        <v>#DIV/0!</v>
      </c>
      <c r="H147" s="49" t="e">
        <f t="shared" si="39"/>
        <v>#DIV/0!</v>
      </c>
      <c r="I147" s="49" t="e">
        <f t="shared" si="39"/>
        <v>#DIV/0!</v>
      </c>
      <c r="J147" s="49" t="e">
        <f t="shared" si="39"/>
        <v>#DIV/0!</v>
      </c>
      <c r="K147" s="49"/>
      <c r="L147" s="49" t="e">
        <f t="shared" si="39"/>
        <v>#DIV/0!</v>
      </c>
      <c r="M147" s="49" t="e">
        <f t="shared" si="39"/>
        <v>#DIV/0!</v>
      </c>
      <c r="N147" s="49" t="e">
        <f t="shared" si="39"/>
        <v>#DIV/0!</v>
      </c>
      <c r="O147" s="49"/>
      <c r="P147" s="49" t="e">
        <f>P142/P135*10</f>
        <v>#DIV/0!</v>
      </c>
      <c r="Q147" s="49" t="e">
        <f>Q142/Q135*10</f>
        <v>#DIV/0!</v>
      </c>
      <c r="R147" s="49"/>
      <c r="S147" s="49"/>
      <c r="T147" s="49"/>
      <c r="U147" s="49" t="e">
        <f t="shared" ref="U147:Z148" si="40">U142/U135*10</f>
        <v>#DIV/0!</v>
      </c>
      <c r="V147" s="49"/>
      <c r="W147" s="49"/>
      <c r="X147" s="49" t="e">
        <f t="shared" si="40"/>
        <v>#DIV/0!</v>
      </c>
      <c r="Y147" s="49" t="e">
        <f t="shared" si="40"/>
        <v>#DIV/0!</v>
      </c>
      <c r="Z147" s="49" t="e">
        <f t="shared" si="40"/>
        <v>#DIV/0!</v>
      </c>
      <c r="AA147" s="49"/>
      <c r="AB147" s="49"/>
      <c r="AC147" s="49"/>
      <c r="AD147" s="49" t="e">
        <f>AD142/AD135*10</f>
        <v>#DIV/0!</v>
      </c>
      <c r="AE147" s="49"/>
      <c r="AF147" s="49"/>
      <c r="AG147" s="49"/>
      <c r="AH147" s="49" t="e">
        <f>AH142/AH135*10</f>
        <v>#DIV/0!</v>
      </c>
    </row>
    <row r="148" spans="1:35" s="11" customFormat="1" ht="30" hidden="1" customHeight="1" x14ac:dyDescent="0.2">
      <c r="A148" s="10" t="s">
        <v>46</v>
      </c>
      <c r="B148" s="49" t="e">
        <f t="shared" si="37"/>
        <v>#DIV/0!</v>
      </c>
      <c r="C148" s="49" t="e">
        <f t="shared" si="37"/>
        <v>#DIV/0!</v>
      </c>
      <c r="D148" s="13" t="e">
        <f t="shared" si="29"/>
        <v>#DIV/0!</v>
      </c>
      <c r="E148" s="49" t="e">
        <f>E143/E136*10</f>
        <v>#DIV/0!</v>
      </c>
      <c r="F148" s="49" t="e">
        <f t="shared" si="39"/>
        <v>#DIV/0!</v>
      </c>
      <c r="G148" s="49" t="e">
        <f t="shared" si="39"/>
        <v>#DIV/0!</v>
      </c>
      <c r="H148" s="49" t="e">
        <f t="shared" si="39"/>
        <v>#DIV/0!</v>
      </c>
      <c r="I148" s="49" t="e">
        <f t="shared" si="39"/>
        <v>#DIV/0!</v>
      </c>
      <c r="J148" s="49" t="e">
        <f t="shared" si="39"/>
        <v>#DIV/0!</v>
      </c>
      <c r="K148" s="49"/>
      <c r="L148" s="49" t="e">
        <f t="shared" si="39"/>
        <v>#DIV/0!</v>
      </c>
      <c r="M148" s="49" t="e">
        <f t="shared" si="39"/>
        <v>#DIV/0!</v>
      </c>
      <c r="N148" s="49" t="e">
        <f t="shared" si="39"/>
        <v>#DIV/0!</v>
      </c>
      <c r="O148" s="49" t="e">
        <f>O143/O136*10</f>
        <v>#DIV/0!</v>
      </c>
      <c r="P148" s="49" t="e">
        <f>P143/P136*10</f>
        <v>#DIV/0!</v>
      </c>
      <c r="Q148" s="49" t="e">
        <f>Q143/Q136*10</f>
        <v>#DIV/0!</v>
      </c>
      <c r="R148" s="49"/>
      <c r="S148" s="49"/>
      <c r="T148" s="49" t="e">
        <f>T143/T136*10</f>
        <v>#DIV/0!</v>
      </c>
      <c r="U148" s="49" t="e">
        <f t="shared" si="40"/>
        <v>#DIV/0!</v>
      </c>
      <c r="V148" s="49"/>
      <c r="W148" s="49"/>
      <c r="X148" s="49" t="e">
        <f t="shared" si="40"/>
        <v>#DIV/0!</v>
      </c>
      <c r="Y148" s="49" t="e">
        <f t="shared" si="40"/>
        <v>#DIV/0!</v>
      </c>
      <c r="Z148" s="49" t="e">
        <f t="shared" si="40"/>
        <v>#DIV/0!</v>
      </c>
      <c r="AA148" s="49" t="e">
        <f>AA143/AA136*10</f>
        <v>#DIV/0!</v>
      </c>
      <c r="AB148" s="49" t="e">
        <f>AB143/AB136*10</f>
        <v>#DIV/0!</v>
      </c>
      <c r="AC148" s="49"/>
      <c r="AD148" s="49" t="e">
        <f>AD143/AD136*10</f>
        <v>#DIV/0!</v>
      </c>
      <c r="AE148" s="49"/>
      <c r="AF148" s="49"/>
      <c r="AG148" s="49"/>
      <c r="AH148" s="49" t="e">
        <f>AH143/AH136*10</f>
        <v>#DIV/0!</v>
      </c>
    </row>
    <row r="149" spans="1:35" s="11" customFormat="1" ht="30" hidden="1" customHeight="1" x14ac:dyDescent="0.2">
      <c r="A149" s="10" t="s">
        <v>47</v>
      </c>
      <c r="B149" s="49" t="e">
        <f t="shared" si="37"/>
        <v>#DIV/0!</v>
      </c>
      <c r="C149" s="49" t="e">
        <f t="shared" si="37"/>
        <v>#DIV/0!</v>
      </c>
      <c r="D149" s="13" t="e">
        <f t="shared" si="29"/>
        <v>#DIV/0!</v>
      </c>
      <c r="E149" s="49" t="e">
        <f t="shared" si="37"/>
        <v>#DIV/0!</v>
      </c>
      <c r="F149" s="49"/>
      <c r="G149" s="49">
        <v>10</v>
      </c>
      <c r="H149" s="49"/>
      <c r="I149" s="49" t="e">
        <f>I144/I137*10</f>
        <v>#DIV/0!</v>
      </c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 t="e">
        <f>T144/T137*10</f>
        <v>#DIV/0!</v>
      </c>
      <c r="U149" s="49" t="e">
        <f>U144/U137*10</f>
        <v>#DIV/0!</v>
      </c>
      <c r="V149" s="49"/>
      <c r="W149" s="49"/>
      <c r="X149" s="49"/>
      <c r="Y149" s="49"/>
      <c r="Z149" s="49" t="e">
        <f>Z144/Z137*10</f>
        <v>#DIV/0!</v>
      </c>
      <c r="AA149" s="49"/>
      <c r="AB149" s="49" t="e">
        <f>AB144/AB137*10</f>
        <v>#DIV/0!</v>
      </c>
      <c r="AC149" s="49"/>
      <c r="AD149" s="49"/>
      <c r="AE149" s="49"/>
      <c r="AF149" s="49"/>
      <c r="AG149" s="49"/>
      <c r="AH149" s="49"/>
    </row>
    <row r="150" spans="1:35" s="11" customFormat="1" ht="30" hidden="1" customHeight="1" outlineLevel="1" x14ac:dyDescent="0.2">
      <c r="A150" s="50" t="s">
        <v>110</v>
      </c>
      <c r="B150" s="20"/>
      <c r="C150" s="22">
        <f>SUM(E150:AH150)</f>
        <v>0</v>
      </c>
      <c r="D150" s="13"/>
      <c r="E150" s="33"/>
      <c r="F150" s="32"/>
      <c r="G150" s="53"/>
      <c r="H150" s="32"/>
      <c r="I150" s="32"/>
      <c r="J150" s="32"/>
      <c r="K150" s="32"/>
      <c r="L150" s="32"/>
      <c r="M150" s="49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49"/>
      <c r="Y150" s="22"/>
      <c r="Z150" s="89"/>
      <c r="AA150" s="89"/>
      <c r="AB150" s="89"/>
      <c r="AC150" s="89"/>
      <c r="AD150" s="22"/>
      <c r="AE150" s="22"/>
      <c r="AF150" s="22"/>
      <c r="AG150" s="22"/>
      <c r="AH150" s="32"/>
    </row>
    <row r="151" spans="1:35" s="11" customFormat="1" ht="30" hidden="1" customHeight="1" x14ac:dyDescent="0.2">
      <c r="A151" s="27" t="s">
        <v>111</v>
      </c>
      <c r="B151" s="20"/>
      <c r="C151" s="22">
        <f>SUM(E151:AH151)</f>
        <v>0</v>
      </c>
      <c r="D151" s="13"/>
      <c r="E151" s="33"/>
      <c r="F151" s="32"/>
      <c r="G151" s="32"/>
      <c r="H151" s="32"/>
      <c r="I151" s="32"/>
      <c r="J151" s="32"/>
      <c r="K151" s="32"/>
      <c r="L151" s="32"/>
      <c r="M151" s="49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49"/>
      <c r="Y151" s="22"/>
      <c r="Z151" s="89"/>
      <c r="AA151" s="89"/>
      <c r="AB151" s="89"/>
      <c r="AC151" s="89"/>
      <c r="AD151" s="22"/>
      <c r="AE151" s="22"/>
      <c r="AF151" s="22"/>
      <c r="AG151" s="22"/>
      <c r="AH151" s="32"/>
    </row>
    <row r="152" spans="1:35" s="11" customFormat="1" ht="30" hidden="1" customHeight="1" x14ac:dyDescent="0.2">
      <c r="A152" s="27" t="s">
        <v>50</v>
      </c>
      <c r="B152" s="55"/>
      <c r="C152" s="55" t="e">
        <f>C151/C150*10</f>
        <v>#DIV/0!</v>
      </c>
      <c r="D152" s="53"/>
      <c r="E152" s="53"/>
      <c r="F152" s="53"/>
      <c r="G152" s="53"/>
      <c r="H152" s="53" t="e">
        <f>H151/H150*10</f>
        <v>#DIV/0!</v>
      </c>
      <c r="I152" s="53"/>
      <c r="J152" s="53"/>
      <c r="K152" s="53"/>
      <c r="L152" s="53"/>
      <c r="M152" s="53"/>
      <c r="N152" s="53" t="e">
        <f>N151/N150*10</f>
        <v>#DIV/0!</v>
      </c>
      <c r="O152" s="53"/>
      <c r="P152" s="53"/>
      <c r="Q152" s="53" t="e">
        <f>Q151/Q150*10</f>
        <v>#DIV/0!</v>
      </c>
      <c r="R152" s="53"/>
      <c r="S152" s="53"/>
      <c r="T152" s="53"/>
      <c r="U152" s="49" t="e">
        <f>U151/U150*10</f>
        <v>#DIV/0!</v>
      </c>
      <c r="V152" s="49"/>
      <c r="W152" s="49"/>
      <c r="X152" s="49"/>
      <c r="Y152" s="49" t="e">
        <f>Y151/Y150*10</f>
        <v>#DIV/0!</v>
      </c>
      <c r="Z152" s="53"/>
      <c r="AA152" s="53"/>
      <c r="AB152" s="53"/>
      <c r="AC152" s="53"/>
      <c r="AD152" s="49" t="e">
        <f>AD151/AD150*10</f>
        <v>#DIV/0!</v>
      </c>
      <c r="AE152" s="49"/>
      <c r="AF152" s="49"/>
      <c r="AG152" s="49"/>
      <c r="AH152" s="33"/>
    </row>
    <row r="153" spans="1:35" s="11" customFormat="1" ht="30" hidden="1" customHeight="1" x14ac:dyDescent="0.2">
      <c r="A153" s="50" t="s">
        <v>51</v>
      </c>
      <c r="B153" s="51"/>
      <c r="C153" s="51">
        <f>SUM(E153:AH153)</f>
        <v>0</v>
      </c>
      <c r="D153" s="13" t="e">
        <f t="shared" si="29"/>
        <v>#DIV/0!</v>
      </c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</row>
    <row r="154" spans="1:35" s="11" customFormat="1" ht="30" hidden="1" customHeight="1" x14ac:dyDescent="0.2">
      <c r="A154" s="27" t="s">
        <v>52</v>
      </c>
      <c r="B154" s="23"/>
      <c r="C154" s="23">
        <f>SUM(E154:AH154)</f>
        <v>0</v>
      </c>
      <c r="D154" s="13" t="e">
        <f t="shared" si="29"/>
        <v>#DIV/0!</v>
      </c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</row>
    <row r="155" spans="1:35" s="11" customFormat="1" ht="30" hidden="1" customHeight="1" x14ac:dyDescent="0.2">
      <c r="A155" s="27" t="s">
        <v>53</v>
      </c>
      <c r="B155" s="49"/>
      <c r="C155" s="49" t="e">
        <f>C153/C154</f>
        <v>#DIV/0!</v>
      </c>
      <c r="D155" s="13" t="e">
        <f t="shared" si="29"/>
        <v>#DIV/0!</v>
      </c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5" s="11" customFormat="1" ht="30" hidden="1" customHeight="1" x14ac:dyDescent="0.2">
      <c r="A156" s="10" t="s">
        <v>54</v>
      </c>
      <c r="B156" s="23"/>
      <c r="C156" s="23"/>
      <c r="D156" s="13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</row>
    <row r="157" spans="1:35" s="11" customFormat="1" ht="27" hidden="1" customHeight="1" x14ac:dyDescent="0.2">
      <c r="A157" s="12" t="s">
        <v>55</v>
      </c>
      <c r="B157" s="20"/>
      <c r="C157" s="23">
        <f>SUM(E157:AH157)</f>
        <v>0</v>
      </c>
      <c r="D157" s="13"/>
      <c r="E157" s="46"/>
      <c r="F157" s="46"/>
      <c r="G157" s="46"/>
      <c r="H157" s="46"/>
      <c r="I157" s="46"/>
      <c r="J157" s="46"/>
      <c r="K157" s="46"/>
      <c r="L157" s="46"/>
      <c r="M157" s="22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9"/>
      <c r="Z157" s="46"/>
      <c r="AA157" s="46"/>
      <c r="AB157" s="46"/>
      <c r="AC157" s="46"/>
      <c r="AD157" s="46"/>
      <c r="AE157" s="46"/>
      <c r="AF157" s="46"/>
      <c r="AG157" s="46"/>
      <c r="AH157" s="46"/>
    </row>
    <row r="158" spans="1:35" s="11" customFormat="1" ht="31.9" hidden="1" customHeight="1" outlineLevel="1" x14ac:dyDescent="0.2">
      <c r="A158" s="12" t="s">
        <v>56</v>
      </c>
      <c r="B158" s="23"/>
      <c r="C158" s="23"/>
      <c r="D158" s="13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69"/>
    </row>
    <row r="159" spans="1:35" s="11" customFormat="1" ht="30" hidden="1" customHeight="1" outlineLevel="1" x14ac:dyDescent="0.2">
      <c r="A159" s="50" t="s">
        <v>57</v>
      </c>
      <c r="B159" s="20"/>
      <c r="C159" s="23">
        <f>SUM(E159:AH159)</f>
        <v>0</v>
      </c>
      <c r="D159" s="13" t="e">
        <f t="shared" ref="D159:D199" si="41">C159/B159</f>
        <v>#DIV/0!</v>
      </c>
      <c r="E159" s="34"/>
      <c r="F159" s="34"/>
      <c r="G159" s="34"/>
      <c r="H159" s="34"/>
      <c r="I159" s="34"/>
      <c r="J159" s="34"/>
      <c r="K159" s="93"/>
      <c r="L159" s="34"/>
      <c r="M159" s="34"/>
      <c r="N159" s="34"/>
      <c r="O159" s="34"/>
      <c r="P159" s="34"/>
      <c r="Q159" s="34"/>
      <c r="R159" s="93"/>
      <c r="S159" s="93"/>
      <c r="T159" s="34"/>
      <c r="U159" s="34"/>
      <c r="V159" s="93"/>
      <c r="W159" s="93"/>
      <c r="X159" s="34"/>
      <c r="Y159" s="34"/>
      <c r="Z159" s="34"/>
      <c r="AA159" s="34"/>
      <c r="AB159" s="34"/>
      <c r="AC159" s="93"/>
      <c r="AD159" s="34"/>
      <c r="AE159" s="93"/>
      <c r="AF159" s="93"/>
      <c r="AG159" s="93"/>
      <c r="AH159" s="34"/>
    </row>
    <row r="160" spans="1:35" s="11" customFormat="1" ht="19.149999999999999" hidden="1" customHeight="1" x14ac:dyDescent="0.2">
      <c r="A160" s="12" t="s">
        <v>140</v>
      </c>
      <c r="B160" s="28" t="e">
        <f>B159/B158</f>
        <v>#DIV/0!</v>
      </c>
      <c r="C160" s="28" t="e">
        <f>C159/C158</f>
        <v>#DIV/0!</v>
      </c>
      <c r="D160" s="13"/>
      <c r="E160" s="30" t="e">
        <f t="shared" ref="E160:AH160" si="42">E159/E158</f>
        <v>#DIV/0!</v>
      </c>
      <c r="F160" s="30" t="e">
        <f t="shared" si="42"/>
        <v>#DIV/0!</v>
      </c>
      <c r="G160" s="30" t="e">
        <f t="shared" si="42"/>
        <v>#DIV/0!</v>
      </c>
      <c r="H160" s="30" t="e">
        <f t="shared" si="42"/>
        <v>#DIV/0!</v>
      </c>
      <c r="I160" s="30" t="e">
        <f t="shared" si="42"/>
        <v>#DIV/0!</v>
      </c>
      <c r="J160" s="30" t="e">
        <f t="shared" si="42"/>
        <v>#DIV/0!</v>
      </c>
      <c r="K160" s="30"/>
      <c r="L160" s="30" t="e">
        <f t="shared" si="42"/>
        <v>#DIV/0!</v>
      </c>
      <c r="M160" s="30" t="e">
        <f t="shared" si="42"/>
        <v>#DIV/0!</v>
      </c>
      <c r="N160" s="30" t="e">
        <f t="shared" si="42"/>
        <v>#DIV/0!</v>
      </c>
      <c r="O160" s="30" t="e">
        <f t="shared" si="42"/>
        <v>#DIV/0!</v>
      </c>
      <c r="P160" s="30" t="e">
        <f t="shared" si="42"/>
        <v>#DIV/0!</v>
      </c>
      <c r="Q160" s="30" t="e">
        <f t="shared" si="42"/>
        <v>#DIV/0!</v>
      </c>
      <c r="R160" s="30"/>
      <c r="S160" s="30"/>
      <c r="T160" s="30" t="e">
        <f t="shared" si="42"/>
        <v>#DIV/0!</v>
      </c>
      <c r="U160" s="30" t="e">
        <f t="shared" si="42"/>
        <v>#DIV/0!</v>
      </c>
      <c r="V160" s="30"/>
      <c r="W160" s="30"/>
      <c r="X160" s="30" t="e">
        <f t="shared" si="42"/>
        <v>#DIV/0!</v>
      </c>
      <c r="Y160" s="30" t="e">
        <f t="shared" si="42"/>
        <v>#DIV/0!</v>
      </c>
      <c r="Z160" s="30" t="e">
        <f t="shared" si="42"/>
        <v>#DIV/0!</v>
      </c>
      <c r="AA160" s="30" t="e">
        <f t="shared" si="42"/>
        <v>#DIV/0!</v>
      </c>
      <c r="AB160" s="30" t="e">
        <f t="shared" si="42"/>
        <v>#DIV/0!</v>
      </c>
      <c r="AC160" s="30"/>
      <c r="AD160" s="30" t="e">
        <f t="shared" si="42"/>
        <v>#DIV/0!</v>
      </c>
      <c r="AE160" s="30"/>
      <c r="AF160" s="30"/>
      <c r="AG160" s="30"/>
      <c r="AH160" s="30" t="e">
        <f t="shared" si="42"/>
        <v>#DIV/0!</v>
      </c>
    </row>
    <row r="161" spans="1:34" s="87" customFormat="1" ht="21" hidden="1" customHeight="1" x14ac:dyDescent="0.2">
      <c r="A161" s="85" t="s">
        <v>48</v>
      </c>
      <c r="B161" s="86">
        <f>B158-B159</f>
        <v>0</v>
      </c>
      <c r="C161" s="86">
        <f>C158-C159</f>
        <v>0</v>
      </c>
      <c r="D161" s="86"/>
      <c r="E161" s="86">
        <f t="shared" ref="E161:AH161" si="43">E158-E159</f>
        <v>0</v>
      </c>
      <c r="F161" s="86">
        <f t="shared" si="43"/>
        <v>0</v>
      </c>
      <c r="G161" s="86">
        <f t="shared" si="43"/>
        <v>0</v>
      </c>
      <c r="H161" s="86">
        <f t="shared" si="43"/>
        <v>0</v>
      </c>
      <c r="I161" s="86">
        <f t="shared" si="43"/>
        <v>0</v>
      </c>
      <c r="J161" s="86">
        <f t="shared" si="43"/>
        <v>0</v>
      </c>
      <c r="K161" s="86"/>
      <c r="L161" s="86">
        <f t="shared" si="43"/>
        <v>0</v>
      </c>
      <c r="M161" s="86">
        <f t="shared" si="43"/>
        <v>0</v>
      </c>
      <c r="N161" s="86">
        <f t="shared" si="43"/>
        <v>0</v>
      </c>
      <c r="O161" s="86">
        <f t="shared" si="43"/>
        <v>0</v>
      </c>
      <c r="P161" s="86">
        <f t="shared" si="43"/>
        <v>0</v>
      </c>
      <c r="Q161" s="86">
        <f t="shared" si="43"/>
        <v>0</v>
      </c>
      <c r="R161" s="86"/>
      <c r="S161" s="86"/>
      <c r="T161" s="86">
        <f t="shared" si="43"/>
        <v>0</v>
      </c>
      <c r="U161" s="86">
        <f t="shared" si="43"/>
        <v>0</v>
      </c>
      <c r="V161" s="86"/>
      <c r="W161" s="86"/>
      <c r="X161" s="86">
        <f t="shared" si="43"/>
        <v>0</v>
      </c>
      <c r="Y161" s="86">
        <f t="shared" si="43"/>
        <v>0</v>
      </c>
      <c r="Z161" s="86">
        <f t="shared" si="43"/>
        <v>0</v>
      </c>
      <c r="AA161" s="86">
        <f t="shared" si="43"/>
        <v>0</v>
      </c>
      <c r="AB161" s="86">
        <f t="shared" si="43"/>
        <v>0</v>
      </c>
      <c r="AC161" s="86"/>
      <c r="AD161" s="86">
        <f t="shared" si="43"/>
        <v>0</v>
      </c>
      <c r="AE161" s="86"/>
      <c r="AF161" s="86"/>
      <c r="AG161" s="86"/>
      <c r="AH161" s="86">
        <f t="shared" si="43"/>
        <v>0</v>
      </c>
    </row>
    <row r="162" spans="1:34" s="11" customFormat="1" ht="22.9" hidden="1" customHeight="1" x14ac:dyDescent="0.2">
      <c r="A162" s="12" t="s">
        <v>142</v>
      </c>
      <c r="B162" s="34"/>
      <c r="C162" s="22"/>
      <c r="D162" s="14" t="e">
        <f t="shared" si="41"/>
        <v>#DIV/0!</v>
      </c>
      <c r="E162" s="34"/>
      <c r="F162" s="34"/>
      <c r="G162" s="34"/>
      <c r="H162" s="34"/>
      <c r="I162" s="34"/>
      <c r="J162" s="34"/>
      <c r="K162" s="93"/>
      <c r="L162" s="34"/>
      <c r="M162" s="34"/>
      <c r="N162" s="34"/>
      <c r="O162" s="34"/>
      <c r="P162" s="34"/>
      <c r="Q162" s="34"/>
      <c r="R162" s="93"/>
      <c r="S162" s="93"/>
      <c r="T162" s="34"/>
      <c r="U162" s="34"/>
      <c r="V162" s="93"/>
      <c r="W162" s="93"/>
      <c r="X162" s="34"/>
      <c r="Y162" s="34"/>
      <c r="Z162" s="34"/>
      <c r="AA162" s="34"/>
      <c r="AB162" s="34"/>
      <c r="AC162" s="93"/>
      <c r="AD162" s="34"/>
      <c r="AE162" s="93"/>
      <c r="AF162" s="93"/>
      <c r="AG162" s="93"/>
      <c r="AH162" s="34"/>
    </row>
    <row r="163" spans="1:34" s="11" customFormat="1" ht="30" hidden="1" customHeight="1" x14ac:dyDescent="0.2">
      <c r="A163" s="27" t="s">
        <v>58</v>
      </c>
      <c r="B163" s="20"/>
      <c r="C163" s="23">
        <f>SUM(E163:AH163)</f>
        <v>0</v>
      </c>
      <c r="D163" s="13" t="e">
        <f t="shared" si="41"/>
        <v>#DIV/0!</v>
      </c>
      <c r="E163" s="34"/>
      <c r="F163" s="34"/>
      <c r="G163" s="34"/>
      <c r="H163" s="34"/>
      <c r="I163" s="34"/>
      <c r="J163" s="34"/>
      <c r="K163" s="93"/>
      <c r="L163" s="34"/>
      <c r="M163" s="34"/>
      <c r="N163" s="34"/>
      <c r="O163" s="34"/>
      <c r="P163" s="34"/>
      <c r="Q163" s="34"/>
      <c r="R163" s="93"/>
      <c r="S163" s="93"/>
      <c r="T163" s="34"/>
      <c r="U163" s="34"/>
      <c r="V163" s="93"/>
      <c r="W163" s="93"/>
      <c r="X163" s="34"/>
      <c r="Y163" s="34"/>
      <c r="Z163" s="34"/>
      <c r="AA163" s="34"/>
      <c r="AB163" s="34"/>
      <c r="AC163" s="93"/>
      <c r="AD163" s="34"/>
      <c r="AE163" s="93"/>
      <c r="AF163" s="93"/>
      <c r="AG163" s="93"/>
      <c r="AH163" s="34"/>
    </row>
    <row r="164" spans="1:34" s="11" customFormat="1" ht="31.15" hidden="1" customHeight="1" x14ac:dyDescent="0.2">
      <c r="A164" s="12" t="s">
        <v>5</v>
      </c>
      <c r="B164" s="13" t="e">
        <f>B163/B162</f>
        <v>#DIV/0!</v>
      </c>
      <c r="C164" s="8" t="e">
        <f>C163/C162</f>
        <v>#DIV/0!</v>
      </c>
      <c r="D164" s="13"/>
      <c r="E164" s="24" t="e">
        <f t="shared" ref="E164:AH164" si="44">E163/E162</f>
        <v>#DIV/0!</v>
      </c>
      <c r="F164" s="24" t="e">
        <f t="shared" si="44"/>
        <v>#DIV/0!</v>
      </c>
      <c r="G164" s="24" t="e">
        <f t="shared" si="44"/>
        <v>#DIV/0!</v>
      </c>
      <c r="H164" s="24" t="e">
        <f t="shared" si="44"/>
        <v>#DIV/0!</v>
      </c>
      <c r="I164" s="24" t="e">
        <f t="shared" si="44"/>
        <v>#DIV/0!</v>
      </c>
      <c r="J164" s="24" t="e">
        <f t="shared" si="44"/>
        <v>#DIV/0!</v>
      </c>
      <c r="K164" s="24"/>
      <c r="L164" s="24" t="e">
        <f t="shared" si="44"/>
        <v>#DIV/0!</v>
      </c>
      <c r="M164" s="24" t="e">
        <f t="shared" si="44"/>
        <v>#DIV/0!</v>
      </c>
      <c r="N164" s="24" t="e">
        <f t="shared" si="44"/>
        <v>#DIV/0!</v>
      </c>
      <c r="O164" s="24" t="e">
        <f t="shared" si="44"/>
        <v>#DIV/0!</v>
      </c>
      <c r="P164" s="24" t="e">
        <f t="shared" si="44"/>
        <v>#DIV/0!</v>
      </c>
      <c r="Q164" s="24" t="e">
        <f t="shared" si="44"/>
        <v>#DIV/0!</v>
      </c>
      <c r="R164" s="24"/>
      <c r="S164" s="24"/>
      <c r="T164" s="24" t="e">
        <f t="shared" si="44"/>
        <v>#DIV/0!</v>
      </c>
      <c r="U164" s="24" t="e">
        <f t="shared" si="44"/>
        <v>#DIV/0!</v>
      </c>
      <c r="V164" s="24"/>
      <c r="W164" s="24"/>
      <c r="X164" s="24" t="e">
        <f t="shared" si="44"/>
        <v>#DIV/0!</v>
      </c>
      <c r="Y164" s="24" t="e">
        <f t="shared" si="44"/>
        <v>#DIV/0!</v>
      </c>
      <c r="Z164" s="24" t="e">
        <f t="shared" si="44"/>
        <v>#DIV/0!</v>
      </c>
      <c r="AA164" s="24" t="e">
        <f t="shared" si="44"/>
        <v>#DIV/0!</v>
      </c>
      <c r="AB164" s="24" t="e">
        <f t="shared" si="44"/>
        <v>#DIV/0!</v>
      </c>
      <c r="AC164" s="24"/>
      <c r="AD164" s="24" t="e">
        <f t="shared" si="44"/>
        <v>#DIV/0!</v>
      </c>
      <c r="AE164" s="24"/>
      <c r="AF164" s="24"/>
      <c r="AG164" s="24"/>
      <c r="AH164" s="24" t="e">
        <f t="shared" si="44"/>
        <v>#DIV/0!</v>
      </c>
    </row>
    <row r="165" spans="1:34" s="11" customFormat="1" ht="30" hidden="1" customHeight="1" x14ac:dyDescent="0.2">
      <c r="A165" s="27" t="s">
        <v>50</v>
      </c>
      <c r="B165" s="55" t="e">
        <f>B163/B159*10</f>
        <v>#DIV/0!</v>
      </c>
      <c r="C165" s="55" t="e">
        <f>C163/C159*10</f>
        <v>#DIV/0!</v>
      </c>
      <c r="D165" s="13" t="e">
        <f t="shared" si="41"/>
        <v>#DIV/0!</v>
      </c>
      <c r="E165" s="53" t="e">
        <f t="shared" ref="E165:Q165" si="45">E163/E159*10</f>
        <v>#DIV/0!</v>
      </c>
      <c r="F165" s="53" t="e">
        <f t="shared" si="45"/>
        <v>#DIV/0!</v>
      </c>
      <c r="G165" s="53" t="e">
        <f t="shared" si="45"/>
        <v>#DIV/0!</v>
      </c>
      <c r="H165" s="53" t="e">
        <f t="shared" si="45"/>
        <v>#DIV/0!</v>
      </c>
      <c r="I165" s="53" t="e">
        <f t="shared" si="45"/>
        <v>#DIV/0!</v>
      </c>
      <c r="J165" s="53" t="e">
        <f t="shared" si="45"/>
        <v>#DIV/0!</v>
      </c>
      <c r="K165" s="53"/>
      <c r="L165" s="53" t="e">
        <f t="shared" si="45"/>
        <v>#DIV/0!</v>
      </c>
      <c r="M165" s="53" t="e">
        <f t="shared" si="45"/>
        <v>#DIV/0!</v>
      </c>
      <c r="N165" s="53" t="e">
        <f t="shared" si="45"/>
        <v>#DIV/0!</v>
      </c>
      <c r="O165" s="53" t="e">
        <f t="shared" si="45"/>
        <v>#DIV/0!</v>
      </c>
      <c r="P165" s="53" t="e">
        <f t="shared" si="45"/>
        <v>#DIV/0!</v>
      </c>
      <c r="Q165" s="53" t="e">
        <f t="shared" si="45"/>
        <v>#DIV/0!</v>
      </c>
      <c r="R165" s="53"/>
      <c r="S165" s="53"/>
      <c r="T165" s="53" t="e">
        <f t="shared" ref="T165:AA165" si="46">T163/T159*10</f>
        <v>#DIV/0!</v>
      </c>
      <c r="U165" s="53" t="e">
        <f t="shared" si="46"/>
        <v>#DIV/0!</v>
      </c>
      <c r="V165" s="53"/>
      <c r="W165" s="53"/>
      <c r="X165" s="53" t="e">
        <f t="shared" si="46"/>
        <v>#DIV/0!</v>
      </c>
      <c r="Y165" s="53" t="e">
        <f t="shared" si="46"/>
        <v>#DIV/0!</v>
      </c>
      <c r="Z165" s="53" t="e">
        <f t="shared" si="46"/>
        <v>#DIV/0!</v>
      </c>
      <c r="AA165" s="53" t="e">
        <f t="shared" si="46"/>
        <v>#DIV/0!</v>
      </c>
      <c r="AB165" s="53" t="e">
        <f>AB163/AB159*10</f>
        <v>#DIV/0!</v>
      </c>
      <c r="AC165" s="53"/>
      <c r="AD165" s="53" t="e">
        <f>AD163/AD159*10</f>
        <v>#DIV/0!</v>
      </c>
      <c r="AE165" s="53"/>
      <c r="AF165" s="53"/>
      <c r="AG165" s="53"/>
      <c r="AH165" s="53" t="e">
        <f>AH163/AH159*10</f>
        <v>#DIV/0!</v>
      </c>
    </row>
    <row r="166" spans="1:34" s="11" customFormat="1" ht="30" hidden="1" customHeight="1" outlineLevel="1" x14ac:dyDescent="0.2">
      <c r="A166" s="10" t="s">
        <v>59</v>
      </c>
      <c r="B166" s="7"/>
      <c r="C166" s="23">
        <f>E166+F166+G166+H166+I166+J166+L166+M166+N166+O166+P166+Q166+T166+U166+X166+Y166+Z166+AA166+AB166+AD166+AH166</f>
        <v>0</v>
      </c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</row>
    <row r="167" spans="1:34" s="11" customFormat="1" ht="30" hidden="1" customHeight="1" x14ac:dyDescent="0.2">
      <c r="A167" s="10" t="s">
        <v>60</v>
      </c>
      <c r="B167" s="52"/>
      <c r="C167" s="23">
        <f>SUM(E167:AH167)</f>
        <v>0</v>
      </c>
      <c r="D167" s="13"/>
      <c r="E167" s="53"/>
      <c r="F167" s="53"/>
      <c r="G167" s="54"/>
      <c r="H167" s="53"/>
      <c r="I167" s="53"/>
      <c r="J167" s="53"/>
      <c r="K167" s="53"/>
      <c r="L167" s="53"/>
      <c r="M167" s="22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49"/>
      <c r="Z167" s="53"/>
      <c r="AA167" s="53"/>
      <c r="AB167" s="53"/>
      <c r="AC167" s="53"/>
      <c r="AD167" s="52"/>
      <c r="AE167" s="52"/>
      <c r="AF167" s="52"/>
      <c r="AG167" s="52"/>
      <c r="AH167" s="53"/>
    </row>
    <row r="168" spans="1:34" s="11" customFormat="1" ht="30" hidden="1" customHeight="1" outlineLevel="1" x14ac:dyDescent="0.2">
      <c r="A168" s="10" t="s">
        <v>61</v>
      </c>
      <c r="B168" s="51"/>
      <c r="C168" s="51">
        <f>C166-C167</f>
        <v>0</v>
      </c>
      <c r="D168" s="13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</row>
    <row r="169" spans="1:34" s="11" customFormat="1" ht="30" hidden="1" customHeight="1" outlineLevel="1" x14ac:dyDescent="0.2">
      <c r="A169" s="50" t="s">
        <v>131</v>
      </c>
      <c r="B169" s="20"/>
      <c r="C169" s="23">
        <f>SUM(E169:AH169)</f>
        <v>0</v>
      </c>
      <c r="D169" s="13" t="e">
        <f t="shared" si="41"/>
        <v>#DIV/0!</v>
      </c>
      <c r="E169" s="34"/>
      <c r="F169" s="34"/>
      <c r="G169" s="34"/>
      <c r="H169" s="34"/>
      <c r="I169" s="34"/>
      <c r="J169" s="34"/>
      <c r="K169" s="93"/>
      <c r="L169" s="34"/>
      <c r="M169" s="34"/>
      <c r="N169" s="34"/>
      <c r="O169" s="34"/>
      <c r="P169" s="34"/>
      <c r="Q169" s="34"/>
      <c r="R169" s="93"/>
      <c r="S169" s="93"/>
      <c r="T169" s="34"/>
      <c r="U169" s="34"/>
      <c r="V169" s="93"/>
      <c r="W169" s="93"/>
      <c r="X169" s="34"/>
      <c r="Y169" s="34"/>
      <c r="Z169" s="34"/>
      <c r="AA169" s="34"/>
      <c r="AB169" s="34"/>
      <c r="AC169" s="93"/>
      <c r="AD169" s="34"/>
      <c r="AE169" s="93"/>
      <c r="AF169" s="93"/>
      <c r="AG169" s="93"/>
      <c r="AH169" s="34"/>
    </row>
    <row r="170" spans="1:34" s="11" customFormat="1" ht="27" hidden="1" customHeight="1" x14ac:dyDescent="0.2">
      <c r="A170" s="12" t="s">
        <v>140</v>
      </c>
      <c r="B170" s="28" t="e">
        <f>B169/B168</f>
        <v>#DIV/0!</v>
      </c>
      <c r="C170" s="28" t="e">
        <f>C169/C168</f>
        <v>#DIV/0!</v>
      </c>
      <c r="D170" s="13"/>
      <c r="E170" s="24" t="e">
        <f>E169/E168</f>
        <v>#DIV/0!</v>
      </c>
      <c r="F170" s="24" t="e">
        <f t="shared" ref="F170:AH170" si="47">F169/F168</f>
        <v>#DIV/0!</v>
      </c>
      <c r="G170" s="24" t="e">
        <f t="shared" si="47"/>
        <v>#DIV/0!</v>
      </c>
      <c r="H170" s="24" t="e">
        <f t="shared" si="47"/>
        <v>#DIV/0!</v>
      </c>
      <c r="I170" s="24" t="e">
        <f t="shared" si="47"/>
        <v>#DIV/0!</v>
      </c>
      <c r="J170" s="24" t="e">
        <f t="shared" si="47"/>
        <v>#DIV/0!</v>
      </c>
      <c r="K170" s="24"/>
      <c r="L170" s="24" t="e">
        <f t="shared" si="47"/>
        <v>#DIV/0!</v>
      </c>
      <c r="M170" s="24" t="e">
        <f t="shared" si="47"/>
        <v>#DIV/0!</v>
      </c>
      <c r="N170" s="24" t="e">
        <f t="shared" si="47"/>
        <v>#DIV/0!</v>
      </c>
      <c r="O170" s="24" t="e">
        <f t="shared" si="47"/>
        <v>#DIV/0!</v>
      </c>
      <c r="P170" s="24" t="e">
        <f t="shared" si="47"/>
        <v>#DIV/0!</v>
      </c>
      <c r="Q170" s="24" t="e">
        <f t="shared" si="47"/>
        <v>#DIV/0!</v>
      </c>
      <c r="R170" s="24"/>
      <c r="S170" s="24"/>
      <c r="T170" s="24"/>
      <c r="U170" s="24" t="e">
        <f t="shared" si="47"/>
        <v>#DIV/0!</v>
      </c>
      <c r="V170" s="24"/>
      <c r="W170" s="24"/>
      <c r="X170" s="24" t="e">
        <f t="shared" si="47"/>
        <v>#DIV/0!</v>
      </c>
      <c r="Y170" s="24" t="e">
        <f t="shared" si="47"/>
        <v>#DIV/0!</v>
      </c>
      <c r="Z170" s="24" t="e">
        <f t="shared" si="47"/>
        <v>#DIV/0!</v>
      </c>
      <c r="AA170" s="24" t="e">
        <f t="shared" si="47"/>
        <v>#DIV/0!</v>
      </c>
      <c r="AB170" s="24" t="e">
        <f t="shared" si="47"/>
        <v>#DIV/0!</v>
      </c>
      <c r="AC170" s="24"/>
      <c r="AD170" s="24" t="e">
        <f t="shared" si="47"/>
        <v>#DIV/0!</v>
      </c>
      <c r="AE170" s="24"/>
      <c r="AF170" s="24"/>
      <c r="AG170" s="24"/>
      <c r="AH170" s="24" t="e">
        <f t="shared" si="47"/>
        <v>#DIV/0!</v>
      </c>
    </row>
    <row r="171" spans="1:34" s="11" customFormat="1" ht="31.15" hidden="1" customHeight="1" x14ac:dyDescent="0.2">
      <c r="A171" s="12" t="s">
        <v>143</v>
      </c>
      <c r="B171" s="34"/>
      <c r="C171" s="34"/>
      <c r="D171" s="14" t="e">
        <f t="shared" si="41"/>
        <v>#DIV/0!</v>
      </c>
      <c r="E171" s="34"/>
      <c r="F171" s="34"/>
      <c r="G171" s="34"/>
      <c r="H171" s="34"/>
      <c r="I171" s="34"/>
      <c r="J171" s="34"/>
      <c r="K171" s="93"/>
      <c r="L171" s="34"/>
      <c r="M171" s="34"/>
      <c r="N171" s="34"/>
      <c r="O171" s="34"/>
      <c r="P171" s="34"/>
      <c r="Q171" s="34"/>
      <c r="R171" s="93"/>
      <c r="S171" s="93"/>
      <c r="T171" s="34"/>
      <c r="U171" s="34"/>
      <c r="V171" s="93"/>
      <c r="W171" s="93"/>
      <c r="X171" s="34"/>
      <c r="Y171" s="34"/>
      <c r="Z171" s="34"/>
      <c r="AA171" s="34"/>
      <c r="AB171" s="34"/>
      <c r="AC171" s="93"/>
      <c r="AD171" s="34"/>
      <c r="AE171" s="93"/>
      <c r="AF171" s="93"/>
      <c r="AG171" s="93"/>
      <c r="AH171" s="34"/>
    </row>
    <row r="172" spans="1:34" s="11" customFormat="1" ht="30" hidden="1" customHeight="1" x14ac:dyDescent="0.2">
      <c r="A172" s="27" t="s">
        <v>62</v>
      </c>
      <c r="B172" s="20"/>
      <c r="C172" s="23">
        <f>SUM(E172:AH172)</f>
        <v>0</v>
      </c>
      <c r="D172" s="13" t="e">
        <f t="shared" si="41"/>
        <v>#DIV/0!</v>
      </c>
      <c r="E172" s="34"/>
      <c r="F172" s="34"/>
      <c r="G172" s="34"/>
      <c r="H172" s="34"/>
      <c r="I172" s="34"/>
      <c r="J172" s="34"/>
      <c r="K172" s="93"/>
      <c r="L172" s="34"/>
      <c r="M172" s="34"/>
      <c r="N172" s="34"/>
      <c r="O172" s="34"/>
      <c r="P172" s="34"/>
      <c r="Q172" s="34"/>
      <c r="R172" s="93"/>
      <c r="S172" s="93"/>
      <c r="T172" s="34"/>
      <c r="U172" s="34"/>
      <c r="V172" s="93"/>
      <c r="W172" s="93"/>
      <c r="X172" s="34"/>
      <c r="Y172" s="34"/>
      <c r="Z172" s="34"/>
      <c r="AA172" s="34"/>
      <c r="AB172" s="34"/>
      <c r="AC172" s="93"/>
      <c r="AD172" s="34"/>
      <c r="AE172" s="93"/>
      <c r="AF172" s="93"/>
      <c r="AG172" s="93"/>
      <c r="AH172" s="34"/>
    </row>
    <row r="173" spans="1:34" s="11" customFormat="1" ht="30" hidden="1" customHeight="1" x14ac:dyDescent="0.2">
      <c r="A173" s="12" t="s">
        <v>5</v>
      </c>
      <c r="B173" s="25" t="e">
        <f>B172/B171</f>
        <v>#DIV/0!</v>
      </c>
      <c r="C173" s="25" t="e">
        <f>C172/C171</f>
        <v>#DIV/0!</v>
      </c>
      <c r="D173" s="8"/>
      <c r="E173" s="25" t="e">
        <f t="shared" ref="E173:N173" si="48">E172/E171</f>
        <v>#DIV/0!</v>
      </c>
      <c r="F173" s="25" t="e">
        <f t="shared" si="48"/>
        <v>#DIV/0!</v>
      </c>
      <c r="G173" s="25" t="e">
        <f t="shared" si="48"/>
        <v>#DIV/0!</v>
      </c>
      <c r="H173" s="25" t="e">
        <f t="shared" si="48"/>
        <v>#DIV/0!</v>
      </c>
      <c r="I173" s="25" t="e">
        <f t="shared" si="48"/>
        <v>#DIV/0!</v>
      </c>
      <c r="J173" s="25" t="e">
        <f t="shared" si="48"/>
        <v>#DIV/0!</v>
      </c>
      <c r="K173" s="92"/>
      <c r="L173" s="25" t="e">
        <f t="shared" si="48"/>
        <v>#DIV/0!</v>
      </c>
      <c r="M173" s="25" t="e">
        <f t="shared" si="48"/>
        <v>#DIV/0!</v>
      </c>
      <c r="N173" s="25" t="e">
        <f t="shared" si="48"/>
        <v>#DIV/0!</v>
      </c>
      <c r="O173" s="25"/>
      <c r="P173" s="25" t="e">
        <f>P172/P171</f>
        <v>#DIV/0!</v>
      </c>
      <c r="Q173" s="25" t="e">
        <f>Q172/Q171</f>
        <v>#DIV/0!</v>
      </c>
      <c r="R173" s="92"/>
      <c r="S173" s="92"/>
      <c r="T173" s="25"/>
      <c r="U173" s="25" t="e">
        <f>U172/U171</f>
        <v>#DIV/0!</v>
      </c>
      <c r="V173" s="92"/>
      <c r="W173" s="92"/>
      <c r="X173" s="25" t="e">
        <f>X172/X171</f>
        <v>#DIV/0!</v>
      </c>
      <c r="Y173" s="25" t="e">
        <f>Y172/Y171</f>
        <v>#DIV/0!</v>
      </c>
      <c r="Z173" s="25" t="e">
        <f>Z172/Z171</f>
        <v>#DIV/0!</v>
      </c>
      <c r="AA173" s="25"/>
      <c r="AB173" s="25" t="e">
        <f>AB172/AB171</f>
        <v>#DIV/0!</v>
      </c>
      <c r="AC173" s="92"/>
      <c r="AD173" s="25" t="e">
        <f>AD172/AD171</f>
        <v>#DIV/0!</v>
      </c>
      <c r="AE173" s="92"/>
      <c r="AF173" s="92"/>
      <c r="AG173" s="92"/>
      <c r="AH173" s="25" t="e">
        <f>AH172/AH171</f>
        <v>#DIV/0!</v>
      </c>
    </row>
    <row r="174" spans="1:34" s="11" customFormat="1" ht="30" hidden="1" customHeight="1" x14ac:dyDescent="0.2">
      <c r="A174" s="27" t="s">
        <v>50</v>
      </c>
      <c r="B174" s="55" t="e">
        <f>B172/B169*10</f>
        <v>#DIV/0!</v>
      </c>
      <c r="C174" s="55" t="e">
        <f>C172/C169*10</f>
        <v>#DIV/0!</v>
      </c>
      <c r="D174" s="13" t="e">
        <f t="shared" si="41"/>
        <v>#DIV/0!</v>
      </c>
      <c r="E174" s="53" t="e">
        <f>E172/E169*10</f>
        <v>#DIV/0!</v>
      </c>
      <c r="F174" s="53" t="e">
        <f>F172/F169*10</f>
        <v>#DIV/0!</v>
      </c>
      <c r="G174" s="53" t="e">
        <f>G172/G169*10</f>
        <v>#DIV/0!</v>
      </c>
      <c r="H174" s="53" t="e">
        <f t="shared" ref="H174:O174" si="49">H172/H169*10</f>
        <v>#DIV/0!</v>
      </c>
      <c r="I174" s="53" t="e">
        <f t="shared" si="49"/>
        <v>#DIV/0!</v>
      </c>
      <c r="J174" s="53" t="e">
        <f t="shared" si="49"/>
        <v>#DIV/0!</v>
      </c>
      <c r="K174" s="53"/>
      <c r="L174" s="53" t="e">
        <f t="shared" si="49"/>
        <v>#DIV/0!</v>
      </c>
      <c r="M174" s="53" t="e">
        <f t="shared" si="49"/>
        <v>#DIV/0!</v>
      </c>
      <c r="N174" s="53" t="e">
        <f t="shared" si="49"/>
        <v>#DIV/0!</v>
      </c>
      <c r="O174" s="53" t="e">
        <f t="shared" si="49"/>
        <v>#DIV/0!</v>
      </c>
      <c r="P174" s="53" t="e">
        <f>P172/P169*10</f>
        <v>#DIV/0!</v>
      </c>
      <c r="Q174" s="53" t="e">
        <f>Q172/Q169*10</f>
        <v>#DIV/0!</v>
      </c>
      <c r="R174" s="53"/>
      <c r="S174" s="53"/>
      <c r="T174" s="53"/>
      <c r="U174" s="53" t="e">
        <f t="shared" ref="U174:AH174" si="50">U172/U169*10</f>
        <v>#DIV/0!</v>
      </c>
      <c r="V174" s="53"/>
      <c r="W174" s="53"/>
      <c r="X174" s="53" t="e">
        <f t="shared" si="50"/>
        <v>#DIV/0!</v>
      </c>
      <c r="Y174" s="53" t="e">
        <f t="shared" si="50"/>
        <v>#DIV/0!</v>
      </c>
      <c r="Z174" s="53" t="e">
        <f t="shared" si="50"/>
        <v>#DIV/0!</v>
      </c>
      <c r="AA174" s="53" t="e">
        <f t="shared" si="50"/>
        <v>#DIV/0!</v>
      </c>
      <c r="AB174" s="53" t="e">
        <f t="shared" si="50"/>
        <v>#DIV/0!</v>
      </c>
      <c r="AC174" s="53"/>
      <c r="AD174" s="53" t="e">
        <f t="shared" si="50"/>
        <v>#DIV/0!</v>
      </c>
      <c r="AE174" s="53"/>
      <c r="AF174" s="53"/>
      <c r="AG174" s="53"/>
      <c r="AH174" s="53" t="e">
        <f t="shared" si="50"/>
        <v>#DIV/0!</v>
      </c>
    </row>
    <row r="175" spans="1:34" s="11" customFormat="1" ht="30" hidden="1" customHeight="1" outlineLevel="1" x14ac:dyDescent="0.2">
      <c r="A175" s="50" t="s">
        <v>132</v>
      </c>
      <c r="B175" s="20"/>
      <c r="C175" s="23">
        <f>SUM(E175:AH175)</f>
        <v>0</v>
      </c>
      <c r="D175" s="13" t="e">
        <f t="shared" si="41"/>
        <v>#DIV/0!</v>
      </c>
      <c r="E175" s="33"/>
      <c r="F175" s="32"/>
      <c r="G175" s="5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56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</row>
    <row r="176" spans="1:34" s="11" customFormat="1" ht="30" hidden="1" customHeight="1" x14ac:dyDescent="0.2">
      <c r="A176" s="27" t="s">
        <v>133</v>
      </c>
      <c r="B176" s="20"/>
      <c r="C176" s="23">
        <f>SUM(E176:AH176)</f>
        <v>0</v>
      </c>
      <c r="D176" s="13" t="e">
        <f t="shared" si="41"/>
        <v>#DIV/0!</v>
      </c>
      <c r="E176" s="33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56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</row>
    <row r="177" spans="1:34" s="11" customFormat="1" ht="30" hidden="1" customHeight="1" x14ac:dyDescent="0.2">
      <c r="A177" s="27" t="s">
        <v>50</v>
      </c>
      <c r="B177" s="55" t="e">
        <f>B176/B175*10</f>
        <v>#DIV/0!</v>
      </c>
      <c r="C177" s="55" t="e">
        <f>C176/C175*10</f>
        <v>#DIV/0!</v>
      </c>
      <c r="D177" s="13" t="e">
        <f t="shared" si="41"/>
        <v>#DIV/0!</v>
      </c>
      <c r="E177" s="33"/>
      <c r="F177" s="53"/>
      <c r="G177" s="53" t="e">
        <f>G176/G175*10</f>
        <v>#DIV/0!</v>
      </c>
      <c r="H177" s="53"/>
      <c r="I177" s="53"/>
      <c r="J177" s="53"/>
      <c r="K177" s="53"/>
      <c r="L177" s="53"/>
      <c r="M177" s="53" t="e">
        <f>M176/M175*10</f>
        <v>#DIV/0!</v>
      </c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33"/>
      <c r="AB177" s="53"/>
      <c r="AC177" s="53"/>
      <c r="AD177" s="33"/>
      <c r="AE177" s="33"/>
      <c r="AF177" s="33"/>
      <c r="AG177" s="33"/>
      <c r="AH177" s="53" t="e">
        <f>AH176/AH175*10</f>
        <v>#DIV/0!</v>
      </c>
    </row>
    <row r="178" spans="1:34" s="11" customFormat="1" ht="30" hidden="1" customHeight="1" outlineLevel="1" x14ac:dyDescent="0.2">
      <c r="A178" s="50" t="s">
        <v>63</v>
      </c>
      <c r="B178" s="17"/>
      <c r="C178" s="48">
        <f>SUM(E178:AH178)</f>
        <v>0</v>
      </c>
      <c r="D178" s="13" t="e">
        <f t="shared" si="41"/>
        <v>#DIV/0!</v>
      </c>
      <c r="E178" s="33"/>
      <c r="F178" s="32"/>
      <c r="G178" s="53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56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</row>
    <row r="179" spans="1:34" s="11" customFormat="1" ht="30" hidden="1" customHeight="1" x14ac:dyDescent="0.2">
      <c r="A179" s="27" t="s">
        <v>64</v>
      </c>
      <c r="B179" s="17"/>
      <c r="C179" s="48">
        <f>SUM(E179:AH179)</f>
        <v>0</v>
      </c>
      <c r="D179" s="13" t="e">
        <f t="shared" si="41"/>
        <v>#DIV/0!</v>
      </c>
      <c r="E179" s="33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56"/>
      <c r="Y179" s="32"/>
      <c r="Z179" s="32"/>
      <c r="AA179" s="32"/>
      <c r="AB179" s="56"/>
      <c r="AC179" s="56"/>
      <c r="AD179" s="32"/>
      <c r="AE179" s="32"/>
      <c r="AF179" s="32"/>
      <c r="AG179" s="32"/>
      <c r="AH179" s="32"/>
    </row>
    <row r="180" spans="1:34" s="11" customFormat="1" ht="30" hidden="1" customHeight="1" x14ac:dyDescent="0.2">
      <c r="A180" s="27" t="s">
        <v>50</v>
      </c>
      <c r="B180" s="55" t="e">
        <f>B179/B178*10</f>
        <v>#DIV/0!</v>
      </c>
      <c r="C180" s="55" t="e">
        <f>C179/C178*10</f>
        <v>#DIV/0!</v>
      </c>
      <c r="D180" s="13" t="e">
        <f t="shared" si="41"/>
        <v>#DIV/0!</v>
      </c>
      <c r="E180" s="33"/>
      <c r="F180" s="53"/>
      <c r="G180" s="53"/>
      <c r="H180" s="53" t="e">
        <f>H179/H178*10</f>
        <v>#DIV/0!</v>
      </c>
      <c r="I180" s="53"/>
      <c r="J180" s="53"/>
      <c r="K180" s="53"/>
      <c r="L180" s="53"/>
      <c r="M180" s="53"/>
      <c r="N180" s="53"/>
      <c r="O180" s="53" t="e">
        <f>O179/O178*10</f>
        <v>#DIV/0!</v>
      </c>
      <c r="P180" s="53"/>
      <c r="Q180" s="53"/>
      <c r="R180" s="53"/>
      <c r="S180" s="53"/>
      <c r="T180" s="53"/>
      <c r="U180" s="53" t="e">
        <f>U179/U178*10</f>
        <v>#DIV/0!</v>
      </c>
      <c r="V180" s="53"/>
      <c r="W180" s="53"/>
      <c r="X180" s="53" t="e">
        <f>X179/X178*10</f>
        <v>#DIV/0!</v>
      </c>
      <c r="Y180" s="53"/>
      <c r="Z180" s="53"/>
      <c r="AA180" s="53"/>
      <c r="AB180" s="53" t="e">
        <f>AB179/AB178*10</f>
        <v>#DIV/0!</v>
      </c>
      <c r="AC180" s="53"/>
      <c r="AD180" s="33"/>
      <c r="AE180" s="33"/>
      <c r="AF180" s="33"/>
      <c r="AG180" s="33"/>
      <c r="AH180" s="33"/>
    </row>
    <row r="181" spans="1:34" s="11" customFormat="1" ht="30" hidden="1" customHeight="1" x14ac:dyDescent="0.2">
      <c r="A181" s="50" t="s">
        <v>108</v>
      </c>
      <c r="B181" s="55"/>
      <c r="C181" s="48">
        <f>SUM(E181:AH181)</f>
        <v>0</v>
      </c>
      <c r="D181" s="13" t="e">
        <f t="shared" si="41"/>
        <v>#DIV/0!</v>
      </c>
      <c r="E181" s="3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2"/>
      <c r="AA181" s="33"/>
      <c r="AB181" s="53"/>
      <c r="AC181" s="53"/>
      <c r="AD181" s="33"/>
      <c r="AE181" s="33"/>
      <c r="AF181" s="33"/>
      <c r="AG181" s="33"/>
      <c r="AH181" s="33"/>
    </row>
    <row r="182" spans="1:34" s="11" customFormat="1" ht="30" hidden="1" customHeight="1" x14ac:dyDescent="0.2">
      <c r="A182" s="27" t="s">
        <v>109</v>
      </c>
      <c r="B182" s="55"/>
      <c r="C182" s="48">
        <f>SUM(E182:AH182)</f>
        <v>0</v>
      </c>
      <c r="D182" s="13" t="e">
        <f t="shared" si="41"/>
        <v>#DIV/0!</v>
      </c>
      <c r="E182" s="3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2"/>
      <c r="AA182" s="33"/>
      <c r="AB182" s="53"/>
      <c r="AC182" s="53"/>
      <c r="AD182" s="33"/>
      <c r="AE182" s="33"/>
      <c r="AF182" s="33"/>
      <c r="AG182" s="33"/>
      <c r="AH182" s="33"/>
    </row>
    <row r="183" spans="1:34" s="11" customFormat="1" ht="30" hidden="1" customHeight="1" x14ac:dyDescent="0.2">
      <c r="A183" s="27" t="s">
        <v>50</v>
      </c>
      <c r="B183" s="55" t="e">
        <f>B182/B181*10</f>
        <v>#DIV/0!</v>
      </c>
      <c r="C183" s="55" t="e">
        <f>C182/C181*10</f>
        <v>#DIV/0!</v>
      </c>
      <c r="D183" s="13" t="e">
        <f t="shared" si="41"/>
        <v>#DIV/0!</v>
      </c>
      <c r="E183" s="33"/>
      <c r="F183" s="53"/>
      <c r="G183" s="53"/>
      <c r="H183" s="53"/>
      <c r="I183" s="53"/>
      <c r="J183" s="53"/>
      <c r="K183" s="53"/>
      <c r="L183" s="53"/>
      <c r="M183" s="53"/>
      <c r="N183" s="53" t="e">
        <f>N182/N181*10</f>
        <v>#DIV/0!</v>
      </c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 t="e">
        <f>Y182/Y181*10</f>
        <v>#DIV/0!</v>
      </c>
      <c r="Z183" s="53" t="e">
        <f>Z182/Z181*10</f>
        <v>#DIV/0!</v>
      </c>
      <c r="AA183" s="33"/>
      <c r="AB183" s="53"/>
      <c r="AC183" s="53"/>
      <c r="AD183" s="33"/>
      <c r="AE183" s="33"/>
      <c r="AF183" s="33"/>
      <c r="AG183" s="33"/>
      <c r="AH183" s="33"/>
    </row>
    <row r="184" spans="1:34" s="11" customFormat="1" ht="30" hidden="1" customHeight="1" x14ac:dyDescent="0.2">
      <c r="A184" s="50" t="s">
        <v>65</v>
      </c>
      <c r="B184" s="23"/>
      <c r="C184" s="23">
        <f>SUM(E184:AH184)</f>
        <v>0</v>
      </c>
      <c r="D184" s="13" t="e">
        <f t="shared" si="41"/>
        <v>#DIV/0!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27" t="s">
        <v>66</v>
      </c>
      <c r="B185" s="23"/>
      <c r="C185" s="23">
        <f>SUM(E185:AH185)</f>
        <v>0</v>
      </c>
      <c r="D185" s="13" t="e">
        <f t="shared" si="41"/>
        <v>#DIV/0!</v>
      </c>
      <c r="E185" s="32"/>
      <c r="F185" s="30"/>
      <c r="G185" s="53"/>
      <c r="H185" s="22"/>
      <c r="I185" s="22"/>
      <c r="J185" s="22"/>
      <c r="K185" s="22"/>
      <c r="L185" s="22"/>
      <c r="M185" s="33"/>
      <c r="N185" s="33"/>
      <c r="O185" s="30"/>
      <c r="P185" s="30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0"/>
    </row>
    <row r="186" spans="1:34" s="11" customFormat="1" ht="30" hidden="1" customHeight="1" x14ac:dyDescent="0.2">
      <c r="A186" s="27" t="s">
        <v>50</v>
      </c>
      <c r="B186" s="48" t="e">
        <f>B185/B184*10</f>
        <v>#DIV/0!</v>
      </c>
      <c r="C186" s="48" t="e">
        <f>C185/C184*10</f>
        <v>#DIV/0!</v>
      </c>
      <c r="D186" s="13" t="e">
        <f t="shared" si="41"/>
        <v>#DIV/0!</v>
      </c>
      <c r="E186" s="49" t="e">
        <f>E185/E184*10</f>
        <v>#DIV/0!</v>
      </c>
      <c r="F186" s="49"/>
      <c r="G186" s="49"/>
      <c r="H186" s="49" t="e">
        <f t="shared" ref="H186:N186" si="51">H185/H184*10</f>
        <v>#DIV/0!</v>
      </c>
      <c r="I186" s="49" t="e">
        <f t="shared" si="51"/>
        <v>#DIV/0!</v>
      </c>
      <c r="J186" s="49" t="e">
        <f t="shared" si="51"/>
        <v>#DIV/0!</v>
      </c>
      <c r="K186" s="49"/>
      <c r="L186" s="49" t="e">
        <f t="shared" si="51"/>
        <v>#DIV/0!</v>
      </c>
      <c r="M186" s="49" t="e">
        <f t="shared" si="51"/>
        <v>#DIV/0!</v>
      </c>
      <c r="N186" s="49" t="e">
        <f t="shared" si="51"/>
        <v>#DIV/0!</v>
      </c>
      <c r="O186" s="22"/>
      <c r="P186" s="22"/>
      <c r="Q186" s="49" t="e">
        <f>Q185/Q184*10</f>
        <v>#DIV/0!</v>
      </c>
      <c r="R186" s="49"/>
      <c r="S186" s="49"/>
      <c r="T186" s="49" t="e">
        <f>T185/T184*10</f>
        <v>#DIV/0!</v>
      </c>
      <c r="U186" s="49"/>
      <c r="V186" s="49"/>
      <c r="W186" s="49"/>
      <c r="X186" s="49" t="e">
        <f t="shared" ref="X186:AD186" si="52">X185/X184*10</f>
        <v>#DIV/0!</v>
      </c>
      <c r="Y186" s="49" t="e">
        <f t="shared" si="52"/>
        <v>#DIV/0!</v>
      </c>
      <c r="Z186" s="49" t="e">
        <f t="shared" si="52"/>
        <v>#DIV/0!</v>
      </c>
      <c r="AA186" s="49" t="e">
        <f t="shared" si="52"/>
        <v>#DIV/0!</v>
      </c>
      <c r="AB186" s="49" t="e">
        <f t="shared" si="52"/>
        <v>#DIV/0!</v>
      </c>
      <c r="AC186" s="49"/>
      <c r="AD186" s="49" t="e">
        <f t="shared" si="52"/>
        <v>#DIV/0!</v>
      </c>
      <c r="AE186" s="49"/>
      <c r="AF186" s="49"/>
      <c r="AG186" s="49"/>
      <c r="AH186" s="22"/>
    </row>
    <row r="187" spans="1:34" s="11" customFormat="1" ht="30" hidden="1" customHeight="1" x14ac:dyDescent="0.2">
      <c r="A187" s="50" t="s">
        <v>138</v>
      </c>
      <c r="B187" s="23"/>
      <c r="C187" s="23">
        <f>SUM(E187:AH187)</f>
        <v>0</v>
      </c>
      <c r="D187" s="13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</row>
    <row r="188" spans="1:34" s="11" customFormat="1" ht="30" hidden="1" customHeight="1" x14ac:dyDescent="0.2">
      <c r="A188" s="27" t="s">
        <v>139</v>
      </c>
      <c r="B188" s="23"/>
      <c r="C188" s="23">
        <f>SUM(E188:AH188)</f>
        <v>0</v>
      </c>
      <c r="D188" s="13"/>
      <c r="E188" s="32"/>
      <c r="F188" s="30"/>
      <c r="G188" s="53"/>
      <c r="H188" s="22"/>
      <c r="I188" s="22"/>
      <c r="J188" s="22"/>
      <c r="K188" s="22"/>
      <c r="L188" s="22"/>
      <c r="M188" s="33"/>
      <c r="N188" s="33"/>
      <c r="O188" s="22"/>
      <c r="P188" s="30"/>
      <c r="Q188" s="30"/>
      <c r="R188" s="30"/>
      <c r="S188" s="30"/>
      <c r="T188" s="33"/>
      <c r="U188" s="33"/>
      <c r="V188" s="33"/>
      <c r="W188" s="33"/>
      <c r="X188" s="33"/>
      <c r="Y188" s="30"/>
      <c r="Z188" s="30"/>
      <c r="AA188" s="33"/>
      <c r="AB188" s="30"/>
      <c r="AC188" s="30"/>
      <c r="AD188" s="33"/>
      <c r="AE188" s="33"/>
      <c r="AF188" s="33"/>
      <c r="AG188" s="33"/>
      <c r="AH188" s="30"/>
    </row>
    <row r="189" spans="1:34" s="11" customFormat="1" ht="30" hidden="1" customHeight="1" x14ac:dyDescent="0.2">
      <c r="A189" s="27" t="s">
        <v>50</v>
      </c>
      <c r="B189" s="48"/>
      <c r="C189" s="48" t="e">
        <f>C188/C187*10</f>
        <v>#DIV/0!</v>
      </c>
      <c r="D189" s="13"/>
      <c r="E189" s="49"/>
      <c r="F189" s="49"/>
      <c r="G189" s="49"/>
      <c r="H189" s="49" t="e">
        <f>H188/H187*10</f>
        <v>#DIV/0!</v>
      </c>
      <c r="I189" s="49" t="e">
        <f>I188/I187*10</f>
        <v>#DIV/0!</v>
      </c>
      <c r="J189" s="49" t="e">
        <f>J188/J187*10</f>
        <v>#DIV/0!</v>
      </c>
      <c r="K189" s="49"/>
      <c r="L189" s="49" t="e">
        <f>L188/L187*10</f>
        <v>#DIV/0!</v>
      </c>
      <c r="M189" s="49"/>
      <c r="N189" s="49" t="e">
        <f>N188/N187*10</f>
        <v>#DIV/0!</v>
      </c>
      <c r="O189" s="49"/>
      <c r="P189" s="22"/>
      <c r="Q189" s="22"/>
      <c r="R189" s="22"/>
      <c r="S189" s="22"/>
      <c r="T189" s="49" t="e">
        <f>T188/T187*10</f>
        <v>#DIV/0!</v>
      </c>
      <c r="U189" s="49" t="e">
        <f>U188/U187*10</f>
        <v>#DIV/0!</v>
      </c>
      <c r="V189" s="49"/>
      <c r="W189" s="49"/>
      <c r="X189" s="49"/>
      <c r="Y189" s="22"/>
      <c r="Z189" s="22"/>
      <c r="AA189" s="49" t="e">
        <f>AA188/AA187*10</f>
        <v>#DIV/0!</v>
      </c>
      <c r="AB189" s="49"/>
      <c r="AC189" s="49"/>
      <c r="AD189" s="49" t="e">
        <f>AD188/AD187*10</f>
        <v>#DIV/0!</v>
      </c>
      <c r="AE189" s="49"/>
      <c r="AF189" s="49"/>
      <c r="AG189" s="49"/>
      <c r="AH189" s="22"/>
    </row>
    <row r="190" spans="1:34" s="11" customFormat="1" ht="30" hidden="1" customHeight="1" x14ac:dyDescent="0.2">
      <c r="A190" s="50" t="s">
        <v>134</v>
      </c>
      <c r="B190" s="23">
        <v>75</v>
      </c>
      <c r="C190" s="23">
        <f>SUM(E190:AH190)</f>
        <v>165</v>
      </c>
      <c r="D190" s="13">
        <f>C190/B190</f>
        <v>2.2000000000000002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>
        <v>50</v>
      </c>
      <c r="U190" s="32"/>
      <c r="V190" s="32"/>
      <c r="W190" s="32"/>
      <c r="X190" s="32"/>
      <c r="Y190" s="32">
        <v>115</v>
      </c>
      <c r="Z190" s="32"/>
      <c r="AA190" s="32"/>
      <c r="AB190" s="32"/>
      <c r="AC190" s="32"/>
      <c r="AD190" s="32"/>
      <c r="AE190" s="32"/>
      <c r="AF190" s="32"/>
      <c r="AG190" s="32"/>
      <c r="AH190" s="32"/>
    </row>
    <row r="191" spans="1:34" s="11" customFormat="1" ht="30" hidden="1" customHeight="1" x14ac:dyDescent="0.2">
      <c r="A191" s="27" t="s">
        <v>135</v>
      </c>
      <c r="B191" s="23">
        <v>83</v>
      </c>
      <c r="C191" s="23">
        <f>SUM(E191:AH191)</f>
        <v>104</v>
      </c>
      <c r="D191" s="13">
        <f t="shared" si="41"/>
        <v>1.2530120481927711</v>
      </c>
      <c r="E191" s="32"/>
      <c r="F191" s="30"/>
      <c r="G191" s="53"/>
      <c r="H191" s="30"/>
      <c r="I191" s="30"/>
      <c r="J191" s="30"/>
      <c r="K191" s="30"/>
      <c r="L191" s="33"/>
      <c r="M191" s="33"/>
      <c r="N191" s="33"/>
      <c r="O191" s="30"/>
      <c r="P191" s="30"/>
      <c r="Q191" s="30"/>
      <c r="R191" s="30"/>
      <c r="S191" s="30"/>
      <c r="T191" s="33">
        <v>20</v>
      </c>
      <c r="U191" s="33"/>
      <c r="V191" s="33"/>
      <c r="W191" s="33"/>
      <c r="X191" s="33"/>
      <c r="Y191" s="33">
        <v>84</v>
      </c>
      <c r="Z191" s="30"/>
      <c r="AA191" s="33"/>
      <c r="AB191" s="30"/>
      <c r="AC191" s="30"/>
      <c r="AD191" s="33"/>
      <c r="AE191" s="33"/>
      <c r="AF191" s="33"/>
      <c r="AG191" s="33"/>
      <c r="AH191" s="30"/>
    </row>
    <row r="192" spans="1:34" s="11" customFormat="1" ht="30" hidden="1" customHeight="1" x14ac:dyDescent="0.2">
      <c r="A192" s="27" t="s">
        <v>50</v>
      </c>
      <c r="B192" s="48">
        <f>B191/B190*10</f>
        <v>11.066666666666666</v>
      </c>
      <c r="C192" s="48">
        <f>C191/C190*10</f>
        <v>6.3030303030303028</v>
      </c>
      <c r="D192" s="13">
        <f t="shared" si="41"/>
        <v>0.56955093099671417</v>
      </c>
      <c r="E192" s="49"/>
      <c r="F192" s="49"/>
      <c r="G192" s="49"/>
      <c r="H192" s="22"/>
      <c r="I192" s="22"/>
      <c r="J192" s="22"/>
      <c r="K192" s="22"/>
      <c r="L192" s="49"/>
      <c r="M192" s="49"/>
      <c r="N192" s="49"/>
      <c r="O192" s="22"/>
      <c r="P192" s="22"/>
      <c r="Q192" s="22"/>
      <c r="R192" s="22"/>
      <c r="S192" s="22"/>
      <c r="T192" s="49">
        <f>T191/T190*10</f>
        <v>4</v>
      </c>
      <c r="U192" s="49"/>
      <c r="V192" s="49"/>
      <c r="W192" s="49"/>
      <c r="X192" s="49"/>
      <c r="Y192" s="49">
        <f>Y191/Y190*10</f>
        <v>7.304347826086957</v>
      </c>
      <c r="Z192" s="22"/>
      <c r="AA192" s="49"/>
      <c r="AB192" s="49"/>
      <c r="AC192" s="49"/>
      <c r="AD192" s="49"/>
      <c r="AE192" s="49"/>
      <c r="AF192" s="49"/>
      <c r="AG192" s="49"/>
      <c r="AH192" s="22"/>
    </row>
    <row r="193" spans="1:34" s="11" customFormat="1" ht="30" hidden="1" customHeight="1" outlineLevel="1" x14ac:dyDescent="0.2">
      <c r="A193" s="50" t="s">
        <v>67</v>
      </c>
      <c r="B193" s="23"/>
      <c r="C193" s="23">
        <f>SUM(E193:AH193)</f>
        <v>0</v>
      </c>
      <c r="D193" s="13" t="e">
        <f t="shared" si="41"/>
        <v>#DIV/0!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</row>
    <row r="194" spans="1:34" s="11" customFormat="1" ht="30" hidden="1" customHeight="1" outlineLevel="1" x14ac:dyDescent="0.2">
      <c r="A194" s="27" t="s">
        <v>68</v>
      </c>
      <c r="B194" s="23"/>
      <c r="C194" s="23">
        <f>SUM(E194:AH194)</f>
        <v>0</v>
      </c>
      <c r="D194" s="13" t="e">
        <f t="shared" si="41"/>
        <v>#DIV/0!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</row>
    <row r="195" spans="1:34" s="11" customFormat="1" ht="30" hidden="1" customHeight="1" x14ac:dyDescent="0.2">
      <c r="A195" s="27" t="s">
        <v>50</v>
      </c>
      <c r="B195" s="55" t="e">
        <f>B194/B193*10</f>
        <v>#DIV/0!</v>
      </c>
      <c r="C195" s="55" t="e">
        <f>C194/C193*10</f>
        <v>#DIV/0!</v>
      </c>
      <c r="D195" s="13" t="e">
        <f t="shared" si="41"/>
        <v>#DIV/0!</v>
      </c>
      <c r="E195" s="53"/>
      <c r="F195" s="53"/>
      <c r="G195" s="53" t="e">
        <f>G194/G193*10</f>
        <v>#DIV/0!</v>
      </c>
      <c r="H195" s="53"/>
      <c r="I195" s="53"/>
      <c r="J195" s="53"/>
      <c r="K195" s="53"/>
      <c r="L195" s="53"/>
      <c r="M195" s="53" t="e">
        <f>M194/M193*10</f>
        <v>#DIV/0!</v>
      </c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 t="e">
        <f>Z194/Z193*10</f>
        <v>#DIV/0!</v>
      </c>
      <c r="AA195" s="53"/>
      <c r="AB195" s="53"/>
      <c r="AC195" s="53"/>
      <c r="AD195" s="53"/>
      <c r="AE195" s="53"/>
      <c r="AF195" s="53"/>
      <c r="AG195" s="53"/>
      <c r="AH195" s="53"/>
    </row>
    <row r="196" spans="1:34" s="11" customFormat="1" ht="30" hidden="1" customHeight="1" outlineLevel="1" x14ac:dyDescent="0.2">
      <c r="A196" s="50" t="s">
        <v>69</v>
      </c>
      <c r="B196" s="23"/>
      <c r="C196" s="23">
        <f>SUM(E196:AH196)</f>
        <v>0</v>
      </c>
      <c r="D196" s="13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</row>
    <row r="197" spans="1:34" s="11" customFormat="1" ht="30" hidden="1" customHeight="1" outlineLevel="1" x14ac:dyDescent="0.2">
      <c r="A197" s="27" t="s">
        <v>70</v>
      </c>
      <c r="B197" s="23"/>
      <c r="C197" s="23">
        <f>SUM(E197:AH197)</f>
        <v>0</v>
      </c>
      <c r="D197" s="13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</row>
    <row r="198" spans="1:34" s="11" customFormat="1" ht="30" hidden="1" customHeight="1" x14ac:dyDescent="0.2">
      <c r="A198" s="27" t="s">
        <v>50</v>
      </c>
      <c r="B198" s="55" t="e">
        <f>B197/B196*10</f>
        <v>#DIV/0!</v>
      </c>
      <c r="C198" s="55" t="e">
        <f>C197/C196*10</f>
        <v>#DIV/0!</v>
      </c>
      <c r="D198" s="13" t="e">
        <f t="shared" si="41"/>
        <v>#DIV/0!</v>
      </c>
      <c r="E198" s="55"/>
      <c r="F198" s="55"/>
      <c r="G198" s="53" t="e">
        <f>G197/G196*10</f>
        <v>#DIV/0!</v>
      </c>
      <c r="H198" s="55"/>
      <c r="I198" s="55"/>
      <c r="J198" s="53" t="e">
        <f>J197/J196*10</f>
        <v>#DIV/0!</v>
      </c>
      <c r="K198" s="53"/>
      <c r="L198" s="53" t="e">
        <f>L197/L196*10</f>
        <v>#DIV/0!</v>
      </c>
      <c r="M198" s="53" t="e">
        <f>M197/M196*10</f>
        <v>#DIV/0!</v>
      </c>
      <c r="N198" s="53"/>
      <c r="O198" s="53"/>
      <c r="P198" s="53"/>
      <c r="Q198" s="53"/>
      <c r="R198" s="53"/>
      <c r="S198" s="53"/>
      <c r="T198" s="53"/>
      <c r="U198" s="53" t="e">
        <f>U197/U196*10</f>
        <v>#DIV/0!</v>
      </c>
      <c r="V198" s="53"/>
      <c r="W198" s="53"/>
      <c r="X198" s="53"/>
      <c r="Y198" s="53"/>
      <c r="Z198" s="53" t="e">
        <f>Z197/Z196*10</f>
        <v>#DIV/0!</v>
      </c>
      <c r="AA198" s="53"/>
      <c r="AB198" s="53"/>
      <c r="AC198" s="53"/>
      <c r="AD198" s="53" t="e">
        <f>AD197/AD196*10</f>
        <v>#DIV/0!</v>
      </c>
      <c r="AE198" s="53"/>
      <c r="AF198" s="53"/>
      <c r="AG198" s="53"/>
      <c r="AH198" s="53"/>
    </row>
    <row r="199" spans="1:34" s="11" customFormat="1" ht="30" hidden="1" customHeight="1" x14ac:dyDescent="0.2">
      <c r="A199" s="50" t="s">
        <v>71</v>
      </c>
      <c r="B199" s="20"/>
      <c r="C199" s="23">
        <f>SUM(E199:AH199)</f>
        <v>0</v>
      </c>
      <c r="D199" s="13" t="e">
        <f t="shared" si="41"/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52"/>
      <c r="R199" s="52"/>
      <c r="S199" s="5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1:34" s="11" customFormat="1" ht="30" hidden="1" customHeight="1" x14ac:dyDescent="0.2">
      <c r="A200" s="50" t="s">
        <v>72</v>
      </c>
      <c r="B200" s="20"/>
      <c r="C200" s="23"/>
      <c r="D200" s="13" t="e">
        <f>C200/B200</f>
        <v>#DIV/0!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</row>
    <row r="201" spans="1:34" s="11" customFormat="1" ht="30" hidden="1" customHeight="1" x14ac:dyDescent="0.2">
      <c r="A201" s="50" t="s">
        <v>73</v>
      </c>
      <c r="B201" s="20"/>
      <c r="C201" s="23"/>
      <c r="D201" s="13" t="e">
        <f>C201/B201</f>
        <v>#DIV/0!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45" customFormat="1" ht="30" hidden="1" customHeight="1" x14ac:dyDescent="0.2">
      <c r="A202" s="27" t="s">
        <v>74</v>
      </c>
      <c r="B202" s="20"/>
      <c r="C202" s="23">
        <f>SUM(E202:AH202)</f>
        <v>0</v>
      </c>
      <c r="D202" s="13" t="e">
        <f>C202/B202</f>
        <v>#DIV/0!</v>
      </c>
      <c r="E202" s="34"/>
      <c r="F202" s="34"/>
      <c r="G202" s="34"/>
      <c r="H202" s="34"/>
      <c r="I202" s="34"/>
      <c r="J202" s="34"/>
      <c r="K202" s="93"/>
      <c r="L202" s="34"/>
      <c r="M202" s="34"/>
      <c r="N202" s="34"/>
      <c r="O202" s="34"/>
      <c r="P202" s="34"/>
      <c r="Q202" s="34"/>
      <c r="R202" s="93"/>
      <c r="S202" s="93"/>
      <c r="T202" s="34"/>
      <c r="U202" s="34"/>
      <c r="V202" s="93"/>
      <c r="W202" s="93"/>
      <c r="X202" s="34"/>
      <c r="Y202" s="34"/>
      <c r="Z202" s="34"/>
      <c r="AA202" s="34"/>
      <c r="AB202" s="34"/>
      <c r="AC202" s="93"/>
      <c r="AD202" s="34"/>
      <c r="AE202" s="93"/>
      <c r="AF202" s="93"/>
      <c r="AG202" s="93"/>
      <c r="AH202" s="34"/>
    </row>
    <row r="203" spans="1:34" s="45" customFormat="1" ht="30" hidden="1" customHeight="1" x14ac:dyDescent="0.2">
      <c r="A203" s="12" t="s">
        <v>75</v>
      </c>
      <c r="B203" s="82"/>
      <c r="C203" s="82" t="e">
        <f>C202/C205</f>
        <v>#DIV/0!</v>
      </c>
      <c r="D203" s="8"/>
      <c r="E203" s="25"/>
      <c r="F203" s="25"/>
      <c r="G203" s="25"/>
      <c r="H203" s="25"/>
      <c r="I203" s="25"/>
      <c r="J203" s="25"/>
      <c r="K203" s="92"/>
      <c r="L203" s="25"/>
      <c r="M203" s="25"/>
      <c r="N203" s="25"/>
      <c r="O203" s="25"/>
      <c r="P203" s="25"/>
      <c r="Q203" s="25"/>
      <c r="R203" s="92"/>
      <c r="S203" s="92"/>
      <c r="T203" s="25"/>
      <c r="U203" s="25"/>
      <c r="V203" s="92"/>
      <c r="W203" s="92"/>
      <c r="X203" s="25"/>
      <c r="Y203" s="25"/>
      <c r="Z203" s="25"/>
      <c r="AA203" s="25"/>
      <c r="AB203" s="25"/>
      <c r="AC203" s="92"/>
      <c r="AD203" s="25"/>
      <c r="AE203" s="92"/>
      <c r="AF203" s="92"/>
      <c r="AG203" s="92"/>
      <c r="AH203" s="25"/>
    </row>
    <row r="204" spans="1:34" s="11" customFormat="1" ht="30" hidden="1" customHeight="1" x14ac:dyDescent="0.2">
      <c r="A204" s="27" t="s">
        <v>76</v>
      </c>
      <c r="B204" s="20"/>
      <c r="C204" s="23">
        <f>SUM(E204:AH204)</f>
        <v>0</v>
      </c>
      <c r="D204" s="13" t="e">
        <f t="shared" ref="D204:D216" si="53">C204/B204</f>
        <v>#DIV/0!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s="11" customFormat="1" ht="30" hidden="1" customHeight="1" outlineLevel="1" x14ac:dyDescent="0.2">
      <c r="A205" s="27" t="s">
        <v>77</v>
      </c>
      <c r="B205" s="20"/>
      <c r="C205" s="20"/>
      <c r="D205" s="13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 s="11" customFormat="1" ht="30" hidden="1" customHeight="1" outlineLevel="1" x14ac:dyDescent="0.2">
      <c r="A206" s="27" t="s">
        <v>78</v>
      </c>
      <c r="B206" s="20"/>
      <c r="C206" s="23">
        <f>SUM(E206:AH206)</f>
        <v>0</v>
      </c>
      <c r="D206" s="13" t="e">
        <f t="shared" si="53"/>
        <v>#DIV/0!</v>
      </c>
      <c r="E206" s="34"/>
      <c r="F206" s="34"/>
      <c r="G206" s="34"/>
      <c r="H206" s="34"/>
      <c r="I206" s="34"/>
      <c r="J206" s="34"/>
      <c r="K206" s="93"/>
      <c r="L206" s="34"/>
      <c r="M206" s="34"/>
      <c r="N206" s="34"/>
      <c r="O206" s="34"/>
      <c r="P206" s="34"/>
      <c r="Q206" s="34"/>
      <c r="R206" s="93"/>
      <c r="S206" s="93"/>
      <c r="T206" s="34"/>
      <c r="U206" s="34"/>
      <c r="V206" s="93"/>
      <c r="W206" s="93"/>
      <c r="X206" s="34"/>
      <c r="Y206" s="34"/>
      <c r="Z206" s="34"/>
      <c r="AA206" s="34"/>
      <c r="AB206" s="34"/>
      <c r="AC206" s="93"/>
      <c r="AD206" s="34"/>
      <c r="AE206" s="93"/>
      <c r="AF206" s="93"/>
      <c r="AG206" s="93"/>
      <c r="AH206" s="34"/>
    </row>
    <row r="207" spans="1:34" s="11" customFormat="1" ht="30" hidden="1" customHeight="1" x14ac:dyDescent="0.2">
      <c r="A207" s="12" t="s">
        <v>5</v>
      </c>
      <c r="B207" s="83" t="e">
        <f>B206/B205</f>
        <v>#DIV/0!</v>
      </c>
      <c r="C207" s="83" t="e">
        <f>C206/C205</f>
        <v>#DIV/0!</v>
      </c>
      <c r="D207" s="13"/>
      <c r="E207" s="14" t="e">
        <f>E206/E205</f>
        <v>#DIV/0!</v>
      </c>
      <c r="F207" s="14" t="e">
        <f t="shared" ref="F207:AH207" si="54">F206/F205</f>
        <v>#DIV/0!</v>
      </c>
      <c r="G207" s="14" t="e">
        <f t="shared" si="54"/>
        <v>#DIV/0!</v>
      </c>
      <c r="H207" s="14" t="e">
        <f t="shared" si="54"/>
        <v>#DIV/0!</v>
      </c>
      <c r="I207" s="14" t="e">
        <f t="shared" si="54"/>
        <v>#DIV/0!</v>
      </c>
      <c r="J207" s="14" t="e">
        <f t="shared" si="54"/>
        <v>#DIV/0!</v>
      </c>
      <c r="K207" s="14"/>
      <c r="L207" s="14" t="e">
        <f t="shared" si="54"/>
        <v>#DIV/0!</v>
      </c>
      <c r="M207" s="14" t="e">
        <f t="shared" si="54"/>
        <v>#DIV/0!</v>
      </c>
      <c r="N207" s="14" t="e">
        <f t="shared" si="54"/>
        <v>#DIV/0!</v>
      </c>
      <c r="O207" s="14" t="e">
        <f t="shared" si="54"/>
        <v>#DIV/0!</v>
      </c>
      <c r="P207" s="14" t="e">
        <f t="shared" si="54"/>
        <v>#DIV/0!</v>
      </c>
      <c r="Q207" s="14" t="e">
        <f t="shared" si="54"/>
        <v>#DIV/0!</v>
      </c>
      <c r="R207" s="14"/>
      <c r="S207" s="14"/>
      <c r="T207" s="14" t="e">
        <f t="shared" si="54"/>
        <v>#DIV/0!</v>
      </c>
      <c r="U207" s="14" t="e">
        <f t="shared" si="54"/>
        <v>#DIV/0!</v>
      </c>
      <c r="V207" s="14"/>
      <c r="W207" s="14"/>
      <c r="X207" s="14" t="e">
        <f t="shared" si="54"/>
        <v>#DIV/0!</v>
      </c>
      <c r="Y207" s="14" t="e">
        <f t="shared" si="54"/>
        <v>#DIV/0!</v>
      </c>
      <c r="Z207" s="14" t="e">
        <f t="shared" si="54"/>
        <v>#DIV/0!</v>
      </c>
      <c r="AA207" s="14" t="e">
        <f t="shared" si="54"/>
        <v>#DIV/0!</v>
      </c>
      <c r="AB207" s="14" t="e">
        <f t="shared" si="54"/>
        <v>#DIV/0!</v>
      </c>
      <c r="AC207" s="14"/>
      <c r="AD207" s="14" t="e">
        <f t="shared" si="54"/>
        <v>#DIV/0!</v>
      </c>
      <c r="AE207" s="14"/>
      <c r="AF207" s="14"/>
      <c r="AG207" s="14"/>
      <c r="AH207" s="14" t="e">
        <f t="shared" si="54"/>
        <v>#DIV/0!</v>
      </c>
    </row>
    <row r="208" spans="1:34" s="11" customFormat="1" ht="30" hidden="1" customHeight="1" x14ac:dyDescent="0.2">
      <c r="A208" s="10" t="s">
        <v>79</v>
      </c>
      <c r="B208" s="22"/>
      <c r="C208" s="22">
        <f>SUM(E208:AH208)</f>
        <v>0</v>
      </c>
      <c r="D208" s="13" t="e">
        <f t="shared" si="53"/>
        <v>#DIV/0!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44" s="11" customFormat="1" ht="30" hidden="1" customHeight="1" x14ac:dyDescent="0.2">
      <c r="A209" s="10" t="s">
        <v>80</v>
      </c>
      <c r="B209" s="22"/>
      <c r="C209" s="22">
        <f>SUM(E209:AH209)</f>
        <v>0</v>
      </c>
      <c r="D209" s="13" t="e">
        <f t="shared" si="53"/>
        <v>#DIV/0!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44" s="11" customFormat="1" ht="30" hidden="1" customHeight="1" x14ac:dyDescent="0.2">
      <c r="A210" s="27" t="s">
        <v>103</v>
      </c>
      <c r="B210" s="20"/>
      <c r="C210" s="23">
        <f>SUM(E210:AH210)</f>
        <v>0</v>
      </c>
      <c r="D210" s="13" t="e">
        <f t="shared" si="53"/>
        <v>#DIV/0!</v>
      </c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</row>
    <row r="211" spans="1:44" s="45" customFormat="1" ht="30" hidden="1" customHeight="1" outlineLevel="1" x14ac:dyDescent="0.2">
      <c r="A211" s="10" t="s">
        <v>124</v>
      </c>
      <c r="B211" s="23"/>
      <c r="C211" s="23">
        <f>SUM(E211:AH211)</f>
        <v>101088</v>
      </c>
      <c r="D211" s="13" t="e">
        <f t="shared" si="53"/>
        <v>#DIV/0!</v>
      </c>
      <c r="E211" s="26">
        <v>1366</v>
      </c>
      <c r="F211" s="26">
        <v>2847</v>
      </c>
      <c r="G211" s="26">
        <v>5196</v>
      </c>
      <c r="H211" s="26">
        <v>6543</v>
      </c>
      <c r="I211" s="26">
        <v>7357</v>
      </c>
      <c r="J211" s="26">
        <v>5788</v>
      </c>
      <c r="K211" s="26"/>
      <c r="L211" s="26">
        <v>3545</v>
      </c>
      <c r="M211" s="26">
        <v>5170</v>
      </c>
      <c r="N211" s="26">
        <v>3029</v>
      </c>
      <c r="O211" s="26">
        <v>3517</v>
      </c>
      <c r="P211" s="26">
        <v>3888</v>
      </c>
      <c r="Q211" s="26">
        <v>6744</v>
      </c>
      <c r="R211" s="26"/>
      <c r="S211" s="26"/>
      <c r="T211" s="26">
        <v>6037</v>
      </c>
      <c r="U211" s="26">
        <v>3845</v>
      </c>
      <c r="V211" s="26"/>
      <c r="W211" s="26"/>
      <c r="X211" s="26">
        <v>3946</v>
      </c>
      <c r="Y211" s="26">
        <v>5043</v>
      </c>
      <c r="Z211" s="26">
        <v>2005</v>
      </c>
      <c r="AA211" s="26">
        <v>1351</v>
      </c>
      <c r="AB211" s="26">
        <v>8708</v>
      </c>
      <c r="AC211" s="26"/>
      <c r="AD211" s="26">
        <v>9901</v>
      </c>
      <c r="AE211" s="26"/>
      <c r="AF211" s="26"/>
      <c r="AG211" s="26"/>
      <c r="AH211" s="26">
        <v>5262</v>
      </c>
    </row>
    <row r="212" spans="1:44" s="58" customFormat="1" ht="30" hidden="1" customHeight="1" outlineLevel="1" x14ac:dyDescent="0.2">
      <c r="A212" s="27" t="s">
        <v>81</v>
      </c>
      <c r="B212" s="23"/>
      <c r="C212" s="23">
        <f>SUM(E212:AH212)</f>
        <v>99561</v>
      </c>
      <c r="D212" s="13" t="e">
        <f t="shared" si="53"/>
        <v>#DIV/0!</v>
      </c>
      <c r="E212" s="32">
        <v>1366</v>
      </c>
      <c r="F212" s="32">
        <v>2847</v>
      </c>
      <c r="G212" s="32">
        <v>5196</v>
      </c>
      <c r="H212" s="32">
        <v>6543</v>
      </c>
      <c r="I212" s="32">
        <v>7250</v>
      </c>
      <c r="J212" s="32">
        <v>5539</v>
      </c>
      <c r="K212" s="32"/>
      <c r="L212" s="32">
        <v>3467</v>
      </c>
      <c r="M212" s="32">
        <v>5170</v>
      </c>
      <c r="N212" s="32">
        <v>3029</v>
      </c>
      <c r="O212" s="32">
        <v>3517</v>
      </c>
      <c r="P212" s="32">
        <v>3752</v>
      </c>
      <c r="Q212" s="32">
        <v>6565</v>
      </c>
      <c r="R212" s="32"/>
      <c r="S212" s="32"/>
      <c r="T212" s="32">
        <v>6037</v>
      </c>
      <c r="U212" s="32">
        <v>3845</v>
      </c>
      <c r="V212" s="32"/>
      <c r="W212" s="32"/>
      <c r="X212" s="32">
        <v>3946</v>
      </c>
      <c r="Y212" s="32">
        <v>5043</v>
      </c>
      <c r="Z212" s="32">
        <v>1980</v>
      </c>
      <c r="AA212" s="32">
        <v>1351</v>
      </c>
      <c r="AB212" s="32">
        <v>8708</v>
      </c>
      <c r="AC212" s="32"/>
      <c r="AD212" s="32">
        <v>9350</v>
      </c>
      <c r="AE212" s="32"/>
      <c r="AF212" s="32"/>
      <c r="AG212" s="32"/>
      <c r="AH212" s="32">
        <v>5060</v>
      </c>
    </row>
    <row r="213" spans="1:44" s="45" customFormat="1" ht="30" hidden="1" customHeight="1" x14ac:dyDescent="0.2">
      <c r="A213" s="10" t="s">
        <v>82</v>
      </c>
      <c r="B213" s="47"/>
      <c r="C213" s="47">
        <f>C212/C211</f>
        <v>0.98489434947768284</v>
      </c>
      <c r="D213" s="13" t="e">
        <f t="shared" si="53"/>
        <v>#DIV/0!</v>
      </c>
      <c r="E213" s="68">
        <f t="shared" ref="E213:AH213" si="55">E212/E211</f>
        <v>1</v>
      </c>
      <c r="F213" s="68">
        <f t="shared" si="55"/>
        <v>1</v>
      </c>
      <c r="G213" s="68">
        <f t="shared" si="55"/>
        <v>1</v>
      </c>
      <c r="H213" s="68">
        <f t="shared" si="55"/>
        <v>1</v>
      </c>
      <c r="I213" s="68">
        <f t="shared" si="55"/>
        <v>0.98545602827239365</v>
      </c>
      <c r="J213" s="68">
        <f t="shared" si="55"/>
        <v>0.95697995853489981</v>
      </c>
      <c r="K213" s="68"/>
      <c r="L213" s="68">
        <f t="shared" si="55"/>
        <v>0.97799717912552886</v>
      </c>
      <c r="M213" s="68">
        <f t="shared" si="55"/>
        <v>1</v>
      </c>
      <c r="N213" s="68">
        <f t="shared" si="55"/>
        <v>1</v>
      </c>
      <c r="O213" s="68">
        <f t="shared" si="55"/>
        <v>1</v>
      </c>
      <c r="P213" s="68">
        <f t="shared" si="55"/>
        <v>0.96502057613168724</v>
      </c>
      <c r="Q213" s="68">
        <f t="shared" si="55"/>
        <v>0.9734578884934757</v>
      </c>
      <c r="R213" s="68"/>
      <c r="S213" s="68"/>
      <c r="T213" s="68">
        <f t="shared" si="55"/>
        <v>1</v>
      </c>
      <c r="U213" s="68">
        <f t="shared" si="55"/>
        <v>1</v>
      </c>
      <c r="V213" s="68"/>
      <c r="W213" s="68"/>
      <c r="X213" s="68">
        <f t="shared" si="55"/>
        <v>1</v>
      </c>
      <c r="Y213" s="68">
        <f t="shared" si="55"/>
        <v>1</v>
      </c>
      <c r="Z213" s="68">
        <f t="shared" si="55"/>
        <v>0.98753117206982544</v>
      </c>
      <c r="AA213" s="68">
        <f t="shared" si="55"/>
        <v>1</v>
      </c>
      <c r="AB213" s="68">
        <f t="shared" si="55"/>
        <v>1</v>
      </c>
      <c r="AC213" s="68"/>
      <c r="AD213" s="68">
        <f t="shared" si="55"/>
        <v>0.9443490556509444</v>
      </c>
      <c r="AE213" s="68"/>
      <c r="AF213" s="68"/>
      <c r="AG213" s="68"/>
      <c r="AH213" s="68">
        <f t="shared" si="55"/>
        <v>0.9616115545419992</v>
      </c>
    </row>
    <row r="214" spans="1:44" s="45" customFormat="1" ht="30" hidden="1" customHeight="1" outlineLevel="1" x14ac:dyDescent="0.2">
      <c r="A214" s="10" t="s">
        <v>83</v>
      </c>
      <c r="B214" s="23"/>
      <c r="C214" s="23">
        <f>SUM(E214:AH214)</f>
        <v>0</v>
      </c>
      <c r="D214" s="13" t="e">
        <f t="shared" si="53"/>
        <v>#DIV/0!</v>
      </c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</row>
    <row r="215" spans="1:44" s="58" customFormat="1" ht="30" hidden="1" customHeight="1" outlineLevel="1" x14ac:dyDescent="0.2">
      <c r="A215" s="27" t="s">
        <v>84</v>
      </c>
      <c r="B215" s="20"/>
      <c r="C215" s="23">
        <f>SUM(E215:AH215)</f>
        <v>15599</v>
      </c>
      <c r="D215" s="13" t="e">
        <f t="shared" si="53"/>
        <v>#DIV/0!</v>
      </c>
      <c r="E215" s="44">
        <v>17</v>
      </c>
      <c r="F215" s="32">
        <v>360</v>
      </c>
      <c r="G215" s="32">
        <v>2381</v>
      </c>
      <c r="H215" s="32">
        <v>435</v>
      </c>
      <c r="I215" s="32">
        <v>387</v>
      </c>
      <c r="J215" s="32">
        <v>1130</v>
      </c>
      <c r="K215" s="32"/>
      <c r="L215" s="32"/>
      <c r="M215" s="32">
        <v>1360</v>
      </c>
      <c r="N215" s="32">
        <v>202</v>
      </c>
      <c r="O215" s="32">
        <v>581</v>
      </c>
      <c r="P215" s="44">
        <v>217</v>
      </c>
      <c r="Q215" s="32">
        <v>663</v>
      </c>
      <c r="R215" s="32"/>
      <c r="S215" s="32"/>
      <c r="T215" s="32">
        <v>1813</v>
      </c>
      <c r="U215" s="32">
        <v>170</v>
      </c>
      <c r="V215" s="32"/>
      <c r="W215" s="32"/>
      <c r="X215" s="32">
        <v>630</v>
      </c>
      <c r="Y215" s="32"/>
      <c r="Z215" s="32">
        <v>110</v>
      </c>
      <c r="AA215" s="32"/>
      <c r="AB215" s="32">
        <v>1225</v>
      </c>
      <c r="AC215" s="32"/>
      <c r="AD215" s="32">
        <v>3778</v>
      </c>
      <c r="AE215" s="32"/>
      <c r="AF215" s="32"/>
      <c r="AG215" s="32"/>
      <c r="AH215" s="32">
        <v>140</v>
      </c>
    </row>
    <row r="216" spans="1:44" s="45" customFormat="1" ht="30" hidden="1" customHeight="1" x14ac:dyDescent="0.2">
      <c r="A216" s="10" t="s">
        <v>85</v>
      </c>
      <c r="B216" s="13"/>
      <c r="C216" s="13" t="e">
        <f>C215/C214</f>
        <v>#DIV/0!</v>
      </c>
      <c r="D216" s="13" t="e">
        <f t="shared" si="53"/>
        <v>#DIV/0!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</row>
    <row r="217" spans="1:44" s="45" customFormat="1" ht="30" hidden="1" customHeight="1" x14ac:dyDescent="0.2">
      <c r="A217" s="12" t="s">
        <v>86</v>
      </c>
      <c r="B217" s="20"/>
      <c r="C217" s="23"/>
      <c r="D217" s="23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</row>
    <row r="218" spans="1:44" s="58" customFormat="1" ht="30" hidden="1" customHeight="1" outlineLevel="1" x14ac:dyDescent="0.2">
      <c r="A218" s="50" t="s">
        <v>87</v>
      </c>
      <c r="B218" s="20"/>
      <c r="C218" s="23">
        <f>SUM(E218:AH218)</f>
        <v>0</v>
      </c>
      <c r="D218" s="8" t="e">
        <f t="shared" ref="D218:D237" si="56">C218/B218</f>
        <v>#DIV/0!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</row>
    <row r="219" spans="1:44" s="45" customFormat="1" ht="30" hidden="1" customHeight="1" outlineLevel="1" x14ac:dyDescent="0.2">
      <c r="A219" s="12" t="s">
        <v>88</v>
      </c>
      <c r="B219" s="20"/>
      <c r="C219" s="23">
        <f>SUM(E219:AH219)</f>
        <v>0</v>
      </c>
      <c r="D219" s="8" t="e">
        <f t="shared" si="56"/>
        <v>#DIV/0!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R219" s="45" t="s">
        <v>0</v>
      </c>
    </row>
    <row r="220" spans="1:44" s="45" customFormat="1" ht="30" hidden="1" customHeight="1" outlineLevel="1" x14ac:dyDescent="0.2">
      <c r="A220" s="12" t="s">
        <v>89</v>
      </c>
      <c r="B220" s="23">
        <f>B218*0.45</f>
        <v>0</v>
      </c>
      <c r="C220" s="23">
        <f>C218*0.45</f>
        <v>0</v>
      </c>
      <c r="D220" s="8" t="e">
        <f t="shared" si="56"/>
        <v>#DIV/0!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59"/>
    </row>
    <row r="221" spans="1:44" s="45" customFormat="1" ht="30" hidden="1" customHeight="1" x14ac:dyDescent="0.2">
      <c r="A221" s="12" t="s">
        <v>90</v>
      </c>
      <c r="B221" s="47" t="e">
        <f>B218/B219</f>
        <v>#DIV/0!</v>
      </c>
      <c r="C221" s="47" t="e">
        <f>C218/C219</f>
        <v>#DIV/0!</v>
      </c>
      <c r="D221" s="8"/>
      <c r="E221" s="68" t="e">
        <f t="shared" ref="E221:AH221" si="57">E218/E219</f>
        <v>#DIV/0!</v>
      </c>
      <c r="F221" s="68" t="e">
        <f t="shared" si="57"/>
        <v>#DIV/0!</v>
      </c>
      <c r="G221" s="68" t="e">
        <f t="shared" si="57"/>
        <v>#DIV/0!</v>
      </c>
      <c r="H221" s="68" t="e">
        <f t="shared" si="57"/>
        <v>#DIV/0!</v>
      </c>
      <c r="I221" s="68" t="e">
        <f t="shared" si="57"/>
        <v>#DIV/0!</v>
      </c>
      <c r="J221" s="68" t="e">
        <f t="shared" si="57"/>
        <v>#DIV/0!</v>
      </c>
      <c r="K221" s="68"/>
      <c r="L221" s="68" t="e">
        <f t="shared" si="57"/>
        <v>#DIV/0!</v>
      </c>
      <c r="M221" s="68" t="e">
        <f t="shared" si="57"/>
        <v>#DIV/0!</v>
      </c>
      <c r="N221" s="68" t="e">
        <f t="shared" si="57"/>
        <v>#DIV/0!</v>
      </c>
      <c r="O221" s="68" t="e">
        <f t="shared" si="57"/>
        <v>#DIV/0!</v>
      </c>
      <c r="P221" s="68" t="e">
        <f t="shared" si="57"/>
        <v>#DIV/0!</v>
      </c>
      <c r="Q221" s="68" t="e">
        <f t="shared" si="57"/>
        <v>#DIV/0!</v>
      </c>
      <c r="R221" s="68"/>
      <c r="S221" s="68"/>
      <c r="T221" s="68" t="e">
        <f t="shared" si="57"/>
        <v>#DIV/0!</v>
      </c>
      <c r="U221" s="68" t="e">
        <f t="shared" si="57"/>
        <v>#DIV/0!</v>
      </c>
      <c r="V221" s="68"/>
      <c r="W221" s="68"/>
      <c r="X221" s="68" t="e">
        <f t="shared" si="57"/>
        <v>#DIV/0!</v>
      </c>
      <c r="Y221" s="68" t="e">
        <f t="shared" si="57"/>
        <v>#DIV/0!</v>
      </c>
      <c r="Z221" s="68" t="e">
        <f t="shared" si="57"/>
        <v>#DIV/0!</v>
      </c>
      <c r="AA221" s="68" t="e">
        <f t="shared" si="57"/>
        <v>#DIV/0!</v>
      </c>
      <c r="AB221" s="68" t="e">
        <f t="shared" si="57"/>
        <v>#DIV/0!</v>
      </c>
      <c r="AC221" s="68"/>
      <c r="AD221" s="68" t="e">
        <f t="shared" si="57"/>
        <v>#DIV/0!</v>
      </c>
      <c r="AE221" s="68"/>
      <c r="AF221" s="68"/>
      <c r="AG221" s="68"/>
      <c r="AH221" s="68" t="e">
        <f t="shared" si="57"/>
        <v>#DIV/0!</v>
      </c>
    </row>
    <row r="222" spans="1:44" s="58" customFormat="1" ht="30" hidden="1" customHeight="1" outlineLevel="1" x14ac:dyDescent="0.2">
      <c r="A222" s="50" t="s">
        <v>91</v>
      </c>
      <c r="B222" s="20"/>
      <c r="C222" s="23">
        <f>SUM(E222:AH222)</f>
        <v>0</v>
      </c>
      <c r="D222" s="8" t="e">
        <f t="shared" si="56"/>
        <v>#DIV/0!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</row>
    <row r="223" spans="1:44" s="45" customFormat="1" ht="28.15" hidden="1" customHeight="1" outlineLevel="1" x14ac:dyDescent="0.2">
      <c r="A223" s="12" t="s">
        <v>88</v>
      </c>
      <c r="B223" s="20"/>
      <c r="C223" s="23">
        <f>SUM(E223:AH223)</f>
        <v>0</v>
      </c>
      <c r="D223" s="8" t="e">
        <f t="shared" si="56"/>
        <v>#DIV/0!</v>
      </c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</row>
    <row r="224" spans="1:44" s="45" customFormat="1" ht="27" hidden="1" customHeight="1" outlineLevel="1" x14ac:dyDescent="0.2">
      <c r="A224" s="12" t="s">
        <v>89</v>
      </c>
      <c r="B224" s="23">
        <f>B222*0.3</f>
        <v>0</v>
      </c>
      <c r="C224" s="23">
        <f>C222*0.3</f>
        <v>0</v>
      </c>
      <c r="D224" s="8" t="e">
        <f t="shared" si="56"/>
        <v>#DIV/0!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</row>
    <row r="225" spans="1:34" s="58" customFormat="1" ht="30" hidden="1" customHeight="1" x14ac:dyDescent="0.2">
      <c r="A225" s="12" t="s">
        <v>90</v>
      </c>
      <c r="B225" s="8" t="e">
        <f>B222/B223</f>
        <v>#DIV/0!</v>
      </c>
      <c r="C225" s="8" t="e">
        <f>C222/C223</f>
        <v>#DIV/0!</v>
      </c>
      <c r="D225" s="8"/>
      <c r="E225" s="25" t="e">
        <f t="shared" ref="E225:AH225" si="58">E222/E223</f>
        <v>#DIV/0!</v>
      </c>
      <c r="F225" s="25" t="e">
        <f t="shared" si="58"/>
        <v>#DIV/0!</v>
      </c>
      <c r="G225" s="25" t="e">
        <f t="shared" si="58"/>
        <v>#DIV/0!</v>
      </c>
      <c r="H225" s="25" t="e">
        <f t="shared" si="58"/>
        <v>#DIV/0!</v>
      </c>
      <c r="I225" s="25" t="e">
        <f t="shared" si="58"/>
        <v>#DIV/0!</v>
      </c>
      <c r="J225" s="25" t="e">
        <f t="shared" si="58"/>
        <v>#DIV/0!</v>
      </c>
      <c r="K225" s="92"/>
      <c r="L225" s="25" t="e">
        <f t="shared" si="58"/>
        <v>#DIV/0!</v>
      </c>
      <c r="M225" s="25" t="e">
        <f t="shared" si="58"/>
        <v>#DIV/0!</v>
      </c>
      <c r="N225" s="25" t="e">
        <f t="shared" si="58"/>
        <v>#DIV/0!</v>
      </c>
      <c r="O225" s="25" t="e">
        <f t="shared" si="58"/>
        <v>#DIV/0!</v>
      </c>
      <c r="P225" s="25" t="e">
        <f t="shared" si="58"/>
        <v>#DIV/0!</v>
      </c>
      <c r="Q225" s="25" t="e">
        <f t="shared" si="58"/>
        <v>#DIV/0!</v>
      </c>
      <c r="R225" s="92"/>
      <c r="S225" s="92"/>
      <c r="T225" s="25" t="e">
        <f t="shared" si="58"/>
        <v>#DIV/0!</v>
      </c>
      <c r="U225" s="25" t="e">
        <f t="shared" si="58"/>
        <v>#DIV/0!</v>
      </c>
      <c r="V225" s="92"/>
      <c r="W225" s="92"/>
      <c r="X225" s="25" t="e">
        <f t="shared" si="58"/>
        <v>#DIV/0!</v>
      </c>
      <c r="Y225" s="25" t="e">
        <f t="shared" si="58"/>
        <v>#DIV/0!</v>
      </c>
      <c r="Z225" s="25" t="e">
        <f t="shared" si="58"/>
        <v>#DIV/0!</v>
      </c>
      <c r="AA225" s="25" t="e">
        <f t="shared" si="58"/>
        <v>#DIV/0!</v>
      </c>
      <c r="AB225" s="25" t="e">
        <f t="shared" si="58"/>
        <v>#DIV/0!</v>
      </c>
      <c r="AC225" s="92"/>
      <c r="AD225" s="25" t="e">
        <f t="shared" si="58"/>
        <v>#DIV/0!</v>
      </c>
      <c r="AE225" s="92"/>
      <c r="AF225" s="92"/>
      <c r="AG225" s="92"/>
      <c r="AH225" s="25" t="e">
        <f t="shared" si="58"/>
        <v>#DIV/0!</v>
      </c>
    </row>
    <row r="226" spans="1:34" s="58" customFormat="1" ht="30" hidden="1" customHeight="1" outlineLevel="1" x14ac:dyDescent="0.2">
      <c r="A226" s="50" t="s">
        <v>92</v>
      </c>
      <c r="B226" s="20"/>
      <c r="C226" s="23">
        <f>SUM(E226:AH226)</f>
        <v>0</v>
      </c>
      <c r="D226" s="8" t="e">
        <f t="shared" si="56"/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34" s="45" customFormat="1" ht="30" hidden="1" customHeight="1" outlineLevel="1" x14ac:dyDescent="0.2">
      <c r="A227" s="12" t="s">
        <v>88</v>
      </c>
      <c r="B227" s="20"/>
      <c r="C227" s="23">
        <f>SUM(E227:AH227)</f>
        <v>0</v>
      </c>
      <c r="D227" s="8" t="e">
        <f t="shared" si="56"/>
        <v>#DIV/0!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</row>
    <row r="228" spans="1:34" s="45" customFormat="1" ht="30" hidden="1" customHeight="1" outlineLevel="1" x14ac:dyDescent="0.2">
      <c r="A228" s="12" t="s">
        <v>93</v>
      </c>
      <c r="B228" s="23">
        <f>B226*0.19</f>
        <v>0</v>
      </c>
      <c r="C228" s="23">
        <f>C226*0.19</f>
        <v>0</v>
      </c>
      <c r="D228" s="8" t="e">
        <f t="shared" si="56"/>
        <v>#DIV/0!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</row>
    <row r="229" spans="1:34" s="58" customFormat="1" ht="30" hidden="1" customHeight="1" x14ac:dyDescent="0.2">
      <c r="A229" s="12" t="s">
        <v>94</v>
      </c>
      <c r="B229" s="8" t="e">
        <f>B226/B227</f>
        <v>#DIV/0!</v>
      </c>
      <c r="C229" s="8" t="e">
        <f>C226/C227</f>
        <v>#DIV/0!</v>
      </c>
      <c r="D229" s="8"/>
      <c r="E229" s="25" t="e">
        <f>E226/E227</f>
        <v>#DIV/0!</v>
      </c>
      <c r="F229" s="25" t="e">
        <f>F226/F227</f>
        <v>#DIV/0!</v>
      </c>
      <c r="G229" s="25" t="e">
        <f t="shared" ref="G229:AH229" si="59">G226/G227</f>
        <v>#DIV/0!</v>
      </c>
      <c r="H229" s="25" t="e">
        <f t="shared" si="59"/>
        <v>#DIV/0!</v>
      </c>
      <c r="I229" s="25" t="e">
        <f t="shared" si="59"/>
        <v>#DIV/0!</v>
      </c>
      <c r="J229" s="25" t="e">
        <f t="shared" si="59"/>
        <v>#DIV/0!</v>
      </c>
      <c r="K229" s="92"/>
      <c r="L229" s="25" t="e">
        <f t="shared" si="59"/>
        <v>#DIV/0!</v>
      </c>
      <c r="M229" s="25" t="e">
        <f t="shared" si="59"/>
        <v>#DIV/0!</v>
      </c>
      <c r="N229" s="25" t="e">
        <f t="shared" si="59"/>
        <v>#DIV/0!</v>
      </c>
      <c r="O229" s="25" t="e">
        <f t="shared" si="59"/>
        <v>#DIV/0!</v>
      </c>
      <c r="P229" s="25" t="e">
        <f t="shared" si="59"/>
        <v>#DIV/0!</v>
      </c>
      <c r="Q229" s="25" t="e">
        <f t="shared" si="59"/>
        <v>#DIV/0!</v>
      </c>
      <c r="R229" s="92"/>
      <c r="S229" s="92"/>
      <c r="T229" s="25" t="e">
        <f t="shared" si="59"/>
        <v>#DIV/0!</v>
      </c>
      <c r="U229" s="25" t="e">
        <f t="shared" si="59"/>
        <v>#DIV/0!</v>
      </c>
      <c r="V229" s="92"/>
      <c r="W229" s="92"/>
      <c r="X229" s="25" t="e">
        <f t="shared" si="59"/>
        <v>#DIV/0!</v>
      </c>
      <c r="Y229" s="25" t="e">
        <f t="shared" si="59"/>
        <v>#DIV/0!</v>
      </c>
      <c r="Z229" s="25" t="e">
        <f t="shared" si="59"/>
        <v>#DIV/0!</v>
      </c>
      <c r="AA229" s="25" t="e">
        <f t="shared" si="59"/>
        <v>#DIV/0!</v>
      </c>
      <c r="AB229" s="25" t="e">
        <f t="shared" si="59"/>
        <v>#DIV/0!</v>
      </c>
      <c r="AC229" s="92"/>
      <c r="AD229" s="25" t="e">
        <f t="shared" si="59"/>
        <v>#DIV/0!</v>
      </c>
      <c r="AE229" s="92"/>
      <c r="AF229" s="92"/>
      <c r="AG229" s="92"/>
      <c r="AH229" s="25" t="e">
        <f t="shared" si="59"/>
        <v>#DIV/0!</v>
      </c>
    </row>
    <row r="230" spans="1:34" s="45" customFormat="1" ht="30" hidden="1" customHeight="1" x14ac:dyDescent="0.2">
      <c r="A230" s="50" t="s">
        <v>95</v>
      </c>
      <c r="B230" s="23"/>
      <c r="C230" s="23">
        <f>SUM(E230:AH230)</f>
        <v>0</v>
      </c>
      <c r="D230" s="8" t="e">
        <f t="shared" si="56"/>
        <v>#DIV/0!</v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</row>
    <row r="231" spans="1:34" s="45" customFormat="1" ht="30" hidden="1" customHeight="1" x14ac:dyDescent="0.2">
      <c r="A231" s="12" t="s">
        <v>93</v>
      </c>
      <c r="B231" s="23"/>
      <c r="C231" s="23">
        <f>C230*0.7</f>
        <v>0</v>
      </c>
      <c r="D231" s="8" t="e">
        <f t="shared" si="56"/>
        <v>#DIV/0!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</row>
    <row r="232" spans="1:34" s="45" customFormat="1" ht="30" hidden="1" customHeight="1" x14ac:dyDescent="0.2">
      <c r="A232" s="27" t="s">
        <v>96</v>
      </c>
      <c r="B232" s="23"/>
      <c r="C232" s="23">
        <f>SUM(E232:AH232)</f>
        <v>0</v>
      </c>
      <c r="D232" s="8" t="e">
        <f t="shared" si="56"/>
        <v>#DIV/0!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</row>
    <row r="233" spans="1:34" s="45" customFormat="1" ht="30" hidden="1" customHeight="1" x14ac:dyDescent="0.2">
      <c r="A233" s="12" t="s">
        <v>93</v>
      </c>
      <c r="B233" s="23">
        <f>B232*0.2</f>
        <v>0</v>
      </c>
      <c r="C233" s="23">
        <f>C232*0.2</f>
        <v>0</v>
      </c>
      <c r="D233" s="8" t="e">
        <f t="shared" si="56"/>
        <v>#DIV/0!</v>
      </c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</row>
    <row r="234" spans="1:34" s="45" customFormat="1" ht="30" hidden="1" customHeight="1" x14ac:dyDescent="0.2">
      <c r="A234" s="27" t="s">
        <v>117</v>
      </c>
      <c r="B234" s="23"/>
      <c r="C234" s="23">
        <f>SUM(E234:AH234)</f>
        <v>0</v>
      </c>
      <c r="D234" s="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</row>
    <row r="235" spans="1:34" s="45" customFormat="1" ht="30" hidden="1" customHeight="1" x14ac:dyDescent="0.2">
      <c r="A235" s="27" t="s">
        <v>97</v>
      </c>
      <c r="B235" s="23">
        <f>B233+B231+B228+B224+B220</f>
        <v>0</v>
      </c>
      <c r="C235" s="23">
        <f>C233+C231+C228+C224+C220</f>
        <v>0</v>
      </c>
      <c r="D235" s="8" t="e">
        <f t="shared" si="56"/>
        <v>#DIV/0!</v>
      </c>
      <c r="E235" s="22">
        <f>E233+E231+E228+E224+E220</f>
        <v>0</v>
      </c>
      <c r="F235" s="22">
        <f t="shared" ref="F235:AH235" si="60">F233+F231+F228+F224+F220</f>
        <v>0</v>
      </c>
      <c r="G235" s="22">
        <f t="shared" si="60"/>
        <v>0</v>
      </c>
      <c r="H235" s="22">
        <f t="shared" si="60"/>
        <v>0</v>
      </c>
      <c r="I235" s="22">
        <f t="shared" si="60"/>
        <v>0</v>
      </c>
      <c r="J235" s="22">
        <f t="shared" si="60"/>
        <v>0</v>
      </c>
      <c r="K235" s="22"/>
      <c r="L235" s="22">
        <f t="shared" si="60"/>
        <v>0</v>
      </c>
      <c r="M235" s="22">
        <f t="shared" si="60"/>
        <v>0</v>
      </c>
      <c r="N235" s="22">
        <f t="shared" si="60"/>
        <v>0</v>
      </c>
      <c r="O235" s="22">
        <f t="shared" si="60"/>
        <v>0</v>
      </c>
      <c r="P235" s="22">
        <f t="shared" si="60"/>
        <v>0</v>
      </c>
      <c r="Q235" s="22">
        <f t="shared" si="60"/>
        <v>0</v>
      </c>
      <c r="R235" s="22"/>
      <c r="S235" s="22"/>
      <c r="T235" s="22">
        <f t="shared" si="60"/>
        <v>0</v>
      </c>
      <c r="U235" s="22">
        <f t="shared" si="60"/>
        <v>0</v>
      </c>
      <c r="V235" s="22"/>
      <c r="W235" s="22"/>
      <c r="X235" s="22">
        <f t="shared" si="60"/>
        <v>0</v>
      </c>
      <c r="Y235" s="22">
        <f t="shared" si="60"/>
        <v>0</v>
      </c>
      <c r="Z235" s="22">
        <f t="shared" si="60"/>
        <v>0</v>
      </c>
      <c r="AA235" s="22">
        <f t="shared" si="60"/>
        <v>0</v>
      </c>
      <c r="AB235" s="22">
        <f t="shared" si="60"/>
        <v>0</v>
      </c>
      <c r="AC235" s="22"/>
      <c r="AD235" s="22">
        <f t="shared" si="60"/>
        <v>0</v>
      </c>
      <c r="AE235" s="22"/>
      <c r="AF235" s="22"/>
      <c r="AG235" s="22"/>
      <c r="AH235" s="22">
        <f t="shared" si="60"/>
        <v>0</v>
      </c>
    </row>
    <row r="236" spans="1:34" s="45" customFormat="1" ht="6" hidden="1" customHeight="1" x14ac:dyDescent="0.2">
      <c r="A236" s="12" t="s">
        <v>123</v>
      </c>
      <c r="B236" s="22"/>
      <c r="C236" s="22">
        <f>SUM(E236:AH236)</f>
        <v>0</v>
      </c>
      <c r="D236" s="8" t="e">
        <f t="shared" si="56"/>
        <v>#DIV/0!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34" s="45" customFormat="1" ht="0.6" hidden="1" customHeight="1" x14ac:dyDescent="0.2">
      <c r="A237" s="50" t="s">
        <v>116</v>
      </c>
      <c r="B237" s="48" t="e">
        <f>B235/B236*10</f>
        <v>#DIV/0!</v>
      </c>
      <c r="C237" s="48" t="e">
        <f>C235/C236*10</f>
        <v>#DIV/0!</v>
      </c>
      <c r="D237" s="8" t="e">
        <f t="shared" si="56"/>
        <v>#DIV/0!</v>
      </c>
      <c r="E237" s="49" t="e">
        <f>E235/E236*10</f>
        <v>#DIV/0!</v>
      </c>
      <c r="F237" s="49" t="e">
        <f t="shared" ref="F237:AH237" si="61">F235/F236*10</f>
        <v>#DIV/0!</v>
      </c>
      <c r="G237" s="49" t="e">
        <f t="shared" si="61"/>
        <v>#DIV/0!</v>
      </c>
      <c r="H237" s="49" t="e">
        <f t="shared" si="61"/>
        <v>#DIV/0!</v>
      </c>
      <c r="I237" s="49" t="e">
        <f t="shared" si="61"/>
        <v>#DIV/0!</v>
      </c>
      <c r="J237" s="49" t="e">
        <f t="shared" si="61"/>
        <v>#DIV/0!</v>
      </c>
      <c r="K237" s="49"/>
      <c r="L237" s="49" t="e">
        <f t="shared" si="61"/>
        <v>#DIV/0!</v>
      </c>
      <c r="M237" s="49" t="e">
        <f t="shared" si="61"/>
        <v>#DIV/0!</v>
      </c>
      <c r="N237" s="49" t="e">
        <f t="shared" si="61"/>
        <v>#DIV/0!</v>
      </c>
      <c r="O237" s="49" t="e">
        <f t="shared" si="61"/>
        <v>#DIV/0!</v>
      </c>
      <c r="P237" s="49" t="e">
        <f t="shared" si="61"/>
        <v>#DIV/0!</v>
      </c>
      <c r="Q237" s="49" t="e">
        <f t="shared" si="61"/>
        <v>#DIV/0!</v>
      </c>
      <c r="R237" s="49"/>
      <c r="S237" s="49"/>
      <c r="T237" s="49" t="e">
        <f t="shared" si="61"/>
        <v>#DIV/0!</v>
      </c>
      <c r="U237" s="49" t="e">
        <f t="shared" si="61"/>
        <v>#DIV/0!</v>
      </c>
      <c r="V237" s="49"/>
      <c r="W237" s="49"/>
      <c r="X237" s="49" t="e">
        <f t="shared" si="61"/>
        <v>#DIV/0!</v>
      </c>
      <c r="Y237" s="49" t="e">
        <f t="shared" si="61"/>
        <v>#DIV/0!</v>
      </c>
      <c r="Z237" s="49" t="e">
        <f t="shared" si="61"/>
        <v>#DIV/0!</v>
      </c>
      <c r="AA237" s="49" t="e">
        <f t="shared" si="61"/>
        <v>#DIV/0!</v>
      </c>
      <c r="AB237" s="49" t="e">
        <f t="shared" si="61"/>
        <v>#DIV/0!</v>
      </c>
      <c r="AC237" s="49"/>
      <c r="AD237" s="49" t="e">
        <f t="shared" si="61"/>
        <v>#DIV/0!</v>
      </c>
      <c r="AE237" s="49"/>
      <c r="AF237" s="49"/>
      <c r="AG237" s="49"/>
      <c r="AH237" s="49" t="e">
        <f t="shared" si="61"/>
        <v>#DIV/0!</v>
      </c>
    </row>
    <row r="238" spans="1:34" ht="18" hidden="1" customHeight="1" x14ac:dyDescent="0.2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</row>
    <row r="239" spans="1:34" ht="27" hidden="1" customHeight="1" x14ac:dyDescent="0.25">
      <c r="A239" s="12" t="s">
        <v>137</v>
      </c>
      <c r="B239" s="76"/>
      <c r="C239" s="76">
        <f>SUM(E239:AH239)</f>
        <v>273</v>
      </c>
      <c r="D239" s="76"/>
      <c r="E239" s="76">
        <v>11</v>
      </c>
      <c r="F239" s="76">
        <v>12</v>
      </c>
      <c r="G239" s="76">
        <v>15</v>
      </c>
      <c r="H239" s="76">
        <v>20</v>
      </c>
      <c r="I239" s="76">
        <v>12</v>
      </c>
      <c r="J239" s="76">
        <v>36</v>
      </c>
      <c r="K239" s="76"/>
      <c r="L239" s="76">
        <v>18</v>
      </c>
      <c r="M239" s="76">
        <v>20</v>
      </c>
      <c r="N239" s="76">
        <v>5</v>
      </c>
      <c r="O239" s="76">
        <v>4</v>
      </c>
      <c r="P239" s="76">
        <v>5</v>
      </c>
      <c r="Q239" s="76">
        <v>16</v>
      </c>
      <c r="R239" s="76"/>
      <c r="S239" s="76"/>
      <c r="T239" s="76">
        <v>16</v>
      </c>
      <c r="U239" s="76">
        <v>13</v>
      </c>
      <c r="V239" s="76"/>
      <c r="W239" s="76"/>
      <c r="X239" s="76">
        <v>18</v>
      </c>
      <c r="Y239" s="76">
        <v>10</v>
      </c>
      <c r="Z239" s="76">
        <v>3</v>
      </c>
      <c r="AA239" s="76">
        <v>4</v>
      </c>
      <c r="AB239" s="76">
        <v>3</v>
      </c>
      <c r="AC239" s="76"/>
      <c r="AD239" s="76">
        <v>23</v>
      </c>
      <c r="AE239" s="76"/>
      <c r="AF239" s="76"/>
      <c r="AG239" s="76"/>
      <c r="AH239" s="76">
        <v>9</v>
      </c>
    </row>
    <row r="240" spans="1:34" ht="18" hidden="1" customHeight="1" x14ac:dyDescent="0.25">
      <c r="A240" s="12" t="s">
        <v>141</v>
      </c>
      <c r="B240" s="76">
        <v>108</v>
      </c>
      <c r="C240" s="76">
        <f>SUM(E240:AH240)</f>
        <v>450</v>
      </c>
      <c r="D240" s="76"/>
      <c r="E240" s="76">
        <v>20</v>
      </c>
      <c r="F240" s="76">
        <v>5</v>
      </c>
      <c r="G240" s="76">
        <v>59</v>
      </c>
      <c r="H240" s="76">
        <v>16</v>
      </c>
      <c r="I240" s="76">
        <v>21</v>
      </c>
      <c r="J240" s="76">
        <v>28</v>
      </c>
      <c r="K240" s="76"/>
      <c r="L240" s="76">
        <v>9</v>
      </c>
      <c r="M240" s="76">
        <v>20</v>
      </c>
      <c r="N240" s="76">
        <v>22</v>
      </c>
      <c r="O240" s="76">
        <v>5</v>
      </c>
      <c r="P240" s="76">
        <v>5</v>
      </c>
      <c r="Q240" s="76">
        <v>28</v>
      </c>
      <c r="R240" s="76"/>
      <c r="S240" s="76"/>
      <c r="T240" s="76">
        <v>25</v>
      </c>
      <c r="U240" s="76">
        <v>57</v>
      </c>
      <c r="V240" s="76"/>
      <c r="W240" s="76"/>
      <c r="X240" s="76">
        <v>7</v>
      </c>
      <c r="Y240" s="76">
        <v>17</v>
      </c>
      <c r="Z240" s="76">
        <v>25</v>
      </c>
      <c r="AA240" s="76">
        <v>11</v>
      </c>
      <c r="AB240" s="76">
        <v>5</v>
      </c>
      <c r="AC240" s="76"/>
      <c r="AD240" s="76">
        <v>50</v>
      </c>
      <c r="AE240" s="76"/>
      <c r="AF240" s="76"/>
      <c r="AG240" s="76"/>
      <c r="AH240" s="76">
        <v>15</v>
      </c>
    </row>
    <row r="241" spans="1:34" ht="24.6" hidden="1" customHeight="1" x14ac:dyDescent="0.35">
      <c r="A241" s="77" t="s">
        <v>98</v>
      </c>
      <c r="B241" s="61"/>
      <c r="C241" s="61">
        <f>SUM(E241:AH241)</f>
        <v>0</v>
      </c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</row>
    <row r="242" spans="1:34" s="63" customFormat="1" ht="21.6" hidden="1" customHeight="1" x14ac:dyDescent="0.35">
      <c r="A242" s="62" t="s">
        <v>99</v>
      </c>
      <c r="B242" s="62"/>
      <c r="C242" s="62">
        <f>SUM(E242:AH242)</f>
        <v>0</v>
      </c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</row>
    <row r="243" spans="1:34" s="63" customFormat="1" ht="21.6" hidden="1" customHeight="1" x14ac:dyDescent="0.35">
      <c r="A243" s="62" t="s">
        <v>100</v>
      </c>
      <c r="B243" s="62"/>
      <c r="C243" s="62">
        <f>SUM(E243:AH243)</f>
        <v>0</v>
      </c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</row>
    <row r="244" spans="1:34" s="63" customFormat="1" ht="21.6" hidden="1" customHeight="1" x14ac:dyDescent="0.3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</row>
    <row r="245" spans="1:34" s="63" customFormat="1" ht="21.6" hidden="1" customHeight="1" x14ac:dyDescent="0.35">
      <c r="A245" s="64" t="s">
        <v>101</v>
      </c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</row>
    <row r="246" spans="1:34" ht="16.899999999999999" hidden="1" customHeight="1" x14ac:dyDescent="0.25">
      <c r="A246" s="78"/>
      <c r="B246" s="79"/>
      <c r="C246" s="79"/>
      <c r="D246" s="79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41.45" hidden="1" customHeight="1" x14ac:dyDescent="0.3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</row>
    <row r="248" spans="1:34" ht="20.45" hidden="1" customHeight="1" x14ac:dyDescent="0.25">
      <c r="A248" s="121"/>
      <c r="B248" s="122"/>
      <c r="C248" s="122"/>
      <c r="D248" s="122"/>
      <c r="E248" s="122"/>
      <c r="F248" s="122"/>
      <c r="G248" s="122"/>
      <c r="H248" s="122"/>
      <c r="I248" s="122"/>
      <c r="J248" s="122"/>
      <c r="K248" s="96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ht="16.899999999999999" hidden="1" customHeight="1" x14ac:dyDescent="0.25">
      <c r="A249" s="80"/>
      <c r="B249" s="6"/>
      <c r="C249" s="6"/>
      <c r="D249" s="6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ht="9" hidden="1" customHeight="1" x14ac:dyDescent="0.25">
      <c r="A250" s="65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</row>
    <row r="251" spans="1:34" s="11" customFormat="1" ht="49.15" hidden="1" customHeight="1" x14ac:dyDescent="0.2">
      <c r="A251" s="27" t="s">
        <v>102</v>
      </c>
      <c r="B251" s="23"/>
      <c r="C251" s="23">
        <f>SUM(E251:AH251)</f>
        <v>259083</v>
      </c>
      <c r="D251" s="23"/>
      <c r="E251" s="34">
        <v>9345</v>
      </c>
      <c r="F251" s="34">
        <v>9100</v>
      </c>
      <c r="G251" s="34">
        <v>16579</v>
      </c>
      <c r="H251" s="34">
        <v>16195</v>
      </c>
      <c r="I251" s="34">
        <v>7250</v>
      </c>
      <c r="J251" s="34">
        <v>17539</v>
      </c>
      <c r="K251" s="93"/>
      <c r="L251" s="34">
        <v>12001</v>
      </c>
      <c r="M251" s="34">
        <v>14609</v>
      </c>
      <c r="N251" s="34">
        <v>13004</v>
      </c>
      <c r="O251" s="34">
        <v>3780</v>
      </c>
      <c r="P251" s="34">
        <v>8536</v>
      </c>
      <c r="Q251" s="34">
        <v>11438</v>
      </c>
      <c r="R251" s="93"/>
      <c r="S251" s="93"/>
      <c r="T251" s="34">
        <v>16561</v>
      </c>
      <c r="U251" s="34">
        <v>15418</v>
      </c>
      <c r="V251" s="93"/>
      <c r="W251" s="93"/>
      <c r="X251" s="34">
        <v>18986</v>
      </c>
      <c r="Y251" s="34">
        <v>13238</v>
      </c>
      <c r="Z251" s="34">
        <v>7143</v>
      </c>
      <c r="AA251" s="34">
        <v>4504</v>
      </c>
      <c r="AB251" s="34">
        <v>11688</v>
      </c>
      <c r="AC251" s="93"/>
      <c r="AD251" s="34">
        <v>21385</v>
      </c>
      <c r="AE251" s="93"/>
      <c r="AF251" s="93"/>
      <c r="AG251" s="93"/>
      <c r="AH251" s="34">
        <v>10784</v>
      </c>
    </row>
    <row r="252" spans="1:34" ht="21" hidden="1" customHeight="1" x14ac:dyDescent="0.25">
      <c r="A252" s="60" t="s">
        <v>104</v>
      </c>
      <c r="B252" s="67"/>
      <c r="C252" s="23">
        <f>SUM(E252:AH252)</f>
        <v>380</v>
      </c>
      <c r="D252" s="23"/>
      <c r="E252" s="60">
        <v>16</v>
      </c>
      <c r="F252" s="60">
        <v>21</v>
      </c>
      <c r="G252" s="60">
        <v>32</v>
      </c>
      <c r="H252" s="60">
        <v>25</v>
      </c>
      <c r="I252" s="60">
        <v>16</v>
      </c>
      <c r="J252" s="60">
        <v>31</v>
      </c>
      <c r="K252" s="60"/>
      <c r="L252" s="60">
        <v>14</v>
      </c>
      <c r="M252" s="60">
        <v>29</v>
      </c>
      <c r="N252" s="60">
        <v>18</v>
      </c>
      <c r="O252" s="60">
        <v>8</v>
      </c>
      <c r="P252" s="60">
        <v>7</v>
      </c>
      <c r="Q252" s="60">
        <v>15</v>
      </c>
      <c r="R252" s="60"/>
      <c r="S252" s="60"/>
      <c r="T252" s="60">
        <v>25</v>
      </c>
      <c r="U252" s="60">
        <v>31</v>
      </c>
      <c r="V252" s="60"/>
      <c r="W252" s="60"/>
      <c r="X252" s="60">
        <v>10</v>
      </c>
      <c r="Y252" s="60">
        <v>8</v>
      </c>
      <c r="Z252" s="60">
        <v>8</v>
      </c>
      <c r="AA252" s="60">
        <v>6</v>
      </c>
      <c r="AB252" s="60">
        <v>12</v>
      </c>
      <c r="AC252" s="60"/>
      <c r="AD252" s="60">
        <v>35</v>
      </c>
      <c r="AE252" s="60"/>
      <c r="AF252" s="60"/>
      <c r="AG252" s="60"/>
      <c r="AH252" s="60">
        <v>13</v>
      </c>
    </row>
    <row r="253" spans="1:34" ht="0.6" hidden="1" customHeight="1" x14ac:dyDescent="0.25">
      <c r="A253" s="60" t="s">
        <v>105</v>
      </c>
      <c r="B253" s="67"/>
      <c r="C253" s="23">
        <f>SUM(E253:AH253)</f>
        <v>208</v>
      </c>
      <c r="D253" s="23"/>
      <c r="E253" s="60">
        <v>10</v>
      </c>
      <c r="F253" s="60">
        <v>2</v>
      </c>
      <c r="G253" s="60">
        <v>42</v>
      </c>
      <c r="H253" s="60">
        <v>11</v>
      </c>
      <c r="I253" s="60">
        <v>9</v>
      </c>
      <c r="J253" s="60">
        <v>30</v>
      </c>
      <c r="K253" s="60"/>
      <c r="L253" s="60">
        <v>9</v>
      </c>
      <c r="M253" s="60">
        <v>15</v>
      </c>
      <c r="N253" s="60">
        <v>1</v>
      </c>
      <c r="O253" s="60">
        <v>2</v>
      </c>
      <c r="P253" s="60">
        <v>5</v>
      </c>
      <c r="Q253" s="60">
        <v>1</v>
      </c>
      <c r="R253" s="60"/>
      <c r="S253" s="60"/>
      <c r="T253" s="60">
        <v>4</v>
      </c>
      <c r="U253" s="60">
        <v>8</v>
      </c>
      <c r="V253" s="60"/>
      <c r="W253" s="60"/>
      <c r="X253" s="60">
        <v>14</v>
      </c>
      <c r="Y253" s="60">
        <v>2</v>
      </c>
      <c r="Z253" s="60">
        <v>1</v>
      </c>
      <c r="AA253" s="60">
        <v>2</v>
      </c>
      <c r="AB253" s="60">
        <v>16</v>
      </c>
      <c r="AC253" s="60"/>
      <c r="AD253" s="60">
        <v>16</v>
      </c>
      <c r="AE253" s="60"/>
      <c r="AF253" s="60"/>
      <c r="AG253" s="60"/>
      <c r="AH253" s="60">
        <v>8</v>
      </c>
    </row>
    <row r="254" spans="1:34" ht="2.4500000000000002" hidden="1" customHeight="1" x14ac:dyDescent="0.25">
      <c r="A254" s="60" t="s">
        <v>105</v>
      </c>
      <c r="B254" s="67"/>
      <c r="C254" s="23">
        <f>SUM(E254:AH254)</f>
        <v>194</v>
      </c>
      <c r="D254" s="23"/>
      <c r="E254" s="60">
        <v>10</v>
      </c>
      <c r="F254" s="60">
        <v>2</v>
      </c>
      <c r="G254" s="60">
        <v>42</v>
      </c>
      <c r="H254" s="60">
        <v>11</v>
      </c>
      <c r="I254" s="60">
        <v>2</v>
      </c>
      <c r="J254" s="60">
        <v>30</v>
      </c>
      <c r="K254" s="60"/>
      <c r="L254" s="60">
        <v>9</v>
      </c>
      <c r="M254" s="60">
        <v>15</v>
      </c>
      <c r="N254" s="60">
        <v>1</v>
      </c>
      <c r="O254" s="60">
        <v>2</v>
      </c>
      <c r="P254" s="60">
        <v>5</v>
      </c>
      <c r="Q254" s="60">
        <v>1</v>
      </c>
      <c r="R254" s="60"/>
      <c r="S254" s="60"/>
      <c r="T254" s="60">
        <v>4</v>
      </c>
      <c r="U254" s="60">
        <v>1</v>
      </c>
      <c r="V254" s="60"/>
      <c r="W254" s="60"/>
      <c r="X254" s="60">
        <v>14</v>
      </c>
      <c r="Y254" s="60">
        <v>2</v>
      </c>
      <c r="Z254" s="60">
        <v>1</v>
      </c>
      <c r="AA254" s="60">
        <v>2</v>
      </c>
      <c r="AB254" s="60">
        <v>16</v>
      </c>
      <c r="AC254" s="60"/>
      <c r="AD254" s="60">
        <v>16</v>
      </c>
      <c r="AE254" s="60"/>
      <c r="AF254" s="60"/>
      <c r="AG254" s="60"/>
      <c r="AH254" s="60">
        <v>8</v>
      </c>
    </row>
    <row r="255" spans="1:34" ht="24" hidden="1" customHeight="1" x14ac:dyDescent="0.25">
      <c r="A255" s="60" t="s">
        <v>30</v>
      </c>
      <c r="B255" s="23">
        <v>554</v>
      </c>
      <c r="C255" s="23">
        <f>SUM(E255:AH255)</f>
        <v>574</v>
      </c>
      <c r="D255" s="23"/>
      <c r="E255" s="73">
        <v>11</v>
      </c>
      <c r="F255" s="73">
        <v>15</v>
      </c>
      <c r="G255" s="73">
        <v>93</v>
      </c>
      <c r="H255" s="73">
        <v>30</v>
      </c>
      <c r="I255" s="73">
        <v>15</v>
      </c>
      <c r="J255" s="73">
        <v>55</v>
      </c>
      <c r="K255" s="73"/>
      <c r="L255" s="73">
        <v>16</v>
      </c>
      <c r="M255" s="73">
        <v>18</v>
      </c>
      <c r="N255" s="73">
        <v>16</v>
      </c>
      <c r="O255" s="73">
        <v>10</v>
      </c>
      <c r="P255" s="73">
        <v>11</v>
      </c>
      <c r="Q255" s="73">
        <v>40</v>
      </c>
      <c r="R255" s="73"/>
      <c r="S255" s="73"/>
      <c r="T255" s="73">
        <v>22</v>
      </c>
      <c r="U255" s="73">
        <v>55</v>
      </c>
      <c r="V255" s="73"/>
      <c r="W255" s="73"/>
      <c r="X255" s="73">
        <v>14</v>
      </c>
      <c r="Y255" s="73">
        <v>29</v>
      </c>
      <c r="Z255" s="73">
        <v>22</v>
      </c>
      <c r="AA255" s="73">
        <v>9</v>
      </c>
      <c r="AB255" s="73">
        <v>7</v>
      </c>
      <c r="AC255" s="73"/>
      <c r="AD255" s="73">
        <v>60</v>
      </c>
      <c r="AE255" s="73"/>
      <c r="AF255" s="73"/>
      <c r="AG255" s="73"/>
      <c r="AH255" s="73">
        <v>26</v>
      </c>
    </row>
    <row r="256" spans="1:34" hidden="1" x14ac:dyDescent="0.25"/>
    <row r="257" spans="1:34" s="60" customFormat="1" hidden="1" x14ac:dyDescent="0.25">
      <c r="A257" s="60" t="s">
        <v>112</v>
      </c>
      <c r="B257" s="67"/>
      <c r="C257" s="60">
        <f>SUM(E257:AH257)</f>
        <v>40</v>
      </c>
      <c r="E257" s="60">
        <v>3</v>
      </c>
      <c r="G257" s="60">
        <v>1</v>
      </c>
      <c r="H257" s="60">
        <v>6</v>
      </c>
      <c r="J257" s="60">
        <v>1</v>
      </c>
      <c r="N257" s="60">
        <v>1</v>
      </c>
      <c r="P257" s="60">
        <v>2</v>
      </c>
      <c r="Q257" s="60">
        <v>1</v>
      </c>
      <c r="T257" s="60">
        <v>3</v>
      </c>
      <c r="U257" s="60">
        <v>1</v>
      </c>
      <c r="X257" s="60">
        <v>3</v>
      </c>
      <c r="Y257" s="60">
        <v>7</v>
      </c>
      <c r="Z257" s="60">
        <v>1</v>
      </c>
      <c r="AA257" s="60">
        <v>1</v>
      </c>
      <c r="AB257" s="60">
        <v>1</v>
      </c>
      <c r="AD257" s="60">
        <v>4</v>
      </c>
      <c r="AH257" s="60">
        <v>4</v>
      </c>
    </row>
    <row r="258" spans="1:34" hidden="1" x14ac:dyDescent="0.25"/>
    <row r="259" spans="1:34" ht="21.6" hidden="1" customHeight="1" x14ac:dyDescent="0.25">
      <c r="A259" s="60" t="s">
        <v>115</v>
      </c>
      <c r="B259" s="23">
        <v>45</v>
      </c>
      <c r="C259" s="23">
        <f>SUM(E259:AH259)</f>
        <v>58</v>
      </c>
      <c r="D259" s="23"/>
      <c r="E259" s="73">
        <v>5</v>
      </c>
      <c r="F259" s="73">
        <v>3</v>
      </c>
      <c r="G259" s="73"/>
      <c r="H259" s="73">
        <v>5</v>
      </c>
      <c r="I259" s="73">
        <v>2</v>
      </c>
      <c r="J259" s="73"/>
      <c r="K259" s="73"/>
      <c r="L259" s="73">
        <v>2</v>
      </c>
      <c r="M259" s="73">
        <v>0</v>
      </c>
      <c r="N259" s="73">
        <v>3</v>
      </c>
      <c r="O259" s="73">
        <v>3</v>
      </c>
      <c r="P259" s="73">
        <v>3</v>
      </c>
      <c r="Q259" s="73">
        <v>2</v>
      </c>
      <c r="R259" s="73"/>
      <c r="S259" s="73"/>
      <c r="T259" s="73">
        <v>2</v>
      </c>
      <c r="U259" s="73">
        <v>10</v>
      </c>
      <c r="V259" s="73"/>
      <c r="W259" s="73"/>
      <c r="X259" s="73">
        <v>6</v>
      </c>
      <c r="Y259" s="73">
        <v>6</v>
      </c>
      <c r="Z259" s="73">
        <v>1</v>
      </c>
      <c r="AA259" s="73">
        <v>1</v>
      </c>
      <c r="AB259" s="73">
        <v>4</v>
      </c>
      <c r="AC259" s="73"/>
      <c r="AD259" s="73"/>
      <c r="AE259" s="73"/>
      <c r="AF259" s="73"/>
      <c r="AG259" s="73"/>
      <c r="AH259" s="73"/>
    </row>
    <row r="260" spans="1:34" hidden="1" x14ac:dyDescent="0.25"/>
    <row r="261" spans="1:34" hidden="1" x14ac:dyDescent="0.25"/>
    <row r="262" spans="1:34" ht="13.9" hidden="1" customHeight="1" x14ac:dyDescent="0.25"/>
    <row r="263" spans="1:34" hidden="1" x14ac:dyDescent="0.25">
      <c r="J263" s="1" t="s">
        <v>126</v>
      </c>
      <c r="X263" s="1" t="s">
        <v>129</v>
      </c>
      <c r="Z263" s="1" t="s">
        <v>127</v>
      </c>
      <c r="AD263" s="1" t="s">
        <v>128</v>
      </c>
      <c r="AH263" s="1" t="s">
        <v>125</v>
      </c>
    </row>
    <row r="264" spans="1:34" ht="2.25" customHeight="1" x14ac:dyDescent="0.25"/>
    <row r="265" spans="1:34" ht="18.75" customHeight="1" x14ac:dyDescent="0.25">
      <c r="A265" s="12"/>
      <c r="B265" s="67"/>
      <c r="C265" s="76">
        <f>SUM(E265:AH265)</f>
        <v>0</v>
      </c>
      <c r="D265" s="67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</row>
  </sheetData>
  <dataConsolidate/>
  <mergeCells count="38"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  <mergeCell ref="A248:J248"/>
    <mergeCell ref="A247:AH247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V7:V8"/>
    <mergeCell ref="R7:R8"/>
    <mergeCell ref="Q7:Q8"/>
    <mergeCell ref="S7:S8"/>
    <mergeCell ref="E4:AH6"/>
    <mergeCell ref="W7:W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2021-08-30T04:58:18Z</cp:lastPrinted>
  <dcterms:created xsi:type="dcterms:W3CDTF">2017-06-08T05:54:08Z</dcterms:created>
  <dcterms:modified xsi:type="dcterms:W3CDTF">2021-08-30T05:12:13Z</dcterms:modified>
</cp:coreProperties>
</file>