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оперативка!$A$2:$AG$109</definedName>
  </definedNames>
  <calcPr calcId="152511"/>
</workbook>
</file>

<file path=xl/calcChain.xml><?xml version="1.0" encoding="utf-8"?>
<calcChain xmlns="http://schemas.openxmlformats.org/spreadsheetml/2006/main">
  <c r="S30" i="1" l="1"/>
  <c r="C40" i="1" l="1"/>
  <c r="D40" i="1" s="1"/>
  <c r="AE30" i="1" l="1"/>
  <c r="AB16" i="1"/>
  <c r="B39" i="1" l="1"/>
  <c r="B17" i="1"/>
  <c r="AB17" i="1" l="1"/>
  <c r="V17" i="1"/>
  <c r="AE39" i="1"/>
  <c r="AB39" i="1"/>
  <c r="V39" i="1"/>
  <c r="U39" i="1"/>
  <c r="S39" i="1"/>
  <c r="R39" i="1"/>
  <c r="Q39" i="1"/>
  <c r="P39" i="1"/>
  <c r="O39" i="1"/>
  <c r="N39" i="1"/>
  <c r="M39" i="1"/>
  <c r="L39" i="1"/>
  <c r="K39" i="1"/>
  <c r="J39" i="1"/>
  <c r="H39" i="1"/>
  <c r="G39" i="1"/>
  <c r="F39" i="1"/>
  <c r="E39" i="1"/>
  <c r="C36" i="1"/>
  <c r="D36" i="1" s="1"/>
  <c r="C32" i="1" l="1"/>
  <c r="B54" i="1" l="1"/>
  <c r="B31" i="1"/>
  <c r="B30" i="1"/>
  <c r="B29" i="1"/>
  <c r="B28" i="1"/>
  <c r="B27" i="1"/>
  <c r="B11" i="1"/>
  <c r="D15" i="1"/>
  <c r="C37" i="1" l="1"/>
  <c r="C39" i="1" s="1"/>
  <c r="AG16" i="1"/>
  <c r="AG17" i="1" s="1"/>
  <c r="AF16" i="1"/>
  <c r="AF17" i="1" s="1"/>
  <c r="AE16" i="1"/>
  <c r="AE17" i="1" s="1"/>
  <c r="AD16" i="1"/>
  <c r="AD17" i="1" s="1"/>
  <c r="AC16" i="1"/>
  <c r="AC17" i="1" s="1"/>
  <c r="AA16" i="1"/>
  <c r="AA17" i="1" s="1"/>
  <c r="Z16" i="1"/>
  <c r="Z17" i="1" s="1"/>
  <c r="Y16" i="1"/>
  <c r="Y17" i="1" s="1"/>
  <c r="X16" i="1"/>
  <c r="X17" i="1" s="1"/>
  <c r="W16" i="1"/>
  <c r="W17" i="1" s="1"/>
  <c r="U16" i="1"/>
  <c r="U17" i="1" s="1"/>
  <c r="T16" i="1"/>
  <c r="T17" i="1" s="1"/>
  <c r="S16" i="1"/>
  <c r="S17" i="1" s="1"/>
  <c r="R16" i="1"/>
  <c r="R17" i="1" s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6" i="1"/>
  <c r="H17" i="1" s="1"/>
  <c r="G16" i="1"/>
  <c r="G17" i="1" s="1"/>
  <c r="F16" i="1"/>
  <c r="F17" i="1" s="1"/>
  <c r="E16" i="1"/>
  <c r="E17" i="1" s="1"/>
  <c r="AG22" i="1"/>
  <c r="AF22" i="1"/>
  <c r="AE22" i="1"/>
  <c r="AD22" i="1"/>
  <c r="AC22" i="1"/>
  <c r="AB22" i="1"/>
  <c r="AA22" i="1"/>
  <c r="Z22" i="1"/>
  <c r="Y22" i="1"/>
  <c r="X22" i="1"/>
  <c r="W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G31" i="1"/>
  <c r="AF31" i="1"/>
  <c r="AE31" i="1"/>
  <c r="AD31" i="1"/>
  <c r="AC31" i="1"/>
  <c r="AB31" i="1"/>
  <c r="AA31" i="1"/>
  <c r="Z31" i="1"/>
  <c r="Y31" i="1"/>
  <c r="X31" i="1"/>
  <c r="W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26" i="1"/>
  <c r="D26" i="1" s="1"/>
  <c r="C21" i="1"/>
  <c r="D21" i="1" s="1"/>
  <c r="C31" i="1" l="1"/>
  <c r="AG10" i="1"/>
  <c r="AF10" i="1"/>
  <c r="AD10" i="1"/>
  <c r="AC10" i="1"/>
  <c r="AA10" i="1"/>
  <c r="Z10" i="1"/>
  <c r="Y10" i="1"/>
  <c r="X10" i="1"/>
  <c r="W10" i="1"/>
  <c r="U10" i="1"/>
  <c r="T10" i="1"/>
  <c r="L10" i="1"/>
  <c r="K10" i="1"/>
  <c r="I10" i="1"/>
  <c r="C14" i="1"/>
  <c r="D14" i="1" s="1"/>
  <c r="C20" i="1"/>
  <c r="D20" i="1" s="1"/>
  <c r="C25" i="1"/>
  <c r="D25" i="1" s="1"/>
  <c r="O30" i="1"/>
  <c r="N30" i="1"/>
  <c r="M30" i="1"/>
  <c r="L30" i="1"/>
  <c r="K30" i="1"/>
  <c r="J30" i="1"/>
  <c r="I30" i="1"/>
  <c r="H30" i="1"/>
  <c r="G30" i="1"/>
  <c r="F30" i="1"/>
  <c r="E30" i="1"/>
  <c r="C30" i="1" l="1"/>
  <c r="M11" i="1"/>
  <c r="AG11" i="1"/>
  <c r="AF11" i="1"/>
  <c r="AE11" i="1"/>
  <c r="AD11" i="1"/>
  <c r="AC11" i="1"/>
  <c r="AB11" i="1"/>
  <c r="AA11" i="1"/>
  <c r="Z11" i="1"/>
  <c r="Y11" i="1"/>
  <c r="X11" i="1"/>
  <c r="W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4" i="1"/>
  <c r="D24" i="1" s="1"/>
  <c r="H29" i="1"/>
  <c r="C29" i="1" l="1"/>
  <c r="C9" i="1"/>
  <c r="D9" i="1" s="1"/>
  <c r="L35" i="1" l="1"/>
  <c r="C33" i="1"/>
  <c r="D33" i="1" s="1"/>
  <c r="C34" i="1"/>
  <c r="C35" i="1" l="1"/>
  <c r="D34" i="1"/>
  <c r="AG28" i="1"/>
  <c r="AF28" i="1"/>
  <c r="AE28" i="1"/>
  <c r="AD28" i="1"/>
  <c r="AC28" i="1"/>
  <c r="AB28" i="1"/>
  <c r="AA28" i="1"/>
  <c r="Z28" i="1"/>
  <c r="Y28" i="1"/>
  <c r="X28" i="1"/>
  <c r="W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AG27" i="1"/>
  <c r="AF27" i="1"/>
  <c r="AE27" i="1"/>
  <c r="AD27" i="1"/>
  <c r="AC27" i="1"/>
  <c r="AB27" i="1"/>
  <c r="AA27" i="1"/>
  <c r="Z27" i="1"/>
  <c r="Y27" i="1"/>
  <c r="X27" i="1"/>
  <c r="W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F28" i="1" l="1"/>
  <c r="E28" i="1"/>
  <c r="C23" i="1"/>
  <c r="D23" i="1" s="1"/>
  <c r="C22" i="1"/>
  <c r="D22" i="1" s="1"/>
  <c r="C18" i="1"/>
  <c r="D18" i="1" s="1"/>
  <c r="C16" i="1"/>
  <c r="C12" i="1"/>
  <c r="D12" i="1" s="1"/>
  <c r="C10" i="1"/>
  <c r="D16" i="1" l="1"/>
  <c r="C17" i="1"/>
  <c r="C11" i="1"/>
  <c r="D10" i="1"/>
  <c r="C28" i="1"/>
  <c r="C27" i="1"/>
  <c r="B49" i="1" l="1"/>
  <c r="D53" i="1" l="1"/>
  <c r="B48" i="1"/>
  <c r="B44" i="1"/>
  <c r="AG48" i="1" l="1"/>
  <c r="AF48" i="1"/>
  <c r="AE48" i="1"/>
  <c r="AD48" i="1"/>
  <c r="AC48" i="1"/>
  <c r="AB48" i="1"/>
  <c r="AA48" i="1"/>
  <c r="Z48" i="1"/>
  <c r="Y48" i="1"/>
  <c r="X48" i="1"/>
  <c r="W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AG44" i="1"/>
  <c r="AG52" i="1" s="1"/>
  <c r="AF44" i="1"/>
  <c r="AF52" i="1" s="1"/>
  <c r="AE44" i="1"/>
  <c r="AE52" i="1" s="1"/>
  <c r="AD44" i="1"/>
  <c r="AD52" i="1" s="1"/>
  <c r="AC44" i="1"/>
  <c r="AC52" i="1" s="1"/>
  <c r="AB44" i="1"/>
  <c r="AB52" i="1" s="1"/>
  <c r="AA44" i="1"/>
  <c r="AA52" i="1" s="1"/>
  <c r="Z44" i="1"/>
  <c r="Y44" i="1"/>
  <c r="Y52" i="1" s="1"/>
  <c r="X44" i="1"/>
  <c r="X52" i="1" s="1"/>
  <c r="W44" i="1"/>
  <c r="W52" i="1" s="1"/>
  <c r="U44" i="1"/>
  <c r="U52" i="1" s="1"/>
  <c r="T44" i="1"/>
  <c r="T52" i="1" s="1"/>
  <c r="S44" i="1"/>
  <c r="S52" i="1" s="1"/>
  <c r="R44" i="1"/>
  <c r="R52" i="1" s="1"/>
  <c r="Q44" i="1"/>
  <c r="Q52" i="1" s="1"/>
  <c r="P44" i="1"/>
  <c r="P52" i="1" s="1"/>
  <c r="O44" i="1"/>
  <c r="O52" i="1" s="1"/>
  <c r="N44" i="1"/>
  <c r="N52" i="1" s="1"/>
  <c r="M44" i="1"/>
  <c r="M52" i="1" s="1"/>
  <c r="L44" i="1"/>
  <c r="L52" i="1" s="1"/>
  <c r="K44" i="1"/>
  <c r="K52" i="1" s="1"/>
  <c r="J44" i="1"/>
  <c r="J52" i="1" s="1"/>
  <c r="I44" i="1"/>
  <c r="I52" i="1" s="1"/>
  <c r="H44" i="1"/>
  <c r="H52" i="1" s="1"/>
  <c r="G44" i="1"/>
  <c r="G52" i="1" s="1"/>
  <c r="F44" i="1"/>
  <c r="E44" i="1"/>
  <c r="E52" i="1" l="1"/>
  <c r="Z52" i="1"/>
  <c r="F52" i="1"/>
  <c r="C55" i="1"/>
  <c r="D55" i="1" s="1"/>
  <c r="C42" i="1"/>
  <c r="AE38" i="1"/>
  <c r="AB38" i="1"/>
  <c r="U38" i="1"/>
  <c r="S38" i="1"/>
  <c r="R38" i="1"/>
  <c r="Q38" i="1"/>
  <c r="O38" i="1"/>
  <c r="N38" i="1"/>
  <c r="M38" i="1"/>
  <c r="K38" i="1"/>
  <c r="J38" i="1"/>
  <c r="H38" i="1"/>
  <c r="G38" i="1"/>
  <c r="F38" i="1"/>
  <c r="E38" i="1"/>
  <c r="C57" i="1"/>
  <c r="D57" i="1" s="1"/>
  <c r="C56" i="1"/>
  <c r="D56" i="1" s="1"/>
  <c r="D37" i="1"/>
  <c r="C46" i="1"/>
  <c r="C49" i="1" s="1"/>
  <c r="D42" i="1" l="1"/>
  <c r="C45" i="1"/>
  <c r="C44" i="1"/>
  <c r="D46" i="1"/>
  <c r="C48" i="1"/>
  <c r="D48" i="1" s="1"/>
  <c r="C38" i="1"/>
  <c r="D38" i="1" s="1"/>
  <c r="C52" i="1" l="1"/>
  <c r="C58" i="1"/>
  <c r="D58" i="1" s="1"/>
  <c r="C54" i="1" l="1"/>
  <c r="D54" i="1" s="1"/>
  <c r="D52" i="1"/>
  <c r="B62" i="1"/>
  <c r="B73" i="1"/>
  <c r="F101" i="1" l="1"/>
  <c r="G101" i="1"/>
  <c r="H101" i="1"/>
  <c r="I101" i="1"/>
  <c r="J101" i="1"/>
  <c r="L101" i="1"/>
  <c r="M101" i="1"/>
  <c r="N101" i="1"/>
  <c r="O101" i="1"/>
  <c r="P101" i="1"/>
  <c r="Q101" i="1"/>
  <c r="T101" i="1"/>
  <c r="U101" i="1"/>
  <c r="W101" i="1"/>
  <c r="X101" i="1"/>
  <c r="Y101" i="1"/>
  <c r="Z101" i="1"/>
  <c r="AA101" i="1"/>
  <c r="AC101" i="1"/>
  <c r="AG101" i="1"/>
  <c r="E101" i="1"/>
  <c r="C102" i="1" l="1"/>
  <c r="D103" i="1"/>
  <c r="C105" i="1"/>
  <c r="D105" i="1" s="1"/>
  <c r="D106" i="1"/>
  <c r="D107" i="1"/>
  <c r="C108" i="1"/>
  <c r="D108" i="1" s="1"/>
  <c r="D110" i="1"/>
  <c r="D117" i="1"/>
  <c r="B118" i="1"/>
  <c r="C118" i="1"/>
  <c r="E118" i="1"/>
  <c r="F118" i="1"/>
  <c r="G118" i="1"/>
  <c r="H118" i="1"/>
  <c r="I118" i="1"/>
  <c r="J118" i="1"/>
  <c r="L118" i="1"/>
  <c r="M118" i="1"/>
  <c r="N118" i="1"/>
  <c r="O118" i="1"/>
  <c r="P118" i="1"/>
  <c r="Q118" i="1"/>
  <c r="T118" i="1"/>
  <c r="U118" i="1"/>
  <c r="W118" i="1"/>
  <c r="X118" i="1"/>
  <c r="Y118" i="1"/>
  <c r="Z118" i="1"/>
  <c r="AA118" i="1"/>
  <c r="AC118" i="1"/>
  <c r="AG118" i="1"/>
  <c r="B119" i="1"/>
  <c r="C119" i="1"/>
  <c r="E119" i="1"/>
  <c r="F119" i="1"/>
  <c r="G119" i="1"/>
  <c r="H119" i="1"/>
  <c r="I119" i="1"/>
  <c r="J119" i="1"/>
  <c r="L119" i="1"/>
  <c r="M119" i="1"/>
  <c r="N119" i="1"/>
  <c r="O119" i="1"/>
  <c r="P119" i="1"/>
  <c r="Q119" i="1"/>
  <c r="T119" i="1"/>
  <c r="U119" i="1"/>
  <c r="W119" i="1"/>
  <c r="X119" i="1"/>
  <c r="Y119" i="1"/>
  <c r="Z119" i="1"/>
  <c r="AA119" i="1"/>
  <c r="AC119" i="1"/>
  <c r="AG119" i="1"/>
  <c r="C120" i="1"/>
  <c r="D120" i="1" s="1"/>
  <c r="C121" i="1"/>
  <c r="D121" i="1" s="1"/>
  <c r="C122" i="1"/>
  <c r="D122" i="1" s="1"/>
  <c r="C123" i="1"/>
  <c r="D123" i="1" s="1"/>
  <c r="C124" i="1"/>
  <c r="C125" i="1" s="1"/>
  <c r="B125" i="1"/>
  <c r="E125" i="1"/>
  <c r="F125" i="1"/>
  <c r="G125" i="1"/>
  <c r="H125" i="1"/>
  <c r="I125" i="1"/>
  <c r="J125" i="1"/>
  <c r="L125" i="1"/>
  <c r="M125" i="1"/>
  <c r="N125" i="1"/>
  <c r="O125" i="1"/>
  <c r="P125" i="1"/>
  <c r="Q125" i="1"/>
  <c r="T125" i="1"/>
  <c r="U125" i="1"/>
  <c r="W125" i="1"/>
  <c r="X125" i="1"/>
  <c r="Y125" i="1"/>
  <c r="Z125" i="1"/>
  <c r="AA125" i="1"/>
  <c r="AC125" i="1"/>
  <c r="AG125" i="1"/>
  <c r="C126" i="1"/>
  <c r="D126" i="1" s="1"/>
  <c r="C127" i="1"/>
  <c r="D127" i="1" s="1"/>
  <c r="C128" i="1"/>
  <c r="D128" i="1" s="1"/>
  <c r="C129" i="1"/>
  <c r="D129" i="1" s="1"/>
  <c r="D130" i="1"/>
  <c r="C131" i="1"/>
  <c r="D131" i="1" s="1"/>
  <c r="B132" i="1"/>
  <c r="E132" i="1"/>
  <c r="F132" i="1"/>
  <c r="G132" i="1"/>
  <c r="H132" i="1"/>
  <c r="I132" i="1"/>
  <c r="J132" i="1"/>
  <c r="L132" i="1"/>
  <c r="M132" i="1"/>
  <c r="N132" i="1"/>
  <c r="O132" i="1"/>
  <c r="P132" i="1"/>
  <c r="Q132" i="1"/>
  <c r="T132" i="1"/>
  <c r="U132" i="1"/>
  <c r="W132" i="1"/>
  <c r="X132" i="1"/>
  <c r="Y132" i="1"/>
  <c r="Z132" i="1"/>
  <c r="AA132" i="1"/>
  <c r="AC132" i="1"/>
  <c r="AG132" i="1"/>
  <c r="C133" i="1"/>
  <c r="D133" i="1" s="1"/>
  <c r="C134" i="1"/>
  <c r="D134" i="1" s="1"/>
  <c r="C135" i="1"/>
  <c r="D135" i="1" s="1"/>
  <c r="C136" i="1"/>
  <c r="D136" i="1" s="1"/>
  <c r="B137" i="1"/>
  <c r="E137" i="1"/>
  <c r="F137" i="1"/>
  <c r="G137" i="1"/>
  <c r="H137" i="1"/>
  <c r="I137" i="1"/>
  <c r="J137" i="1"/>
  <c r="L137" i="1"/>
  <c r="M137" i="1"/>
  <c r="N137" i="1"/>
  <c r="O137" i="1"/>
  <c r="P137" i="1"/>
  <c r="Q137" i="1"/>
  <c r="T137" i="1"/>
  <c r="U137" i="1"/>
  <c r="W137" i="1"/>
  <c r="X137" i="1"/>
  <c r="Y137" i="1"/>
  <c r="Z137" i="1"/>
  <c r="AA137" i="1"/>
  <c r="AC137" i="1"/>
  <c r="AG137" i="1"/>
  <c r="B138" i="1"/>
  <c r="E138" i="1"/>
  <c r="F138" i="1"/>
  <c r="G138" i="1"/>
  <c r="H138" i="1"/>
  <c r="I138" i="1"/>
  <c r="J138" i="1"/>
  <c r="L138" i="1"/>
  <c r="M138" i="1"/>
  <c r="N138" i="1"/>
  <c r="O138" i="1"/>
  <c r="P138" i="1"/>
  <c r="Q138" i="1"/>
  <c r="T138" i="1"/>
  <c r="U138" i="1"/>
  <c r="W138" i="1"/>
  <c r="X138" i="1"/>
  <c r="Y138" i="1"/>
  <c r="Z138" i="1"/>
  <c r="AA138" i="1"/>
  <c r="AC138" i="1"/>
  <c r="AG138" i="1"/>
  <c r="B139" i="1"/>
  <c r="F139" i="1"/>
  <c r="G139" i="1"/>
  <c r="H139" i="1"/>
  <c r="I139" i="1"/>
  <c r="J139" i="1"/>
  <c r="L139" i="1"/>
  <c r="M139" i="1"/>
  <c r="N139" i="1"/>
  <c r="P139" i="1"/>
  <c r="Q139" i="1"/>
  <c r="U139" i="1"/>
  <c r="W139" i="1"/>
  <c r="X139" i="1"/>
  <c r="Y139" i="1"/>
  <c r="AC139" i="1"/>
  <c r="AG139" i="1"/>
  <c r="B140" i="1"/>
  <c r="E140" i="1"/>
  <c r="F140" i="1"/>
  <c r="G140" i="1"/>
  <c r="H140" i="1"/>
  <c r="I140" i="1"/>
  <c r="J140" i="1"/>
  <c r="L140" i="1"/>
  <c r="M140" i="1"/>
  <c r="N140" i="1"/>
  <c r="O140" i="1"/>
  <c r="P140" i="1"/>
  <c r="Q140" i="1"/>
  <c r="T140" i="1"/>
  <c r="U140" i="1"/>
  <c r="W140" i="1"/>
  <c r="X140" i="1"/>
  <c r="Y140" i="1"/>
  <c r="Z140" i="1"/>
  <c r="AA140" i="1"/>
  <c r="AC140" i="1"/>
  <c r="AG140" i="1"/>
  <c r="B141" i="1"/>
  <c r="E141" i="1"/>
  <c r="I141" i="1"/>
  <c r="T141" i="1"/>
  <c r="U141" i="1"/>
  <c r="Y141" i="1"/>
  <c r="AA141" i="1"/>
  <c r="C142" i="1"/>
  <c r="C143" i="1"/>
  <c r="H144" i="1"/>
  <c r="N144" i="1"/>
  <c r="Q144" i="1"/>
  <c r="U144" i="1"/>
  <c r="X144" i="1"/>
  <c r="AC144" i="1"/>
  <c r="C145" i="1"/>
  <c r="D145" i="1" s="1"/>
  <c r="C146" i="1"/>
  <c r="D146" i="1" s="1"/>
  <c r="C149" i="1"/>
  <c r="C151" i="1"/>
  <c r="C152" i="1" s="1"/>
  <c r="B152" i="1"/>
  <c r="E152" i="1"/>
  <c r="F152" i="1"/>
  <c r="G152" i="1"/>
  <c r="H152" i="1"/>
  <c r="I152" i="1"/>
  <c r="J152" i="1"/>
  <c r="L152" i="1"/>
  <c r="M152" i="1"/>
  <c r="N152" i="1"/>
  <c r="O152" i="1"/>
  <c r="P152" i="1"/>
  <c r="Q152" i="1"/>
  <c r="T152" i="1"/>
  <c r="U152" i="1"/>
  <c r="W152" i="1"/>
  <c r="X152" i="1"/>
  <c r="Y152" i="1"/>
  <c r="Z152" i="1"/>
  <c r="AA152" i="1"/>
  <c r="AC152" i="1"/>
  <c r="AG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W153" i="1"/>
  <c r="X153" i="1"/>
  <c r="Y153" i="1"/>
  <c r="Z153" i="1"/>
  <c r="AA153" i="1"/>
  <c r="AC153" i="1"/>
  <c r="AG153" i="1"/>
  <c r="D154" i="1"/>
  <c r="C155" i="1"/>
  <c r="B156" i="1"/>
  <c r="E156" i="1"/>
  <c r="F156" i="1"/>
  <c r="G156" i="1"/>
  <c r="H156" i="1"/>
  <c r="I156" i="1"/>
  <c r="J156" i="1"/>
  <c r="L156" i="1"/>
  <c r="M156" i="1"/>
  <c r="N156" i="1"/>
  <c r="O156" i="1"/>
  <c r="P156" i="1"/>
  <c r="Q156" i="1"/>
  <c r="T156" i="1"/>
  <c r="U156" i="1"/>
  <c r="W156" i="1"/>
  <c r="X156" i="1"/>
  <c r="Y156" i="1"/>
  <c r="Z156" i="1"/>
  <c r="AA156" i="1"/>
  <c r="AC156" i="1"/>
  <c r="AG156" i="1"/>
  <c r="B157" i="1"/>
  <c r="E157" i="1"/>
  <c r="F157" i="1"/>
  <c r="G157" i="1"/>
  <c r="H157" i="1"/>
  <c r="I157" i="1"/>
  <c r="J157" i="1"/>
  <c r="L157" i="1"/>
  <c r="M157" i="1"/>
  <c r="N157" i="1"/>
  <c r="O157" i="1"/>
  <c r="P157" i="1"/>
  <c r="Q157" i="1"/>
  <c r="T157" i="1"/>
  <c r="U157" i="1"/>
  <c r="W157" i="1"/>
  <c r="X157" i="1"/>
  <c r="Y157" i="1"/>
  <c r="Z157" i="1"/>
  <c r="AA157" i="1"/>
  <c r="AC157" i="1"/>
  <c r="AG157" i="1"/>
  <c r="C158" i="1"/>
  <c r="C159" i="1"/>
  <c r="C161" i="1"/>
  <c r="B162" i="1"/>
  <c r="E162" i="1"/>
  <c r="F162" i="1"/>
  <c r="G162" i="1"/>
  <c r="H162" i="1"/>
  <c r="I162" i="1"/>
  <c r="J162" i="1"/>
  <c r="L162" i="1"/>
  <c r="M162" i="1"/>
  <c r="N162" i="1"/>
  <c r="O162" i="1"/>
  <c r="P162" i="1"/>
  <c r="Q162" i="1"/>
  <c r="U162" i="1"/>
  <c r="W162" i="1"/>
  <c r="X162" i="1"/>
  <c r="Y162" i="1"/>
  <c r="Z162" i="1"/>
  <c r="AA162" i="1"/>
  <c r="AC162" i="1"/>
  <c r="AG162" i="1"/>
  <c r="D163" i="1"/>
  <c r="C164" i="1"/>
  <c r="D164" i="1" s="1"/>
  <c r="B165" i="1"/>
  <c r="E165" i="1"/>
  <c r="F165" i="1"/>
  <c r="G165" i="1"/>
  <c r="H165" i="1"/>
  <c r="I165" i="1"/>
  <c r="J165" i="1"/>
  <c r="L165" i="1"/>
  <c r="M165" i="1"/>
  <c r="N165" i="1"/>
  <c r="P165" i="1"/>
  <c r="Q165" i="1"/>
  <c r="U165" i="1"/>
  <c r="W165" i="1"/>
  <c r="X165" i="1"/>
  <c r="Y165" i="1"/>
  <c r="AA165" i="1"/>
  <c r="AC165" i="1"/>
  <c r="AG165" i="1"/>
  <c r="B166" i="1"/>
  <c r="E166" i="1"/>
  <c r="F166" i="1"/>
  <c r="G166" i="1"/>
  <c r="H166" i="1"/>
  <c r="I166" i="1"/>
  <c r="J166" i="1"/>
  <c r="L166" i="1"/>
  <c r="M166" i="1"/>
  <c r="N166" i="1"/>
  <c r="O166" i="1"/>
  <c r="P166" i="1"/>
  <c r="Q166" i="1"/>
  <c r="U166" i="1"/>
  <c r="W166" i="1"/>
  <c r="X166" i="1"/>
  <c r="Y166" i="1"/>
  <c r="Z166" i="1"/>
  <c r="AA166" i="1"/>
  <c r="AC166" i="1"/>
  <c r="AG166" i="1"/>
  <c r="C167" i="1"/>
  <c r="D167" i="1" s="1"/>
  <c r="C168" i="1"/>
  <c r="D168" i="1" s="1"/>
  <c r="B169" i="1"/>
  <c r="G169" i="1"/>
  <c r="M169" i="1"/>
  <c r="AG169" i="1"/>
  <c r="C170" i="1"/>
  <c r="D170" i="1" s="1"/>
  <c r="C171" i="1"/>
  <c r="D171" i="1" s="1"/>
  <c r="B172" i="1"/>
  <c r="H172" i="1"/>
  <c r="O172" i="1"/>
  <c r="U172" i="1"/>
  <c r="W172" i="1"/>
  <c r="AA172" i="1"/>
  <c r="C173" i="1"/>
  <c r="D173" i="1" s="1"/>
  <c r="C174" i="1"/>
  <c r="B175" i="1"/>
  <c r="N175" i="1"/>
  <c r="X175" i="1"/>
  <c r="Y175" i="1"/>
  <c r="C176" i="1"/>
  <c r="D176" i="1" s="1"/>
  <c r="C177" i="1"/>
  <c r="D177" i="1" s="1"/>
  <c r="B178" i="1"/>
  <c r="E178" i="1"/>
  <c r="H178" i="1"/>
  <c r="I178" i="1"/>
  <c r="J178" i="1"/>
  <c r="L178" i="1"/>
  <c r="M178" i="1"/>
  <c r="N178" i="1"/>
  <c r="Q178" i="1"/>
  <c r="T178" i="1"/>
  <c r="W178" i="1"/>
  <c r="X178" i="1"/>
  <c r="Y178" i="1"/>
  <c r="Z178" i="1"/>
  <c r="AA178" i="1"/>
  <c r="AC178" i="1"/>
  <c r="C179" i="1"/>
  <c r="C180" i="1"/>
  <c r="H181" i="1"/>
  <c r="I181" i="1"/>
  <c r="J181" i="1"/>
  <c r="L181" i="1"/>
  <c r="N181" i="1"/>
  <c r="T181" i="1"/>
  <c r="U181" i="1"/>
  <c r="Z181" i="1"/>
  <c r="AC181" i="1"/>
  <c r="C182" i="1"/>
  <c r="D182" i="1" s="1"/>
  <c r="C183" i="1"/>
  <c r="B184" i="1"/>
  <c r="T184" i="1"/>
  <c r="X184" i="1"/>
  <c r="C185" i="1"/>
  <c r="D185" i="1" s="1"/>
  <c r="C186" i="1"/>
  <c r="D186" i="1" s="1"/>
  <c r="B187" i="1"/>
  <c r="G187" i="1"/>
  <c r="M187" i="1"/>
  <c r="Y187" i="1"/>
  <c r="C188" i="1"/>
  <c r="C189" i="1"/>
  <c r="B190" i="1"/>
  <c r="G190" i="1"/>
  <c r="J190" i="1"/>
  <c r="L190" i="1"/>
  <c r="M190" i="1"/>
  <c r="U190" i="1"/>
  <c r="Y190" i="1"/>
  <c r="AC190" i="1"/>
  <c r="C191" i="1"/>
  <c r="D191" i="1" s="1"/>
  <c r="D192" i="1"/>
  <c r="D193" i="1"/>
  <c r="C194" i="1"/>
  <c r="C195" i="1" s="1"/>
  <c r="C196" i="1"/>
  <c r="D196" i="1" s="1"/>
  <c r="C198" i="1"/>
  <c r="C199" i="1" s="1"/>
  <c r="B199" i="1"/>
  <c r="E199" i="1"/>
  <c r="F199" i="1"/>
  <c r="G199" i="1"/>
  <c r="H199" i="1"/>
  <c r="I199" i="1"/>
  <c r="J199" i="1"/>
  <c r="L199" i="1"/>
  <c r="M199" i="1"/>
  <c r="N199" i="1"/>
  <c r="O199" i="1"/>
  <c r="P199" i="1"/>
  <c r="Q199" i="1"/>
  <c r="T199" i="1"/>
  <c r="U199" i="1"/>
  <c r="W199" i="1"/>
  <c r="X199" i="1"/>
  <c r="Y199" i="1"/>
  <c r="Z199" i="1"/>
  <c r="AA199" i="1"/>
  <c r="AC199" i="1"/>
  <c r="AG199" i="1"/>
  <c r="C200" i="1"/>
  <c r="D200" i="1" s="1"/>
  <c r="C201" i="1"/>
  <c r="D201" i="1" s="1"/>
  <c r="C202" i="1"/>
  <c r="D202" i="1" s="1"/>
  <c r="C203" i="1"/>
  <c r="D203" i="1" s="1"/>
  <c r="C204" i="1"/>
  <c r="D204" i="1" s="1"/>
  <c r="E205" i="1"/>
  <c r="F205" i="1"/>
  <c r="G205" i="1"/>
  <c r="H205" i="1"/>
  <c r="I205" i="1"/>
  <c r="J205" i="1"/>
  <c r="L205" i="1"/>
  <c r="M205" i="1"/>
  <c r="N205" i="1"/>
  <c r="O205" i="1"/>
  <c r="P205" i="1"/>
  <c r="Q205" i="1"/>
  <c r="T205" i="1"/>
  <c r="U205" i="1"/>
  <c r="W205" i="1"/>
  <c r="X205" i="1"/>
  <c r="Y205" i="1"/>
  <c r="Z205" i="1"/>
  <c r="AA205" i="1"/>
  <c r="AC205" i="1"/>
  <c r="AG205" i="1"/>
  <c r="C206" i="1"/>
  <c r="D206" i="1" s="1"/>
  <c r="C207" i="1"/>
  <c r="C210" i="1"/>
  <c r="D210" i="1" s="1"/>
  <c r="C211" i="1"/>
  <c r="D211" i="1" s="1"/>
  <c r="B212" i="1"/>
  <c r="B213" i="1"/>
  <c r="E213" i="1"/>
  <c r="F213" i="1"/>
  <c r="G213" i="1"/>
  <c r="H213" i="1"/>
  <c r="I213" i="1"/>
  <c r="J213" i="1"/>
  <c r="L213" i="1"/>
  <c r="M213" i="1"/>
  <c r="N213" i="1"/>
  <c r="O213" i="1"/>
  <c r="P213" i="1"/>
  <c r="Q213" i="1"/>
  <c r="T213" i="1"/>
  <c r="U213" i="1"/>
  <c r="W213" i="1"/>
  <c r="X213" i="1"/>
  <c r="Y213" i="1"/>
  <c r="Z213" i="1"/>
  <c r="AA213" i="1"/>
  <c r="AC213" i="1"/>
  <c r="AG213" i="1"/>
  <c r="C214" i="1"/>
  <c r="D214" i="1" s="1"/>
  <c r="C215" i="1"/>
  <c r="D215" i="1" s="1"/>
  <c r="B216" i="1"/>
  <c r="B217" i="1"/>
  <c r="E217" i="1"/>
  <c r="F217" i="1"/>
  <c r="G217" i="1"/>
  <c r="H217" i="1"/>
  <c r="I217" i="1"/>
  <c r="J217" i="1"/>
  <c r="L217" i="1"/>
  <c r="M217" i="1"/>
  <c r="N217" i="1"/>
  <c r="O217" i="1"/>
  <c r="P217" i="1"/>
  <c r="Q217" i="1"/>
  <c r="T217" i="1"/>
  <c r="U217" i="1"/>
  <c r="W217" i="1"/>
  <c r="X217" i="1"/>
  <c r="Y217" i="1"/>
  <c r="Z217" i="1"/>
  <c r="AA217" i="1"/>
  <c r="AC217" i="1"/>
  <c r="AG217" i="1"/>
  <c r="C218" i="1"/>
  <c r="D218" i="1" s="1"/>
  <c r="C219" i="1"/>
  <c r="D219" i="1" s="1"/>
  <c r="B220" i="1"/>
  <c r="B221" i="1"/>
  <c r="E221" i="1"/>
  <c r="F221" i="1"/>
  <c r="G221" i="1"/>
  <c r="H221" i="1"/>
  <c r="I221" i="1"/>
  <c r="J221" i="1"/>
  <c r="L221" i="1"/>
  <c r="M221" i="1"/>
  <c r="N221" i="1"/>
  <c r="O221" i="1"/>
  <c r="P221" i="1"/>
  <c r="Q221" i="1"/>
  <c r="T221" i="1"/>
  <c r="U221" i="1"/>
  <c r="W221" i="1"/>
  <c r="X221" i="1"/>
  <c r="Y221" i="1"/>
  <c r="Z221" i="1"/>
  <c r="AA221" i="1"/>
  <c r="AC221" i="1"/>
  <c r="AG221" i="1"/>
  <c r="C222" i="1"/>
  <c r="C223" i="1" s="1"/>
  <c r="D223" i="1" s="1"/>
  <c r="C224" i="1"/>
  <c r="D224" i="1" s="1"/>
  <c r="B225" i="1"/>
  <c r="C226" i="1"/>
  <c r="E227" i="1"/>
  <c r="E229" i="1" s="1"/>
  <c r="F227" i="1"/>
  <c r="F229" i="1" s="1"/>
  <c r="G227" i="1"/>
  <c r="G229" i="1" s="1"/>
  <c r="H227" i="1"/>
  <c r="H229" i="1" s="1"/>
  <c r="I227" i="1"/>
  <c r="I229" i="1" s="1"/>
  <c r="J227" i="1"/>
  <c r="J229" i="1" s="1"/>
  <c r="L227" i="1"/>
  <c r="L229" i="1" s="1"/>
  <c r="M227" i="1"/>
  <c r="M229" i="1" s="1"/>
  <c r="N227" i="1"/>
  <c r="N229" i="1" s="1"/>
  <c r="O227" i="1"/>
  <c r="O229" i="1" s="1"/>
  <c r="P227" i="1"/>
  <c r="P229" i="1" s="1"/>
  <c r="Q227" i="1"/>
  <c r="Q229" i="1" s="1"/>
  <c r="T227" i="1"/>
  <c r="T229" i="1" s="1"/>
  <c r="U227" i="1"/>
  <c r="U229" i="1" s="1"/>
  <c r="W227" i="1"/>
  <c r="W229" i="1" s="1"/>
  <c r="X227" i="1"/>
  <c r="X229" i="1" s="1"/>
  <c r="Y227" i="1"/>
  <c r="Y229" i="1" s="1"/>
  <c r="Z227" i="1"/>
  <c r="Z229" i="1" s="1"/>
  <c r="AA227" i="1"/>
  <c r="AA229" i="1" s="1"/>
  <c r="AC227" i="1"/>
  <c r="AC229" i="1" s="1"/>
  <c r="AG227" i="1"/>
  <c r="AG229" i="1" s="1"/>
  <c r="C228" i="1"/>
  <c r="D228" i="1" s="1"/>
  <c r="C231" i="1"/>
  <c r="C232" i="1"/>
  <c r="C233" i="1"/>
  <c r="C234" i="1"/>
  <c r="C235" i="1"/>
  <c r="D222" i="1" l="1"/>
  <c r="C175" i="1"/>
  <c r="D175" i="1" s="1"/>
  <c r="D198" i="1"/>
  <c r="D194" i="1"/>
  <c r="D124" i="1"/>
  <c r="C212" i="1"/>
  <c r="D212" i="1" s="1"/>
  <c r="C208" i="1"/>
  <c r="D208" i="1" s="1"/>
  <c r="C137" i="1"/>
  <c r="D137" i="1" s="1"/>
  <c r="C216" i="1"/>
  <c r="D216" i="1" s="1"/>
  <c r="C157" i="1"/>
  <c r="D157" i="1" s="1"/>
  <c r="C225" i="1"/>
  <c r="D225" i="1" s="1"/>
  <c r="C184" i="1"/>
  <c r="D184" i="1" s="1"/>
  <c r="D174" i="1"/>
  <c r="C147" i="1"/>
  <c r="D147" i="1" s="1"/>
  <c r="C144" i="1"/>
  <c r="C132" i="1"/>
  <c r="B227" i="1"/>
  <c r="B229" i="1" s="1"/>
  <c r="C178" i="1"/>
  <c r="D178" i="1" s="1"/>
  <c r="C190" i="1"/>
  <c r="D190" i="1" s="1"/>
  <c r="D183" i="1"/>
  <c r="C181" i="1"/>
  <c r="C172" i="1"/>
  <c r="D172" i="1" s="1"/>
  <c r="C169" i="1"/>
  <c r="D169" i="1" s="1"/>
  <c r="C160" i="1"/>
  <c r="C162" i="1" s="1"/>
  <c r="C221" i="1"/>
  <c r="C220" i="1"/>
  <c r="D220" i="1" s="1"/>
  <c r="C217" i="1"/>
  <c r="C213" i="1"/>
  <c r="D207" i="1"/>
  <c r="C187" i="1"/>
  <c r="D187" i="1" s="1"/>
  <c r="D161" i="1"/>
  <c r="D155" i="1"/>
  <c r="C153" i="1"/>
  <c r="D151" i="1"/>
  <c r="C101" i="1"/>
  <c r="C166" i="1"/>
  <c r="D166" i="1" s="1"/>
  <c r="C165" i="1"/>
  <c r="C139" i="1"/>
  <c r="D139" i="1" s="1"/>
  <c r="C138" i="1"/>
  <c r="D138" i="1" s="1"/>
  <c r="C205" i="1"/>
  <c r="D205" i="1" s="1"/>
  <c r="C156" i="1"/>
  <c r="C141" i="1"/>
  <c r="D141" i="1" s="1"/>
  <c r="C140" i="1"/>
  <c r="D140" i="1" s="1"/>
  <c r="C78" i="1"/>
  <c r="C79" i="1"/>
  <c r="C227" i="1" l="1"/>
  <c r="D227" i="1" l="1"/>
  <c r="C229" i="1"/>
  <c r="D229" i="1" s="1"/>
  <c r="C77" i="1" l="1"/>
  <c r="C68" i="1" l="1"/>
  <c r="C69" i="1"/>
  <c r="C70" i="1"/>
  <c r="C71" i="1"/>
  <c r="C72" i="1"/>
  <c r="C74" i="1"/>
  <c r="C75" i="1"/>
  <c r="C76" i="1"/>
  <c r="C257" i="1" l="1"/>
  <c r="D97" i="1" l="1"/>
  <c r="D99" i="1"/>
  <c r="C251" i="1" l="1"/>
  <c r="E62" i="1" l="1"/>
  <c r="C249" i="1" l="1"/>
  <c r="C247" i="1"/>
  <c r="C246" i="1"/>
  <c r="C245" i="1"/>
  <c r="C244" i="1"/>
  <c r="C243" i="1"/>
  <c r="C98" i="1"/>
  <c r="D98" i="1" s="1"/>
  <c r="C96" i="1"/>
  <c r="D96" i="1" s="1"/>
  <c r="C95" i="1"/>
  <c r="D95" i="1" s="1"/>
  <c r="C94" i="1"/>
  <c r="D94" i="1" s="1"/>
  <c r="C93" i="1"/>
  <c r="D93" i="1" s="1"/>
  <c r="C92" i="1"/>
  <c r="C91" i="1"/>
  <c r="D91" i="1" s="1"/>
  <c r="C90" i="1"/>
  <c r="C89" i="1"/>
  <c r="C88" i="1"/>
  <c r="C87" i="1"/>
  <c r="C86" i="1"/>
  <c r="C85" i="1"/>
  <c r="C84" i="1"/>
  <c r="C83" i="1"/>
  <c r="C82" i="1"/>
  <c r="C81" i="1"/>
  <c r="C80" i="1"/>
  <c r="AG73" i="1"/>
  <c r="AC73" i="1"/>
  <c r="AA73" i="1"/>
  <c r="Z73" i="1"/>
  <c r="Y73" i="1"/>
  <c r="X73" i="1"/>
  <c r="W73" i="1"/>
  <c r="U73" i="1"/>
  <c r="T73" i="1"/>
  <c r="Q73" i="1"/>
  <c r="P73" i="1"/>
  <c r="O73" i="1"/>
  <c r="N73" i="1"/>
  <c r="M73" i="1"/>
  <c r="L73" i="1"/>
  <c r="J73" i="1"/>
  <c r="I73" i="1"/>
  <c r="H73" i="1"/>
  <c r="G73" i="1"/>
  <c r="F73" i="1"/>
  <c r="E73" i="1"/>
  <c r="C73" i="1" s="1"/>
  <c r="C67" i="1"/>
  <c r="C66" i="1"/>
  <c r="C65" i="1"/>
  <c r="C64" i="1"/>
  <c r="C63" i="1"/>
  <c r="AG62" i="1"/>
  <c r="AC62" i="1"/>
  <c r="Z62" i="1"/>
  <c r="Y62" i="1"/>
  <c r="X62" i="1"/>
  <c r="W62" i="1"/>
  <c r="U62" i="1"/>
  <c r="T62" i="1"/>
  <c r="Q62" i="1"/>
  <c r="P62" i="1"/>
  <c r="O62" i="1"/>
  <c r="N62" i="1"/>
  <c r="M62" i="1"/>
  <c r="L62" i="1"/>
  <c r="J62" i="1"/>
  <c r="I62" i="1"/>
  <c r="H62" i="1"/>
  <c r="G62" i="1"/>
  <c r="F62" i="1"/>
  <c r="C61" i="1"/>
  <c r="C60" i="1"/>
  <c r="C59" i="1"/>
  <c r="C62" i="1" l="1"/>
  <c r="D78" i="1"/>
  <c r="D81" i="1"/>
  <c r="D80" i="1"/>
  <c r="D84" i="1"/>
</calcChain>
</file>

<file path=xl/sharedStrings.xml><?xml version="1.0" encoding="utf-8"?>
<sst xmlns="http://schemas.openxmlformats.org/spreadsheetml/2006/main" count="274" uniqueCount="204">
  <si>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</si>
  <si>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</si>
  <si>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</si>
  <si>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</si>
  <si>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</si>
  <si>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</si>
  <si>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</si>
  <si>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</si>
  <si>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</si>
  <si>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</si>
  <si>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</si>
  <si>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</si>
  <si>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</si>
  <si>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</si>
  <si>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</si>
  <si>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</si>
  <si>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</si>
  <si>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</si>
  <si>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</si>
  <si>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</si>
  <si>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</si>
  <si>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</si>
  <si>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</si>
  <si>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</si>
  <si>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</si>
  <si>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</si>
  <si>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</si>
  <si>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</si>
  <si>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</si>
  <si>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</si>
  <si>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</si>
  <si>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</si>
  <si>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</si>
  <si>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</si>
  <si>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</si>
  <si>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</si>
  <si>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</si>
  <si>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</si>
  <si>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</si>
  <si>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</si>
  <si>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</si>
  <si>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</si>
  <si>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</si>
  <si>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</si>
  <si>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</si>
  <si>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</si>
  <si>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</si>
  <si>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</si>
  <si>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</si>
  <si>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</si>
  <si>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</si>
  <si>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</si>
  <si>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</si>
  <si>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</si>
  <si>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</si>
  <si>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</si>
  <si>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</si>
  <si>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</si>
  <si>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</si>
  <si>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</si>
  <si>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</si>
  <si>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</si>
  <si>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</si>
  <si>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</si>
  <si>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</si>
  <si>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</si>
  <si>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</si>
  <si>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</si>
  <si>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</si>
  <si>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</si>
  <si>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</si>
  <si>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</si>
  <si>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</si>
  <si>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</si>
  <si>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</si>
  <si>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</si>
  <si>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</si>
  <si>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</si>
  <si>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</si>
  <si>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</si>
  <si>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</si>
  <si>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</si>
  <si>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</si>
  <si>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</si>
  <si>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</si>
  <si>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</si>
  <si>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</si>
  <si>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</si>
  <si>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</si>
  <si>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</si>
  <si>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</si>
  <si>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</si>
  <si>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</si>
  <si>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</si>
  <si>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</si>
  <si>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</si>
  <si>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</si>
  <si>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</si>
  <si>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</si>
  <si>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</si>
  <si>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</si>
  <si>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</si>
  <si>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</si>
  <si>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</si>
  <si>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</si>
  <si>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</si>
  <si>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</si>
  <si>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</si>
  <si>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</si>
  <si>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</si>
  <si>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</si>
  <si>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</si>
  <si>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</si>
  <si>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</si>
  <si>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</si>
  <si>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</si>
  <si>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</si>
  <si>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</si>
  <si>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</si>
  <si>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</si>
  <si>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</si>
  <si>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</si>
  <si>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</si>
  <si>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</si>
  <si>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</si>
  <si>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</si>
  <si>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</si>
  <si>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</si>
  <si>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</si>
  <si>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</si>
  <si>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</si>
  <si>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</si>
  <si>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</si>
  <si>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</si>
  <si>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</si>
  <si>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</si>
  <si>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</si>
  <si>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</si>
  <si>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</si>
  <si>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</si>
  <si>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</si>
  <si>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</si>
  <si>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</si>
  <si>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</si>
  <si>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</si>
  <si>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</si>
  <si>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</si>
  <si>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</si>
  <si>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</si>
  <si>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</si>
  <si>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</si>
  <si>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</si>
  <si>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</si>
  <si>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</si>
  <si>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</si>
  <si>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</si>
  <si>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</si>
  <si>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</si>
  <si>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</si>
  <si>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</si>
  <si>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</si>
  <si>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</si>
  <si>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</si>
  <si>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</si>
  <si>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</si>
  <si>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</si>
  <si>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</si>
  <si>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</si>
  <si>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</si>
  <si>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</si>
  <si>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</si>
  <si>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</si>
  <si>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</si>
  <si>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</si>
  <si>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</si>
  <si>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</si>
  <si>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</si>
  <si>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</si>
  <si>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</si>
  <si>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</si>
  <si>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</si>
  <si>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</si>
  <si>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</si>
  <si>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</si>
  <si>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</si>
  <si>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</si>
  <si>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</si>
  <si>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</si>
  <si>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</si>
  <si>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</si>
  <si>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</si>
  <si>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</si>
  <si>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</si>
  <si>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</si>
  <si>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</si>
  <si>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</si>
  <si>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</si>
  <si>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</si>
  <si>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</si>
  <si>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</si>
  <si>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</si>
  <si>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</si>
  <si>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</si>
  <si>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>Информация о сельскохозяйственных работах по состоянию на 13 августа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</si>
</sst>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Q257"/>
  <sheetViews>
    <sheetView tabSelected="1" view="pageBreakPreview" topLeftCell="A2" zoomScale="77" zoomScaleNormal="70" zoomScaleSheetLayoutView="77" zoomScalePageLayoutView="82" workbookViewId="0">
      <pane xSplit="3" ySplit="7" topLeftCell="K9" activePane="bottomRight" state="frozen"/>
      <selection activeCell="A2" sqref="A2"/>
      <selection pane="topRight" activeCell="F2" sqref="F2"/>
      <selection pane="bottomLeft" activeCell="A7" sqref="A7"/>
      <selection pane="bottomRight" activeCell="S23" sqref="S23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3.140625" style="2" customWidth="1"/>
    <col min="4" max="4" width="12.28515625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3" width="13.7109375" style="1" customWidth="1"/>
    <col min="34" max="36" width="9.140625" style="1"/>
    <col min="37" max="37" width="9.140625" style="1" customWidth="1"/>
    <col min="38" max="16384" width="9.140625" style="1"/>
  </cols>
  <sheetData>
    <row r="1" spans="1:33" ht="26.25" hidden="1" x14ac:dyDescent="0.4">
      <c r="A1" s="1"/>
      <c r="AG1" s="3"/>
    </row>
    <row r="2" spans="1:33" s="4" customFormat="1" ht="29.45" customHeight="1" thickBot="1" x14ac:dyDescent="0.3">
      <c r="A2" s="108" t="s">
        <v>203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 t="s">
        <v>2</v>
      </c>
      <c r="AD3" s="6"/>
      <c r="AE3" s="6"/>
      <c r="AF3" s="6"/>
      <c r="AG3" s="6"/>
    </row>
    <row r="4" spans="1:33" s="2" customFormat="1" ht="12" customHeight="1" x14ac:dyDescent="0.25">
      <c r="A4" s="109" t="s">
        <v>3</v>
      </c>
      <c r="B4" s="112" t="s">
        <v>148</v>
      </c>
      <c r="C4" s="115" t="s">
        <v>150</v>
      </c>
      <c r="D4" s="115" t="s">
        <v>149</v>
      </c>
      <c r="E4" s="123" t="s">
        <v>4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5"/>
    </row>
    <row r="5" spans="1:33" s="2" customFormat="1" ht="17.25" hidden="1" customHeight="1" x14ac:dyDescent="0.25">
      <c r="A5" s="110"/>
      <c r="B5" s="113"/>
      <c r="C5" s="116"/>
      <c r="D5" s="116"/>
      <c r="E5" s="126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8"/>
    </row>
    <row r="6" spans="1:33" s="2" customFormat="1" ht="17.45" customHeight="1" thickBot="1" x14ac:dyDescent="0.3">
      <c r="A6" s="110"/>
      <c r="B6" s="113"/>
      <c r="C6" s="116"/>
      <c r="D6" s="116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1"/>
    </row>
    <row r="7" spans="1:33" s="2" customFormat="1" ht="123" customHeight="1" x14ac:dyDescent="0.25">
      <c r="A7" s="110"/>
      <c r="B7" s="113"/>
      <c r="C7" s="116"/>
      <c r="D7" s="116"/>
      <c r="E7" s="118" t="s">
        <v>151</v>
      </c>
      <c r="F7" s="118" t="s">
        <v>152</v>
      </c>
      <c r="G7" s="118" t="s">
        <v>153</v>
      </c>
      <c r="H7" s="118" t="s">
        <v>154</v>
      </c>
      <c r="I7" s="118" t="s">
        <v>155</v>
      </c>
      <c r="J7" s="118" t="s">
        <v>156</v>
      </c>
      <c r="K7" s="118" t="s">
        <v>181</v>
      </c>
      <c r="L7" s="118" t="s">
        <v>180</v>
      </c>
      <c r="M7" s="118" t="s">
        <v>157</v>
      </c>
      <c r="N7" s="118" t="s">
        <v>158</v>
      </c>
      <c r="O7" s="118" t="s">
        <v>159</v>
      </c>
      <c r="P7" s="118" t="s">
        <v>160</v>
      </c>
      <c r="Q7" s="118" t="s">
        <v>161</v>
      </c>
      <c r="R7" s="118" t="s">
        <v>173</v>
      </c>
      <c r="S7" s="118" t="s">
        <v>174</v>
      </c>
      <c r="T7" s="118" t="s">
        <v>162</v>
      </c>
      <c r="U7" s="118" t="s">
        <v>163</v>
      </c>
      <c r="V7" s="118" t="s">
        <v>201</v>
      </c>
      <c r="W7" s="118" t="s">
        <v>164</v>
      </c>
      <c r="X7" s="118" t="s">
        <v>165</v>
      </c>
      <c r="Y7" s="118" t="s">
        <v>166</v>
      </c>
      <c r="Z7" s="118" t="s">
        <v>167</v>
      </c>
      <c r="AA7" s="118" t="s">
        <v>168</v>
      </c>
      <c r="AB7" s="118" t="s">
        <v>170</v>
      </c>
      <c r="AC7" s="118" t="s">
        <v>169</v>
      </c>
      <c r="AD7" s="118" t="s">
        <v>172</v>
      </c>
      <c r="AE7" s="118" t="s">
        <v>177</v>
      </c>
      <c r="AF7" s="118" t="s">
        <v>171</v>
      </c>
      <c r="AG7" s="118" t="s">
        <v>178</v>
      </c>
    </row>
    <row r="8" spans="1:33" s="2" customFormat="1" ht="24.75" customHeight="1" thickBot="1" x14ac:dyDescent="0.3">
      <c r="A8" s="111"/>
      <c r="B8" s="114"/>
      <c r="C8" s="117"/>
      <c r="D8" s="117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</row>
    <row r="9" spans="1:33" s="11" customFormat="1" ht="41.25" customHeight="1" x14ac:dyDescent="0.2">
      <c r="A9" s="94" t="s">
        <v>42</v>
      </c>
      <c r="B9" s="20">
        <v>4358</v>
      </c>
      <c r="C9" s="17">
        <f t="shared" ref="C9:C26" si="0">E9+F9+G9+H9+I9+J9+L9+M9+N9+O9+P9+Q9+R9+S9+T9+U9+W9+X9+Y9+Z9+AA9+AB9+AC9+AD9+AE9+AG9</f>
        <v>5290.5999999999995</v>
      </c>
      <c r="D9" s="13">
        <f t="shared" ref="D9:D40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9"/>
      <c r="X9" s="49"/>
      <c r="Y9" s="49"/>
      <c r="Z9" s="49"/>
      <c r="AA9" s="49"/>
      <c r="AB9" s="49">
        <v>10</v>
      </c>
      <c r="AC9" s="49"/>
      <c r="AD9" s="49"/>
      <c r="AE9" s="49">
        <v>2.7</v>
      </c>
      <c r="AF9" s="49"/>
      <c r="AG9" s="49"/>
    </row>
    <row r="10" spans="1:33" s="11" customFormat="1" ht="30.75" customHeight="1" x14ac:dyDescent="0.2">
      <c r="A10" s="94" t="s">
        <v>195</v>
      </c>
      <c r="B10" s="20">
        <v>1104</v>
      </c>
      <c r="C10" s="17">
        <f t="shared" si="0"/>
        <v>3823.7</v>
      </c>
      <c r="D10" s="13">
        <f t="shared" si="1"/>
        <v>3.4634963768115941</v>
      </c>
      <c r="E10" s="23">
        <v>1460</v>
      </c>
      <c r="F10" s="23">
        <v>749</v>
      </c>
      <c r="G10" s="23">
        <v>320</v>
      </c>
      <c r="H10" s="23">
        <v>562</v>
      </c>
      <c r="I10" s="23">
        <f t="shared" ref="I10:AG10" si="2">I12+I13+I14</f>
        <v>0</v>
      </c>
      <c r="J10" s="23">
        <v>40</v>
      </c>
      <c r="K10" s="23">
        <f t="shared" si="2"/>
        <v>0</v>
      </c>
      <c r="L10" s="23">
        <f t="shared" si="2"/>
        <v>0</v>
      </c>
      <c r="M10" s="23">
        <v>300</v>
      </c>
      <c r="N10" s="23">
        <v>127</v>
      </c>
      <c r="O10" s="23">
        <v>65</v>
      </c>
      <c r="P10" s="23">
        <v>57</v>
      </c>
      <c r="Q10" s="23">
        <v>55</v>
      </c>
      <c r="R10" s="23">
        <v>10</v>
      </c>
      <c r="S10" s="23">
        <v>15</v>
      </c>
      <c r="T10" s="23">
        <f t="shared" si="2"/>
        <v>0</v>
      </c>
      <c r="U10" s="23">
        <f t="shared" si="2"/>
        <v>51</v>
      </c>
      <c r="V10" s="23"/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v>10</v>
      </c>
      <c r="AC10" s="23">
        <f t="shared" si="2"/>
        <v>0</v>
      </c>
      <c r="AD10" s="23">
        <f t="shared" si="2"/>
        <v>0</v>
      </c>
      <c r="AE10" s="23">
        <v>2.7</v>
      </c>
      <c r="AF10" s="23">
        <f t="shared" si="2"/>
        <v>0</v>
      </c>
      <c r="AG10" s="23">
        <f t="shared" si="2"/>
        <v>0</v>
      </c>
    </row>
    <row r="11" spans="1:33" s="11" customFormat="1" ht="41.25" customHeight="1" x14ac:dyDescent="0.2">
      <c r="A11" s="95" t="s">
        <v>198</v>
      </c>
      <c r="B11" s="100">
        <f>B10/B9</f>
        <v>0.2533272143184947</v>
      </c>
      <c r="C11" s="100">
        <f>C10/C9</f>
        <v>0.72273466147506904</v>
      </c>
      <c r="D11" s="13"/>
      <c r="E11" s="100">
        <f t="shared" ref="E11:AG11" si="3">E10/E9</f>
        <v>0.89570552147239269</v>
      </c>
      <c r="F11" s="100">
        <f t="shared" si="3"/>
        <v>0.6651865008880995</v>
      </c>
      <c r="G11" s="100">
        <f t="shared" si="3"/>
        <v>0.6324110671936759</v>
      </c>
      <c r="H11" s="100">
        <f t="shared" si="3"/>
        <v>0.79266572637517629</v>
      </c>
      <c r="I11" s="100" t="e">
        <f t="shared" si="3"/>
        <v>#DIV/0!</v>
      </c>
      <c r="J11" s="100">
        <f t="shared" si="3"/>
        <v>0.5714285714285714</v>
      </c>
      <c r="K11" s="100" t="e">
        <f t="shared" si="3"/>
        <v>#DIV/0!</v>
      </c>
      <c r="L11" s="100">
        <f t="shared" si="3"/>
        <v>0</v>
      </c>
      <c r="M11" s="100">
        <f t="shared" si="3"/>
        <v>1</v>
      </c>
      <c r="N11" s="100">
        <f t="shared" si="3"/>
        <v>0.67231339332980411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4.3478260869565216E-2</v>
      </c>
      <c r="S11" s="100">
        <f t="shared" si="3"/>
        <v>7.4999999999999997E-2</v>
      </c>
      <c r="T11" s="100" t="e">
        <f t="shared" si="3"/>
        <v>#DIV/0!</v>
      </c>
      <c r="U11" s="100">
        <f t="shared" si="3"/>
        <v>1</v>
      </c>
      <c r="V11" s="100"/>
      <c r="W11" s="100" t="e">
        <f t="shared" si="3"/>
        <v>#DIV/0!</v>
      </c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>
        <f t="shared" si="3"/>
        <v>1</v>
      </c>
      <c r="AC11" s="100" t="e">
        <f t="shared" si="3"/>
        <v>#DIV/0!</v>
      </c>
      <c r="AD11" s="100" t="e">
        <f t="shared" si="3"/>
        <v>#DIV/0!</v>
      </c>
      <c r="AE11" s="100">
        <f t="shared" si="3"/>
        <v>1</v>
      </c>
      <c r="AF11" s="100" t="e">
        <f t="shared" si="3"/>
        <v>#DIV/0!</v>
      </c>
      <c r="AG11" s="100" t="e">
        <f t="shared" si="3"/>
        <v>#DIV/0!</v>
      </c>
    </row>
    <row r="12" spans="1:33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s="11" customFormat="1" ht="30.75" customHeight="1" x14ac:dyDescent="0.2">
      <c r="A16" s="94" t="s">
        <v>49</v>
      </c>
      <c r="B16" s="20">
        <v>1104</v>
      </c>
      <c r="C16" s="17">
        <f t="shared" si="0"/>
        <v>3823.7</v>
      </c>
      <c r="D16" s="13">
        <f t="shared" si="1"/>
        <v>3.4634963768115941</v>
      </c>
      <c r="E16" s="23">
        <f>E18+E19+E20+E21</f>
        <v>1460</v>
      </c>
      <c r="F16" s="23">
        <f t="shared" ref="F16:AG16" si="4">F18+F19+F20+F21</f>
        <v>749</v>
      </c>
      <c r="G16" s="23">
        <f t="shared" si="4"/>
        <v>320</v>
      </c>
      <c r="H16" s="23">
        <f t="shared" si="4"/>
        <v>562</v>
      </c>
      <c r="I16" s="23">
        <f t="shared" si="4"/>
        <v>0</v>
      </c>
      <c r="J16" s="23">
        <v>40</v>
      </c>
      <c r="K16" s="23">
        <f t="shared" si="4"/>
        <v>0</v>
      </c>
      <c r="L16" s="23">
        <f t="shared" si="4"/>
        <v>0</v>
      </c>
      <c r="M16" s="23">
        <f t="shared" si="4"/>
        <v>300</v>
      </c>
      <c r="N16" s="23">
        <f t="shared" si="4"/>
        <v>127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10</v>
      </c>
      <c r="S16" s="23">
        <f t="shared" si="4"/>
        <v>15</v>
      </c>
      <c r="T16" s="23">
        <f t="shared" si="4"/>
        <v>0</v>
      </c>
      <c r="U16" s="23">
        <f t="shared" si="4"/>
        <v>51</v>
      </c>
      <c r="V16" s="23"/>
      <c r="W16" s="23">
        <f t="shared" si="4"/>
        <v>0</v>
      </c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>AB18+AB19+AB20+AB21</f>
        <v>10</v>
      </c>
      <c r="AC16" s="23">
        <f t="shared" si="4"/>
        <v>0</v>
      </c>
      <c r="AD16" s="23">
        <f t="shared" si="4"/>
        <v>0</v>
      </c>
      <c r="AE16" s="23">
        <f t="shared" si="4"/>
        <v>2.7</v>
      </c>
      <c r="AF16" s="23">
        <f t="shared" si="4"/>
        <v>0</v>
      </c>
      <c r="AG16" s="23">
        <f t="shared" si="4"/>
        <v>0</v>
      </c>
    </row>
    <row r="17" spans="1:33" s="11" customFormat="1" ht="30.75" customHeight="1" x14ac:dyDescent="0.2">
      <c r="A17" s="95" t="s">
        <v>198</v>
      </c>
      <c r="B17" s="100">
        <f>B16/B9</f>
        <v>0.2533272143184947</v>
      </c>
      <c r="C17" s="100">
        <f>C16/C9</f>
        <v>0.72273466147506904</v>
      </c>
      <c r="D17" s="13"/>
      <c r="E17" s="100">
        <f t="shared" ref="E17:AG17" si="5">E16/E9</f>
        <v>0.89570552147239269</v>
      </c>
      <c r="F17" s="100">
        <f t="shared" si="5"/>
        <v>0.6651865008880995</v>
      </c>
      <c r="G17" s="100">
        <f t="shared" si="5"/>
        <v>0.6324110671936759</v>
      </c>
      <c r="H17" s="100">
        <f t="shared" si="5"/>
        <v>0.79266572637517629</v>
      </c>
      <c r="I17" s="100" t="e">
        <f t="shared" si="5"/>
        <v>#DIV/0!</v>
      </c>
      <c r="J17" s="100">
        <f t="shared" si="5"/>
        <v>0.5714285714285714</v>
      </c>
      <c r="K17" s="100" t="e">
        <f t="shared" si="5"/>
        <v>#DIV/0!</v>
      </c>
      <c r="L17" s="100">
        <f t="shared" si="5"/>
        <v>0</v>
      </c>
      <c r="M17" s="100">
        <f t="shared" si="5"/>
        <v>1</v>
      </c>
      <c r="N17" s="100">
        <f t="shared" si="5"/>
        <v>0.67231339332980411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4.3478260869565216E-2</v>
      </c>
      <c r="S17" s="100">
        <f t="shared" si="5"/>
        <v>7.4999999999999997E-2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 t="e">
        <f t="shared" si="5"/>
        <v>#DIV/0!</v>
      </c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>
        <f t="shared" si="5"/>
        <v>1</v>
      </c>
      <c r="AC17" s="100" t="e">
        <f t="shared" si="5"/>
        <v>#DIV/0!</v>
      </c>
      <c r="AD17" s="100" t="e">
        <f t="shared" si="5"/>
        <v>#DIV/0!</v>
      </c>
      <c r="AE17" s="100">
        <f t="shared" si="5"/>
        <v>1</v>
      </c>
      <c r="AF17" s="100" t="e">
        <f t="shared" si="5"/>
        <v>#DIV/0!</v>
      </c>
      <c r="AG17" s="100" t="e">
        <f t="shared" si="5"/>
        <v>#DIV/0!</v>
      </c>
    </row>
    <row r="18" spans="1:33" s="11" customFormat="1" ht="30.75" customHeight="1" x14ac:dyDescent="0.2">
      <c r="A18" s="95" t="s">
        <v>196</v>
      </c>
      <c r="B18" s="20">
        <v>1052</v>
      </c>
      <c r="C18" s="17">
        <f t="shared" si="0"/>
        <v>1600</v>
      </c>
      <c r="D18" s="13">
        <f t="shared" si="1"/>
        <v>1.520912547528517</v>
      </c>
      <c r="E18" s="23">
        <v>760</v>
      </c>
      <c r="F18" s="23">
        <v>245</v>
      </c>
      <c r="G18" s="23">
        <v>120</v>
      </c>
      <c r="H18" s="23">
        <v>135</v>
      </c>
      <c r="I18" s="102"/>
      <c r="J18" s="23"/>
      <c r="K18" s="23"/>
      <c r="L18" s="23"/>
      <c r="M18" s="48">
        <v>150</v>
      </c>
      <c r="N18" s="48">
        <v>60</v>
      </c>
      <c r="O18" s="48">
        <v>30</v>
      </c>
      <c r="P18" s="48">
        <v>14</v>
      </c>
      <c r="Q18" s="101">
        <v>15</v>
      </c>
      <c r="R18" s="48">
        <v>10</v>
      </c>
      <c r="S18" s="101"/>
      <c r="T18" s="48"/>
      <c r="U18" s="48">
        <v>51</v>
      </c>
      <c r="V18" s="48"/>
      <c r="W18" s="49"/>
      <c r="X18" s="49"/>
      <c r="Y18" s="49"/>
      <c r="Z18" s="49"/>
      <c r="AA18" s="49"/>
      <c r="AB18" s="49">
        <v>10</v>
      </c>
      <c r="AC18" s="49"/>
      <c r="AD18" s="49"/>
      <c r="AE18" s="49"/>
      <c r="AF18" s="49"/>
      <c r="AG18" s="49"/>
    </row>
    <row r="19" spans="1:33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s="11" customFormat="1" ht="30.75" customHeight="1" x14ac:dyDescent="0.2">
      <c r="A20" s="95" t="s">
        <v>199</v>
      </c>
      <c r="B20" s="20">
        <v>35</v>
      </c>
      <c r="C20" s="17">
        <f t="shared" si="0"/>
        <v>623.70000000000005</v>
      </c>
      <c r="D20" s="106">
        <f t="shared" si="1"/>
        <v>17.82</v>
      </c>
      <c r="E20" s="23">
        <v>130</v>
      </c>
      <c r="F20" s="23">
        <v>214</v>
      </c>
      <c r="G20" s="23"/>
      <c r="H20" s="23">
        <v>200</v>
      </c>
      <c r="I20" s="102"/>
      <c r="J20" s="23">
        <v>40</v>
      </c>
      <c r="K20" s="23"/>
      <c r="L20" s="23"/>
      <c r="M20" s="48"/>
      <c r="N20" s="48">
        <v>4</v>
      </c>
      <c r="O20" s="48"/>
      <c r="P20" s="48">
        <v>20</v>
      </c>
      <c r="Q20" s="101"/>
      <c r="R20" s="48"/>
      <c r="S20" s="101">
        <v>15</v>
      </c>
      <c r="T20" s="48"/>
      <c r="U20" s="48"/>
      <c r="V20" s="48"/>
      <c r="W20" s="49"/>
      <c r="X20" s="49"/>
      <c r="Y20" s="49"/>
      <c r="Z20" s="49"/>
      <c r="AA20" s="49"/>
      <c r="AB20" s="49"/>
      <c r="AC20" s="49"/>
      <c r="AD20" s="49"/>
      <c r="AE20" s="49">
        <v>0.7</v>
      </c>
      <c r="AF20" s="49"/>
      <c r="AG20" s="49"/>
    </row>
    <row r="21" spans="1:33" s="11" customFormat="1" ht="30.75" customHeight="1" x14ac:dyDescent="0.2">
      <c r="A21" s="95" t="s">
        <v>200</v>
      </c>
      <c r="B21" s="20">
        <v>17</v>
      </c>
      <c r="C21" s="17">
        <f t="shared" si="0"/>
        <v>1523</v>
      </c>
      <c r="D21" s="106">
        <f t="shared" si="1"/>
        <v>89.588235294117652</v>
      </c>
      <c r="E21" s="23">
        <v>570</v>
      </c>
      <c r="F21" s="23">
        <v>290</v>
      </c>
      <c r="G21" s="23">
        <v>200</v>
      </c>
      <c r="H21" s="23">
        <v>150</v>
      </c>
      <c r="I21" s="102"/>
      <c r="J21" s="23"/>
      <c r="K21" s="23"/>
      <c r="L21" s="23"/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/>
      <c r="T21" s="48"/>
      <c r="U21" s="48"/>
      <c r="V21" s="48"/>
      <c r="W21" s="49"/>
      <c r="X21" s="49"/>
      <c r="Y21" s="49"/>
      <c r="Z21" s="49"/>
      <c r="AA21" s="49"/>
      <c r="AB21" s="49"/>
      <c r="AC21" s="49"/>
      <c r="AD21" s="49"/>
      <c r="AE21" s="49">
        <v>2</v>
      </c>
      <c r="AF21" s="49"/>
      <c r="AG21" s="49"/>
    </row>
    <row r="22" spans="1:33" s="11" customFormat="1" ht="36.75" customHeight="1" x14ac:dyDescent="0.2">
      <c r="A22" s="94" t="s">
        <v>145</v>
      </c>
      <c r="B22" s="20">
        <v>3805</v>
      </c>
      <c r="C22" s="17">
        <f t="shared" si="0"/>
        <v>8210</v>
      </c>
      <c r="D22" s="13">
        <f t="shared" si="1"/>
        <v>2.1576872536136662</v>
      </c>
      <c r="E22" s="23">
        <f>E23+E24+E25+E26</f>
        <v>3420</v>
      </c>
      <c r="F22" s="23">
        <f t="shared" ref="F22:AG22" si="6">F23+F24+F25+F26</f>
        <v>1450</v>
      </c>
      <c r="G22" s="23">
        <f t="shared" si="6"/>
        <v>800</v>
      </c>
      <c r="H22" s="23">
        <f t="shared" si="6"/>
        <v>1090</v>
      </c>
      <c r="I22" s="23">
        <f t="shared" si="6"/>
        <v>0</v>
      </c>
      <c r="J22" s="23">
        <f t="shared" si="6"/>
        <v>72</v>
      </c>
      <c r="K22" s="23">
        <f t="shared" si="6"/>
        <v>0</v>
      </c>
      <c r="L22" s="23">
        <f t="shared" si="6"/>
        <v>0</v>
      </c>
      <c r="M22" s="23">
        <f t="shared" si="6"/>
        <v>500</v>
      </c>
      <c r="N22" s="23">
        <f t="shared" si="6"/>
        <v>308</v>
      </c>
      <c r="O22" s="23">
        <f t="shared" si="6"/>
        <v>150</v>
      </c>
      <c r="P22" s="23">
        <f t="shared" si="6"/>
        <v>119</v>
      </c>
      <c r="Q22" s="23">
        <f t="shared" si="6"/>
        <v>120</v>
      </c>
      <c r="R22" s="23">
        <f t="shared" si="6"/>
        <v>20</v>
      </c>
      <c r="S22" s="23">
        <f t="shared" si="6"/>
        <v>35</v>
      </c>
      <c r="T22" s="23">
        <f t="shared" si="6"/>
        <v>0</v>
      </c>
      <c r="U22" s="23">
        <f t="shared" si="6"/>
        <v>100</v>
      </c>
      <c r="V22" s="23"/>
      <c r="W22" s="23">
        <f t="shared" si="6"/>
        <v>0</v>
      </c>
      <c r="X22" s="23">
        <f t="shared" si="6"/>
        <v>0</v>
      </c>
      <c r="Y22" s="23">
        <f t="shared" si="6"/>
        <v>0</v>
      </c>
      <c r="Z22" s="23">
        <f t="shared" si="6"/>
        <v>0</v>
      </c>
      <c r="AA22" s="23">
        <f t="shared" si="6"/>
        <v>0</v>
      </c>
      <c r="AB22" s="23">
        <f t="shared" si="6"/>
        <v>20</v>
      </c>
      <c r="AC22" s="23">
        <f t="shared" si="6"/>
        <v>0</v>
      </c>
      <c r="AD22" s="23">
        <f t="shared" si="6"/>
        <v>0</v>
      </c>
      <c r="AE22" s="23">
        <f t="shared" si="6"/>
        <v>6</v>
      </c>
      <c r="AF22" s="23">
        <f t="shared" si="6"/>
        <v>0</v>
      </c>
      <c r="AG22" s="23">
        <f t="shared" si="6"/>
        <v>0</v>
      </c>
    </row>
    <row r="23" spans="1:33" s="11" customFormat="1" ht="30.75" customHeight="1" x14ac:dyDescent="0.2">
      <c r="A23" s="95" t="s">
        <v>196</v>
      </c>
      <c r="B23" s="20">
        <v>3690</v>
      </c>
      <c r="C23" s="17">
        <f t="shared" si="0"/>
        <v>3334</v>
      </c>
      <c r="D23" s="13">
        <f t="shared" si="1"/>
        <v>0.90352303523035227</v>
      </c>
      <c r="E23" s="23">
        <v>1650</v>
      </c>
      <c r="F23" s="23">
        <v>500</v>
      </c>
      <c r="G23" s="23">
        <v>300</v>
      </c>
      <c r="H23" s="23">
        <v>280</v>
      </c>
      <c r="I23" s="102"/>
      <c r="J23" s="23"/>
      <c r="K23" s="23"/>
      <c r="L23" s="23"/>
      <c r="M23" s="48">
        <v>180</v>
      </c>
      <c r="N23" s="48">
        <v>150</v>
      </c>
      <c r="O23" s="48">
        <v>80</v>
      </c>
      <c r="P23" s="48">
        <v>24</v>
      </c>
      <c r="Q23" s="101">
        <v>30</v>
      </c>
      <c r="R23" s="48">
        <v>20</v>
      </c>
      <c r="S23" s="101"/>
      <c r="T23" s="48"/>
      <c r="U23" s="48">
        <v>100</v>
      </c>
      <c r="V23" s="48"/>
      <c r="W23" s="49"/>
      <c r="X23" s="49"/>
      <c r="Y23" s="49"/>
      <c r="Z23" s="49"/>
      <c r="AA23" s="49"/>
      <c r="AB23" s="49">
        <v>20</v>
      </c>
      <c r="AC23" s="49"/>
      <c r="AD23" s="49"/>
      <c r="AE23" s="49"/>
      <c r="AF23" s="49"/>
      <c r="AG23" s="49"/>
    </row>
    <row r="24" spans="1:33" s="11" customFormat="1" ht="30.75" customHeight="1" x14ac:dyDescent="0.2">
      <c r="A24" s="95" t="s">
        <v>197</v>
      </c>
      <c r="B24" s="20"/>
      <c r="C24" s="17">
        <f t="shared" si="0"/>
        <v>150</v>
      </c>
      <c r="D24" s="106" t="e">
        <f t="shared" si="1"/>
        <v>#DIV/0!</v>
      </c>
      <c r="E24" s="20"/>
      <c r="F24" s="20"/>
      <c r="G24" s="20"/>
      <c r="H24" s="20">
        <v>150</v>
      </c>
      <c r="I24" s="104"/>
      <c r="J24" s="20"/>
      <c r="K24" s="20"/>
      <c r="L24" s="20"/>
      <c r="M24" s="17"/>
      <c r="N24" s="17"/>
      <c r="O24" s="17"/>
      <c r="P24" s="17"/>
      <c r="Q24" s="105"/>
      <c r="R24" s="17"/>
      <c r="S24" s="105"/>
      <c r="T24" s="17"/>
      <c r="U24" s="17"/>
      <c r="V24" s="17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 s="11" customFormat="1" ht="30.75" customHeight="1" x14ac:dyDescent="0.2">
      <c r="A25" s="95" t="s">
        <v>199</v>
      </c>
      <c r="B25" s="20">
        <v>55</v>
      </c>
      <c r="C25" s="17">
        <f t="shared" si="0"/>
        <v>1292</v>
      </c>
      <c r="D25" s="106">
        <f t="shared" si="1"/>
        <v>23.490909090909092</v>
      </c>
      <c r="E25" s="20">
        <v>350</v>
      </c>
      <c r="F25" s="20">
        <v>400</v>
      </c>
      <c r="G25" s="20"/>
      <c r="H25" s="20">
        <v>380</v>
      </c>
      <c r="I25" s="104"/>
      <c r="J25" s="20">
        <v>72</v>
      </c>
      <c r="K25" s="20"/>
      <c r="L25" s="20"/>
      <c r="M25" s="17"/>
      <c r="N25" s="17">
        <v>8</v>
      </c>
      <c r="O25" s="17"/>
      <c r="P25" s="17">
        <v>45</v>
      </c>
      <c r="Q25" s="105"/>
      <c r="R25" s="17"/>
      <c r="S25" s="105">
        <v>35</v>
      </c>
      <c r="T25" s="17"/>
      <c r="U25" s="17"/>
      <c r="V25" s="17"/>
      <c r="W25" s="99"/>
      <c r="X25" s="99"/>
      <c r="Y25" s="99"/>
      <c r="Z25" s="99"/>
      <c r="AA25" s="99"/>
      <c r="AB25" s="99"/>
      <c r="AC25" s="99"/>
      <c r="AD25" s="99"/>
      <c r="AE25" s="99">
        <v>2</v>
      </c>
      <c r="AF25" s="99"/>
      <c r="AG25" s="99"/>
    </row>
    <row r="26" spans="1:33" s="11" customFormat="1" ht="30.75" customHeight="1" x14ac:dyDescent="0.2">
      <c r="A26" s="95" t="s">
        <v>200</v>
      </c>
      <c r="B26" s="20">
        <v>60</v>
      </c>
      <c r="C26" s="17">
        <f t="shared" si="0"/>
        <v>3434</v>
      </c>
      <c r="D26" s="106">
        <f t="shared" si="1"/>
        <v>57.233333333333334</v>
      </c>
      <c r="E26" s="20">
        <v>1420</v>
      </c>
      <c r="F26" s="20">
        <v>550</v>
      </c>
      <c r="G26" s="20">
        <v>500</v>
      </c>
      <c r="H26" s="20">
        <v>280</v>
      </c>
      <c r="I26" s="104"/>
      <c r="J26" s="20"/>
      <c r="K26" s="20"/>
      <c r="L26" s="20"/>
      <c r="M26" s="17">
        <v>320</v>
      </c>
      <c r="N26" s="17">
        <v>150</v>
      </c>
      <c r="O26" s="17">
        <v>70</v>
      </c>
      <c r="P26" s="17">
        <v>50</v>
      </c>
      <c r="Q26" s="105">
        <v>90</v>
      </c>
      <c r="R26" s="17"/>
      <c r="S26" s="105"/>
      <c r="T26" s="17"/>
      <c r="U26" s="17"/>
      <c r="V26" s="17"/>
      <c r="W26" s="99"/>
      <c r="X26" s="99"/>
      <c r="Y26" s="99"/>
      <c r="Z26" s="99"/>
      <c r="AA26" s="99"/>
      <c r="AB26" s="99"/>
      <c r="AC26" s="99"/>
      <c r="AD26" s="99"/>
      <c r="AE26" s="99">
        <v>4</v>
      </c>
      <c r="AF26" s="99"/>
      <c r="AG26" s="99"/>
    </row>
    <row r="27" spans="1:33" s="11" customFormat="1" ht="30.75" customHeight="1" x14ac:dyDescent="0.2">
      <c r="A27" s="94" t="s">
        <v>50</v>
      </c>
      <c r="B27" s="17">
        <f>B22/B16*10</f>
        <v>34.465579710144929</v>
      </c>
      <c r="C27" s="17">
        <f>C22/C16*10</f>
        <v>21.471349739780841</v>
      </c>
      <c r="D27" s="13"/>
      <c r="E27" s="17">
        <f t="shared" ref="E27:AG27" si="7">E22/E16*10</f>
        <v>23.424657534246577</v>
      </c>
      <c r="F27" s="17">
        <f t="shared" si="7"/>
        <v>19.359145527369826</v>
      </c>
      <c r="G27" s="17">
        <f t="shared" si="7"/>
        <v>25</v>
      </c>
      <c r="H27" s="17">
        <f t="shared" si="7"/>
        <v>19.395017793594306</v>
      </c>
      <c r="I27" s="17" t="e">
        <f t="shared" si="7"/>
        <v>#DIV/0!</v>
      </c>
      <c r="J27" s="17">
        <f t="shared" si="7"/>
        <v>18</v>
      </c>
      <c r="K27" s="17" t="e">
        <f t="shared" si="7"/>
        <v>#DIV/0!</v>
      </c>
      <c r="L27" s="17" t="e">
        <f t="shared" si="7"/>
        <v>#DIV/0!</v>
      </c>
      <c r="M27" s="17">
        <f t="shared" si="7"/>
        <v>16.666666666666668</v>
      </c>
      <c r="N27" s="17">
        <f t="shared" si="7"/>
        <v>24.251968503937007</v>
      </c>
      <c r="O27" s="17">
        <f t="shared" si="7"/>
        <v>23.076923076923073</v>
      </c>
      <c r="P27" s="17">
        <f t="shared" si="7"/>
        <v>20.877192982456137</v>
      </c>
      <c r="Q27" s="17">
        <f t="shared" si="7"/>
        <v>21.818181818181817</v>
      </c>
      <c r="R27" s="17">
        <f t="shared" si="7"/>
        <v>20</v>
      </c>
      <c r="S27" s="17">
        <f t="shared" si="7"/>
        <v>23.333333333333336</v>
      </c>
      <c r="T27" s="17" t="e">
        <f t="shared" si="7"/>
        <v>#DIV/0!</v>
      </c>
      <c r="U27" s="17">
        <f t="shared" si="7"/>
        <v>19.6078431372549</v>
      </c>
      <c r="V27" s="17"/>
      <c r="W27" s="17" t="e">
        <f t="shared" si="7"/>
        <v>#DIV/0!</v>
      </c>
      <c r="X27" s="17" t="e">
        <f t="shared" si="7"/>
        <v>#DIV/0!</v>
      </c>
      <c r="Y27" s="17" t="e">
        <f t="shared" si="7"/>
        <v>#DIV/0!</v>
      </c>
      <c r="Z27" s="17" t="e">
        <f t="shared" si="7"/>
        <v>#DIV/0!</v>
      </c>
      <c r="AA27" s="17" t="e">
        <f t="shared" si="7"/>
        <v>#DIV/0!</v>
      </c>
      <c r="AB27" s="17">
        <f t="shared" si="7"/>
        <v>20</v>
      </c>
      <c r="AC27" s="17" t="e">
        <f t="shared" si="7"/>
        <v>#DIV/0!</v>
      </c>
      <c r="AD27" s="17" t="e">
        <f t="shared" si="7"/>
        <v>#DIV/0!</v>
      </c>
      <c r="AE27" s="17">
        <f t="shared" si="7"/>
        <v>22.222222222222218</v>
      </c>
      <c r="AF27" s="17" t="e">
        <f t="shared" si="7"/>
        <v>#DIV/0!</v>
      </c>
      <c r="AG27" s="17" t="e">
        <f t="shared" si="7"/>
        <v>#DIV/0!</v>
      </c>
    </row>
    <row r="28" spans="1:33" s="11" customFormat="1" ht="30.75" customHeight="1" x14ac:dyDescent="0.2">
      <c r="A28" s="95" t="s">
        <v>44</v>
      </c>
      <c r="B28" s="17">
        <f t="shared" ref="B28:B31" si="8">B23/B18*10</f>
        <v>35.076045627376423</v>
      </c>
      <c r="C28" s="17">
        <f>C23/C18*10</f>
        <v>20.837500000000002</v>
      </c>
      <c r="D28" s="13"/>
      <c r="E28" s="17">
        <f>E23/E18*10</f>
        <v>21.710526315789473</v>
      </c>
      <c r="F28" s="17">
        <f>F23/F18*10</f>
        <v>20.408163265306122</v>
      </c>
      <c r="G28" s="17">
        <f t="shared" ref="G28:AG28" si="9">G23/G18*10</f>
        <v>25</v>
      </c>
      <c r="H28" s="17">
        <f t="shared" si="9"/>
        <v>20.74074074074074</v>
      </c>
      <c r="I28" s="17" t="e">
        <f t="shared" si="9"/>
        <v>#DIV/0!</v>
      </c>
      <c r="J28" s="17" t="e">
        <f t="shared" si="9"/>
        <v>#DIV/0!</v>
      </c>
      <c r="K28" s="17" t="e">
        <f t="shared" si="9"/>
        <v>#DIV/0!</v>
      </c>
      <c r="L28" s="17" t="e">
        <f t="shared" si="9"/>
        <v>#DIV/0!</v>
      </c>
      <c r="M28" s="17">
        <f t="shared" si="9"/>
        <v>12</v>
      </c>
      <c r="N28" s="17">
        <f t="shared" si="9"/>
        <v>25</v>
      </c>
      <c r="O28" s="17">
        <f t="shared" si="9"/>
        <v>26.666666666666664</v>
      </c>
      <c r="P28" s="17">
        <f t="shared" si="9"/>
        <v>17.142857142857142</v>
      </c>
      <c r="Q28" s="17">
        <f t="shared" si="9"/>
        <v>20</v>
      </c>
      <c r="R28" s="17">
        <f t="shared" si="9"/>
        <v>20</v>
      </c>
      <c r="S28" s="17" t="e">
        <f t="shared" si="9"/>
        <v>#DIV/0!</v>
      </c>
      <c r="T28" s="17" t="e">
        <f t="shared" si="9"/>
        <v>#DIV/0!</v>
      </c>
      <c r="U28" s="17">
        <f t="shared" si="9"/>
        <v>19.6078431372549</v>
      </c>
      <c r="V28" s="17"/>
      <c r="W28" s="17" t="e">
        <f t="shared" si="9"/>
        <v>#DIV/0!</v>
      </c>
      <c r="X28" s="17" t="e">
        <f t="shared" si="9"/>
        <v>#DIV/0!</v>
      </c>
      <c r="Y28" s="17" t="e">
        <f t="shared" si="9"/>
        <v>#DIV/0!</v>
      </c>
      <c r="Z28" s="17" t="e">
        <f t="shared" si="9"/>
        <v>#DIV/0!</v>
      </c>
      <c r="AA28" s="17" t="e">
        <f t="shared" si="9"/>
        <v>#DIV/0!</v>
      </c>
      <c r="AB28" s="17">
        <f t="shared" si="9"/>
        <v>20</v>
      </c>
      <c r="AC28" s="17" t="e">
        <f t="shared" si="9"/>
        <v>#DIV/0!</v>
      </c>
      <c r="AD28" s="17" t="e">
        <f t="shared" si="9"/>
        <v>#DIV/0!</v>
      </c>
      <c r="AE28" s="17" t="e">
        <f t="shared" si="9"/>
        <v>#DIV/0!</v>
      </c>
      <c r="AF28" s="17" t="e">
        <f t="shared" si="9"/>
        <v>#DIV/0!</v>
      </c>
      <c r="AG28" s="17" t="e">
        <f t="shared" si="9"/>
        <v>#DIV/0!</v>
      </c>
    </row>
    <row r="29" spans="1:33" s="11" customFormat="1" ht="30.75" customHeight="1" x14ac:dyDescent="0.2">
      <c r="A29" s="95" t="s">
        <v>197</v>
      </c>
      <c r="B29" s="17" t="e">
        <f t="shared" si="8"/>
        <v>#DIV/0!</v>
      </c>
      <c r="C29" s="17">
        <f>C24/C19*10</f>
        <v>19.480519480519479</v>
      </c>
      <c r="D29" s="13"/>
      <c r="E29" s="17"/>
      <c r="F29" s="17"/>
      <c r="G29" s="17"/>
      <c r="H29" s="17">
        <f>H24/H19*10</f>
        <v>19.480519480519479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1" customFormat="1" ht="30.75" customHeight="1" x14ac:dyDescent="0.2">
      <c r="A30" s="95" t="s">
        <v>199</v>
      </c>
      <c r="B30" s="17">
        <f t="shared" si="8"/>
        <v>15.714285714285714</v>
      </c>
      <c r="C30" s="17">
        <f>C25/C20*10</f>
        <v>20.715087381754046</v>
      </c>
      <c r="D30" s="13"/>
      <c r="E30" s="17">
        <f t="shared" ref="E30:O30" si="10">E25/E20*10</f>
        <v>26.923076923076927</v>
      </c>
      <c r="F30" s="17">
        <f t="shared" si="10"/>
        <v>18.691588785046729</v>
      </c>
      <c r="G30" s="17" t="e">
        <f t="shared" si="10"/>
        <v>#DIV/0!</v>
      </c>
      <c r="H30" s="17">
        <f t="shared" si="10"/>
        <v>19</v>
      </c>
      <c r="I30" s="17" t="e">
        <f t="shared" si="10"/>
        <v>#DIV/0!</v>
      </c>
      <c r="J30" s="17">
        <f t="shared" si="10"/>
        <v>18</v>
      </c>
      <c r="K30" s="17" t="e">
        <f t="shared" si="10"/>
        <v>#DIV/0!</v>
      </c>
      <c r="L30" s="17" t="e">
        <f t="shared" si="10"/>
        <v>#DIV/0!</v>
      </c>
      <c r="M30" s="17" t="e">
        <f t="shared" si="10"/>
        <v>#DIV/0!</v>
      </c>
      <c r="N30" s="17">
        <f t="shared" si="10"/>
        <v>20</v>
      </c>
      <c r="O30" s="17" t="e">
        <f t="shared" si="10"/>
        <v>#DIV/0!</v>
      </c>
      <c r="P30" s="17"/>
      <c r="Q30" s="17"/>
      <c r="R30" s="17"/>
      <c r="S30" s="17">
        <f t="shared" ref="E30:AG31" si="11">S25/S20*10</f>
        <v>23.333333333333336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f t="shared" si="11"/>
        <v>28.571428571428573</v>
      </c>
      <c r="AF30" s="17"/>
      <c r="AG30" s="17"/>
    </row>
    <row r="31" spans="1:33" s="11" customFormat="1" ht="30.75" customHeight="1" x14ac:dyDescent="0.2">
      <c r="A31" s="95" t="s">
        <v>200</v>
      </c>
      <c r="B31" s="17">
        <f t="shared" si="8"/>
        <v>35.294117647058826</v>
      </c>
      <c r="C31" s="17">
        <f>C26/C21*10</f>
        <v>22.547603414313855</v>
      </c>
      <c r="D31" s="13"/>
      <c r="E31" s="17">
        <f t="shared" si="11"/>
        <v>24.912280701754387</v>
      </c>
      <c r="F31" s="17">
        <f t="shared" si="11"/>
        <v>18.96551724137931</v>
      </c>
      <c r="G31" s="17">
        <f t="shared" si="11"/>
        <v>25</v>
      </c>
      <c r="H31" s="17">
        <f t="shared" si="11"/>
        <v>18.666666666666668</v>
      </c>
      <c r="I31" s="17" t="e">
        <f t="shared" si="11"/>
        <v>#DIV/0!</v>
      </c>
      <c r="J31" s="17" t="e">
        <f t="shared" si="11"/>
        <v>#DIV/0!</v>
      </c>
      <c r="K31" s="17" t="e">
        <f t="shared" si="11"/>
        <v>#DIV/0!</v>
      </c>
      <c r="L31" s="17" t="e">
        <f t="shared" si="11"/>
        <v>#DIV/0!</v>
      </c>
      <c r="M31" s="17">
        <f t="shared" si="11"/>
        <v>21.333333333333332</v>
      </c>
      <c r="N31" s="17">
        <f t="shared" si="11"/>
        <v>23.80952380952381</v>
      </c>
      <c r="O31" s="17">
        <f t="shared" si="11"/>
        <v>20</v>
      </c>
      <c r="P31" s="17">
        <f t="shared" si="11"/>
        <v>21.739130434782609</v>
      </c>
      <c r="Q31" s="17">
        <f t="shared" si="11"/>
        <v>22.5</v>
      </c>
      <c r="R31" s="17" t="e">
        <f t="shared" si="11"/>
        <v>#DIV/0!</v>
      </c>
      <c r="S31" s="17" t="e">
        <f t="shared" si="11"/>
        <v>#DIV/0!</v>
      </c>
      <c r="T31" s="17" t="e">
        <f t="shared" si="11"/>
        <v>#DIV/0!</v>
      </c>
      <c r="U31" s="17" t="e">
        <f t="shared" si="11"/>
        <v>#DIV/0!</v>
      </c>
      <c r="V31" s="17"/>
      <c r="W31" s="17" t="e">
        <f t="shared" si="11"/>
        <v>#DIV/0!</v>
      </c>
      <c r="X31" s="17" t="e">
        <f t="shared" si="11"/>
        <v>#DIV/0!</v>
      </c>
      <c r="Y31" s="17" t="e">
        <f t="shared" si="11"/>
        <v>#DIV/0!</v>
      </c>
      <c r="Z31" s="17" t="e">
        <f t="shared" si="11"/>
        <v>#DIV/0!</v>
      </c>
      <c r="AA31" s="17" t="e">
        <f t="shared" si="11"/>
        <v>#DIV/0!</v>
      </c>
      <c r="AB31" s="17" t="e">
        <f t="shared" si="11"/>
        <v>#DIV/0!</v>
      </c>
      <c r="AC31" s="17" t="e">
        <f t="shared" si="11"/>
        <v>#DIV/0!</v>
      </c>
      <c r="AD31" s="17" t="e">
        <f t="shared" si="11"/>
        <v>#DIV/0!</v>
      </c>
      <c r="AE31" s="17">
        <f t="shared" si="11"/>
        <v>20</v>
      </c>
      <c r="AF31" s="17" t="e">
        <f t="shared" si="11"/>
        <v>#DIV/0!</v>
      </c>
      <c r="AG31" s="17" t="e">
        <f t="shared" si="11"/>
        <v>#DIV/0!</v>
      </c>
    </row>
    <row r="32" spans="1:33" s="11" customFormat="1" ht="30.75" customHeight="1" x14ac:dyDescent="0.2">
      <c r="A32" s="95" t="s">
        <v>202</v>
      </c>
      <c r="B32" s="17">
        <v>11</v>
      </c>
      <c r="C32" s="17">
        <f t="shared" ref="C32:C33" si="12">E32+F32+G32+H32+I32+J32+L32+M32+N32+O32+P32+Q32+R32+S32+T32+U32+W32+X32+Y32+Z32+AA32+AB32+AC32+AD32+AE32+AG32</f>
        <v>16</v>
      </c>
      <c r="D32" s="13"/>
      <c r="E32" s="17">
        <v>4</v>
      </c>
      <c r="F32" s="17">
        <v>3</v>
      </c>
      <c r="G32" s="17">
        <v>2</v>
      </c>
      <c r="H32" s="17">
        <v>2</v>
      </c>
      <c r="I32" s="17"/>
      <c r="J32" s="17"/>
      <c r="K32" s="17"/>
      <c r="L32" s="17"/>
      <c r="M32" s="17"/>
      <c r="N32" s="17">
        <v>1</v>
      </c>
      <c r="O32" s="17">
        <v>1</v>
      </c>
      <c r="P32" s="17">
        <v>1</v>
      </c>
      <c r="Q32" s="17">
        <v>1</v>
      </c>
      <c r="R32" s="17"/>
      <c r="S32" s="17"/>
      <c r="T32" s="17"/>
      <c r="U32" s="17">
        <v>1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s="11" customFormat="1" ht="30.75" customHeight="1" x14ac:dyDescent="0.2">
      <c r="A33" s="97" t="s">
        <v>131</v>
      </c>
      <c r="B33" s="20"/>
      <c r="C33" s="17">
        <f t="shared" si="12"/>
        <v>2.5</v>
      </c>
      <c r="D33" s="13" t="e">
        <f t="shared" si="1"/>
        <v>#DIV/0!</v>
      </c>
      <c r="E33" s="17"/>
      <c r="F33" s="17"/>
      <c r="G33" s="17"/>
      <c r="H33" s="17"/>
      <c r="I33" s="17"/>
      <c r="J33" s="17"/>
      <c r="K33" s="17"/>
      <c r="L33" s="17">
        <v>2.5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s="11" customFormat="1" ht="30.75" customHeight="1" x14ac:dyDescent="0.2">
      <c r="A34" s="94" t="s">
        <v>62</v>
      </c>
      <c r="B34" s="20"/>
      <c r="C34" s="17">
        <f t="shared" ref="C34" si="13">E34+F34+G34+H34+I34+J34+L34+M34+N34+O34+P34+Q34+R34+S34+T34+U34+W34+X34+Y34+Z34+AA34+AB34+AC34+AD34+AE34+AG34</f>
        <v>5</v>
      </c>
      <c r="D34" s="13" t="e">
        <f t="shared" si="1"/>
        <v>#DIV/0!</v>
      </c>
      <c r="E34" s="17"/>
      <c r="F34" s="17"/>
      <c r="G34" s="17"/>
      <c r="H34" s="17"/>
      <c r="I34" s="17"/>
      <c r="J34" s="17"/>
      <c r="K34" s="17"/>
      <c r="L34" s="17">
        <v>5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s="11" customFormat="1" ht="30.75" customHeight="1" x14ac:dyDescent="0.2">
      <c r="A35" s="94" t="s">
        <v>50</v>
      </c>
      <c r="B35" s="20"/>
      <c r="C35" s="17">
        <f>C34/C33*10</f>
        <v>20</v>
      </c>
      <c r="D35" s="13"/>
      <c r="E35" s="17"/>
      <c r="F35" s="17"/>
      <c r="G35" s="17"/>
      <c r="H35" s="17"/>
      <c r="I35" s="17"/>
      <c r="J35" s="17"/>
      <c r="K35" s="17"/>
      <c r="L35" s="17">
        <f>L34/L33*10</f>
        <v>20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1" customFormat="1" ht="30.75" customHeight="1" x14ac:dyDescent="0.2">
      <c r="A36" s="94" t="s">
        <v>179</v>
      </c>
      <c r="B36" s="20">
        <v>2229</v>
      </c>
      <c r="C36" s="17">
        <f>E36+F36+G36+H36+I36+J36+L36+M36+N36+O36+P36+Q36+R36+S36+T36+U36+W36+X36+Y36+Z36+AA36+AB36+AC36+AD36+AE36+AG36+K36</f>
        <v>2229</v>
      </c>
      <c r="D36" s="13">
        <f t="shared" ref="D36" si="14">C36/B36</f>
        <v>1</v>
      </c>
      <c r="E36" s="23">
        <v>736</v>
      </c>
      <c r="F36" s="23">
        <v>360</v>
      </c>
      <c r="G36" s="23">
        <v>200</v>
      </c>
      <c r="H36" s="23">
        <v>200</v>
      </c>
      <c r="I36" s="103">
        <v>0</v>
      </c>
      <c r="J36" s="23">
        <v>20</v>
      </c>
      <c r="K36" s="23">
        <v>70</v>
      </c>
      <c r="L36" s="23">
        <v>0</v>
      </c>
      <c r="M36" s="48">
        <v>50</v>
      </c>
      <c r="N36" s="48">
        <v>130</v>
      </c>
      <c r="O36" s="48">
        <v>40</v>
      </c>
      <c r="P36" s="48">
        <v>10</v>
      </c>
      <c r="Q36" s="101">
        <v>15</v>
      </c>
      <c r="R36" s="48">
        <v>200</v>
      </c>
      <c r="S36" s="101">
        <v>130</v>
      </c>
      <c r="T36" s="48">
        <v>0</v>
      </c>
      <c r="U36" s="48">
        <v>51</v>
      </c>
      <c r="V36" s="48"/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10</v>
      </c>
      <c r="AC36" s="49">
        <v>0</v>
      </c>
      <c r="AD36" s="49">
        <v>0</v>
      </c>
      <c r="AE36" s="49">
        <v>7</v>
      </c>
      <c r="AF36" s="49"/>
      <c r="AG36" s="49"/>
    </row>
    <row r="37" spans="1:33" s="11" customFormat="1" ht="28.5" customHeight="1" x14ac:dyDescent="0.2">
      <c r="A37" s="94" t="s">
        <v>194</v>
      </c>
      <c r="B37" s="20">
        <v>1080</v>
      </c>
      <c r="C37" s="17">
        <f>E37+F37+G37+H37+I37+J37+L37+M37+N37+O37+P37+Q37+R37+S37+T37+U37+V37+W37+X37+Y37+Z37+AA37+AB37+AC37+AD37+AE37+AG37</f>
        <v>1750</v>
      </c>
      <c r="D37" s="13">
        <f t="shared" si="1"/>
        <v>1.6203703703703705</v>
      </c>
      <c r="E37" s="22">
        <v>600</v>
      </c>
      <c r="F37" s="22">
        <v>350</v>
      </c>
      <c r="G37" s="22">
        <v>200</v>
      </c>
      <c r="H37" s="22">
        <v>130</v>
      </c>
      <c r="I37" s="22">
        <v>0</v>
      </c>
      <c r="J37" s="22">
        <v>20</v>
      </c>
      <c r="K37" s="22">
        <v>0</v>
      </c>
      <c r="L37" s="22">
        <v>20</v>
      </c>
      <c r="M37" s="49">
        <v>50</v>
      </c>
      <c r="N37" s="49">
        <v>60</v>
      </c>
      <c r="O37" s="49">
        <v>30</v>
      </c>
      <c r="P37" s="49">
        <v>5</v>
      </c>
      <c r="Q37" s="49">
        <v>10</v>
      </c>
      <c r="R37" s="49">
        <v>30</v>
      </c>
      <c r="S37" s="49">
        <v>100</v>
      </c>
      <c r="T37" s="49"/>
      <c r="U37" s="49">
        <v>30</v>
      </c>
      <c r="V37" s="49">
        <v>100</v>
      </c>
      <c r="W37" s="49"/>
      <c r="X37" s="49"/>
      <c r="Y37" s="49"/>
      <c r="Z37" s="49"/>
      <c r="AA37" s="49"/>
      <c r="AB37" s="49">
        <v>10</v>
      </c>
      <c r="AC37" s="49"/>
      <c r="AD37" s="49"/>
      <c r="AE37" s="49">
        <v>5</v>
      </c>
      <c r="AF37" s="49"/>
      <c r="AG37" s="49"/>
    </row>
    <row r="38" spans="1:33" s="11" customFormat="1" ht="30" hidden="1" customHeight="1" x14ac:dyDescent="0.2">
      <c r="A38" s="95" t="s">
        <v>5</v>
      </c>
      <c r="B38" s="20">
        <v>0</v>
      </c>
      <c r="C38" s="17" t="e">
        <f>C37/#REF!*100</f>
        <v>#REF!</v>
      </c>
      <c r="D38" s="13" t="e">
        <f t="shared" si="1"/>
        <v>#REF!</v>
      </c>
      <c r="E38" s="17" t="e">
        <f>E37/#REF!*100</f>
        <v>#REF!</v>
      </c>
      <c r="F38" s="17" t="e">
        <f>F37/#REF!*100</f>
        <v>#REF!</v>
      </c>
      <c r="G38" s="17" t="e">
        <f>G37/#REF!*100</f>
        <v>#REF!</v>
      </c>
      <c r="H38" s="17" t="e">
        <f>H37/#REF!*100</f>
        <v>#REF!</v>
      </c>
      <c r="I38" s="22"/>
      <c r="J38" s="17" t="e">
        <f>J37/#REF!*100</f>
        <v>#REF!</v>
      </c>
      <c r="K38" s="17" t="e">
        <f>K37/#REF!*100</f>
        <v>#REF!</v>
      </c>
      <c r="L38" s="22"/>
      <c r="M38" s="17" t="e">
        <f>M37/#REF!*100</f>
        <v>#REF!</v>
      </c>
      <c r="N38" s="17" t="e">
        <f>N37/#REF!*100</f>
        <v>#REF!</v>
      </c>
      <c r="O38" s="17" t="e">
        <f>O37/#REF!*100</f>
        <v>#REF!</v>
      </c>
      <c r="P38" s="17"/>
      <c r="Q38" s="17" t="e">
        <f>Q37/#REF!*100</f>
        <v>#REF!</v>
      </c>
      <c r="R38" s="17" t="e">
        <f>R37/#REF!*100</f>
        <v>#REF!</v>
      </c>
      <c r="S38" s="17" t="e">
        <f>S37/#REF!*100</f>
        <v>#REF!</v>
      </c>
      <c r="T38" s="17"/>
      <c r="U38" s="17" t="e">
        <f>U37/#REF!*100</f>
        <v>#REF!</v>
      </c>
      <c r="V38" s="17"/>
      <c r="W38" s="17"/>
      <c r="X38" s="17"/>
      <c r="Y38" s="17"/>
      <c r="Z38" s="17"/>
      <c r="AA38" s="17"/>
      <c r="AB38" s="17" t="e">
        <f>AB37/#REF!*100</f>
        <v>#REF!</v>
      </c>
      <c r="AC38" s="17"/>
      <c r="AD38" s="17"/>
      <c r="AE38" s="17" t="e">
        <f>AE37/#REF!*100</f>
        <v>#REF!</v>
      </c>
      <c r="AF38" s="17"/>
      <c r="AG38" s="17"/>
    </row>
    <row r="39" spans="1:33" s="11" customFormat="1" ht="30" customHeight="1" x14ac:dyDescent="0.2">
      <c r="A39" s="97" t="s">
        <v>75</v>
      </c>
      <c r="B39" s="100">
        <f>B37/B36</f>
        <v>0.48452220726783313</v>
      </c>
      <c r="C39" s="100">
        <f>C37/C36</f>
        <v>0.78510542844324804</v>
      </c>
      <c r="D39" s="13"/>
      <c r="E39" s="100">
        <f t="shared" ref="E39:AE39" si="15">E37/E36</f>
        <v>0.81521739130434778</v>
      </c>
      <c r="F39" s="100">
        <f t="shared" si="15"/>
        <v>0.97222222222222221</v>
      </c>
      <c r="G39" s="100">
        <f t="shared" si="15"/>
        <v>1</v>
      </c>
      <c r="H39" s="100">
        <f t="shared" si="15"/>
        <v>0.65</v>
      </c>
      <c r="I39" s="100"/>
      <c r="J39" s="100">
        <f t="shared" si="15"/>
        <v>1</v>
      </c>
      <c r="K39" s="100">
        <f t="shared" si="15"/>
        <v>0</v>
      </c>
      <c r="L39" s="100" t="e">
        <f t="shared" si="15"/>
        <v>#DIV/0!</v>
      </c>
      <c r="M39" s="100">
        <f t="shared" si="15"/>
        <v>1</v>
      </c>
      <c r="N39" s="100">
        <f t="shared" si="15"/>
        <v>0.46153846153846156</v>
      </c>
      <c r="O39" s="100">
        <f t="shared" si="15"/>
        <v>0.75</v>
      </c>
      <c r="P39" s="100">
        <f t="shared" si="15"/>
        <v>0.5</v>
      </c>
      <c r="Q39" s="100">
        <f t="shared" si="15"/>
        <v>0.66666666666666663</v>
      </c>
      <c r="R39" s="100">
        <f t="shared" si="15"/>
        <v>0.15</v>
      </c>
      <c r="S39" s="100">
        <f t="shared" si="15"/>
        <v>0.76923076923076927</v>
      </c>
      <c r="T39" s="100"/>
      <c r="U39" s="100">
        <f t="shared" si="15"/>
        <v>0.58823529411764708</v>
      </c>
      <c r="V39" s="100" t="e">
        <f t="shared" si="15"/>
        <v>#DIV/0!</v>
      </c>
      <c r="W39" s="100"/>
      <c r="X39" s="100"/>
      <c r="Y39" s="100"/>
      <c r="Z39" s="100"/>
      <c r="AA39" s="100"/>
      <c r="AB39" s="100">
        <f t="shared" si="15"/>
        <v>1</v>
      </c>
      <c r="AC39" s="100"/>
      <c r="AD39" s="100"/>
      <c r="AE39" s="100">
        <f t="shared" si="15"/>
        <v>0.7142857142857143</v>
      </c>
      <c r="AF39" s="100"/>
      <c r="AG39" s="100"/>
    </row>
    <row r="40" spans="1:33" s="11" customFormat="1" ht="30" customHeight="1" x14ac:dyDescent="0.2">
      <c r="A40" s="98" t="s">
        <v>76</v>
      </c>
      <c r="B40" s="107">
        <v>80</v>
      </c>
      <c r="C40" s="17">
        <f>E40+F40+G40+H40+I40+J40+L40+M40+N40+O40+P40+Q40+R40+S40+T40+U40+V40+W40+X40+Y40+Z40+AA40+AB40+AC40+AD40+AE40+AG40</f>
        <v>175</v>
      </c>
      <c r="D40" s="13">
        <f t="shared" si="1"/>
        <v>2.1875</v>
      </c>
      <c r="E40" s="107">
        <v>85</v>
      </c>
      <c r="F40" s="107">
        <v>35</v>
      </c>
      <c r="G40" s="107">
        <v>20</v>
      </c>
      <c r="H40" s="107">
        <v>35</v>
      </c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1:33" s="11" customFormat="1" ht="30" customHeight="1" x14ac:dyDescent="0.2">
      <c r="A41" s="95" t="s">
        <v>175</v>
      </c>
      <c r="B41" s="20"/>
      <c r="C41" s="20"/>
      <c r="D41" s="1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 t="s">
        <v>0</v>
      </c>
      <c r="T41" s="22"/>
      <c r="U41" s="22"/>
      <c r="V41" s="22"/>
      <c r="W41" s="49"/>
      <c r="X41" s="49"/>
      <c r="Y41" s="49"/>
      <c r="Z41" s="49"/>
      <c r="AA41" s="49"/>
      <c r="AB41" s="49"/>
      <c r="AC41" s="49"/>
      <c r="AD41" s="49"/>
      <c r="AE41" s="22"/>
      <c r="AF41" s="49"/>
      <c r="AG41" s="49"/>
    </row>
    <row r="42" spans="1:33" s="11" customFormat="1" ht="30" customHeight="1" x14ac:dyDescent="0.2">
      <c r="A42" s="94" t="s">
        <v>87</v>
      </c>
      <c r="B42" s="20">
        <v>3200</v>
      </c>
      <c r="C42" s="17">
        <f>E42+F42+G42+H42+I42+J42+L42+M42+N42+O42+P42+Q42+R42+S42+T42+U42+W42+X42+Y42+Z42+AA42+AB42+AC42+AD42+AE42+AG42</f>
        <v>3411</v>
      </c>
      <c r="D42" s="13">
        <f>C42/B42</f>
        <v>1.0659375</v>
      </c>
      <c r="E42" s="22">
        <v>210</v>
      </c>
      <c r="F42" s="22">
        <v>700</v>
      </c>
      <c r="G42" s="22">
        <v>150</v>
      </c>
      <c r="H42" s="22">
        <v>0</v>
      </c>
      <c r="I42" s="22">
        <v>70</v>
      </c>
      <c r="J42" s="22">
        <v>45</v>
      </c>
      <c r="K42" s="22">
        <v>0</v>
      </c>
      <c r="L42" s="22">
        <v>0</v>
      </c>
      <c r="M42" s="22">
        <v>120</v>
      </c>
      <c r="N42" s="22">
        <v>50</v>
      </c>
      <c r="O42" s="22">
        <v>15</v>
      </c>
      <c r="P42" s="22">
        <v>600</v>
      </c>
      <c r="Q42" s="22">
        <v>550</v>
      </c>
      <c r="R42" s="22"/>
      <c r="S42" s="22">
        <v>35</v>
      </c>
      <c r="T42" s="22">
        <v>115</v>
      </c>
      <c r="U42" s="22"/>
      <c r="V42" s="22"/>
      <c r="W42" s="49">
        <v>100</v>
      </c>
      <c r="X42" s="49">
        <v>150</v>
      </c>
      <c r="Y42" s="49">
        <v>70</v>
      </c>
      <c r="Z42" s="49">
        <v>150</v>
      </c>
      <c r="AA42" s="49">
        <v>150</v>
      </c>
      <c r="AB42" s="49">
        <v>40</v>
      </c>
      <c r="AC42" s="49">
        <v>10</v>
      </c>
      <c r="AD42" s="49">
        <v>6</v>
      </c>
      <c r="AE42" s="22">
        <v>55</v>
      </c>
      <c r="AF42" s="49">
        <v>1</v>
      </c>
      <c r="AG42" s="49">
        <v>20</v>
      </c>
    </row>
    <row r="43" spans="1:33" s="11" customFormat="1" ht="0.75" customHeight="1" x14ac:dyDescent="0.2">
      <c r="A43" s="97" t="s">
        <v>187</v>
      </c>
      <c r="B43" s="20">
        <v>3149</v>
      </c>
      <c r="C43" s="99">
        <v>3368</v>
      </c>
      <c r="D43" s="1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49"/>
      <c r="X43" s="49"/>
      <c r="Y43" s="49"/>
      <c r="Z43" s="49"/>
      <c r="AA43" s="49"/>
      <c r="AB43" s="49"/>
      <c r="AC43" s="49"/>
      <c r="AD43" s="49"/>
      <c r="AE43" s="22"/>
      <c r="AF43" s="49"/>
      <c r="AG43" s="49"/>
    </row>
    <row r="44" spans="1:33" s="11" customFormat="1" ht="30" hidden="1" customHeight="1" x14ac:dyDescent="0.2">
      <c r="A44" s="97" t="s">
        <v>188</v>
      </c>
      <c r="B44" s="17">
        <f>B42*0.45</f>
        <v>1440</v>
      </c>
      <c r="C44" s="17">
        <f>C42*0.45</f>
        <v>1534.95</v>
      </c>
      <c r="D44" s="13"/>
      <c r="E44" s="17">
        <f t="shared" ref="E44:AG44" si="16">E42*0.45</f>
        <v>94.5</v>
      </c>
      <c r="F44" s="17">
        <f t="shared" si="16"/>
        <v>315</v>
      </c>
      <c r="G44" s="17">
        <f t="shared" si="16"/>
        <v>67.5</v>
      </c>
      <c r="H44" s="17">
        <f t="shared" si="16"/>
        <v>0</v>
      </c>
      <c r="I44" s="17">
        <f t="shared" si="16"/>
        <v>31.5</v>
      </c>
      <c r="J44" s="17">
        <f t="shared" si="16"/>
        <v>20.25</v>
      </c>
      <c r="K44" s="17">
        <f t="shared" si="16"/>
        <v>0</v>
      </c>
      <c r="L44" s="17">
        <f t="shared" si="16"/>
        <v>0</v>
      </c>
      <c r="M44" s="17">
        <f t="shared" si="16"/>
        <v>54</v>
      </c>
      <c r="N44" s="17">
        <f t="shared" si="16"/>
        <v>22.5</v>
      </c>
      <c r="O44" s="17">
        <f t="shared" si="16"/>
        <v>6.75</v>
      </c>
      <c r="P44" s="17">
        <f t="shared" si="16"/>
        <v>270</v>
      </c>
      <c r="Q44" s="17">
        <f t="shared" si="16"/>
        <v>247.5</v>
      </c>
      <c r="R44" s="17">
        <f t="shared" si="16"/>
        <v>0</v>
      </c>
      <c r="S44" s="17">
        <f t="shared" si="16"/>
        <v>15.75</v>
      </c>
      <c r="T44" s="17">
        <f t="shared" si="16"/>
        <v>51.75</v>
      </c>
      <c r="U44" s="17">
        <f t="shared" si="16"/>
        <v>0</v>
      </c>
      <c r="V44" s="17"/>
      <c r="W44" s="17">
        <f t="shared" si="16"/>
        <v>45</v>
      </c>
      <c r="X44" s="17">
        <f t="shared" si="16"/>
        <v>67.5</v>
      </c>
      <c r="Y44" s="17">
        <f t="shared" si="16"/>
        <v>31.5</v>
      </c>
      <c r="Z44" s="17">
        <f t="shared" si="16"/>
        <v>67.5</v>
      </c>
      <c r="AA44" s="17">
        <f t="shared" si="16"/>
        <v>67.5</v>
      </c>
      <c r="AB44" s="17">
        <f t="shared" si="16"/>
        <v>18</v>
      </c>
      <c r="AC44" s="17">
        <f t="shared" si="16"/>
        <v>4.5</v>
      </c>
      <c r="AD44" s="17">
        <f t="shared" si="16"/>
        <v>2.7</v>
      </c>
      <c r="AE44" s="17">
        <f t="shared" si="16"/>
        <v>24.75</v>
      </c>
      <c r="AF44" s="17">
        <f t="shared" si="16"/>
        <v>0.45</v>
      </c>
      <c r="AG44" s="17">
        <f t="shared" si="16"/>
        <v>9</v>
      </c>
    </row>
    <row r="45" spans="1:33" s="11" customFormat="1" ht="30" customHeight="1" x14ac:dyDescent="0.2">
      <c r="A45" s="97" t="s">
        <v>189</v>
      </c>
      <c r="B45" s="20"/>
      <c r="C45" s="100">
        <f>C42/C43</f>
        <v>1.0127672209026128</v>
      </c>
      <c r="D45" s="1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49"/>
      <c r="X45" s="49"/>
      <c r="Y45" s="49"/>
      <c r="Z45" s="49"/>
      <c r="AA45" s="49"/>
      <c r="AB45" s="49"/>
      <c r="AC45" s="49"/>
      <c r="AD45" s="49"/>
      <c r="AE45" s="22"/>
      <c r="AF45" s="49"/>
      <c r="AG45" s="49"/>
    </row>
    <row r="46" spans="1:33" s="11" customFormat="1" ht="29.25" customHeight="1" x14ac:dyDescent="0.2">
      <c r="A46" s="94" t="s">
        <v>91</v>
      </c>
      <c r="B46" s="20">
        <v>11700</v>
      </c>
      <c r="C46" s="20">
        <f t="shared" ref="C46:C57" si="17">SUM(E46:AG46)</f>
        <v>11850</v>
      </c>
      <c r="D46" s="13">
        <f>C46/B46</f>
        <v>1.0128205128205128</v>
      </c>
      <c r="E46" s="22">
        <v>5800</v>
      </c>
      <c r="F46" s="22">
        <v>4100</v>
      </c>
      <c r="G46" s="22">
        <v>1800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/>
      <c r="Q46" s="22"/>
      <c r="R46" s="22"/>
      <c r="S46" s="22"/>
      <c r="T46" s="22"/>
      <c r="U46" s="22"/>
      <c r="V46" s="22"/>
      <c r="W46" s="49"/>
      <c r="X46" s="49"/>
      <c r="Y46" s="49"/>
      <c r="Z46" s="49">
        <v>150</v>
      </c>
      <c r="AA46" s="49"/>
      <c r="AB46" s="49"/>
      <c r="AC46" s="49"/>
      <c r="AD46" s="49"/>
      <c r="AE46" s="22"/>
      <c r="AF46" s="49"/>
      <c r="AG46" s="49"/>
    </row>
    <row r="47" spans="1:33" s="11" customFormat="1" ht="39" hidden="1" customHeight="1" x14ac:dyDescent="0.2">
      <c r="A47" s="97" t="s">
        <v>190</v>
      </c>
      <c r="B47" s="20">
        <v>11021</v>
      </c>
      <c r="C47" s="93">
        <v>11786</v>
      </c>
      <c r="D47" s="1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49"/>
      <c r="X47" s="49"/>
      <c r="Y47" s="49"/>
      <c r="Z47" s="49"/>
      <c r="AA47" s="49"/>
      <c r="AB47" s="49"/>
      <c r="AC47" s="49"/>
      <c r="AD47" s="49"/>
      <c r="AE47" s="22"/>
      <c r="AF47" s="49"/>
      <c r="AG47" s="49"/>
    </row>
    <row r="48" spans="1:33" s="11" customFormat="1" ht="36.75" hidden="1" customHeight="1" x14ac:dyDescent="0.2">
      <c r="A48" s="97" t="s">
        <v>191</v>
      </c>
      <c r="B48" s="20">
        <f>B46*0.3</f>
        <v>3510</v>
      </c>
      <c r="C48" s="20">
        <f>C46*0.3</f>
        <v>3555</v>
      </c>
      <c r="D48" s="13">
        <f>C48/B48</f>
        <v>1.0128205128205128</v>
      </c>
      <c r="E48" s="20">
        <f t="shared" ref="E48:AG48" si="18">E46*0.3</f>
        <v>1740</v>
      </c>
      <c r="F48" s="20">
        <f t="shared" si="18"/>
        <v>1230</v>
      </c>
      <c r="G48" s="20">
        <f t="shared" si="18"/>
        <v>540</v>
      </c>
      <c r="H48" s="20">
        <f t="shared" si="18"/>
        <v>0</v>
      </c>
      <c r="I48" s="20">
        <f t="shared" si="18"/>
        <v>0</v>
      </c>
      <c r="J48" s="20">
        <f t="shared" si="18"/>
        <v>0</v>
      </c>
      <c r="K48" s="20">
        <f t="shared" si="18"/>
        <v>0</v>
      </c>
      <c r="L48" s="20">
        <f t="shared" si="18"/>
        <v>0</v>
      </c>
      <c r="M48" s="20">
        <f t="shared" si="18"/>
        <v>0</v>
      </c>
      <c r="N48" s="20">
        <f t="shared" si="18"/>
        <v>0</v>
      </c>
      <c r="O48" s="20">
        <f t="shared" si="18"/>
        <v>0</v>
      </c>
      <c r="P48" s="20">
        <f t="shared" si="18"/>
        <v>0</v>
      </c>
      <c r="Q48" s="20">
        <f t="shared" si="18"/>
        <v>0</v>
      </c>
      <c r="R48" s="20">
        <f t="shared" si="18"/>
        <v>0</v>
      </c>
      <c r="S48" s="20">
        <f t="shared" si="18"/>
        <v>0</v>
      </c>
      <c r="T48" s="20">
        <f t="shared" si="18"/>
        <v>0</v>
      </c>
      <c r="U48" s="20">
        <f t="shared" si="18"/>
        <v>0</v>
      </c>
      <c r="V48" s="20"/>
      <c r="W48" s="20">
        <f t="shared" si="18"/>
        <v>0</v>
      </c>
      <c r="X48" s="20">
        <f t="shared" si="18"/>
        <v>0</v>
      </c>
      <c r="Y48" s="20">
        <f t="shared" si="18"/>
        <v>0</v>
      </c>
      <c r="Z48" s="20">
        <f t="shared" si="18"/>
        <v>45</v>
      </c>
      <c r="AA48" s="20">
        <f t="shared" si="18"/>
        <v>0</v>
      </c>
      <c r="AB48" s="20">
        <f t="shared" si="18"/>
        <v>0</v>
      </c>
      <c r="AC48" s="20">
        <f t="shared" si="18"/>
        <v>0</v>
      </c>
      <c r="AD48" s="20">
        <f t="shared" si="18"/>
        <v>0</v>
      </c>
      <c r="AE48" s="20">
        <f t="shared" si="18"/>
        <v>0</v>
      </c>
      <c r="AF48" s="20">
        <f t="shared" si="18"/>
        <v>0</v>
      </c>
      <c r="AG48" s="20">
        <f t="shared" si="18"/>
        <v>0</v>
      </c>
    </row>
    <row r="49" spans="1:37" s="11" customFormat="1" ht="30" customHeight="1" x14ac:dyDescent="0.2">
      <c r="A49" s="97" t="s">
        <v>189</v>
      </c>
      <c r="B49" s="100">
        <f>B46/B47</f>
        <v>1.0616096542963434</v>
      </c>
      <c r="C49" s="100">
        <f>C46/C47</f>
        <v>1.0054301713897844</v>
      </c>
      <c r="D49" s="13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49"/>
      <c r="X49" s="49"/>
      <c r="Y49" s="49"/>
      <c r="Z49" s="49"/>
      <c r="AA49" s="49"/>
      <c r="AB49" s="49"/>
      <c r="AC49" s="49"/>
      <c r="AD49" s="49"/>
      <c r="AE49" s="22"/>
      <c r="AF49" s="49"/>
      <c r="AG49" s="49"/>
    </row>
    <row r="50" spans="1:37" s="11" customFormat="1" ht="30" customHeight="1" x14ac:dyDescent="0.2">
      <c r="A50" s="94" t="s">
        <v>92</v>
      </c>
      <c r="B50" s="20">
        <v>3500</v>
      </c>
      <c r="C50" s="20"/>
      <c r="D50" s="1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49"/>
      <c r="X50" s="49"/>
      <c r="Y50" s="49"/>
      <c r="Z50" s="49"/>
      <c r="AA50" s="49"/>
      <c r="AB50" s="49"/>
      <c r="AC50" s="49"/>
      <c r="AD50" s="49"/>
      <c r="AE50" s="22"/>
      <c r="AF50" s="49"/>
      <c r="AG50" s="49"/>
    </row>
    <row r="51" spans="1:37" s="11" customFormat="1" ht="30" customHeight="1" x14ac:dyDescent="0.2">
      <c r="A51" s="97" t="s">
        <v>186</v>
      </c>
      <c r="B51" s="20">
        <v>13797</v>
      </c>
      <c r="C51" s="20">
        <v>12628</v>
      </c>
      <c r="D51" s="1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49"/>
      <c r="X51" s="49"/>
      <c r="Y51" s="49"/>
      <c r="Z51" s="49"/>
      <c r="AA51" s="49"/>
      <c r="AB51" s="49"/>
      <c r="AC51" s="49"/>
      <c r="AD51" s="49"/>
      <c r="AE51" s="22"/>
      <c r="AF51" s="49"/>
      <c r="AG51" s="49"/>
    </row>
    <row r="52" spans="1:37" s="11" customFormat="1" ht="29.25" customHeight="1" x14ac:dyDescent="0.2">
      <c r="A52" s="94" t="s">
        <v>176</v>
      </c>
      <c r="B52" s="20">
        <v>5615</v>
      </c>
      <c r="C52" s="20">
        <f>C44+C48</f>
        <v>5089.95</v>
      </c>
      <c r="D52" s="13">
        <f>C52/B52</f>
        <v>0.90649154051647374</v>
      </c>
      <c r="E52" s="20">
        <f t="shared" ref="E52:AG52" si="19">E44+E48</f>
        <v>1834.5</v>
      </c>
      <c r="F52" s="20">
        <f t="shared" si="19"/>
        <v>1545</v>
      </c>
      <c r="G52" s="20">
        <f t="shared" si="19"/>
        <v>607.5</v>
      </c>
      <c r="H52" s="20">
        <f t="shared" si="19"/>
        <v>0</v>
      </c>
      <c r="I52" s="20">
        <f t="shared" si="19"/>
        <v>31.5</v>
      </c>
      <c r="J52" s="20">
        <f t="shared" si="19"/>
        <v>20.25</v>
      </c>
      <c r="K52" s="20">
        <f t="shared" si="19"/>
        <v>0</v>
      </c>
      <c r="L52" s="20">
        <f t="shared" si="19"/>
        <v>0</v>
      </c>
      <c r="M52" s="20">
        <f t="shared" si="19"/>
        <v>54</v>
      </c>
      <c r="N52" s="20">
        <f t="shared" si="19"/>
        <v>22.5</v>
      </c>
      <c r="O52" s="20">
        <f t="shared" si="19"/>
        <v>6.75</v>
      </c>
      <c r="P52" s="20">
        <f t="shared" si="19"/>
        <v>270</v>
      </c>
      <c r="Q52" s="20">
        <f t="shared" si="19"/>
        <v>247.5</v>
      </c>
      <c r="R52" s="20">
        <f t="shared" si="19"/>
        <v>0</v>
      </c>
      <c r="S52" s="20">
        <f t="shared" si="19"/>
        <v>15.75</v>
      </c>
      <c r="T52" s="20">
        <f t="shared" si="19"/>
        <v>51.75</v>
      </c>
      <c r="U52" s="20">
        <f t="shared" si="19"/>
        <v>0</v>
      </c>
      <c r="V52" s="20"/>
      <c r="W52" s="20">
        <f t="shared" si="19"/>
        <v>45</v>
      </c>
      <c r="X52" s="20">
        <f t="shared" si="19"/>
        <v>67.5</v>
      </c>
      <c r="Y52" s="20">
        <f t="shared" si="19"/>
        <v>31.5</v>
      </c>
      <c r="Z52" s="20">
        <f t="shared" si="19"/>
        <v>112.5</v>
      </c>
      <c r="AA52" s="20">
        <f t="shared" si="19"/>
        <v>67.5</v>
      </c>
      <c r="AB52" s="20">
        <f t="shared" si="19"/>
        <v>18</v>
      </c>
      <c r="AC52" s="20">
        <f t="shared" si="19"/>
        <v>4.5</v>
      </c>
      <c r="AD52" s="20">
        <f t="shared" si="19"/>
        <v>2.7</v>
      </c>
      <c r="AE52" s="20">
        <f t="shared" si="19"/>
        <v>24.75</v>
      </c>
      <c r="AF52" s="20">
        <f t="shared" si="19"/>
        <v>0.45</v>
      </c>
      <c r="AG52" s="20">
        <f t="shared" si="19"/>
        <v>9</v>
      </c>
      <c r="AH52" s="20"/>
      <c r="AI52" s="20"/>
      <c r="AJ52" s="20"/>
      <c r="AK52" s="20"/>
    </row>
    <row r="53" spans="1:37" s="11" customFormat="1" ht="1.5" hidden="1" customHeight="1" x14ac:dyDescent="0.2">
      <c r="A53" s="95" t="s">
        <v>192</v>
      </c>
      <c r="B53" s="20">
        <v>2362</v>
      </c>
      <c r="C53" s="20">
        <v>2526</v>
      </c>
      <c r="D53" s="13">
        <f t="shared" ref="D53:D54" si="20">C53/B53</f>
        <v>1.0694326841659612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49"/>
      <c r="X53" s="49"/>
      <c r="Y53" s="49"/>
      <c r="Z53" s="49"/>
      <c r="AA53" s="49"/>
      <c r="AB53" s="49"/>
      <c r="AC53" s="49"/>
      <c r="AD53" s="49"/>
      <c r="AE53" s="22"/>
      <c r="AF53" s="49"/>
      <c r="AG53" s="49"/>
    </row>
    <row r="54" spans="1:37" s="11" customFormat="1" ht="26.25" customHeight="1" x14ac:dyDescent="0.2">
      <c r="A54" s="98" t="s">
        <v>193</v>
      </c>
      <c r="B54" s="17">
        <f>B52/B53*10</f>
        <v>23.772226926333616</v>
      </c>
      <c r="C54" s="17">
        <f>C52/C53*10</f>
        <v>20.150237529691211</v>
      </c>
      <c r="D54" s="13">
        <f t="shared" si="20"/>
        <v>0.84763777462387602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49"/>
      <c r="X54" s="49"/>
      <c r="Y54" s="49"/>
      <c r="Z54" s="49"/>
      <c r="AA54" s="49"/>
      <c r="AB54" s="49"/>
      <c r="AC54" s="49"/>
      <c r="AD54" s="49"/>
      <c r="AE54" s="22"/>
      <c r="AF54" s="49"/>
      <c r="AG54" s="49"/>
    </row>
    <row r="55" spans="1:37" s="11" customFormat="1" ht="30" hidden="1" customHeight="1" x14ac:dyDescent="0.2">
      <c r="A55" s="94" t="s">
        <v>182</v>
      </c>
      <c r="B55" s="20"/>
      <c r="C55" s="17">
        <f>E55+F55+G55+H55+I55+J55+L55+M55+N55+O55+P55+Q55+R55+S55+T55+U55+W55+X55+Y55+Z55+AA55+AB55+AC55+AD55+AE55+AG55</f>
        <v>16</v>
      </c>
      <c r="D55" s="13" t="e">
        <f t="shared" ref="D55:D58" si="21">C55/B55</f>
        <v>#DIV/0!</v>
      </c>
      <c r="E55" s="22">
        <v>4</v>
      </c>
      <c r="F55" s="22">
        <v>3</v>
      </c>
      <c r="G55" s="22">
        <v>2</v>
      </c>
      <c r="H55" s="22">
        <v>3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1</v>
      </c>
      <c r="O55" s="22">
        <v>1</v>
      </c>
      <c r="P55" s="22">
        <v>1</v>
      </c>
      <c r="Q55" s="22">
        <v>1</v>
      </c>
      <c r="R55" s="22">
        <v>0</v>
      </c>
      <c r="S55" s="22">
        <v>0</v>
      </c>
      <c r="T55" s="22">
        <v>0</v>
      </c>
      <c r="U55" s="22">
        <v>0</v>
      </c>
      <c r="V55" s="22"/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22">
        <v>0</v>
      </c>
      <c r="AF55" s="49">
        <v>0</v>
      </c>
      <c r="AG55" s="49"/>
    </row>
    <row r="56" spans="1:37" s="11" customFormat="1" ht="3" hidden="1" customHeight="1" x14ac:dyDescent="0.2">
      <c r="A56" s="94" t="s">
        <v>183</v>
      </c>
      <c r="B56" s="20"/>
      <c r="C56" s="20">
        <f t="shared" si="17"/>
        <v>5</v>
      </c>
      <c r="D56" s="13" t="e">
        <f t="shared" si="21"/>
        <v>#DIV/0!</v>
      </c>
      <c r="E56" s="22">
        <v>2</v>
      </c>
      <c r="F56" s="22">
        <v>1</v>
      </c>
      <c r="G56" s="22">
        <v>0</v>
      </c>
      <c r="H56" s="22">
        <v>2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/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22">
        <v>0</v>
      </c>
      <c r="AF56" s="49">
        <v>0</v>
      </c>
      <c r="AG56" s="49"/>
    </row>
    <row r="57" spans="1:37" s="11" customFormat="1" ht="30" hidden="1" customHeight="1" x14ac:dyDescent="0.2">
      <c r="A57" s="94" t="s">
        <v>184</v>
      </c>
      <c r="B57" s="20"/>
      <c r="C57" s="20">
        <f t="shared" si="17"/>
        <v>3</v>
      </c>
      <c r="D57" s="13" t="e">
        <f t="shared" si="21"/>
        <v>#DIV/0!</v>
      </c>
      <c r="E57" s="22">
        <v>1</v>
      </c>
      <c r="F57" s="22">
        <v>1</v>
      </c>
      <c r="G57" s="22">
        <v>0</v>
      </c>
      <c r="H57" s="22">
        <v>1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/>
      <c r="W57" s="49">
        <v>0</v>
      </c>
      <c r="X57" s="49">
        <v>0</v>
      </c>
      <c r="Y57" s="49">
        <v>0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22">
        <v>0</v>
      </c>
      <c r="AF57" s="49">
        <v>0</v>
      </c>
      <c r="AG57" s="49"/>
    </row>
    <row r="58" spans="1:37" s="11" customFormat="1" ht="30" hidden="1" customHeight="1" x14ac:dyDescent="0.2">
      <c r="A58" s="95" t="s">
        <v>185</v>
      </c>
      <c r="B58" s="20">
        <v>0</v>
      </c>
      <c r="C58" s="20">
        <f>SUM(E58:AG58)</f>
        <v>8</v>
      </c>
      <c r="D58" s="13" t="e">
        <f t="shared" si="21"/>
        <v>#DIV/0!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1</v>
      </c>
      <c r="K58" s="22">
        <v>1</v>
      </c>
      <c r="L58" s="22">
        <v>1</v>
      </c>
      <c r="M58" s="22">
        <v>1</v>
      </c>
      <c r="N58" s="22">
        <v>0</v>
      </c>
      <c r="O58" s="22">
        <v>0</v>
      </c>
      <c r="P58" s="22">
        <v>0</v>
      </c>
      <c r="Q58" s="22">
        <v>0</v>
      </c>
      <c r="R58" s="22">
        <v>1</v>
      </c>
      <c r="S58" s="22">
        <v>1</v>
      </c>
      <c r="T58" s="22">
        <v>0</v>
      </c>
      <c r="U58" s="22">
        <v>1</v>
      </c>
      <c r="V58" s="22"/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1</v>
      </c>
      <c r="AC58" s="49"/>
      <c r="AD58" s="49"/>
      <c r="AE58" s="22"/>
      <c r="AF58" s="49"/>
      <c r="AG58" s="49"/>
    </row>
    <row r="59" spans="1:37" s="2" customFormat="1" ht="30" hidden="1" customHeight="1" x14ac:dyDescent="0.25">
      <c r="A59" s="10" t="s">
        <v>120</v>
      </c>
      <c r="B59" s="20">
        <v>214447</v>
      </c>
      <c r="C59" s="20">
        <f>SUM(E59:AG59)</f>
        <v>185988.6</v>
      </c>
      <c r="D59" s="13"/>
      <c r="E59" s="9">
        <v>8532</v>
      </c>
      <c r="F59" s="9">
        <v>6006</v>
      </c>
      <c r="G59" s="9">
        <v>13990</v>
      </c>
      <c r="H59" s="9">
        <v>11277.6</v>
      </c>
      <c r="I59" s="90">
        <v>5725</v>
      </c>
      <c r="J59" s="9">
        <v>11939</v>
      </c>
      <c r="K59" s="9"/>
      <c r="L59" s="9">
        <v>8497</v>
      </c>
      <c r="M59" s="9">
        <v>10048</v>
      </c>
      <c r="N59" s="9">
        <v>10249</v>
      </c>
      <c r="O59" s="9">
        <v>3000</v>
      </c>
      <c r="P59" s="9">
        <v>6210</v>
      </c>
      <c r="Q59" s="9">
        <v>7930</v>
      </c>
      <c r="R59" s="9"/>
      <c r="S59" s="9"/>
      <c r="T59" s="9">
        <v>9997</v>
      </c>
      <c r="U59" s="9">
        <v>10907</v>
      </c>
      <c r="V59" s="9"/>
      <c r="W59" s="90">
        <v>12107</v>
      </c>
      <c r="X59" s="9">
        <v>9823</v>
      </c>
      <c r="Y59" s="9">
        <v>7715</v>
      </c>
      <c r="Z59" s="9">
        <v>2158</v>
      </c>
      <c r="AA59" s="90">
        <v>6364</v>
      </c>
      <c r="AB59" s="90"/>
      <c r="AC59" s="9">
        <v>13864</v>
      </c>
      <c r="AD59" s="9"/>
      <c r="AE59" s="9"/>
      <c r="AF59" s="9"/>
      <c r="AG59" s="9">
        <v>9650</v>
      </c>
      <c r="AH59" s="18"/>
    </row>
    <row r="60" spans="1:37" s="2" customFormat="1" ht="30" hidden="1" customHeight="1" x14ac:dyDescent="0.25">
      <c r="A60" s="27" t="s">
        <v>118</v>
      </c>
      <c r="B60" s="20">
        <v>94</v>
      </c>
      <c r="C60" s="20">
        <f>SUM(E60:AG60)</f>
        <v>0</v>
      </c>
      <c r="D60" s="13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8"/>
    </row>
    <row r="61" spans="1:37" s="2" customFormat="1" ht="30" hidden="1" customHeight="1" x14ac:dyDescent="0.25">
      <c r="A61" s="15" t="s">
        <v>146</v>
      </c>
      <c r="B61" s="20"/>
      <c r="C61" s="20">
        <f>SUM(E61:AG61)</f>
        <v>6024</v>
      </c>
      <c r="D61" s="13"/>
      <c r="E61" s="9"/>
      <c r="F61" s="9">
        <v>720</v>
      </c>
      <c r="G61" s="9"/>
      <c r="H61" s="9"/>
      <c r="I61" s="9"/>
      <c r="J61" s="9"/>
      <c r="K61" s="9"/>
      <c r="L61" s="9">
        <v>525</v>
      </c>
      <c r="M61" s="9">
        <v>568</v>
      </c>
      <c r="N61" s="9"/>
      <c r="O61" s="9">
        <v>20</v>
      </c>
      <c r="P61" s="9"/>
      <c r="Q61" s="9"/>
      <c r="R61" s="9"/>
      <c r="S61" s="9"/>
      <c r="T61" s="9">
        <v>747</v>
      </c>
      <c r="U61" s="9"/>
      <c r="V61" s="9"/>
      <c r="W61" s="9"/>
      <c r="X61" s="9"/>
      <c r="Y61" s="9">
        <v>250</v>
      </c>
      <c r="Z61" s="9">
        <v>612</v>
      </c>
      <c r="AA61" s="9"/>
      <c r="AB61" s="9"/>
      <c r="AC61" s="9">
        <v>2392</v>
      </c>
      <c r="AD61" s="9"/>
      <c r="AE61" s="9"/>
      <c r="AF61" s="9"/>
      <c r="AG61" s="9">
        <v>190</v>
      </c>
      <c r="AH61" s="18"/>
    </row>
    <row r="62" spans="1:37" s="2" customFormat="1" ht="30" hidden="1" customHeight="1" x14ac:dyDescent="0.25">
      <c r="A62" s="16" t="s">
        <v>5</v>
      </c>
      <c r="B62" s="28">
        <f>B60/B59</f>
        <v>4.3833674520977209E-4</v>
      </c>
      <c r="C62" s="28">
        <f>C60/C59</f>
        <v>0</v>
      </c>
      <c r="D62" s="13"/>
      <c r="E62" s="30">
        <f>E60/E59</f>
        <v>0</v>
      </c>
      <c r="F62" s="30">
        <f t="shared" ref="F62:AG62" si="22">F60/F59</f>
        <v>0</v>
      </c>
      <c r="G62" s="30">
        <f t="shared" si="22"/>
        <v>0</v>
      </c>
      <c r="H62" s="30">
        <f t="shared" si="22"/>
        <v>0</v>
      </c>
      <c r="I62" s="30">
        <f t="shared" si="22"/>
        <v>0</v>
      </c>
      <c r="J62" s="30">
        <f t="shared" si="22"/>
        <v>0</v>
      </c>
      <c r="K62" s="30"/>
      <c r="L62" s="30">
        <f t="shared" si="22"/>
        <v>0</v>
      </c>
      <c r="M62" s="30">
        <f t="shared" si="22"/>
        <v>0</v>
      </c>
      <c r="N62" s="30">
        <f t="shared" si="22"/>
        <v>0</v>
      </c>
      <c r="O62" s="30">
        <f t="shared" si="22"/>
        <v>0</v>
      </c>
      <c r="P62" s="30">
        <f t="shared" si="22"/>
        <v>0</v>
      </c>
      <c r="Q62" s="30">
        <f t="shared" si="22"/>
        <v>0</v>
      </c>
      <c r="R62" s="30"/>
      <c r="S62" s="30"/>
      <c r="T62" s="30">
        <f t="shared" si="22"/>
        <v>0</v>
      </c>
      <c r="U62" s="30">
        <f t="shared" si="22"/>
        <v>0</v>
      </c>
      <c r="V62" s="30"/>
      <c r="W62" s="30">
        <f t="shared" si="22"/>
        <v>0</v>
      </c>
      <c r="X62" s="30">
        <f t="shared" si="22"/>
        <v>0</v>
      </c>
      <c r="Y62" s="30">
        <f t="shared" si="22"/>
        <v>0</v>
      </c>
      <c r="Z62" s="30">
        <f t="shared" si="22"/>
        <v>0</v>
      </c>
      <c r="AA62" s="30"/>
      <c r="AB62" s="30"/>
      <c r="AC62" s="30">
        <f t="shared" si="22"/>
        <v>0</v>
      </c>
      <c r="AD62" s="30"/>
      <c r="AE62" s="30"/>
      <c r="AF62" s="30"/>
      <c r="AG62" s="30">
        <f t="shared" si="22"/>
        <v>0</v>
      </c>
      <c r="AH62" s="19"/>
    </row>
    <row r="63" spans="1:37" s="2" customFormat="1" ht="30" hidden="1" customHeight="1" x14ac:dyDescent="0.25">
      <c r="A63" s="16" t="s">
        <v>119</v>
      </c>
      <c r="B63" s="20">
        <v>60</v>
      </c>
      <c r="C63" s="20">
        <f>SUM(E63:AG63)</f>
        <v>0</v>
      </c>
      <c r="D63" s="13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19"/>
    </row>
    <row r="64" spans="1:37" s="2" customFormat="1" ht="30" hidden="1" customHeight="1" x14ac:dyDescent="0.25">
      <c r="A64" s="16" t="s">
        <v>6</v>
      </c>
      <c r="B64" s="20">
        <v>30</v>
      </c>
      <c r="C64" s="20">
        <f>SUM(E64:AG64)</f>
        <v>0</v>
      </c>
      <c r="D64" s="13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19"/>
    </row>
    <row r="65" spans="1:34" s="2" customFormat="1" ht="30" hidden="1" customHeight="1" x14ac:dyDescent="0.25">
      <c r="A65" s="16" t="s">
        <v>7</v>
      </c>
      <c r="B65" s="20"/>
      <c r="C65" s="20">
        <f>SUM(E65:AG65)</f>
        <v>0</v>
      </c>
      <c r="D65" s="13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19"/>
    </row>
    <row r="66" spans="1:34" s="2" customFormat="1" ht="30" hidden="1" customHeight="1" x14ac:dyDescent="0.25">
      <c r="A66" s="16" t="s">
        <v>8</v>
      </c>
      <c r="B66" s="20"/>
      <c r="C66" s="20">
        <f>SUM(E66:AG66)</f>
        <v>0</v>
      </c>
      <c r="D66" s="1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19"/>
    </row>
    <row r="67" spans="1:34" s="2" customFormat="1" ht="30" hidden="1" customHeight="1" x14ac:dyDescent="0.25">
      <c r="A67" s="16" t="s">
        <v>9</v>
      </c>
      <c r="B67" s="20"/>
      <c r="C67" s="20">
        <f>SUM(E67:AG67)</f>
        <v>1762</v>
      </c>
      <c r="D67" s="13"/>
      <c r="E67" s="22">
        <v>15</v>
      </c>
      <c r="F67" s="22"/>
      <c r="G67" s="22">
        <v>205</v>
      </c>
      <c r="H67" s="22">
        <v>73</v>
      </c>
      <c r="I67" s="22">
        <v>55</v>
      </c>
      <c r="J67" s="22">
        <v>220</v>
      </c>
      <c r="K67" s="22"/>
      <c r="L67" s="22">
        <v>40</v>
      </c>
      <c r="M67" s="22">
        <v>97</v>
      </c>
      <c r="N67" s="22"/>
      <c r="O67" s="22"/>
      <c r="P67" s="22"/>
      <c r="Q67" s="22">
        <v>85</v>
      </c>
      <c r="R67" s="22"/>
      <c r="S67" s="22"/>
      <c r="T67" s="22">
        <v>200</v>
      </c>
      <c r="U67" s="22"/>
      <c r="V67" s="22"/>
      <c r="W67" s="22">
        <v>12</v>
      </c>
      <c r="X67" s="22">
        <v>100</v>
      </c>
      <c r="Y67" s="22">
        <v>30</v>
      </c>
      <c r="Z67" s="22"/>
      <c r="AA67" s="22"/>
      <c r="AB67" s="22"/>
      <c r="AC67" s="22">
        <v>630</v>
      </c>
      <c r="AD67" s="22"/>
      <c r="AE67" s="22"/>
      <c r="AF67" s="22"/>
      <c r="AG67" s="22"/>
      <c r="AH67" s="19"/>
    </row>
    <row r="68" spans="1:34" s="2" customFormat="1" ht="30" hidden="1" customHeight="1" x14ac:dyDescent="0.25">
      <c r="A68" s="15" t="s">
        <v>10</v>
      </c>
      <c r="B68" s="20"/>
      <c r="C68" s="20">
        <f t="shared" ref="C68:C79" si="23">SUM(E68:AG68)</f>
        <v>0</v>
      </c>
      <c r="D68" s="13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19"/>
    </row>
    <row r="69" spans="1:34" s="2" customFormat="1" ht="30" hidden="1" customHeight="1" outlineLevel="1" x14ac:dyDescent="0.25">
      <c r="A69" s="15" t="s">
        <v>121</v>
      </c>
      <c r="B69" s="20"/>
      <c r="C69" s="20">
        <f t="shared" si="23"/>
        <v>0</v>
      </c>
      <c r="D69" s="13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19"/>
    </row>
    <row r="70" spans="1:34" s="2" customFormat="1" ht="30" hidden="1" customHeight="1" outlineLevel="1" x14ac:dyDescent="0.25">
      <c r="A70" s="15" t="s">
        <v>122</v>
      </c>
      <c r="B70" s="20"/>
      <c r="C70" s="20">
        <f t="shared" si="23"/>
        <v>0</v>
      </c>
      <c r="D70" s="13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19"/>
    </row>
    <row r="71" spans="1:34" s="2" customFormat="1" ht="30" hidden="1" customHeight="1" x14ac:dyDescent="0.25">
      <c r="A71" s="10" t="s">
        <v>11</v>
      </c>
      <c r="B71" s="20"/>
      <c r="C71" s="20">
        <f t="shared" si="23"/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8"/>
    </row>
    <row r="72" spans="1:34" s="2" customFormat="1" ht="30" hidden="1" customHeight="1" x14ac:dyDescent="0.25">
      <c r="A72" s="27" t="s">
        <v>12</v>
      </c>
      <c r="B72" s="20"/>
      <c r="C72" s="20">
        <f t="shared" si="23"/>
        <v>158</v>
      </c>
      <c r="D72" s="13"/>
      <c r="E72" s="29"/>
      <c r="F72" s="29"/>
      <c r="G72" s="29">
        <v>96</v>
      </c>
      <c r="H72" s="29">
        <v>13</v>
      </c>
      <c r="I72" s="29"/>
      <c r="J72" s="29"/>
      <c r="K72" s="29"/>
      <c r="L72" s="29">
        <v>2</v>
      </c>
      <c r="M72" s="29">
        <v>43</v>
      </c>
      <c r="N72" s="29"/>
      <c r="O72" s="29">
        <v>1</v>
      </c>
      <c r="P72" s="29"/>
      <c r="Q72" s="29"/>
      <c r="R72" s="29"/>
      <c r="S72" s="29"/>
      <c r="T72" s="29"/>
      <c r="U72" s="29"/>
      <c r="V72" s="29"/>
      <c r="W72" s="29"/>
      <c r="X72" s="29"/>
      <c r="Y72" s="29">
        <v>3</v>
      </c>
      <c r="Z72" s="29"/>
      <c r="AA72" s="29"/>
      <c r="AB72" s="29"/>
      <c r="AC72" s="29"/>
      <c r="AD72" s="29"/>
      <c r="AE72" s="29"/>
      <c r="AF72" s="29"/>
      <c r="AG72" s="29"/>
      <c r="AH72" s="18"/>
    </row>
    <row r="73" spans="1:34" s="2" customFormat="1" ht="30" hidden="1" customHeight="1" x14ac:dyDescent="0.25">
      <c r="A73" s="16" t="s">
        <v>5</v>
      </c>
      <c r="B73" s="28" t="e">
        <f>B72/B71</f>
        <v>#DIV/0!</v>
      </c>
      <c r="C73" s="20" t="e">
        <f t="shared" si="23"/>
        <v>#DIV/0!</v>
      </c>
      <c r="D73" s="13"/>
      <c r="E73" s="30" t="e">
        <f t="shared" ref="E73:AG73" si="24">E72/E71</f>
        <v>#DIV/0!</v>
      </c>
      <c r="F73" s="30" t="e">
        <f t="shared" si="24"/>
        <v>#DIV/0!</v>
      </c>
      <c r="G73" s="30" t="e">
        <f t="shared" si="24"/>
        <v>#DIV/0!</v>
      </c>
      <c r="H73" s="30" t="e">
        <f t="shared" si="24"/>
        <v>#DIV/0!</v>
      </c>
      <c r="I73" s="30" t="e">
        <f t="shared" si="24"/>
        <v>#DIV/0!</v>
      </c>
      <c r="J73" s="30" t="e">
        <f t="shared" si="24"/>
        <v>#DIV/0!</v>
      </c>
      <c r="K73" s="30"/>
      <c r="L73" s="30" t="e">
        <f t="shared" si="24"/>
        <v>#DIV/0!</v>
      </c>
      <c r="M73" s="30" t="e">
        <f t="shared" si="24"/>
        <v>#DIV/0!</v>
      </c>
      <c r="N73" s="30" t="e">
        <f t="shared" si="24"/>
        <v>#DIV/0!</v>
      </c>
      <c r="O73" s="30" t="e">
        <f t="shared" si="24"/>
        <v>#DIV/0!</v>
      </c>
      <c r="P73" s="30" t="e">
        <f t="shared" si="24"/>
        <v>#DIV/0!</v>
      </c>
      <c r="Q73" s="30" t="e">
        <f t="shared" si="24"/>
        <v>#DIV/0!</v>
      </c>
      <c r="R73" s="30"/>
      <c r="S73" s="30"/>
      <c r="T73" s="30" t="e">
        <f t="shared" si="24"/>
        <v>#DIV/0!</v>
      </c>
      <c r="U73" s="30" t="e">
        <f t="shared" si="24"/>
        <v>#DIV/0!</v>
      </c>
      <c r="V73" s="30"/>
      <c r="W73" s="30" t="e">
        <f t="shared" si="24"/>
        <v>#DIV/0!</v>
      </c>
      <c r="X73" s="30" t="e">
        <f t="shared" si="24"/>
        <v>#DIV/0!</v>
      </c>
      <c r="Y73" s="30" t="e">
        <f t="shared" si="24"/>
        <v>#DIV/0!</v>
      </c>
      <c r="Z73" s="30" t="e">
        <f t="shared" si="24"/>
        <v>#DIV/0!</v>
      </c>
      <c r="AA73" s="30" t="e">
        <f t="shared" si="24"/>
        <v>#DIV/0!</v>
      </c>
      <c r="AB73" s="30"/>
      <c r="AC73" s="30" t="e">
        <f t="shared" si="24"/>
        <v>#DIV/0!</v>
      </c>
      <c r="AD73" s="30"/>
      <c r="AE73" s="30"/>
      <c r="AF73" s="30"/>
      <c r="AG73" s="30" t="e">
        <f t="shared" si="24"/>
        <v>#DIV/0!</v>
      </c>
      <c r="AH73" s="19"/>
    </row>
    <row r="74" spans="1:34" s="2" customFormat="1" ht="30" hidden="1" customHeight="1" outlineLevel="1" x14ac:dyDescent="0.25">
      <c r="A74" s="15" t="s">
        <v>13</v>
      </c>
      <c r="B74" s="20"/>
      <c r="C74" s="20">
        <f t="shared" si="23"/>
        <v>0</v>
      </c>
      <c r="D74" s="1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19"/>
    </row>
    <row r="75" spans="1:34" s="2" customFormat="1" ht="30" hidden="1" customHeight="1" x14ac:dyDescent="0.25">
      <c r="A75" s="10" t="s">
        <v>113</v>
      </c>
      <c r="B75" s="20"/>
      <c r="C75" s="20">
        <f t="shared" si="23"/>
        <v>0</v>
      </c>
      <c r="D75" s="13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18"/>
    </row>
    <row r="76" spans="1:34" s="2" customFormat="1" ht="26.45" hidden="1" customHeight="1" x14ac:dyDescent="0.25">
      <c r="A76" s="27" t="s">
        <v>114</v>
      </c>
      <c r="B76" s="23"/>
      <c r="C76" s="23">
        <f t="shared" si="23"/>
        <v>140.5</v>
      </c>
      <c r="D76" s="8"/>
      <c r="E76" s="22">
        <v>8</v>
      </c>
      <c r="F76" s="22"/>
      <c r="G76" s="22"/>
      <c r="H76" s="22"/>
      <c r="I76" s="22"/>
      <c r="J76" s="22"/>
      <c r="K76" s="22"/>
      <c r="L76" s="22">
        <v>13.5</v>
      </c>
      <c r="M76" s="22">
        <v>55</v>
      </c>
      <c r="N76" s="22"/>
      <c r="O76" s="49"/>
      <c r="P76" s="22"/>
      <c r="Q76" s="22"/>
      <c r="R76" s="22"/>
      <c r="S76" s="22"/>
      <c r="T76" s="22"/>
      <c r="U76" s="22"/>
      <c r="V76" s="22"/>
      <c r="W76" s="22"/>
      <c r="X76" s="22">
        <v>12</v>
      </c>
      <c r="Y76" s="22"/>
      <c r="Z76" s="22"/>
      <c r="AA76" s="22"/>
      <c r="AB76" s="22"/>
      <c r="AC76" s="22">
        <v>52</v>
      </c>
      <c r="AD76" s="22"/>
      <c r="AE76" s="22"/>
      <c r="AF76" s="22"/>
      <c r="AG76" s="22"/>
      <c r="AH76" s="18"/>
    </row>
    <row r="77" spans="1:34" s="2" customFormat="1" ht="30" hidden="1" customHeight="1" x14ac:dyDescent="0.25">
      <c r="A77" s="12" t="s">
        <v>147</v>
      </c>
      <c r="B77" s="23"/>
      <c r="C77" s="23">
        <f t="shared" si="23"/>
        <v>0</v>
      </c>
      <c r="D77" s="8"/>
      <c r="E77" s="22"/>
      <c r="F77" s="22"/>
      <c r="G77" s="22"/>
      <c r="H77" s="49"/>
      <c r="I77" s="22"/>
      <c r="J77" s="22"/>
      <c r="K77" s="22"/>
      <c r="L77" s="22"/>
      <c r="M77" s="22"/>
      <c r="N77" s="49"/>
      <c r="O77" s="49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18"/>
    </row>
    <row r="78" spans="1:34" s="2" customFormat="1" ht="30" hidden="1" customHeight="1" x14ac:dyDescent="0.25">
      <c r="A78" s="12" t="s">
        <v>5</v>
      </c>
      <c r="B78" s="28"/>
      <c r="C78" s="23">
        <f t="shared" si="23"/>
        <v>0</v>
      </c>
      <c r="D78" s="8" t="e">
        <f t="shared" ref="D78:D108" si="25">C78/B78</f>
        <v>#DIV/0!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19"/>
    </row>
    <row r="79" spans="1:34" s="2" customFormat="1" ht="30" hidden="1" customHeight="1" x14ac:dyDescent="0.25">
      <c r="A79" s="16" t="s">
        <v>14</v>
      </c>
      <c r="B79" s="20"/>
      <c r="C79" s="23">
        <f t="shared" si="23"/>
        <v>255</v>
      </c>
      <c r="D79" s="13"/>
      <c r="E79" s="29"/>
      <c r="F79" s="29"/>
      <c r="G79" s="29">
        <v>170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>
        <v>85</v>
      </c>
      <c r="Z79" s="29"/>
      <c r="AA79" s="29"/>
      <c r="AB79" s="29"/>
      <c r="AC79" s="29"/>
      <c r="AD79" s="29"/>
      <c r="AE79" s="29"/>
      <c r="AF79" s="29"/>
      <c r="AG79" s="29"/>
      <c r="AH79" s="18"/>
    </row>
    <row r="80" spans="1:34" s="2" customFormat="1" ht="30" hidden="1" customHeight="1" outlineLevel="1" x14ac:dyDescent="0.25">
      <c r="A80" s="15" t="s">
        <v>15</v>
      </c>
      <c r="B80" s="20"/>
      <c r="C80" s="20">
        <f t="shared" ref="C80:C93" si="26">SUM(E80:AG80)</f>
        <v>0</v>
      </c>
      <c r="D80" s="13" t="e">
        <f t="shared" si="25"/>
        <v>#DIV/0!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19"/>
    </row>
    <row r="81" spans="1:34" s="2" customFormat="1" ht="30" hidden="1" customHeight="1" outlineLevel="1" x14ac:dyDescent="0.25">
      <c r="A81" s="15" t="s">
        <v>16</v>
      </c>
      <c r="B81" s="20"/>
      <c r="C81" s="20">
        <f t="shared" si="26"/>
        <v>0</v>
      </c>
      <c r="D81" s="13" t="e">
        <f t="shared" si="25"/>
        <v>#DIV/0!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19"/>
    </row>
    <row r="82" spans="1:34" s="2" customFormat="1" ht="30" hidden="1" customHeight="1" x14ac:dyDescent="0.25">
      <c r="A82" s="16" t="s">
        <v>17</v>
      </c>
      <c r="B82" s="20"/>
      <c r="C82" s="20">
        <f t="shared" si="26"/>
        <v>4011</v>
      </c>
      <c r="D82" s="13"/>
      <c r="E82" s="32">
        <v>2010</v>
      </c>
      <c r="F82" s="32"/>
      <c r="G82" s="32"/>
      <c r="H82" s="32"/>
      <c r="I82" s="32"/>
      <c r="J82" s="32">
        <v>107</v>
      </c>
      <c r="K82" s="32"/>
      <c r="L82" s="32"/>
      <c r="M82" s="32">
        <v>70</v>
      </c>
      <c r="N82" s="32">
        <v>50</v>
      </c>
      <c r="O82" s="32"/>
      <c r="P82" s="32"/>
      <c r="Q82" s="32">
        <v>10</v>
      </c>
      <c r="R82" s="32"/>
      <c r="S82" s="32"/>
      <c r="T82" s="32">
        <v>1135</v>
      </c>
      <c r="U82" s="32"/>
      <c r="V82" s="32"/>
      <c r="W82" s="32"/>
      <c r="X82" s="32">
        <v>250</v>
      </c>
      <c r="Y82" s="32"/>
      <c r="Z82" s="32"/>
      <c r="AA82" s="32"/>
      <c r="AB82" s="32"/>
      <c r="AC82" s="32">
        <v>329</v>
      </c>
      <c r="AD82" s="32"/>
      <c r="AE82" s="32"/>
      <c r="AF82" s="32"/>
      <c r="AG82" s="32">
        <v>50</v>
      </c>
      <c r="AH82" s="19"/>
    </row>
    <row r="83" spans="1:34" s="2" customFormat="1" ht="30" hidden="1" customHeight="1" x14ac:dyDescent="0.25">
      <c r="A83" s="16" t="s">
        <v>18</v>
      </c>
      <c r="B83" s="20"/>
      <c r="C83" s="20">
        <f t="shared" si="26"/>
        <v>2084</v>
      </c>
      <c r="D83" s="13"/>
      <c r="E83" s="32"/>
      <c r="F83" s="32">
        <v>6</v>
      </c>
      <c r="G83" s="32"/>
      <c r="H83" s="32">
        <v>668</v>
      </c>
      <c r="I83" s="32"/>
      <c r="J83" s="32">
        <v>730</v>
      </c>
      <c r="K83" s="32"/>
      <c r="L83" s="32">
        <v>80</v>
      </c>
      <c r="M83" s="32">
        <v>180</v>
      </c>
      <c r="N83" s="32"/>
      <c r="O83" s="32"/>
      <c r="P83" s="32"/>
      <c r="Q83" s="32"/>
      <c r="R83" s="32"/>
      <c r="S83" s="32"/>
      <c r="T83" s="32">
        <v>120</v>
      </c>
      <c r="U83" s="32"/>
      <c r="V83" s="32"/>
      <c r="W83" s="32"/>
      <c r="X83" s="32"/>
      <c r="Y83" s="32"/>
      <c r="Z83" s="32"/>
      <c r="AA83" s="32"/>
      <c r="AB83" s="32"/>
      <c r="AC83" s="32">
        <v>300</v>
      </c>
      <c r="AD83" s="32"/>
      <c r="AE83" s="32"/>
      <c r="AF83" s="32"/>
      <c r="AG83" s="32"/>
      <c r="AH83" s="19"/>
    </row>
    <row r="84" spans="1:34" s="2" customFormat="1" ht="30" hidden="1" customHeight="1" x14ac:dyDescent="0.25">
      <c r="A84" s="16" t="s">
        <v>19</v>
      </c>
      <c r="B84" s="20"/>
      <c r="C84" s="20">
        <f t="shared" si="26"/>
        <v>0</v>
      </c>
      <c r="D84" s="13" t="e">
        <f t="shared" si="25"/>
        <v>#DIV/0!</v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19"/>
    </row>
    <row r="85" spans="1:34" s="2" customFormat="1" ht="30" hidden="1" customHeight="1" x14ac:dyDescent="0.25">
      <c r="A85" s="16" t="s">
        <v>20</v>
      </c>
      <c r="B85" s="20"/>
      <c r="C85" s="20">
        <f t="shared" si="26"/>
        <v>180</v>
      </c>
      <c r="D85" s="13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>
        <v>180</v>
      </c>
      <c r="Z85" s="32"/>
      <c r="AA85" s="32"/>
      <c r="AB85" s="32"/>
      <c r="AC85" s="32"/>
      <c r="AD85" s="32"/>
      <c r="AE85" s="32"/>
      <c r="AF85" s="32"/>
      <c r="AG85" s="32"/>
      <c r="AH85" s="19"/>
    </row>
    <row r="86" spans="1:34" s="2" customFormat="1" ht="30" hidden="1" customHeight="1" x14ac:dyDescent="0.25">
      <c r="A86" s="16" t="s">
        <v>21</v>
      </c>
      <c r="B86" s="20"/>
      <c r="C86" s="20">
        <f t="shared" si="26"/>
        <v>3763</v>
      </c>
      <c r="D86" s="13"/>
      <c r="E86" s="32"/>
      <c r="F86" s="32"/>
      <c r="G86" s="32">
        <v>572</v>
      </c>
      <c r="H86" s="32">
        <v>79</v>
      </c>
      <c r="I86" s="32">
        <v>91</v>
      </c>
      <c r="J86" s="32">
        <v>100</v>
      </c>
      <c r="K86" s="32"/>
      <c r="L86" s="32"/>
      <c r="M86" s="32">
        <v>437</v>
      </c>
      <c r="N86" s="32"/>
      <c r="O86" s="32">
        <v>26</v>
      </c>
      <c r="P86" s="32">
        <v>15</v>
      </c>
      <c r="Q86" s="32">
        <v>10</v>
      </c>
      <c r="R86" s="32"/>
      <c r="S86" s="32"/>
      <c r="T86" s="32">
        <v>80</v>
      </c>
      <c r="U86" s="32"/>
      <c r="V86" s="32"/>
      <c r="W86" s="32">
        <v>15</v>
      </c>
      <c r="X86" s="32">
        <v>90</v>
      </c>
      <c r="Y86" s="32">
        <v>153</v>
      </c>
      <c r="Z86" s="32"/>
      <c r="AA86" s="32">
        <v>296</v>
      </c>
      <c r="AB86" s="32"/>
      <c r="AC86" s="32">
        <v>1699</v>
      </c>
      <c r="AD86" s="32"/>
      <c r="AE86" s="32"/>
      <c r="AF86" s="32"/>
      <c r="AG86" s="32">
        <v>100</v>
      </c>
      <c r="AH86" s="19"/>
    </row>
    <row r="87" spans="1:34" s="2" customFormat="1" ht="30" hidden="1" customHeight="1" x14ac:dyDescent="0.25">
      <c r="A87" s="16" t="s">
        <v>22</v>
      </c>
      <c r="B87" s="20"/>
      <c r="C87" s="20">
        <f t="shared" si="26"/>
        <v>0</v>
      </c>
      <c r="D87" s="13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19"/>
    </row>
    <row r="88" spans="1:34" s="2" customFormat="1" ht="30" hidden="1" customHeight="1" x14ac:dyDescent="0.25">
      <c r="A88" s="16" t="s">
        <v>23</v>
      </c>
      <c r="B88" s="20"/>
      <c r="C88" s="20">
        <f t="shared" si="26"/>
        <v>0</v>
      </c>
      <c r="D88" s="13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19"/>
    </row>
    <row r="89" spans="1:34" s="2" customFormat="1" ht="30" hidden="1" customHeight="1" x14ac:dyDescent="0.25">
      <c r="A89" s="16" t="s">
        <v>24</v>
      </c>
      <c r="B89" s="20"/>
      <c r="C89" s="20">
        <f t="shared" si="26"/>
        <v>70</v>
      </c>
      <c r="D89" s="13"/>
      <c r="E89" s="20"/>
      <c r="F89" s="20"/>
      <c r="G89" s="20"/>
      <c r="H89" s="34"/>
      <c r="I89" s="20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>
        <v>70</v>
      </c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19"/>
    </row>
    <row r="90" spans="1:34" s="2" customFormat="1" ht="30" hidden="1" customHeight="1" x14ac:dyDescent="0.25">
      <c r="A90" s="16" t="s">
        <v>25</v>
      </c>
      <c r="B90" s="20"/>
      <c r="C90" s="20">
        <f t="shared" si="26"/>
        <v>292</v>
      </c>
      <c r="D90" s="13"/>
      <c r="E90" s="32"/>
      <c r="F90" s="32"/>
      <c r="G90" s="32"/>
      <c r="H90" s="32">
        <v>90</v>
      </c>
      <c r="I90" s="32">
        <v>202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19"/>
    </row>
    <row r="91" spans="1:34" s="2" customFormat="1" ht="30" hidden="1" customHeight="1" x14ac:dyDescent="0.25">
      <c r="A91" s="16" t="s">
        <v>26</v>
      </c>
      <c r="B91" s="20"/>
      <c r="C91" s="20">
        <f t="shared" si="26"/>
        <v>0</v>
      </c>
      <c r="D91" s="13" t="e">
        <f t="shared" si="25"/>
        <v>#DIV/0!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19"/>
    </row>
    <row r="92" spans="1:34" s="2" customFormat="1" ht="30" hidden="1" customHeight="1" x14ac:dyDescent="0.25">
      <c r="A92" s="16" t="s">
        <v>27</v>
      </c>
      <c r="B92" s="20"/>
      <c r="C92" s="17">
        <f t="shared" si="26"/>
        <v>20</v>
      </c>
      <c r="D92" s="13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>
        <v>10</v>
      </c>
      <c r="V92" s="32"/>
      <c r="W92" s="32">
        <v>10</v>
      </c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19"/>
    </row>
    <row r="93" spans="1:34" ht="30" hidden="1" customHeight="1" x14ac:dyDescent="0.25">
      <c r="A93" s="10" t="s">
        <v>28</v>
      </c>
      <c r="B93" s="20"/>
      <c r="C93" s="20">
        <f t="shared" si="26"/>
        <v>0</v>
      </c>
      <c r="D93" s="13" t="e">
        <f t="shared" si="25"/>
        <v>#DIV/0!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</row>
    <row r="94" spans="1:34" ht="30" hidden="1" customHeight="1" x14ac:dyDescent="0.25">
      <c r="A94" s="27" t="s">
        <v>29</v>
      </c>
      <c r="B94" s="20"/>
      <c r="C94" s="20">
        <f>SUM(E94:AG94)</f>
        <v>0</v>
      </c>
      <c r="D94" s="13" t="e">
        <f t="shared" si="25"/>
        <v>#DIV/0!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</row>
    <row r="95" spans="1:34" ht="30" hidden="1" customHeight="1" x14ac:dyDescent="0.25">
      <c r="A95" s="12" t="s">
        <v>5</v>
      </c>
      <c r="B95" s="28"/>
      <c r="C95" s="20">
        <f>SUM(E95:AG95)</f>
        <v>0</v>
      </c>
      <c r="D95" s="13" t="e">
        <f t="shared" si="25"/>
        <v>#DIV/0!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</row>
    <row r="96" spans="1:34" ht="30" hidden="1" customHeight="1" x14ac:dyDescent="0.25">
      <c r="A96" s="12" t="s">
        <v>30</v>
      </c>
      <c r="B96" s="28"/>
      <c r="C96" s="20">
        <f>SUM(E96:AG96)</f>
        <v>0</v>
      </c>
      <c r="D96" s="13" t="e">
        <f t="shared" si="25"/>
        <v>#DIV/0!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4" ht="30" hidden="1" customHeight="1" x14ac:dyDescent="0.25">
      <c r="A97" s="12"/>
      <c r="B97" s="28"/>
      <c r="C97" s="34"/>
      <c r="D97" s="13" t="e">
        <f t="shared" si="25"/>
        <v>#DIV/0!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4" s="4" customFormat="1" ht="30" hidden="1" customHeight="1" x14ac:dyDescent="0.25">
      <c r="A98" s="71" t="s">
        <v>31</v>
      </c>
      <c r="B98" s="35"/>
      <c r="C98" s="35">
        <f>SUM(E98:AG98)</f>
        <v>0</v>
      </c>
      <c r="D98" s="13" t="e">
        <f t="shared" si="25"/>
        <v>#DIV/0!</v>
      </c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</row>
    <row r="99" spans="1:34" ht="30" hidden="1" customHeight="1" x14ac:dyDescent="0.25">
      <c r="A99" s="12"/>
      <c r="B99" s="28"/>
      <c r="C99" s="34"/>
      <c r="D99" s="13" t="e">
        <f t="shared" si="25"/>
        <v>#DIV/0!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4" ht="7.9" hidden="1" customHeight="1" x14ac:dyDescent="0.25">
      <c r="A100" s="12"/>
      <c r="B100" s="28"/>
      <c r="C100" s="17"/>
      <c r="D100" s="13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</row>
    <row r="101" spans="1:34" s="38" customFormat="1" ht="30" hidden="1" customHeight="1" x14ac:dyDescent="0.25">
      <c r="A101" s="12" t="s">
        <v>32</v>
      </c>
      <c r="B101" s="37"/>
      <c r="C101" s="37">
        <f>SUM(E101:AG101)</f>
        <v>-61929</v>
      </c>
      <c r="D101" s="13"/>
      <c r="E101" s="91">
        <f>(E60-E102)</f>
        <v>-2925</v>
      </c>
      <c r="F101" s="91">
        <f t="shared" ref="F101:AG101" si="27">(F60-F102)</f>
        <v>-2253</v>
      </c>
      <c r="G101" s="91">
        <f t="shared" si="27"/>
        <v>-8550</v>
      </c>
      <c r="H101" s="91">
        <f t="shared" si="27"/>
        <v>-3688</v>
      </c>
      <c r="I101" s="91">
        <f t="shared" si="27"/>
        <v>-2300</v>
      </c>
      <c r="J101" s="91">
        <f t="shared" si="27"/>
        <v>-3800</v>
      </c>
      <c r="K101" s="91"/>
      <c r="L101" s="91">
        <f t="shared" si="27"/>
        <v>-2592</v>
      </c>
      <c r="M101" s="91">
        <f t="shared" si="27"/>
        <v>-5121</v>
      </c>
      <c r="N101" s="91">
        <f t="shared" si="27"/>
        <v>-2780</v>
      </c>
      <c r="O101" s="91">
        <f t="shared" si="27"/>
        <v>-1095</v>
      </c>
      <c r="P101" s="91">
        <f t="shared" si="27"/>
        <v>-660</v>
      </c>
      <c r="Q101" s="91">
        <f t="shared" si="27"/>
        <v>-708</v>
      </c>
      <c r="R101" s="91"/>
      <c r="S101" s="91"/>
      <c r="T101" s="91">
        <f t="shared" si="27"/>
        <v>-3875</v>
      </c>
      <c r="U101" s="91">
        <f t="shared" si="27"/>
        <v>-2330</v>
      </c>
      <c r="V101" s="91"/>
      <c r="W101" s="91">
        <f t="shared" si="27"/>
        <v>-3205</v>
      </c>
      <c r="X101" s="91">
        <f t="shared" si="27"/>
        <v>-1074</v>
      </c>
      <c r="Y101" s="91">
        <f t="shared" si="27"/>
        <v>-2210</v>
      </c>
      <c r="Z101" s="91">
        <f t="shared" si="27"/>
        <v>-798</v>
      </c>
      <c r="AA101" s="91">
        <f t="shared" si="27"/>
        <v>-1755</v>
      </c>
      <c r="AB101" s="91"/>
      <c r="AC101" s="91">
        <f t="shared" si="27"/>
        <v>-9000</v>
      </c>
      <c r="AD101" s="91"/>
      <c r="AE101" s="91"/>
      <c r="AF101" s="91"/>
      <c r="AG101" s="91">
        <f t="shared" si="27"/>
        <v>-1210</v>
      </c>
    </row>
    <row r="102" spans="1:34" ht="30.6" hidden="1" customHeight="1" x14ac:dyDescent="0.25">
      <c r="A102" s="12" t="s">
        <v>33</v>
      </c>
      <c r="B102" s="20"/>
      <c r="C102" s="20">
        <f>SUM(E102:AG102)</f>
        <v>61929</v>
      </c>
      <c r="D102" s="13"/>
      <c r="E102" s="9">
        <v>2925</v>
      </c>
      <c r="F102" s="9">
        <v>2253</v>
      </c>
      <c r="G102" s="9">
        <v>8550</v>
      </c>
      <c r="H102" s="9">
        <v>3688</v>
      </c>
      <c r="I102" s="9">
        <v>2300</v>
      </c>
      <c r="J102" s="9">
        <v>3800</v>
      </c>
      <c r="K102" s="9"/>
      <c r="L102" s="9">
        <v>2592</v>
      </c>
      <c r="M102" s="9">
        <v>5121</v>
      </c>
      <c r="N102" s="9">
        <v>2780</v>
      </c>
      <c r="O102" s="9">
        <v>1095</v>
      </c>
      <c r="P102" s="9">
        <v>660</v>
      </c>
      <c r="Q102" s="9">
        <v>708</v>
      </c>
      <c r="R102" s="9"/>
      <c r="S102" s="9"/>
      <c r="T102" s="9">
        <v>3875</v>
      </c>
      <c r="U102" s="9">
        <v>2330</v>
      </c>
      <c r="V102" s="9"/>
      <c r="W102" s="9">
        <v>3205</v>
      </c>
      <c r="X102" s="9">
        <v>1074</v>
      </c>
      <c r="Y102" s="9">
        <v>2210</v>
      </c>
      <c r="Z102" s="9">
        <v>798</v>
      </c>
      <c r="AA102" s="9">
        <v>1755</v>
      </c>
      <c r="AB102" s="9"/>
      <c r="AC102" s="9">
        <v>9000</v>
      </c>
      <c r="AD102" s="9"/>
      <c r="AE102" s="9"/>
      <c r="AF102" s="9"/>
      <c r="AG102" s="9">
        <v>1210</v>
      </c>
      <c r="AH102" s="18"/>
    </row>
    <row r="103" spans="1:34" ht="30" hidden="1" customHeight="1" x14ac:dyDescent="0.25">
      <c r="A103" s="12"/>
      <c r="B103" s="28"/>
      <c r="C103" s="20"/>
      <c r="D103" s="13" t="e">
        <f t="shared" si="25"/>
        <v>#DIV/0!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4" s="38" customFormat="1" ht="30" hidden="1" customHeight="1" x14ac:dyDescent="0.25">
      <c r="A104" s="12" t="s">
        <v>34</v>
      </c>
      <c r="B104" s="37"/>
      <c r="C104" s="37"/>
      <c r="D104" s="13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</row>
    <row r="105" spans="1:34" ht="30" hidden="1" customHeight="1" x14ac:dyDescent="0.25">
      <c r="A105" s="12" t="s">
        <v>35</v>
      </c>
      <c r="B105" s="29"/>
      <c r="C105" s="23">
        <f>SUM(E105:AG105)</f>
        <v>0</v>
      </c>
      <c r="D105" s="13" t="e">
        <f t="shared" si="25"/>
        <v>#DIV/0!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31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</row>
    <row r="106" spans="1:34" ht="30" hidden="1" customHeight="1" x14ac:dyDescent="0.25">
      <c r="A106" s="39" t="s">
        <v>36</v>
      </c>
      <c r="B106" s="40"/>
      <c r="C106" s="40"/>
      <c r="D106" s="13" t="e">
        <f t="shared" si="25"/>
        <v>#DIV/0!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</row>
    <row r="107" spans="1:34" ht="30" hidden="1" customHeight="1" x14ac:dyDescent="0.25">
      <c r="A107" s="12" t="s">
        <v>37</v>
      </c>
      <c r="B107" s="36"/>
      <c r="C107" s="36"/>
      <c r="D107" s="13" t="e">
        <f t="shared" si="25"/>
        <v>#DIV/0!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</row>
    <row r="108" spans="1:34" ht="30" hidden="1" customHeight="1" x14ac:dyDescent="0.25">
      <c r="A108" s="12" t="s">
        <v>38</v>
      </c>
      <c r="B108" s="24"/>
      <c r="C108" s="24" t="e">
        <f>C107/C106</f>
        <v>#DIV/0!</v>
      </c>
      <c r="D108" s="13" t="e">
        <f t="shared" si="25"/>
        <v>#DIV/0!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</row>
    <row r="109" spans="1:34" ht="30" hidden="1" customHeight="1" x14ac:dyDescent="0.25">
      <c r="A109" s="39" t="s">
        <v>130</v>
      </c>
      <c r="B109" s="74"/>
      <c r="C109" s="74"/>
      <c r="D109" s="42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</row>
    <row r="110" spans="1:34" s="11" customFormat="1" ht="30" hidden="1" customHeight="1" outlineLevel="1" x14ac:dyDescent="0.2">
      <c r="A110" s="43" t="s">
        <v>39</v>
      </c>
      <c r="B110" s="20"/>
      <c r="C110" s="23"/>
      <c r="D110" s="13" t="e">
        <f t="shared" ref="D110:D147" si="28">C110/B110</f>
        <v>#DIV/0!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4" s="11" customFormat="1" ht="30" hidden="1" customHeight="1" outlineLevel="1" x14ac:dyDescent="0.2">
      <c r="A111" s="43" t="s">
        <v>44</v>
      </c>
      <c r="B111" s="34"/>
      <c r="C111" s="22"/>
      <c r="D111" s="13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4" s="11" customFormat="1" ht="30" hidden="1" customHeight="1" outlineLevel="1" x14ac:dyDescent="0.2">
      <c r="A112" s="43" t="s">
        <v>106</v>
      </c>
      <c r="B112" s="34"/>
      <c r="C112" s="22"/>
      <c r="D112" s="13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s="11" customFormat="1" ht="30" hidden="1" customHeight="1" outlineLevel="1" x14ac:dyDescent="0.2">
      <c r="A113" s="43" t="s">
        <v>107</v>
      </c>
      <c r="B113" s="34"/>
      <c r="C113" s="22"/>
      <c r="D113" s="13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45" customFormat="1" ht="34.9" hidden="1" customHeight="1" outlineLevel="1" x14ac:dyDescent="0.2">
      <c r="A114" s="12" t="s">
        <v>40</v>
      </c>
      <c r="B114" s="34"/>
      <c r="C114" s="22"/>
      <c r="D114" s="13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45" customFormat="1" ht="33" hidden="1" customHeight="1" outlineLevel="1" x14ac:dyDescent="0.2">
      <c r="A115" s="12" t="s">
        <v>41</v>
      </c>
      <c r="B115" s="34"/>
      <c r="C115" s="22"/>
      <c r="D115" s="13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s="11" customFormat="1" ht="34.15" hidden="1" customHeight="1" outlineLevel="1" x14ac:dyDescent="0.2">
      <c r="A116" s="10" t="s">
        <v>42</v>
      </c>
      <c r="B116" s="23"/>
      <c r="C116" s="23"/>
      <c r="D116" s="13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s="11" customFormat="1" ht="30" hidden="1" customHeight="1" x14ac:dyDescent="0.2">
      <c r="A117" s="27" t="s">
        <v>43</v>
      </c>
      <c r="B117" s="20"/>
      <c r="C117" s="23"/>
      <c r="D117" s="13" t="e">
        <f t="shared" si="28"/>
        <v>#DIV/0!</v>
      </c>
      <c r="E117" s="34"/>
      <c r="F117" s="34"/>
      <c r="G117" s="34"/>
      <c r="H117" s="34"/>
      <c r="I117" s="34"/>
      <c r="J117" s="34"/>
      <c r="K117" s="93"/>
      <c r="L117" s="34"/>
      <c r="M117" s="34"/>
      <c r="N117" s="34"/>
      <c r="O117" s="34"/>
      <c r="P117" s="34"/>
      <c r="Q117" s="34"/>
      <c r="R117" s="93"/>
      <c r="S117" s="93"/>
      <c r="T117" s="34"/>
      <c r="U117" s="34"/>
      <c r="V117" s="93"/>
      <c r="W117" s="34"/>
      <c r="X117" s="34"/>
      <c r="Y117" s="34"/>
      <c r="Z117" s="34"/>
      <c r="AA117" s="34"/>
      <c r="AB117" s="93"/>
      <c r="AC117" s="34"/>
      <c r="AD117" s="93"/>
      <c r="AE117" s="93"/>
      <c r="AF117" s="93"/>
      <c r="AG117" s="34"/>
    </row>
    <row r="118" spans="1:33" s="11" customFormat="1" ht="30" hidden="1" customHeight="1" x14ac:dyDescent="0.2">
      <c r="A118" s="12" t="s">
        <v>136</v>
      </c>
      <c r="B118" s="24" t="e">
        <f>B117/B116</f>
        <v>#DIV/0!</v>
      </c>
      <c r="C118" s="24" t="e">
        <f>C117/C116</f>
        <v>#DIV/0!</v>
      </c>
      <c r="D118" s="13"/>
      <c r="E118" s="24" t="e">
        <f>E117/E116</f>
        <v>#DIV/0!</v>
      </c>
      <c r="F118" s="24" t="e">
        <f>F117/F116</f>
        <v>#DIV/0!</v>
      </c>
      <c r="G118" s="24" t="e">
        <f t="shared" ref="G118:AG118" si="29">G117/G116</f>
        <v>#DIV/0!</v>
      </c>
      <c r="H118" s="24" t="e">
        <f t="shared" si="29"/>
        <v>#DIV/0!</v>
      </c>
      <c r="I118" s="24" t="e">
        <f t="shared" si="29"/>
        <v>#DIV/0!</v>
      </c>
      <c r="J118" s="24" t="e">
        <f t="shared" si="29"/>
        <v>#DIV/0!</v>
      </c>
      <c r="K118" s="24"/>
      <c r="L118" s="24" t="e">
        <f t="shared" si="29"/>
        <v>#DIV/0!</v>
      </c>
      <c r="M118" s="24" t="e">
        <f t="shared" si="29"/>
        <v>#DIV/0!</v>
      </c>
      <c r="N118" s="24" t="e">
        <f t="shared" si="29"/>
        <v>#DIV/0!</v>
      </c>
      <c r="O118" s="24" t="e">
        <f t="shared" si="29"/>
        <v>#DIV/0!</v>
      </c>
      <c r="P118" s="24" t="e">
        <f t="shared" si="29"/>
        <v>#DIV/0!</v>
      </c>
      <c r="Q118" s="24" t="e">
        <f t="shared" si="29"/>
        <v>#DIV/0!</v>
      </c>
      <c r="R118" s="24"/>
      <c r="S118" s="24"/>
      <c r="T118" s="24" t="e">
        <f t="shared" si="29"/>
        <v>#DIV/0!</v>
      </c>
      <c r="U118" s="24" t="e">
        <f t="shared" si="29"/>
        <v>#DIV/0!</v>
      </c>
      <c r="V118" s="24"/>
      <c r="W118" s="24" t="e">
        <f t="shared" si="29"/>
        <v>#DIV/0!</v>
      </c>
      <c r="X118" s="24" t="e">
        <f t="shared" si="29"/>
        <v>#DIV/0!</v>
      </c>
      <c r="Y118" s="24" t="e">
        <f t="shared" si="29"/>
        <v>#DIV/0!</v>
      </c>
      <c r="Z118" s="24" t="e">
        <f t="shared" si="29"/>
        <v>#DIV/0!</v>
      </c>
      <c r="AA118" s="24" t="e">
        <f t="shared" si="29"/>
        <v>#DIV/0!</v>
      </c>
      <c r="AB118" s="24"/>
      <c r="AC118" s="24" t="e">
        <f t="shared" si="29"/>
        <v>#DIV/0!</v>
      </c>
      <c r="AD118" s="24"/>
      <c r="AE118" s="24"/>
      <c r="AF118" s="24"/>
      <c r="AG118" s="24" t="e">
        <f t="shared" si="29"/>
        <v>#DIV/0!</v>
      </c>
    </row>
    <row r="119" spans="1:33" s="87" customFormat="1" ht="31.9" hidden="1" customHeight="1" x14ac:dyDescent="0.2">
      <c r="A119" s="85" t="s">
        <v>48</v>
      </c>
      <c r="B119" s="88">
        <f>B116-B117</f>
        <v>0</v>
      </c>
      <c r="C119" s="88">
        <f>C116-C117</f>
        <v>0</v>
      </c>
      <c r="D119" s="88"/>
      <c r="E119" s="88">
        <f t="shared" ref="E119:AG119" si="30">E116-E117</f>
        <v>0</v>
      </c>
      <c r="F119" s="88">
        <f t="shared" si="30"/>
        <v>0</v>
      </c>
      <c r="G119" s="88">
        <f t="shared" si="30"/>
        <v>0</v>
      </c>
      <c r="H119" s="88">
        <f t="shared" si="30"/>
        <v>0</v>
      </c>
      <c r="I119" s="88">
        <f t="shared" si="30"/>
        <v>0</v>
      </c>
      <c r="J119" s="88">
        <f t="shared" si="30"/>
        <v>0</v>
      </c>
      <c r="K119" s="88"/>
      <c r="L119" s="88">
        <f t="shared" si="30"/>
        <v>0</v>
      </c>
      <c r="M119" s="88">
        <f t="shared" si="30"/>
        <v>0</v>
      </c>
      <c r="N119" s="88">
        <f t="shared" si="30"/>
        <v>0</v>
      </c>
      <c r="O119" s="88">
        <f t="shared" si="30"/>
        <v>0</v>
      </c>
      <c r="P119" s="88">
        <f t="shared" si="30"/>
        <v>0</v>
      </c>
      <c r="Q119" s="88">
        <f t="shared" si="30"/>
        <v>0</v>
      </c>
      <c r="R119" s="88"/>
      <c r="S119" s="88"/>
      <c r="T119" s="88">
        <f t="shared" si="30"/>
        <v>0</v>
      </c>
      <c r="U119" s="88">
        <f t="shared" si="30"/>
        <v>0</v>
      </c>
      <c r="V119" s="88"/>
      <c r="W119" s="88">
        <f t="shared" si="30"/>
        <v>0</v>
      </c>
      <c r="X119" s="88">
        <f t="shared" si="30"/>
        <v>0</v>
      </c>
      <c r="Y119" s="88">
        <f t="shared" si="30"/>
        <v>0</v>
      </c>
      <c r="Z119" s="88">
        <f t="shared" si="30"/>
        <v>0</v>
      </c>
      <c r="AA119" s="88">
        <f t="shared" si="30"/>
        <v>0</v>
      </c>
      <c r="AB119" s="88"/>
      <c r="AC119" s="88">
        <f t="shared" si="30"/>
        <v>0</v>
      </c>
      <c r="AD119" s="88"/>
      <c r="AE119" s="88"/>
      <c r="AF119" s="88"/>
      <c r="AG119" s="88">
        <f t="shared" si="30"/>
        <v>0</v>
      </c>
    </row>
    <row r="120" spans="1:33" s="11" customFormat="1" ht="30" hidden="1" customHeight="1" x14ac:dyDescent="0.2">
      <c r="A120" s="10" t="s">
        <v>44</v>
      </c>
      <c r="B120" s="34"/>
      <c r="C120" s="22">
        <f t="shared" ref="C120:C123" si="31">SUM(E120:AG120)</f>
        <v>0</v>
      </c>
      <c r="D120" s="13" t="e">
        <f t="shared" si="28"/>
        <v>#DIV/0!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s="11" customFormat="1" ht="30" hidden="1" customHeight="1" x14ac:dyDescent="0.2">
      <c r="A121" s="10" t="s">
        <v>45</v>
      </c>
      <c r="B121" s="34"/>
      <c r="C121" s="22">
        <f t="shared" si="31"/>
        <v>0</v>
      </c>
      <c r="D121" s="13" t="e">
        <f t="shared" si="28"/>
        <v>#DIV/0!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s="11" customFormat="1" ht="30" hidden="1" customHeight="1" x14ac:dyDescent="0.2">
      <c r="A122" s="10" t="s">
        <v>46</v>
      </c>
      <c r="B122" s="34"/>
      <c r="C122" s="22">
        <f t="shared" si="31"/>
        <v>0</v>
      </c>
      <c r="D122" s="13" t="e">
        <f t="shared" si="28"/>
        <v>#DIV/0!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s="11" customFormat="1" ht="30" hidden="1" customHeight="1" x14ac:dyDescent="0.2">
      <c r="A123" s="10" t="s">
        <v>47</v>
      </c>
      <c r="B123" s="34"/>
      <c r="C123" s="22">
        <f t="shared" si="31"/>
        <v>0</v>
      </c>
      <c r="D123" s="13" t="e">
        <f t="shared" si="28"/>
        <v>#DIV/0!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spans="1:33" s="11" customFormat="1" ht="30" hidden="1" customHeight="1" x14ac:dyDescent="0.2">
      <c r="A124" s="27" t="s">
        <v>49</v>
      </c>
      <c r="B124" s="23"/>
      <c r="C124" s="23">
        <f>SUM(E124:AG124)</f>
        <v>0</v>
      </c>
      <c r="D124" s="13" t="e">
        <f t="shared" si="28"/>
        <v>#DIV/0!</v>
      </c>
      <c r="E124" s="34"/>
      <c r="F124" s="34"/>
      <c r="G124" s="34"/>
      <c r="H124" s="34"/>
      <c r="I124" s="34"/>
      <c r="J124" s="34"/>
      <c r="K124" s="93"/>
      <c r="L124" s="34"/>
      <c r="M124" s="34"/>
      <c r="N124" s="34"/>
      <c r="O124" s="34"/>
      <c r="P124" s="34"/>
      <c r="Q124" s="34"/>
      <c r="R124" s="93"/>
      <c r="S124" s="93"/>
      <c r="T124" s="34"/>
      <c r="U124" s="34"/>
      <c r="V124" s="93"/>
      <c r="W124" s="34"/>
      <c r="X124" s="34"/>
      <c r="Y124" s="34"/>
      <c r="Z124" s="34"/>
      <c r="AA124" s="34"/>
      <c r="AB124" s="93"/>
      <c r="AC124" s="34"/>
      <c r="AD124" s="93"/>
      <c r="AE124" s="93"/>
      <c r="AF124" s="93"/>
      <c r="AG124" s="34"/>
    </row>
    <row r="125" spans="1:33" s="11" customFormat="1" ht="31.15" hidden="1" customHeight="1" x14ac:dyDescent="0.2">
      <c r="A125" s="12" t="s">
        <v>136</v>
      </c>
      <c r="B125" s="24" t="e">
        <f>B124/B116</f>
        <v>#DIV/0!</v>
      </c>
      <c r="C125" s="24" t="e">
        <f>C124/C116</f>
        <v>#DIV/0!</v>
      </c>
      <c r="D125" s="24"/>
      <c r="E125" s="24" t="e">
        <f t="shared" ref="E125:AG125" si="32">E124/E116</f>
        <v>#DIV/0!</v>
      </c>
      <c r="F125" s="24" t="e">
        <f t="shared" si="32"/>
        <v>#DIV/0!</v>
      </c>
      <c r="G125" s="24" t="e">
        <f t="shared" si="32"/>
        <v>#DIV/0!</v>
      </c>
      <c r="H125" s="24" t="e">
        <f t="shared" si="32"/>
        <v>#DIV/0!</v>
      </c>
      <c r="I125" s="24" t="e">
        <f t="shared" si="32"/>
        <v>#DIV/0!</v>
      </c>
      <c r="J125" s="24" t="e">
        <f t="shared" si="32"/>
        <v>#DIV/0!</v>
      </c>
      <c r="K125" s="24"/>
      <c r="L125" s="24" t="e">
        <f t="shared" si="32"/>
        <v>#DIV/0!</v>
      </c>
      <c r="M125" s="24" t="e">
        <f t="shared" si="32"/>
        <v>#DIV/0!</v>
      </c>
      <c r="N125" s="24" t="e">
        <f t="shared" si="32"/>
        <v>#DIV/0!</v>
      </c>
      <c r="O125" s="24" t="e">
        <f t="shared" si="32"/>
        <v>#DIV/0!</v>
      </c>
      <c r="P125" s="24" t="e">
        <f t="shared" si="32"/>
        <v>#DIV/0!</v>
      </c>
      <c r="Q125" s="24" t="e">
        <f t="shared" si="32"/>
        <v>#DIV/0!</v>
      </c>
      <c r="R125" s="24"/>
      <c r="S125" s="24"/>
      <c r="T125" s="24" t="e">
        <f t="shared" si="32"/>
        <v>#DIV/0!</v>
      </c>
      <c r="U125" s="24" t="e">
        <f t="shared" si="32"/>
        <v>#DIV/0!</v>
      </c>
      <c r="V125" s="24"/>
      <c r="W125" s="24" t="e">
        <f t="shared" si="32"/>
        <v>#DIV/0!</v>
      </c>
      <c r="X125" s="24" t="e">
        <f t="shared" si="32"/>
        <v>#DIV/0!</v>
      </c>
      <c r="Y125" s="24" t="e">
        <f t="shared" si="32"/>
        <v>#DIV/0!</v>
      </c>
      <c r="Z125" s="24" t="e">
        <f t="shared" si="32"/>
        <v>#DIV/0!</v>
      </c>
      <c r="AA125" s="24" t="e">
        <f t="shared" si="32"/>
        <v>#DIV/0!</v>
      </c>
      <c r="AB125" s="24"/>
      <c r="AC125" s="24" t="e">
        <f t="shared" si="32"/>
        <v>#DIV/0!</v>
      </c>
      <c r="AD125" s="24"/>
      <c r="AE125" s="24"/>
      <c r="AF125" s="24"/>
      <c r="AG125" s="24" t="e">
        <f t="shared" si="32"/>
        <v>#DIV/0!</v>
      </c>
    </row>
    <row r="126" spans="1:33" s="11" customFormat="1" ht="30" hidden="1" customHeight="1" x14ac:dyDescent="0.2">
      <c r="A126" s="10" t="s">
        <v>44</v>
      </c>
      <c r="B126" s="34"/>
      <c r="C126" s="22">
        <f t="shared" ref="C126:C136" si="33">SUM(E126:AG126)</f>
        <v>0</v>
      </c>
      <c r="D126" s="13" t="e">
        <f t="shared" si="28"/>
        <v>#DIV/0!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s="11" customFormat="1" ht="30" hidden="1" customHeight="1" x14ac:dyDescent="0.2">
      <c r="A127" s="10" t="s">
        <v>45</v>
      </c>
      <c r="B127" s="34"/>
      <c r="C127" s="22">
        <f t="shared" si="33"/>
        <v>0</v>
      </c>
      <c r="D127" s="13" t="e">
        <f t="shared" si="28"/>
        <v>#DIV/0!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s="11" customFormat="1" ht="30" hidden="1" customHeight="1" x14ac:dyDescent="0.2">
      <c r="A128" s="10" t="s">
        <v>46</v>
      </c>
      <c r="B128" s="34"/>
      <c r="C128" s="22">
        <f t="shared" si="33"/>
        <v>0</v>
      </c>
      <c r="D128" s="13" t="e">
        <f t="shared" si="28"/>
        <v>#DIV/0!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s="11" customFormat="1" ht="30" hidden="1" customHeight="1" x14ac:dyDescent="0.2">
      <c r="A129" s="10" t="s">
        <v>47</v>
      </c>
      <c r="B129" s="34"/>
      <c r="C129" s="22">
        <f t="shared" si="33"/>
        <v>0</v>
      </c>
      <c r="D129" s="13" t="e">
        <f t="shared" si="28"/>
        <v>#DIV/0!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75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:33" s="45" customFormat="1" ht="48" hidden="1" customHeight="1" x14ac:dyDescent="0.2">
      <c r="A130" s="12" t="s">
        <v>144</v>
      </c>
      <c r="B130" s="34"/>
      <c r="C130" s="22">
        <v>595200</v>
      </c>
      <c r="D130" s="14" t="e">
        <f t="shared" si="28"/>
        <v>#DIV/0!</v>
      </c>
      <c r="E130" s="34"/>
      <c r="F130" s="34"/>
      <c r="G130" s="34"/>
      <c r="H130" s="34"/>
      <c r="I130" s="34"/>
      <c r="J130" s="34"/>
      <c r="K130" s="93"/>
      <c r="L130" s="34"/>
      <c r="M130" s="34"/>
      <c r="N130" s="34"/>
      <c r="O130" s="34"/>
      <c r="P130" s="34"/>
      <c r="Q130" s="34"/>
      <c r="R130" s="93"/>
      <c r="S130" s="93"/>
      <c r="T130" s="34"/>
      <c r="U130" s="34"/>
      <c r="V130" s="93"/>
      <c r="W130" s="34"/>
      <c r="X130" s="34"/>
      <c r="Y130" s="34"/>
      <c r="Z130" s="34"/>
      <c r="AA130" s="34"/>
      <c r="AB130" s="93"/>
      <c r="AC130" s="34"/>
      <c r="AD130" s="93"/>
      <c r="AE130" s="93"/>
      <c r="AF130" s="93"/>
      <c r="AG130" s="34"/>
    </row>
    <row r="131" spans="1:33" s="11" customFormat="1" ht="30" hidden="1" customHeight="1" x14ac:dyDescent="0.2">
      <c r="A131" s="27" t="s">
        <v>145</v>
      </c>
      <c r="B131" s="23"/>
      <c r="C131" s="23">
        <f t="shared" si="33"/>
        <v>0</v>
      </c>
      <c r="D131" s="13" t="e">
        <f t="shared" si="28"/>
        <v>#DIV/0!</v>
      </c>
      <c r="E131" s="34"/>
      <c r="F131" s="34"/>
      <c r="G131" s="34"/>
      <c r="H131" s="34"/>
      <c r="I131" s="34"/>
      <c r="J131" s="34"/>
      <c r="K131" s="93"/>
      <c r="L131" s="34"/>
      <c r="M131" s="34"/>
      <c r="N131" s="34"/>
      <c r="O131" s="34"/>
      <c r="P131" s="34"/>
      <c r="Q131" s="34"/>
      <c r="R131" s="93"/>
      <c r="S131" s="93"/>
      <c r="T131" s="34"/>
      <c r="U131" s="34"/>
      <c r="V131" s="93"/>
      <c r="W131" s="34"/>
      <c r="X131" s="34"/>
      <c r="Y131" s="34"/>
      <c r="Z131" s="34"/>
      <c r="AA131" s="34"/>
      <c r="AB131" s="93"/>
      <c r="AC131" s="34"/>
      <c r="AD131" s="93"/>
      <c r="AE131" s="93"/>
      <c r="AF131" s="93"/>
      <c r="AG131" s="34"/>
    </row>
    <row r="132" spans="1:33" s="11" customFormat="1" ht="27" hidden="1" customHeight="1" x14ac:dyDescent="0.2">
      <c r="A132" s="12" t="s">
        <v>5</v>
      </c>
      <c r="B132" s="25" t="e">
        <f>B131/B130</f>
        <v>#DIV/0!</v>
      </c>
      <c r="C132" s="25">
        <f>C131/C130</f>
        <v>0</v>
      </c>
      <c r="D132" s="8"/>
      <c r="E132" s="25" t="e">
        <f t="shared" ref="E132:AG132" si="34">E131/E130</f>
        <v>#DIV/0!</v>
      </c>
      <c r="F132" s="25" t="e">
        <f t="shared" si="34"/>
        <v>#DIV/0!</v>
      </c>
      <c r="G132" s="25" t="e">
        <f t="shared" si="34"/>
        <v>#DIV/0!</v>
      </c>
      <c r="H132" s="25" t="e">
        <f t="shared" si="34"/>
        <v>#DIV/0!</v>
      </c>
      <c r="I132" s="25" t="e">
        <f t="shared" si="34"/>
        <v>#DIV/0!</v>
      </c>
      <c r="J132" s="25" t="e">
        <f t="shared" si="34"/>
        <v>#DIV/0!</v>
      </c>
      <c r="K132" s="92"/>
      <c r="L132" s="25" t="e">
        <f t="shared" si="34"/>
        <v>#DIV/0!</v>
      </c>
      <c r="M132" s="25" t="e">
        <f t="shared" si="34"/>
        <v>#DIV/0!</v>
      </c>
      <c r="N132" s="25" t="e">
        <f t="shared" si="34"/>
        <v>#DIV/0!</v>
      </c>
      <c r="O132" s="25" t="e">
        <f t="shared" si="34"/>
        <v>#DIV/0!</v>
      </c>
      <c r="P132" s="25" t="e">
        <f t="shared" si="34"/>
        <v>#DIV/0!</v>
      </c>
      <c r="Q132" s="25" t="e">
        <f t="shared" si="34"/>
        <v>#DIV/0!</v>
      </c>
      <c r="R132" s="92"/>
      <c r="S132" s="92"/>
      <c r="T132" s="25" t="e">
        <f t="shared" si="34"/>
        <v>#DIV/0!</v>
      </c>
      <c r="U132" s="25" t="e">
        <f t="shared" si="34"/>
        <v>#DIV/0!</v>
      </c>
      <c r="V132" s="92"/>
      <c r="W132" s="25" t="e">
        <f t="shared" si="34"/>
        <v>#DIV/0!</v>
      </c>
      <c r="X132" s="25" t="e">
        <f t="shared" si="34"/>
        <v>#DIV/0!</v>
      </c>
      <c r="Y132" s="25" t="e">
        <f t="shared" si="34"/>
        <v>#DIV/0!</v>
      </c>
      <c r="Z132" s="25" t="e">
        <f t="shared" si="34"/>
        <v>#DIV/0!</v>
      </c>
      <c r="AA132" s="25" t="e">
        <f t="shared" si="34"/>
        <v>#DIV/0!</v>
      </c>
      <c r="AB132" s="92"/>
      <c r="AC132" s="25" t="e">
        <f t="shared" si="34"/>
        <v>#DIV/0!</v>
      </c>
      <c r="AD132" s="92"/>
      <c r="AE132" s="92"/>
      <c r="AF132" s="92"/>
      <c r="AG132" s="25" t="e">
        <f t="shared" si="34"/>
        <v>#DIV/0!</v>
      </c>
    </row>
    <row r="133" spans="1:33" s="11" customFormat="1" ht="30" hidden="1" customHeight="1" x14ac:dyDescent="0.2">
      <c r="A133" s="10" t="s">
        <v>44</v>
      </c>
      <c r="B133" s="22"/>
      <c r="C133" s="22">
        <f t="shared" si="33"/>
        <v>0</v>
      </c>
      <c r="D133" s="13" t="e">
        <f t="shared" si="28"/>
        <v>#DIV/0!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s="11" customFormat="1" ht="30" hidden="1" customHeight="1" x14ac:dyDescent="0.2">
      <c r="A134" s="10" t="s">
        <v>45</v>
      </c>
      <c r="B134" s="22"/>
      <c r="C134" s="22">
        <f t="shared" si="33"/>
        <v>0</v>
      </c>
      <c r="D134" s="13" t="e">
        <f t="shared" si="28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s="11" customFormat="1" ht="31.15" hidden="1" customHeight="1" x14ac:dyDescent="0.2">
      <c r="A135" s="10" t="s">
        <v>46</v>
      </c>
      <c r="B135" s="22"/>
      <c r="C135" s="22">
        <f t="shared" si="33"/>
        <v>0</v>
      </c>
      <c r="D135" s="13" t="e">
        <f t="shared" si="28"/>
        <v>#DIV/0!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s="11" customFormat="1" ht="31.15" hidden="1" customHeight="1" x14ac:dyDescent="0.2">
      <c r="A136" s="10" t="s">
        <v>47</v>
      </c>
      <c r="B136" s="34"/>
      <c r="C136" s="22">
        <f t="shared" si="33"/>
        <v>0</v>
      </c>
      <c r="D136" s="13" t="e">
        <f t="shared" si="28"/>
        <v>#DIV/0!</v>
      </c>
      <c r="E136" s="21"/>
      <c r="F136" s="21"/>
      <c r="G136" s="46"/>
      <c r="H136" s="46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75"/>
      <c r="Y136" s="21"/>
      <c r="Z136" s="21"/>
      <c r="AA136" s="21"/>
      <c r="AB136" s="21"/>
      <c r="AC136" s="21"/>
      <c r="AD136" s="21"/>
      <c r="AE136" s="21"/>
      <c r="AF136" s="21"/>
      <c r="AG136" s="21"/>
    </row>
    <row r="137" spans="1:33" s="11" customFormat="1" ht="31.15" hidden="1" customHeight="1" x14ac:dyDescent="0.2">
      <c r="A137" s="27" t="s">
        <v>50</v>
      </c>
      <c r="B137" s="48" t="e">
        <f>B131/B124*10</f>
        <v>#DIV/0!</v>
      </c>
      <c r="C137" s="48" t="e">
        <f>C131/C124*10</f>
        <v>#DIV/0!</v>
      </c>
      <c r="D137" s="13" t="e">
        <f t="shared" si="28"/>
        <v>#DIV/0!</v>
      </c>
      <c r="E137" s="49" t="e">
        <f t="shared" ref="E137:AG137" si="35">E131/E124*10</f>
        <v>#DIV/0!</v>
      </c>
      <c r="F137" s="49" t="e">
        <f t="shared" si="35"/>
        <v>#DIV/0!</v>
      </c>
      <c r="G137" s="49" t="e">
        <f t="shared" si="35"/>
        <v>#DIV/0!</v>
      </c>
      <c r="H137" s="49" t="e">
        <f t="shared" si="35"/>
        <v>#DIV/0!</v>
      </c>
      <c r="I137" s="49" t="e">
        <f t="shared" si="35"/>
        <v>#DIV/0!</v>
      </c>
      <c r="J137" s="49" t="e">
        <f t="shared" si="35"/>
        <v>#DIV/0!</v>
      </c>
      <c r="K137" s="49"/>
      <c r="L137" s="49" t="e">
        <f t="shared" si="35"/>
        <v>#DIV/0!</v>
      </c>
      <c r="M137" s="49" t="e">
        <f t="shared" si="35"/>
        <v>#DIV/0!</v>
      </c>
      <c r="N137" s="49" t="e">
        <f t="shared" si="35"/>
        <v>#DIV/0!</v>
      </c>
      <c r="O137" s="49" t="e">
        <f t="shared" si="35"/>
        <v>#DIV/0!</v>
      </c>
      <c r="P137" s="49" t="e">
        <f t="shared" si="35"/>
        <v>#DIV/0!</v>
      </c>
      <c r="Q137" s="49" t="e">
        <f t="shared" si="35"/>
        <v>#DIV/0!</v>
      </c>
      <c r="R137" s="49"/>
      <c r="S137" s="49"/>
      <c r="T137" s="49" t="e">
        <f t="shared" si="35"/>
        <v>#DIV/0!</v>
      </c>
      <c r="U137" s="49" t="e">
        <f t="shared" si="35"/>
        <v>#DIV/0!</v>
      </c>
      <c r="V137" s="49"/>
      <c r="W137" s="49" t="e">
        <f t="shared" si="35"/>
        <v>#DIV/0!</v>
      </c>
      <c r="X137" s="49" t="e">
        <f t="shared" si="35"/>
        <v>#DIV/0!</v>
      </c>
      <c r="Y137" s="49" t="e">
        <f t="shared" si="35"/>
        <v>#DIV/0!</v>
      </c>
      <c r="Z137" s="49" t="e">
        <f t="shared" si="35"/>
        <v>#DIV/0!</v>
      </c>
      <c r="AA137" s="49" t="e">
        <f t="shared" si="35"/>
        <v>#DIV/0!</v>
      </c>
      <c r="AB137" s="49"/>
      <c r="AC137" s="49" t="e">
        <f t="shared" si="35"/>
        <v>#DIV/0!</v>
      </c>
      <c r="AD137" s="49"/>
      <c r="AE137" s="49"/>
      <c r="AF137" s="49"/>
      <c r="AG137" s="49" t="e">
        <f t="shared" si="35"/>
        <v>#DIV/0!</v>
      </c>
    </row>
    <row r="138" spans="1:33" s="11" customFormat="1" ht="30" hidden="1" customHeight="1" x14ac:dyDescent="0.2">
      <c r="A138" s="10" t="s">
        <v>44</v>
      </c>
      <c r="B138" s="49" t="e">
        <f t="shared" ref="B138:E141" si="36">B133/B126*10</f>
        <v>#DIV/0!</v>
      </c>
      <c r="C138" s="49" t="e">
        <f t="shared" si="36"/>
        <v>#DIV/0!</v>
      </c>
      <c r="D138" s="13" t="e">
        <f t="shared" si="28"/>
        <v>#DIV/0!</v>
      </c>
      <c r="E138" s="49" t="e">
        <f t="shared" ref="E138:AG138" si="37">E133/E126*10</f>
        <v>#DIV/0!</v>
      </c>
      <c r="F138" s="49" t="e">
        <f t="shared" si="37"/>
        <v>#DIV/0!</v>
      </c>
      <c r="G138" s="49" t="e">
        <f t="shared" si="37"/>
        <v>#DIV/0!</v>
      </c>
      <c r="H138" s="49" t="e">
        <f t="shared" si="37"/>
        <v>#DIV/0!</v>
      </c>
      <c r="I138" s="49" t="e">
        <f t="shared" si="37"/>
        <v>#DIV/0!</v>
      </c>
      <c r="J138" s="49" t="e">
        <f t="shared" si="37"/>
        <v>#DIV/0!</v>
      </c>
      <c r="K138" s="49"/>
      <c r="L138" s="49" t="e">
        <f t="shared" si="37"/>
        <v>#DIV/0!</v>
      </c>
      <c r="M138" s="49" t="e">
        <f t="shared" si="37"/>
        <v>#DIV/0!</v>
      </c>
      <c r="N138" s="49" t="e">
        <f t="shared" si="37"/>
        <v>#DIV/0!</v>
      </c>
      <c r="O138" s="49" t="e">
        <f t="shared" si="37"/>
        <v>#DIV/0!</v>
      </c>
      <c r="P138" s="49" t="e">
        <f t="shared" si="37"/>
        <v>#DIV/0!</v>
      </c>
      <c r="Q138" s="49" t="e">
        <f t="shared" si="37"/>
        <v>#DIV/0!</v>
      </c>
      <c r="R138" s="49"/>
      <c r="S138" s="49"/>
      <c r="T138" s="49" t="e">
        <f t="shared" si="37"/>
        <v>#DIV/0!</v>
      </c>
      <c r="U138" s="49" t="e">
        <f t="shared" si="37"/>
        <v>#DIV/0!</v>
      </c>
      <c r="V138" s="49"/>
      <c r="W138" s="49" t="e">
        <f t="shared" si="37"/>
        <v>#DIV/0!</v>
      </c>
      <c r="X138" s="49" t="e">
        <f t="shared" si="37"/>
        <v>#DIV/0!</v>
      </c>
      <c r="Y138" s="49" t="e">
        <f t="shared" si="37"/>
        <v>#DIV/0!</v>
      </c>
      <c r="Z138" s="49" t="e">
        <f t="shared" si="37"/>
        <v>#DIV/0!</v>
      </c>
      <c r="AA138" s="49" t="e">
        <f t="shared" si="37"/>
        <v>#DIV/0!</v>
      </c>
      <c r="AB138" s="49"/>
      <c r="AC138" s="49" t="e">
        <f t="shared" si="37"/>
        <v>#DIV/0!</v>
      </c>
      <c r="AD138" s="49"/>
      <c r="AE138" s="49"/>
      <c r="AF138" s="49"/>
      <c r="AG138" s="49" t="e">
        <f t="shared" si="37"/>
        <v>#DIV/0!</v>
      </c>
    </row>
    <row r="139" spans="1:33" s="11" customFormat="1" ht="30" hidden="1" customHeight="1" x14ac:dyDescent="0.2">
      <c r="A139" s="10" t="s">
        <v>45</v>
      </c>
      <c r="B139" s="49" t="e">
        <f t="shared" si="36"/>
        <v>#DIV/0!</v>
      </c>
      <c r="C139" s="49" t="e">
        <f t="shared" si="36"/>
        <v>#DIV/0!</v>
      </c>
      <c r="D139" s="13" t="e">
        <f t="shared" si="28"/>
        <v>#DIV/0!</v>
      </c>
      <c r="E139" s="49"/>
      <c r="F139" s="49" t="e">
        <f t="shared" ref="F139:N140" si="38">F134/F127*10</f>
        <v>#DIV/0!</v>
      </c>
      <c r="G139" s="49" t="e">
        <f t="shared" si="38"/>
        <v>#DIV/0!</v>
      </c>
      <c r="H139" s="49" t="e">
        <f t="shared" si="38"/>
        <v>#DIV/0!</v>
      </c>
      <c r="I139" s="49" t="e">
        <f t="shared" si="38"/>
        <v>#DIV/0!</v>
      </c>
      <c r="J139" s="49" t="e">
        <f t="shared" si="38"/>
        <v>#DIV/0!</v>
      </c>
      <c r="K139" s="49"/>
      <c r="L139" s="49" t="e">
        <f t="shared" si="38"/>
        <v>#DIV/0!</v>
      </c>
      <c r="M139" s="49" t="e">
        <f t="shared" si="38"/>
        <v>#DIV/0!</v>
      </c>
      <c r="N139" s="49" t="e">
        <f t="shared" si="38"/>
        <v>#DIV/0!</v>
      </c>
      <c r="O139" s="49"/>
      <c r="P139" s="49" t="e">
        <f>P134/P127*10</f>
        <v>#DIV/0!</v>
      </c>
      <c r="Q139" s="49" t="e">
        <f>Q134/Q127*10</f>
        <v>#DIV/0!</v>
      </c>
      <c r="R139" s="49"/>
      <c r="S139" s="49"/>
      <c r="T139" s="49"/>
      <c r="U139" s="49" t="e">
        <f t="shared" ref="U139:Y140" si="39">U134/U127*10</f>
        <v>#DIV/0!</v>
      </c>
      <c r="V139" s="49"/>
      <c r="W139" s="49" t="e">
        <f t="shared" si="39"/>
        <v>#DIV/0!</v>
      </c>
      <c r="X139" s="49" t="e">
        <f t="shared" si="39"/>
        <v>#DIV/0!</v>
      </c>
      <c r="Y139" s="49" t="e">
        <f t="shared" si="39"/>
        <v>#DIV/0!</v>
      </c>
      <c r="Z139" s="49"/>
      <c r="AA139" s="49"/>
      <c r="AB139" s="49"/>
      <c r="AC139" s="49" t="e">
        <f>AC134/AC127*10</f>
        <v>#DIV/0!</v>
      </c>
      <c r="AD139" s="49"/>
      <c r="AE139" s="49"/>
      <c r="AF139" s="49"/>
      <c r="AG139" s="49" t="e">
        <f>AG134/AG127*10</f>
        <v>#DIV/0!</v>
      </c>
    </row>
    <row r="140" spans="1:33" s="11" customFormat="1" ht="30" hidden="1" customHeight="1" x14ac:dyDescent="0.2">
      <c r="A140" s="10" t="s">
        <v>46</v>
      </c>
      <c r="B140" s="49" t="e">
        <f t="shared" si="36"/>
        <v>#DIV/0!</v>
      </c>
      <c r="C140" s="49" t="e">
        <f t="shared" si="36"/>
        <v>#DIV/0!</v>
      </c>
      <c r="D140" s="13" t="e">
        <f t="shared" si="28"/>
        <v>#DIV/0!</v>
      </c>
      <c r="E140" s="49" t="e">
        <f>E135/E128*10</f>
        <v>#DIV/0!</v>
      </c>
      <c r="F140" s="49" t="e">
        <f t="shared" si="38"/>
        <v>#DIV/0!</v>
      </c>
      <c r="G140" s="49" t="e">
        <f t="shared" si="38"/>
        <v>#DIV/0!</v>
      </c>
      <c r="H140" s="49" t="e">
        <f t="shared" si="38"/>
        <v>#DIV/0!</v>
      </c>
      <c r="I140" s="49" t="e">
        <f t="shared" si="38"/>
        <v>#DIV/0!</v>
      </c>
      <c r="J140" s="49" t="e">
        <f t="shared" si="38"/>
        <v>#DIV/0!</v>
      </c>
      <c r="K140" s="49"/>
      <c r="L140" s="49" t="e">
        <f t="shared" si="38"/>
        <v>#DIV/0!</v>
      </c>
      <c r="M140" s="49" t="e">
        <f t="shared" si="38"/>
        <v>#DIV/0!</v>
      </c>
      <c r="N140" s="49" t="e">
        <f t="shared" si="38"/>
        <v>#DIV/0!</v>
      </c>
      <c r="O140" s="49" t="e">
        <f>O135/O128*10</f>
        <v>#DIV/0!</v>
      </c>
      <c r="P140" s="49" t="e">
        <f>P135/P128*10</f>
        <v>#DIV/0!</v>
      </c>
      <c r="Q140" s="49" t="e">
        <f>Q135/Q128*10</f>
        <v>#DIV/0!</v>
      </c>
      <c r="R140" s="49"/>
      <c r="S140" s="49"/>
      <c r="T140" s="49" t="e">
        <f>T135/T128*10</f>
        <v>#DIV/0!</v>
      </c>
      <c r="U140" s="49" t="e">
        <f t="shared" si="39"/>
        <v>#DIV/0!</v>
      </c>
      <c r="V140" s="49"/>
      <c r="W140" s="49" t="e">
        <f t="shared" si="39"/>
        <v>#DIV/0!</v>
      </c>
      <c r="X140" s="49" t="e">
        <f t="shared" si="39"/>
        <v>#DIV/0!</v>
      </c>
      <c r="Y140" s="49" t="e">
        <f t="shared" si="39"/>
        <v>#DIV/0!</v>
      </c>
      <c r="Z140" s="49" t="e">
        <f>Z135/Z128*10</f>
        <v>#DIV/0!</v>
      </c>
      <c r="AA140" s="49" t="e">
        <f>AA135/AA128*10</f>
        <v>#DIV/0!</v>
      </c>
      <c r="AB140" s="49"/>
      <c r="AC140" s="49" t="e">
        <f>AC135/AC128*10</f>
        <v>#DIV/0!</v>
      </c>
      <c r="AD140" s="49"/>
      <c r="AE140" s="49"/>
      <c r="AF140" s="49"/>
      <c r="AG140" s="49" t="e">
        <f>AG135/AG128*10</f>
        <v>#DIV/0!</v>
      </c>
    </row>
    <row r="141" spans="1:33" s="11" customFormat="1" ht="30" hidden="1" customHeight="1" x14ac:dyDescent="0.2">
      <c r="A141" s="10" t="s">
        <v>47</v>
      </c>
      <c r="B141" s="49" t="e">
        <f t="shared" si="36"/>
        <v>#DIV/0!</v>
      </c>
      <c r="C141" s="49" t="e">
        <f t="shared" si="36"/>
        <v>#DIV/0!</v>
      </c>
      <c r="D141" s="13" t="e">
        <f t="shared" si="28"/>
        <v>#DIV/0!</v>
      </c>
      <c r="E141" s="49" t="e">
        <f t="shared" si="36"/>
        <v>#DIV/0!</v>
      </c>
      <c r="F141" s="49"/>
      <c r="G141" s="49">
        <v>10</v>
      </c>
      <c r="H141" s="49"/>
      <c r="I141" s="49" t="e">
        <f>I136/I129*10</f>
        <v>#DIV/0!</v>
      </c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 t="e">
        <f>T136/T129*10</f>
        <v>#DIV/0!</v>
      </c>
      <c r="U141" s="49" t="e">
        <f>U136/U129*10</f>
        <v>#DIV/0!</v>
      </c>
      <c r="V141" s="49"/>
      <c r="W141" s="49"/>
      <c r="X141" s="49"/>
      <c r="Y141" s="49" t="e">
        <f>Y136/Y129*10</f>
        <v>#DIV/0!</v>
      </c>
      <c r="Z141" s="49"/>
      <c r="AA141" s="49" t="e">
        <f>AA136/AA129*10</f>
        <v>#DIV/0!</v>
      </c>
      <c r="AB141" s="49"/>
      <c r="AC141" s="49"/>
      <c r="AD141" s="49"/>
      <c r="AE141" s="49"/>
      <c r="AF141" s="49"/>
      <c r="AG141" s="49"/>
    </row>
    <row r="142" spans="1:33" s="11" customFormat="1" ht="30" hidden="1" customHeight="1" outlineLevel="1" x14ac:dyDescent="0.2">
      <c r="A142" s="50" t="s">
        <v>110</v>
      </c>
      <c r="B142" s="20"/>
      <c r="C142" s="22">
        <f>SUM(E142:AG142)</f>
        <v>0</v>
      </c>
      <c r="D142" s="13"/>
      <c r="E142" s="33"/>
      <c r="F142" s="32"/>
      <c r="G142" s="53"/>
      <c r="H142" s="32"/>
      <c r="I142" s="32"/>
      <c r="J142" s="32"/>
      <c r="K142" s="32"/>
      <c r="L142" s="32"/>
      <c r="M142" s="49"/>
      <c r="N142" s="32"/>
      <c r="O142" s="32"/>
      <c r="P142" s="32"/>
      <c r="Q142" s="32"/>
      <c r="R142" s="32"/>
      <c r="S142" s="32"/>
      <c r="T142" s="32"/>
      <c r="U142" s="32"/>
      <c r="V142" s="32"/>
      <c r="W142" s="49"/>
      <c r="X142" s="22"/>
      <c r="Y142" s="89"/>
      <c r="Z142" s="89"/>
      <c r="AA142" s="89"/>
      <c r="AB142" s="89"/>
      <c r="AC142" s="22"/>
      <c r="AD142" s="22"/>
      <c r="AE142" s="22"/>
      <c r="AF142" s="22"/>
      <c r="AG142" s="32"/>
    </row>
    <row r="143" spans="1:33" s="11" customFormat="1" ht="30" hidden="1" customHeight="1" x14ac:dyDescent="0.2">
      <c r="A143" s="27" t="s">
        <v>111</v>
      </c>
      <c r="B143" s="20"/>
      <c r="C143" s="22">
        <f>SUM(E143:AG143)</f>
        <v>0</v>
      </c>
      <c r="D143" s="13"/>
      <c r="E143" s="33"/>
      <c r="F143" s="32"/>
      <c r="G143" s="32"/>
      <c r="H143" s="32"/>
      <c r="I143" s="32"/>
      <c r="J143" s="32"/>
      <c r="K143" s="32"/>
      <c r="L143" s="32"/>
      <c r="M143" s="49"/>
      <c r="N143" s="32"/>
      <c r="O143" s="32"/>
      <c r="P143" s="32"/>
      <c r="Q143" s="32"/>
      <c r="R143" s="32"/>
      <c r="S143" s="32"/>
      <c r="T143" s="32"/>
      <c r="U143" s="32"/>
      <c r="V143" s="32"/>
      <c r="W143" s="49"/>
      <c r="X143" s="22"/>
      <c r="Y143" s="89"/>
      <c r="Z143" s="89"/>
      <c r="AA143" s="89"/>
      <c r="AB143" s="89"/>
      <c r="AC143" s="22"/>
      <c r="AD143" s="22"/>
      <c r="AE143" s="22"/>
      <c r="AF143" s="22"/>
      <c r="AG143" s="32"/>
    </row>
    <row r="144" spans="1:33" s="11" customFormat="1" ht="30" hidden="1" customHeight="1" x14ac:dyDescent="0.2">
      <c r="A144" s="27" t="s">
        <v>50</v>
      </c>
      <c r="B144" s="55"/>
      <c r="C144" s="55" t="e">
        <f>C143/C142*10</f>
        <v>#DIV/0!</v>
      </c>
      <c r="D144" s="53"/>
      <c r="E144" s="53"/>
      <c r="F144" s="53"/>
      <c r="G144" s="53"/>
      <c r="H144" s="53" t="e">
        <f>H143/H142*10</f>
        <v>#DIV/0!</v>
      </c>
      <c r="I144" s="53"/>
      <c r="J144" s="53"/>
      <c r="K144" s="53"/>
      <c r="L144" s="53"/>
      <c r="M144" s="53"/>
      <c r="N144" s="53" t="e">
        <f>N143/N142*10</f>
        <v>#DIV/0!</v>
      </c>
      <c r="O144" s="53"/>
      <c r="P144" s="53"/>
      <c r="Q144" s="53" t="e">
        <f>Q143/Q142*10</f>
        <v>#DIV/0!</v>
      </c>
      <c r="R144" s="53"/>
      <c r="S144" s="53"/>
      <c r="T144" s="53"/>
      <c r="U144" s="49" t="e">
        <f>U143/U142*10</f>
        <v>#DIV/0!</v>
      </c>
      <c r="V144" s="49"/>
      <c r="W144" s="49"/>
      <c r="X144" s="49" t="e">
        <f>X143/X142*10</f>
        <v>#DIV/0!</v>
      </c>
      <c r="Y144" s="53"/>
      <c r="Z144" s="53"/>
      <c r="AA144" s="53"/>
      <c r="AB144" s="53"/>
      <c r="AC144" s="49" t="e">
        <f>AC143/AC142*10</f>
        <v>#DIV/0!</v>
      </c>
      <c r="AD144" s="49"/>
      <c r="AE144" s="49"/>
      <c r="AF144" s="49"/>
      <c r="AG144" s="33"/>
    </row>
    <row r="145" spans="1:34" s="11" customFormat="1" ht="30" hidden="1" customHeight="1" x14ac:dyDescent="0.2">
      <c r="A145" s="50" t="s">
        <v>51</v>
      </c>
      <c r="B145" s="51"/>
      <c r="C145" s="51">
        <f>SUM(E145:AG145)</f>
        <v>0</v>
      </c>
      <c r="D145" s="13" t="e">
        <f t="shared" si="28"/>
        <v>#DIV/0!</v>
      </c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</row>
    <row r="146" spans="1:34" s="11" customFormat="1" ht="30" hidden="1" customHeight="1" x14ac:dyDescent="0.2">
      <c r="A146" s="27" t="s">
        <v>52</v>
      </c>
      <c r="B146" s="23"/>
      <c r="C146" s="23">
        <f>SUM(E146:AG146)</f>
        <v>0</v>
      </c>
      <c r="D146" s="13" t="e">
        <f t="shared" si="28"/>
        <v>#DIV/0!</v>
      </c>
      <c r="E146" s="21"/>
      <c r="F146" s="21"/>
      <c r="G146" s="21"/>
      <c r="H146" s="21"/>
      <c r="I146" s="21"/>
      <c r="J146" s="21"/>
      <c r="K146" s="21"/>
      <c r="L146" s="22"/>
      <c r="M146" s="22"/>
      <c r="N146" s="22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</row>
    <row r="147" spans="1:34" s="11" customFormat="1" ht="30" hidden="1" customHeight="1" x14ac:dyDescent="0.2">
      <c r="A147" s="27" t="s">
        <v>53</v>
      </c>
      <c r="B147" s="49"/>
      <c r="C147" s="49" t="e">
        <f>C145/C146</f>
        <v>#DIV/0!</v>
      </c>
      <c r="D147" s="13" t="e">
        <f t="shared" si="28"/>
        <v>#DIV/0!</v>
      </c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</row>
    <row r="148" spans="1:34" s="11" customFormat="1" ht="30" hidden="1" customHeight="1" x14ac:dyDescent="0.2">
      <c r="A148" s="10" t="s">
        <v>54</v>
      </c>
      <c r="B148" s="23"/>
      <c r="C148" s="23"/>
      <c r="D148" s="13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</row>
    <row r="149" spans="1:34" s="11" customFormat="1" ht="27" hidden="1" customHeight="1" x14ac:dyDescent="0.2">
      <c r="A149" s="12" t="s">
        <v>55</v>
      </c>
      <c r="B149" s="20"/>
      <c r="C149" s="23">
        <f>SUM(E149:AG149)</f>
        <v>0</v>
      </c>
      <c r="D149" s="13"/>
      <c r="E149" s="46"/>
      <c r="F149" s="46"/>
      <c r="G149" s="46"/>
      <c r="H149" s="46"/>
      <c r="I149" s="46"/>
      <c r="J149" s="46"/>
      <c r="K149" s="46"/>
      <c r="L149" s="46"/>
      <c r="M149" s="22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9"/>
      <c r="Y149" s="46"/>
      <c r="Z149" s="46"/>
      <c r="AA149" s="46"/>
      <c r="AB149" s="46"/>
      <c r="AC149" s="46"/>
      <c r="AD149" s="46"/>
      <c r="AE149" s="46"/>
      <c r="AF149" s="46"/>
      <c r="AG149" s="46"/>
    </row>
    <row r="150" spans="1:34" s="11" customFormat="1" ht="31.9" hidden="1" customHeight="1" outlineLevel="1" x14ac:dyDescent="0.2">
      <c r="A150" s="12" t="s">
        <v>56</v>
      </c>
      <c r="B150" s="23"/>
      <c r="C150" s="23"/>
      <c r="D150" s="13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69"/>
    </row>
    <row r="151" spans="1:34" s="11" customFormat="1" ht="30" hidden="1" customHeight="1" outlineLevel="1" x14ac:dyDescent="0.2">
      <c r="A151" s="50" t="s">
        <v>57</v>
      </c>
      <c r="B151" s="20"/>
      <c r="C151" s="23">
        <f>SUM(E151:AG151)</f>
        <v>0</v>
      </c>
      <c r="D151" s="13" t="e">
        <f t="shared" ref="D151:D191" si="40">C151/B151</f>
        <v>#DIV/0!</v>
      </c>
      <c r="E151" s="34"/>
      <c r="F151" s="34"/>
      <c r="G151" s="34"/>
      <c r="H151" s="34"/>
      <c r="I151" s="34"/>
      <c r="J151" s="34"/>
      <c r="K151" s="93"/>
      <c r="L151" s="34"/>
      <c r="M151" s="34"/>
      <c r="N151" s="34"/>
      <c r="O151" s="34"/>
      <c r="P151" s="34"/>
      <c r="Q151" s="34"/>
      <c r="R151" s="93"/>
      <c r="S151" s="93"/>
      <c r="T151" s="34"/>
      <c r="U151" s="34"/>
      <c r="V151" s="93"/>
      <c r="W151" s="34"/>
      <c r="X151" s="34"/>
      <c r="Y151" s="34"/>
      <c r="Z151" s="34"/>
      <c r="AA151" s="34"/>
      <c r="AB151" s="93"/>
      <c r="AC151" s="34"/>
      <c r="AD151" s="93"/>
      <c r="AE151" s="93"/>
      <c r="AF151" s="93"/>
      <c r="AG151" s="34"/>
    </row>
    <row r="152" spans="1:34" s="11" customFormat="1" ht="19.149999999999999" hidden="1" customHeight="1" x14ac:dyDescent="0.2">
      <c r="A152" s="12" t="s">
        <v>140</v>
      </c>
      <c r="B152" s="28" t="e">
        <f>B151/B150</f>
        <v>#DIV/0!</v>
      </c>
      <c r="C152" s="28" t="e">
        <f>C151/C150</f>
        <v>#DIV/0!</v>
      </c>
      <c r="D152" s="13"/>
      <c r="E152" s="30" t="e">
        <f t="shared" ref="E152:AG152" si="41">E151/E150</f>
        <v>#DIV/0!</v>
      </c>
      <c r="F152" s="30" t="e">
        <f t="shared" si="41"/>
        <v>#DIV/0!</v>
      </c>
      <c r="G152" s="30" t="e">
        <f t="shared" si="41"/>
        <v>#DIV/0!</v>
      </c>
      <c r="H152" s="30" t="e">
        <f t="shared" si="41"/>
        <v>#DIV/0!</v>
      </c>
      <c r="I152" s="30" t="e">
        <f t="shared" si="41"/>
        <v>#DIV/0!</v>
      </c>
      <c r="J152" s="30" t="e">
        <f t="shared" si="41"/>
        <v>#DIV/0!</v>
      </c>
      <c r="K152" s="30"/>
      <c r="L152" s="30" t="e">
        <f t="shared" si="41"/>
        <v>#DIV/0!</v>
      </c>
      <c r="M152" s="30" t="e">
        <f t="shared" si="41"/>
        <v>#DIV/0!</v>
      </c>
      <c r="N152" s="30" t="e">
        <f t="shared" si="41"/>
        <v>#DIV/0!</v>
      </c>
      <c r="O152" s="30" t="e">
        <f t="shared" si="41"/>
        <v>#DIV/0!</v>
      </c>
      <c r="P152" s="30" t="e">
        <f t="shared" si="41"/>
        <v>#DIV/0!</v>
      </c>
      <c r="Q152" s="30" t="e">
        <f t="shared" si="41"/>
        <v>#DIV/0!</v>
      </c>
      <c r="R152" s="30"/>
      <c r="S152" s="30"/>
      <c r="T152" s="30" t="e">
        <f t="shared" si="41"/>
        <v>#DIV/0!</v>
      </c>
      <c r="U152" s="30" t="e">
        <f t="shared" si="41"/>
        <v>#DIV/0!</v>
      </c>
      <c r="V152" s="30"/>
      <c r="W152" s="30" t="e">
        <f t="shared" si="41"/>
        <v>#DIV/0!</v>
      </c>
      <c r="X152" s="30" t="e">
        <f t="shared" si="41"/>
        <v>#DIV/0!</v>
      </c>
      <c r="Y152" s="30" t="e">
        <f t="shared" si="41"/>
        <v>#DIV/0!</v>
      </c>
      <c r="Z152" s="30" t="e">
        <f t="shared" si="41"/>
        <v>#DIV/0!</v>
      </c>
      <c r="AA152" s="30" t="e">
        <f t="shared" si="41"/>
        <v>#DIV/0!</v>
      </c>
      <c r="AB152" s="30"/>
      <c r="AC152" s="30" t="e">
        <f t="shared" si="41"/>
        <v>#DIV/0!</v>
      </c>
      <c r="AD152" s="30"/>
      <c r="AE152" s="30"/>
      <c r="AF152" s="30"/>
      <c r="AG152" s="30" t="e">
        <f t="shared" si="41"/>
        <v>#DIV/0!</v>
      </c>
    </row>
    <row r="153" spans="1:34" s="87" customFormat="1" ht="21" hidden="1" customHeight="1" x14ac:dyDescent="0.2">
      <c r="A153" s="85" t="s">
        <v>48</v>
      </c>
      <c r="B153" s="86">
        <f>B150-B151</f>
        <v>0</v>
      </c>
      <c r="C153" s="86">
        <f>C150-C151</f>
        <v>0</v>
      </c>
      <c r="D153" s="86"/>
      <c r="E153" s="86">
        <f t="shared" ref="E153:AG153" si="42">E150-E151</f>
        <v>0</v>
      </c>
      <c r="F153" s="86">
        <f t="shared" si="42"/>
        <v>0</v>
      </c>
      <c r="G153" s="86">
        <f t="shared" si="42"/>
        <v>0</v>
      </c>
      <c r="H153" s="86">
        <f t="shared" si="42"/>
        <v>0</v>
      </c>
      <c r="I153" s="86">
        <f t="shared" si="42"/>
        <v>0</v>
      </c>
      <c r="J153" s="86">
        <f t="shared" si="42"/>
        <v>0</v>
      </c>
      <c r="K153" s="86"/>
      <c r="L153" s="86">
        <f t="shared" si="42"/>
        <v>0</v>
      </c>
      <c r="M153" s="86">
        <f t="shared" si="42"/>
        <v>0</v>
      </c>
      <c r="N153" s="86">
        <f t="shared" si="42"/>
        <v>0</v>
      </c>
      <c r="O153" s="86">
        <f t="shared" si="42"/>
        <v>0</v>
      </c>
      <c r="P153" s="86">
        <f t="shared" si="42"/>
        <v>0</v>
      </c>
      <c r="Q153" s="86">
        <f t="shared" si="42"/>
        <v>0</v>
      </c>
      <c r="R153" s="86"/>
      <c r="S153" s="86"/>
      <c r="T153" s="86">
        <f t="shared" si="42"/>
        <v>0</v>
      </c>
      <c r="U153" s="86">
        <f t="shared" si="42"/>
        <v>0</v>
      </c>
      <c r="V153" s="86"/>
      <c r="W153" s="86">
        <f t="shared" si="42"/>
        <v>0</v>
      </c>
      <c r="X153" s="86">
        <f t="shared" si="42"/>
        <v>0</v>
      </c>
      <c r="Y153" s="86">
        <f t="shared" si="42"/>
        <v>0</v>
      </c>
      <c r="Z153" s="86">
        <f t="shared" si="42"/>
        <v>0</v>
      </c>
      <c r="AA153" s="86">
        <f t="shared" si="42"/>
        <v>0</v>
      </c>
      <c r="AB153" s="86"/>
      <c r="AC153" s="86">
        <f t="shared" si="42"/>
        <v>0</v>
      </c>
      <c r="AD153" s="86"/>
      <c r="AE153" s="86"/>
      <c r="AF153" s="86"/>
      <c r="AG153" s="86">
        <f t="shared" si="42"/>
        <v>0</v>
      </c>
    </row>
    <row r="154" spans="1:34" s="11" customFormat="1" ht="22.9" hidden="1" customHeight="1" x14ac:dyDescent="0.2">
      <c r="A154" s="12" t="s">
        <v>142</v>
      </c>
      <c r="B154" s="34"/>
      <c r="C154" s="22"/>
      <c r="D154" s="14" t="e">
        <f t="shared" si="40"/>
        <v>#DIV/0!</v>
      </c>
      <c r="E154" s="34"/>
      <c r="F154" s="34"/>
      <c r="G154" s="34"/>
      <c r="H154" s="34"/>
      <c r="I154" s="34"/>
      <c r="J154" s="34"/>
      <c r="K154" s="93"/>
      <c r="L154" s="34"/>
      <c r="M154" s="34"/>
      <c r="N154" s="34"/>
      <c r="O154" s="34"/>
      <c r="P154" s="34"/>
      <c r="Q154" s="34"/>
      <c r="R154" s="93"/>
      <c r="S154" s="93"/>
      <c r="T154" s="34"/>
      <c r="U154" s="34"/>
      <c r="V154" s="93"/>
      <c r="W154" s="34"/>
      <c r="X154" s="34"/>
      <c r="Y154" s="34"/>
      <c r="Z154" s="34"/>
      <c r="AA154" s="34"/>
      <c r="AB154" s="93"/>
      <c r="AC154" s="34"/>
      <c r="AD154" s="93"/>
      <c r="AE154" s="93"/>
      <c r="AF154" s="93"/>
      <c r="AG154" s="34"/>
    </row>
    <row r="155" spans="1:34" s="11" customFormat="1" ht="30" hidden="1" customHeight="1" x14ac:dyDescent="0.2">
      <c r="A155" s="27" t="s">
        <v>58</v>
      </c>
      <c r="B155" s="20"/>
      <c r="C155" s="23">
        <f>SUM(E155:AG155)</f>
        <v>0</v>
      </c>
      <c r="D155" s="13" t="e">
        <f t="shared" si="40"/>
        <v>#DIV/0!</v>
      </c>
      <c r="E155" s="34"/>
      <c r="F155" s="34"/>
      <c r="G155" s="34"/>
      <c r="H155" s="34"/>
      <c r="I155" s="34"/>
      <c r="J155" s="34"/>
      <c r="K155" s="93"/>
      <c r="L155" s="34"/>
      <c r="M155" s="34"/>
      <c r="N155" s="34"/>
      <c r="O155" s="34"/>
      <c r="P155" s="34"/>
      <c r="Q155" s="34"/>
      <c r="R155" s="93"/>
      <c r="S155" s="93"/>
      <c r="T155" s="34"/>
      <c r="U155" s="34"/>
      <c r="V155" s="93"/>
      <c r="W155" s="34"/>
      <c r="X155" s="34"/>
      <c r="Y155" s="34"/>
      <c r="Z155" s="34"/>
      <c r="AA155" s="34"/>
      <c r="AB155" s="93"/>
      <c r="AC155" s="34"/>
      <c r="AD155" s="93"/>
      <c r="AE155" s="93"/>
      <c r="AF155" s="93"/>
      <c r="AG155" s="34"/>
    </row>
    <row r="156" spans="1:34" s="11" customFormat="1" ht="31.15" hidden="1" customHeight="1" x14ac:dyDescent="0.2">
      <c r="A156" s="12" t="s">
        <v>5</v>
      </c>
      <c r="B156" s="13" t="e">
        <f>B155/B154</f>
        <v>#DIV/0!</v>
      </c>
      <c r="C156" s="8" t="e">
        <f>C155/C154</f>
        <v>#DIV/0!</v>
      </c>
      <c r="D156" s="13"/>
      <c r="E156" s="24" t="e">
        <f t="shared" ref="E156:AG156" si="43">E155/E154</f>
        <v>#DIV/0!</v>
      </c>
      <c r="F156" s="24" t="e">
        <f t="shared" si="43"/>
        <v>#DIV/0!</v>
      </c>
      <c r="G156" s="24" t="e">
        <f t="shared" si="43"/>
        <v>#DIV/0!</v>
      </c>
      <c r="H156" s="24" t="e">
        <f t="shared" si="43"/>
        <v>#DIV/0!</v>
      </c>
      <c r="I156" s="24" t="e">
        <f t="shared" si="43"/>
        <v>#DIV/0!</v>
      </c>
      <c r="J156" s="24" t="e">
        <f t="shared" si="43"/>
        <v>#DIV/0!</v>
      </c>
      <c r="K156" s="24"/>
      <c r="L156" s="24" t="e">
        <f t="shared" si="43"/>
        <v>#DIV/0!</v>
      </c>
      <c r="M156" s="24" t="e">
        <f t="shared" si="43"/>
        <v>#DIV/0!</v>
      </c>
      <c r="N156" s="24" t="e">
        <f t="shared" si="43"/>
        <v>#DIV/0!</v>
      </c>
      <c r="O156" s="24" t="e">
        <f t="shared" si="43"/>
        <v>#DIV/0!</v>
      </c>
      <c r="P156" s="24" t="e">
        <f t="shared" si="43"/>
        <v>#DIV/0!</v>
      </c>
      <c r="Q156" s="24" t="e">
        <f t="shared" si="43"/>
        <v>#DIV/0!</v>
      </c>
      <c r="R156" s="24"/>
      <c r="S156" s="24"/>
      <c r="T156" s="24" t="e">
        <f t="shared" si="43"/>
        <v>#DIV/0!</v>
      </c>
      <c r="U156" s="24" t="e">
        <f t="shared" si="43"/>
        <v>#DIV/0!</v>
      </c>
      <c r="V156" s="24"/>
      <c r="W156" s="24" t="e">
        <f t="shared" si="43"/>
        <v>#DIV/0!</v>
      </c>
      <c r="X156" s="24" t="e">
        <f t="shared" si="43"/>
        <v>#DIV/0!</v>
      </c>
      <c r="Y156" s="24" t="e">
        <f t="shared" si="43"/>
        <v>#DIV/0!</v>
      </c>
      <c r="Z156" s="24" t="e">
        <f t="shared" si="43"/>
        <v>#DIV/0!</v>
      </c>
      <c r="AA156" s="24" t="e">
        <f t="shared" si="43"/>
        <v>#DIV/0!</v>
      </c>
      <c r="AB156" s="24"/>
      <c r="AC156" s="24" t="e">
        <f t="shared" si="43"/>
        <v>#DIV/0!</v>
      </c>
      <c r="AD156" s="24"/>
      <c r="AE156" s="24"/>
      <c r="AF156" s="24"/>
      <c r="AG156" s="24" t="e">
        <f t="shared" si="43"/>
        <v>#DIV/0!</v>
      </c>
    </row>
    <row r="157" spans="1:34" s="11" customFormat="1" ht="30" hidden="1" customHeight="1" x14ac:dyDescent="0.2">
      <c r="A157" s="27" t="s">
        <v>50</v>
      </c>
      <c r="B157" s="55" t="e">
        <f>B155/B151*10</f>
        <v>#DIV/0!</v>
      </c>
      <c r="C157" s="55" t="e">
        <f>C155/C151*10</f>
        <v>#DIV/0!</v>
      </c>
      <c r="D157" s="13" t="e">
        <f t="shared" si="40"/>
        <v>#DIV/0!</v>
      </c>
      <c r="E157" s="53" t="e">
        <f t="shared" ref="E157:Q157" si="44">E155/E151*10</f>
        <v>#DIV/0!</v>
      </c>
      <c r="F157" s="53" t="e">
        <f t="shared" si="44"/>
        <v>#DIV/0!</v>
      </c>
      <c r="G157" s="53" t="e">
        <f t="shared" si="44"/>
        <v>#DIV/0!</v>
      </c>
      <c r="H157" s="53" t="e">
        <f t="shared" si="44"/>
        <v>#DIV/0!</v>
      </c>
      <c r="I157" s="53" t="e">
        <f t="shared" si="44"/>
        <v>#DIV/0!</v>
      </c>
      <c r="J157" s="53" t="e">
        <f t="shared" si="44"/>
        <v>#DIV/0!</v>
      </c>
      <c r="K157" s="53"/>
      <c r="L157" s="53" t="e">
        <f t="shared" si="44"/>
        <v>#DIV/0!</v>
      </c>
      <c r="M157" s="53" t="e">
        <f t="shared" si="44"/>
        <v>#DIV/0!</v>
      </c>
      <c r="N157" s="53" t="e">
        <f t="shared" si="44"/>
        <v>#DIV/0!</v>
      </c>
      <c r="O157" s="53" t="e">
        <f t="shared" si="44"/>
        <v>#DIV/0!</v>
      </c>
      <c r="P157" s="53" t="e">
        <f t="shared" si="44"/>
        <v>#DIV/0!</v>
      </c>
      <c r="Q157" s="53" t="e">
        <f t="shared" si="44"/>
        <v>#DIV/0!</v>
      </c>
      <c r="R157" s="53"/>
      <c r="S157" s="53"/>
      <c r="T157" s="53" t="e">
        <f t="shared" ref="T157:Z157" si="45">T155/T151*10</f>
        <v>#DIV/0!</v>
      </c>
      <c r="U157" s="53" t="e">
        <f t="shared" si="45"/>
        <v>#DIV/0!</v>
      </c>
      <c r="V157" s="53"/>
      <c r="W157" s="53" t="e">
        <f t="shared" si="45"/>
        <v>#DIV/0!</v>
      </c>
      <c r="X157" s="53" t="e">
        <f t="shared" si="45"/>
        <v>#DIV/0!</v>
      </c>
      <c r="Y157" s="53" t="e">
        <f t="shared" si="45"/>
        <v>#DIV/0!</v>
      </c>
      <c r="Z157" s="53" t="e">
        <f t="shared" si="45"/>
        <v>#DIV/0!</v>
      </c>
      <c r="AA157" s="53" t="e">
        <f>AA155/AA151*10</f>
        <v>#DIV/0!</v>
      </c>
      <c r="AB157" s="53"/>
      <c r="AC157" s="53" t="e">
        <f>AC155/AC151*10</f>
        <v>#DIV/0!</v>
      </c>
      <c r="AD157" s="53"/>
      <c r="AE157" s="53"/>
      <c r="AF157" s="53"/>
      <c r="AG157" s="53" t="e">
        <f>AG155/AG151*10</f>
        <v>#DIV/0!</v>
      </c>
    </row>
    <row r="158" spans="1:34" s="11" customFormat="1" ht="30" hidden="1" customHeight="1" outlineLevel="1" x14ac:dyDescent="0.2">
      <c r="A158" s="10" t="s">
        <v>59</v>
      </c>
      <c r="B158" s="7"/>
      <c r="C158" s="23">
        <f>E158+F158+G158+H158+I158+J158+L158+M158+N158+O158+P158+Q158+T158+U158+W158+X158+Y158+Z158+AA158+AC158+AG158</f>
        <v>0</v>
      </c>
      <c r="D158" s="13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</row>
    <row r="159" spans="1:34" s="11" customFormat="1" ht="30" hidden="1" customHeight="1" x14ac:dyDescent="0.2">
      <c r="A159" s="10" t="s">
        <v>60</v>
      </c>
      <c r="B159" s="52"/>
      <c r="C159" s="23">
        <f>SUM(E159:AG159)</f>
        <v>0</v>
      </c>
      <c r="D159" s="13"/>
      <c r="E159" s="53"/>
      <c r="F159" s="53"/>
      <c r="G159" s="54"/>
      <c r="H159" s="53"/>
      <c r="I159" s="53"/>
      <c r="J159" s="53"/>
      <c r="K159" s="53"/>
      <c r="L159" s="53"/>
      <c r="M159" s="22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49"/>
      <c r="Y159" s="53"/>
      <c r="Z159" s="53"/>
      <c r="AA159" s="53"/>
      <c r="AB159" s="53"/>
      <c r="AC159" s="52"/>
      <c r="AD159" s="52"/>
      <c r="AE159" s="52"/>
      <c r="AF159" s="52"/>
      <c r="AG159" s="53"/>
    </row>
    <row r="160" spans="1:34" s="11" customFormat="1" ht="30" hidden="1" customHeight="1" outlineLevel="1" x14ac:dyDescent="0.2">
      <c r="A160" s="10" t="s">
        <v>61</v>
      </c>
      <c r="B160" s="51"/>
      <c r="C160" s="51">
        <f>C158-C159</f>
        <v>0</v>
      </c>
      <c r="D160" s="13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</row>
    <row r="161" spans="1:33" s="11" customFormat="1" ht="30" hidden="1" customHeight="1" outlineLevel="1" x14ac:dyDescent="0.2">
      <c r="A161" s="50" t="s">
        <v>131</v>
      </c>
      <c r="B161" s="20"/>
      <c r="C161" s="23">
        <f>SUM(E161:AG161)</f>
        <v>0</v>
      </c>
      <c r="D161" s="13" t="e">
        <f t="shared" si="40"/>
        <v>#DIV/0!</v>
      </c>
      <c r="E161" s="34"/>
      <c r="F161" s="34"/>
      <c r="G161" s="34"/>
      <c r="H161" s="34"/>
      <c r="I161" s="34"/>
      <c r="J161" s="34"/>
      <c r="K161" s="93"/>
      <c r="L161" s="34"/>
      <c r="M161" s="34"/>
      <c r="N161" s="34"/>
      <c r="O161" s="34"/>
      <c r="P161" s="34"/>
      <c r="Q161" s="34"/>
      <c r="R161" s="93"/>
      <c r="S161" s="93"/>
      <c r="T161" s="34"/>
      <c r="U161" s="34"/>
      <c r="V161" s="93"/>
      <c r="W161" s="34"/>
      <c r="X161" s="34"/>
      <c r="Y161" s="34"/>
      <c r="Z161" s="34"/>
      <c r="AA161" s="34"/>
      <c r="AB161" s="93"/>
      <c r="AC161" s="34"/>
      <c r="AD161" s="93"/>
      <c r="AE161" s="93"/>
      <c r="AF161" s="93"/>
      <c r="AG161" s="34"/>
    </row>
    <row r="162" spans="1:33" s="11" customFormat="1" ht="27" hidden="1" customHeight="1" x14ac:dyDescent="0.2">
      <c r="A162" s="12" t="s">
        <v>140</v>
      </c>
      <c r="B162" s="28" t="e">
        <f>B161/B160</f>
        <v>#DIV/0!</v>
      </c>
      <c r="C162" s="28" t="e">
        <f>C161/C160</f>
        <v>#DIV/0!</v>
      </c>
      <c r="D162" s="13"/>
      <c r="E162" s="24" t="e">
        <f>E161/E160</f>
        <v>#DIV/0!</v>
      </c>
      <c r="F162" s="24" t="e">
        <f t="shared" ref="F162:AG162" si="46">F161/F160</f>
        <v>#DIV/0!</v>
      </c>
      <c r="G162" s="24" t="e">
        <f t="shared" si="46"/>
        <v>#DIV/0!</v>
      </c>
      <c r="H162" s="24" t="e">
        <f t="shared" si="46"/>
        <v>#DIV/0!</v>
      </c>
      <c r="I162" s="24" t="e">
        <f t="shared" si="46"/>
        <v>#DIV/0!</v>
      </c>
      <c r="J162" s="24" t="e">
        <f t="shared" si="46"/>
        <v>#DIV/0!</v>
      </c>
      <c r="K162" s="24"/>
      <c r="L162" s="24" t="e">
        <f t="shared" si="46"/>
        <v>#DIV/0!</v>
      </c>
      <c r="M162" s="24" t="e">
        <f t="shared" si="46"/>
        <v>#DIV/0!</v>
      </c>
      <c r="N162" s="24" t="e">
        <f t="shared" si="46"/>
        <v>#DIV/0!</v>
      </c>
      <c r="O162" s="24" t="e">
        <f t="shared" si="46"/>
        <v>#DIV/0!</v>
      </c>
      <c r="P162" s="24" t="e">
        <f t="shared" si="46"/>
        <v>#DIV/0!</v>
      </c>
      <c r="Q162" s="24" t="e">
        <f t="shared" si="46"/>
        <v>#DIV/0!</v>
      </c>
      <c r="R162" s="24"/>
      <c r="S162" s="24"/>
      <c r="T162" s="24"/>
      <c r="U162" s="24" t="e">
        <f t="shared" si="46"/>
        <v>#DIV/0!</v>
      </c>
      <c r="V162" s="24"/>
      <c r="W162" s="24" t="e">
        <f t="shared" si="46"/>
        <v>#DIV/0!</v>
      </c>
      <c r="X162" s="24" t="e">
        <f t="shared" si="46"/>
        <v>#DIV/0!</v>
      </c>
      <c r="Y162" s="24" t="e">
        <f t="shared" si="46"/>
        <v>#DIV/0!</v>
      </c>
      <c r="Z162" s="24" t="e">
        <f t="shared" si="46"/>
        <v>#DIV/0!</v>
      </c>
      <c r="AA162" s="24" t="e">
        <f t="shared" si="46"/>
        <v>#DIV/0!</v>
      </c>
      <c r="AB162" s="24"/>
      <c r="AC162" s="24" t="e">
        <f t="shared" si="46"/>
        <v>#DIV/0!</v>
      </c>
      <c r="AD162" s="24"/>
      <c r="AE162" s="24"/>
      <c r="AF162" s="24"/>
      <c r="AG162" s="24" t="e">
        <f t="shared" si="46"/>
        <v>#DIV/0!</v>
      </c>
    </row>
    <row r="163" spans="1:33" s="11" customFormat="1" ht="31.15" hidden="1" customHeight="1" x14ac:dyDescent="0.2">
      <c r="A163" s="12" t="s">
        <v>143</v>
      </c>
      <c r="B163" s="34"/>
      <c r="C163" s="34"/>
      <c r="D163" s="14" t="e">
        <f t="shared" si="40"/>
        <v>#DIV/0!</v>
      </c>
      <c r="E163" s="34"/>
      <c r="F163" s="34"/>
      <c r="G163" s="34"/>
      <c r="H163" s="34"/>
      <c r="I163" s="34"/>
      <c r="J163" s="34"/>
      <c r="K163" s="93"/>
      <c r="L163" s="34"/>
      <c r="M163" s="34"/>
      <c r="N163" s="34"/>
      <c r="O163" s="34"/>
      <c r="P163" s="34"/>
      <c r="Q163" s="34"/>
      <c r="R163" s="93"/>
      <c r="S163" s="93"/>
      <c r="T163" s="34"/>
      <c r="U163" s="34"/>
      <c r="V163" s="93"/>
      <c r="W163" s="34"/>
      <c r="X163" s="34"/>
      <c r="Y163" s="34"/>
      <c r="Z163" s="34"/>
      <c r="AA163" s="34"/>
      <c r="AB163" s="93"/>
      <c r="AC163" s="34"/>
      <c r="AD163" s="93"/>
      <c r="AE163" s="93"/>
      <c r="AF163" s="93"/>
      <c r="AG163" s="34"/>
    </row>
    <row r="164" spans="1:33" s="11" customFormat="1" ht="30" hidden="1" customHeight="1" x14ac:dyDescent="0.2">
      <c r="A164" s="27" t="s">
        <v>62</v>
      </c>
      <c r="B164" s="20"/>
      <c r="C164" s="23">
        <f>SUM(E164:AG164)</f>
        <v>0</v>
      </c>
      <c r="D164" s="13" t="e">
        <f t="shared" si="40"/>
        <v>#DIV/0!</v>
      </c>
      <c r="E164" s="34"/>
      <c r="F164" s="34"/>
      <c r="G164" s="34"/>
      <c r="H164" s="34"/>
      <c r="I164" s="34"/>
      <c r="J164" s="34"/>
      <c r="K164" s="93"/>
      <c r="L164" s="34"/>
      <c r="M164" s="34"/>
      <c r="N164" s="34"/>
      <c r="O164" s="34"/>
      <c r="P164" s="34"/>
      <c r="Q164" s="34"/>
      <c r="R164" s="93"/>
      <c r="S164" s="93"/>
      <c r="T164" s="34"/>
      <c r="U164" s="34"/>
      <c r="V164" s="93"/>
      <c r="W164" s="34"/>
      <c r="X164" s="34"/>
      <c r="Y164" s="34"/>
      <c r="Z164" s="34"/>
      <c r="AA164" s="34"/>
      <c r="AB164" s="93"/>
      <c r="AC164" s="34"/>
      <c r="AD164" s="93"/>
      <c r="AE164" s="93"/>
      <c r="AF164" s="93"/>
      <c r="AG164" s="34"/>
    </row>
    <row r="165" spans="1:33" s="11" customFormat="1" ht="30" hidden="1" customHeight="1" x14ac:dyDescent="0.2">
      <c r="A165" s="12" t="s">
        <v>5</v>
      </c>
      <c r="B165" s="25" t="e">
        <f>B164/B163</f>
        <v>#DIV/0!</v>
      </c>
      <c r="C165" s="25" t="e">
        <f>C164/C163</f>
        <v>#DIV/0!</v>
      </c>
      <c r="D165" s="8"/>
      <c r="E165" s="25" t="e">
        <f t="shared" ref="E165:N165" si="47">E164/E163</f>
        <v>#DIV/0!</v>
      </c>
      <c r="F165" s="25" t="e">
        <f t="shared" si="47"/>
        <v>#DIV/0!</v>
      </c>
      <c r="G165" s="25" t="e">
        <f t="shared" si="47"/>
        <v>#DIV/0!</v>
      </c>
      <c r="H165" s="25" t="e">
        <f t="shared" si="47"/>
        <v>#DIV/0!</v>
      </c>
      <c r="I165" s="25" t="e">
        <f t="shared" si="47"/>
        <v>#DIV/0!</v>
      </c>
      <c r="J165" s="25" t="e">
        <f t="shared" si="47"/>
        <v>#DIV/0!</v>
      </c>
      <c r="K165" s="92"/>
      <c r="L165" s="25" t="e">
        <f t="shared" si="47"/>
        <v>#DIV/0!</v>
      </c>
      <c r="M165" s="25" t="e">
        <f t="shared" si="47"/>
        <v>#DIV/0!</v>
      </c>
      <c r="N165" s="25" t="e">
        <f t="shared" si="47"/>
        <v>#DIV/0!</v>
      </c>
      <c r="O165" s="25"/>
      <c r="P165" s="25" t="e">
        <f>P164/P163</f>
        <v>#DIV/0!</v>
      </c>
      <c r="Q165" s="25" t="e">
        <f>Q164/Q163</f>
        <v>#DIV/0!</v>
      </c>
      <c r="R165" s="92"/>
      <c r="S165" s="92"/>
      <c r="T165" s="25"/>
      <c r="U165" s="25" t="e">
        <f>U164/U163</f>
        <v>#DIV/0!</v>
      </c>
      <c r="V165" s="92"/>
      <c r="W165" s="25" t="e">
        <f>W164/W163</f>
        <v>#DIV/0!</v>
      </c>
      <c r="X165" s="25" t="e">
        <f>X164/X163</f>
        <v>#DIV/0!</v>
      </c>
      <c r="Y165" s="25" t="e">
        <f>Y164/Y163</f>
        <v>#DIV/0!</v>
      </c>
      <c r="Z165" s="25"/>
      <c r="AA165" s="25" t="e">
        <f>AA164/AA163</f>
        <v>#DIV/0!</v>
      </c>
      <c r="AB165" s="92"/>
      <c r="AC165" s="25" t="e">
        <f>AC164/AC163</f>
        <v>#DIV/0!</v>
      </c>
      <c r="AD165" s="92"/>
      <c r="AE165" s="92"/>
      <c r="AF165" s="92"/>
      <c r="AG165" s="25" t="e">
        <f>AG164/AG163</f>
        <v>#DIV/0!</v>
      </c>
    </row>
    <row r="166" spans="1:33" s="11" customFormat="1" ht="30" hidden="1" customHeight="1" x14ac:dyDescent="0.2">
      <c r="A166" s="27" t="s">
        <v>50</v>
      </c>
      <c r="B166" s="55" t="e">
        <f>B164/B161*10</f>
        <v>#DIV/0!</v>
      </c>
      <c r="C166" s="55" t="e">
        <f>C164/C161*10</f>
        <v>#DIV/0!</v>
      </c>
      <c r="D166" s="13" t="e">
        <f t="shared" si="40"/>
        <v>#DIV/0!</v>
      </c>
      <c r="E166" s="53" t="e">
        <f>E164/E161*10</f>
        <v>#DIV/0!</v>
      </c>
      <c r="F166" s="53" t="e">
        <f>F164/F161*10</f>
        <v>#DIV/0!</v>
      </c>
      <c r="G166" s="53" t="e">
        <f>G164/G161*10</f>
        <v>#DIV/0!</v>
      </c>
      <c r="H166" s="53" t="e">
        <f t="shared" ref="H166:O166" si="48">H164/H161*10</f>
        <v>#DIV/0!</v>
      </c>
      <c r="I166" s="53" t="e">
        <f t="shared" si="48"/>
        <v>#DIV/0!</v>
      </c>
      <c r="J166" s="53" t="e">
        <f t="shared" si="48"/>
        <v>#DIV/0!</v>
      </c>
      <c r="K166" s="53"/>
      <c r="L166" s="53" t="e">
        <f t="shared" si="48"/>
        <v>#DIV/0!</v>
      </c>
      <c r="M166" s="53" t="e">
        <f t="shared" si="48"/>
        <v>#DIV/0!</v>
      </c>
      <c r="N166" s="53" t="e">
        <f t="shared" si="48"/>
        <v>#DIV/0!</v>
      </c>
      <c r="O166" s="53" t="e">
        <f t="shared" si="48"/>
        <v>#DIV/0!</v>
      </c>
      <c r="P166" s="53" t="e">
        <f>P164/P161*10</f>
        <v>#DIV/0!</v>
      </c>
      <c r="Q166" s="53" t="e">
        <f>Q164/Q161*10</f>
        <v>#DIV/0!</v>
      </c>
      <c r="R166" s="53"/>
      <c r="S166" s="53"/>
      <c r="T166" s="53"/>
      <c r="U166" s="53" t="e">
        <f t="shared" ref="U166:AG166" si="49">U164/U161*10</f>
        <v>#DIV/0!</v>
      </c>
      <c r="V166" s="53"/>
      <c r="W166" s="53" t="e">
        <f t="shared" si="49"/>
        <v>#DIV/0!</v>
      </c>
      <c r="X166" s="53" t="e">
        <f t="shared" si="49"/>
        <v>#DIV/0!</v>
      </c>
      <c r="Y166" s="53" t="e">
        <f t="shared" si="49"/>
        <v>#DIV/0!</v>
      </c>
      <c r="Z166" s="53" t="e">
        <f t="shared" si="49"/>
        <v>#DIV/0!</v>
      </c>
      <c r="AA166" s="53" t="e">
        <f t="shared" si="49"/>
        <v>#DIV/0!</v>
      </c>
      <c r="AB166" s="53"/>
      <c r="AC166" s="53" t="e">
        <f t="shared" si="49"/>
        <v>#DIV/0!</v>
      </c>
      <c r="AD166" s="53"/>
      <c r="AE166" s="53"/>
      <c r="AF166" s="53"/>
      <c r="AG166" s="53" t="e">
        <f t="shared" si="49"/>
        <v>#DIV/0!</v>
      </c>
    </row>
    <row r="167" spans="1:33" s="11" customFormat="1" ht="30" hidden="1" customHeight="1" outlineLevel="1" x14ac:dyDescent="0.2">
      <c r="A167" s="50" t="s">
        <v>132</v>
      </c>
      <c r="B167" s="20"/>
      <c r="C167" s="23">
        <f>SUM(E167:AG167)</f>
        <v>0</v>
      </c>
      <c r="D167" s="13" t="e">
        <f t="shared" si="40"/>
        <v>#DIV/0!</v>
      </c>
      <c r="E167" s="33"/>
      <c r="F167" s="32"/>
      <c r="G167" s="5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56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</row>
    <row r="168" spans="1:33" s="11" customFormat="1" ht="30" hidden="1" customHeight="1" x14ac:dyDescent="0.2">
      <c r="A168" s="27" t="s">
        <v>133</v>
      </c>
      <c r="B168" s="20"/>
      <c r="C168" s="23">
        <f>SUM(E168:AG168)</f>
        <v>0</v>
      </c>
      <c r="D168" s="13" t="e">
        <f t="shared" si="40"/>
        <v>#DIV/0!</v>
      </c>
      <c r="E168" s="33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56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</row>
    <row r="169" spans="1:33" s="11" customFormat="1" ht="30" hidden="1" customHeight="1" x14ac:dyDescent="0.2">
      <c r="A169" s="27" t="s">
        <v>50</v>
      </c>
      <c r="B169" s="55" t="e">
        <f>B168/B167*10</f>
        <v>#DIV/0!</v>
      </c>
      <c r="C169" s="55" t="e">
        <f>C168/C167*10</f>
        <v>#DIV/0!</v>
      </c>
      <c r="D169" s="13" t="e">
        <f t="shared" si="40"/>
        <v>#DIV/0!</v>
      </c>
      <c r="E169" s="33"/>
      <c r="F169" s="53"/>
      <c r="G169" s="53" t="e">
        <f>G168/G167*10</f>
        <v>#DIV/0!</v>
      </c>
      <c r="H169" s="53"/>
      <c r="I169" s="53"/>
      <c r="J169" s="53"/>
      <c r="K169" s="53"/>
      <c r="L169" s="53"/>
      <c r="M169" s="53" t="e">
        <f>M168/M167*10</f>
        <v>#DIV/0!</v>
      </c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33"/>
      <c r="AA169" s="53"/>
      <c r="AB169" s="53"/>
      <c r="AC169" s="33"/>
      <c r="AD169" s="33"/>
      <c r="AE169" s="33"/>
      <c r="AF169" s="33"/>
      <c r="AG169" s="53" t="e">
        <f>AG168/AG167*10</f>
        <v>#DIV/0!</v>
      </c>
    </row>
    <row r="170" spans="1:33" s="11" customFormat="1" ht="30" hidden="1" customHeight="1" outlineLevel="1" x14ac:dyDescent="0.2">
      <c r="A170" s="50" t="s">
        <v>63</v>
      </c>
      <c r="B170" s="17"/>
      <c r="C170" s="48">
        <f>SUM(E170:AG170)</f>
        <v>0</v>
      </c>
      <c r="D170" s="13" t="e">
        <f t="shared" si="40"/>
        <v>#DIV/0!</v>
      </c>
      <c r="E170" s="33"/>
      <c r="F170" s="32"/>
      <c r="G170" s="53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56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</row>
    <row r="171" spans="1:33" s="11" customFormat="1" ht="30" hidden="1" customHeight="1" x14ac:dyDescent="0.2">
      <c r="A171" s="27" t="s">
        <v>64</v>
      </c>
      <c r="B171" s="17"/>
      <c r="C171" s="48">
        <f>SUM(E171:AG171)</f>
        <v>0</v>
      </c>
      <c r="D171" s="13" t="e">
        <f t="shared" si="40"/>
        <v>#DIV/0!</v>
      </c>
      <c r="E171" s="33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56"/>
      <c r="X171" s="32"/>
      <c r="Y171" s="32"/>
      <c r="Z171" s="32"/>
      <c r="AA171" s="56"/>
      <c r="AB171" s="56"/>
      <c r="AC171" s="32"/>
      <c r="AD171" s="32"/>
      <c r="AE171" s="32"/>
      <c r="AF171" s="32"/>
      <c r="AG171" s="32"/>
    </row>
    <row r="172" spans="1:33" s="11" customFormat="1" ht="30" hidden="1" customHeight="1" x14ac:dyDescent="0.2">
      <c r="A172" s="27" t="s">
        <v>50</v>
      </c>
      <c r="B172" s="55" t="e">
        <f>B171/B170*10</f>
        <v>#DIV/0!</v>
      </c>
      <c r="C172" s="55" t="e">
        <f>C171/C170*10</f>
        <v>#DIV/0!</v>
      </c>
      <c r="D172" s="13" t="e">
        <f t="shared" si="40"/>
        <v>#DIV/0!</v>
      </c>
      <c r="E172" s="33"/>
      <c r="F172" s="53"/>
      <c r="G172" s="53"/>
      <c r="H172" s="53" t="e">
        <f>H171/H170*10</f>
        <v>#DIV/0!</v>
      </c>
      <c r="I172" s="53"/>
      <c r="J172" s="53"/>
      <c r="K172" s="53"/>
      <c r="L172" s="53"/>
      <c r="M172" s="53"/>
      <c r="N172" s="53"/>
      <c r="O172" s="53" t="e">
        <f>O171/O170*10</f>
        <v>#DIV/0!</v>
      </c>
      <c r="P172" s="53"/>
      <c r="Q172" s="53"/>
      <c r="R172" s="53"/>
      <c r="S172" s="53"/>
      <c r="T172" s="53"/>
      <c r="U172" s="53" t="e">
        <f>U171/U170*10</f>
        <v>#DIV/0!</v>
      </c>
      <c r="V172" s="53"/>
      <c r="W172" s="53" t="e">
        <f>W171/W170*10</f>
        <v>#DIV/0!</v>
      </c>
      <c r="X172" s="53"/>
      <c r="Y172" s="53"/>
      <c r="Z172" s="53"/>
      <c r="AA172" s="53" t="e">
        <f>AA171/AA170*10</f>
        <v>#DIV/0!</v>
      </c>
      <c r="AB172" s="53"/>
      <c r="AC172" s="33"/>
      <c r="AD172" s="33"/>
      <c r="AE172" s="33"/>
      <c r="AF172" s="33"/>
      <c r="AG172" s="33"/>
    </row>
    <row r="173" spans="1:33" s="11" customFormat="1" ht="30" hidden="1" customHeight="1" x14ac:dyDescent="0.2">
      <c r="A173" s="50" t="s">
        <v>108</v>
      </c>
      <c r="B173" s="55"/>
      <c r="C173" s="48">
        <f>SUM(E173:AG173)</f>
        <v>0</v>
      </c>
      <c r="D173" s="13" t="e">
        <f t="shared" si="40"/>
        <v>#DIV/0!</v>
      </c>
      <c r="E173" s="3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2"/>
      <c r="Z173" s="33"/>
      <c r="AA173" s="53"/>
      <c r="AB173" s="53"/>
      <c r="AC173" s="33"/>
      <c r="AD173" s="33"/>
      <c r="AE173" s="33"/>
      <c r="AF173" s="33"/>
      <c r="AG173" s="33"/>
    </row>
    <row r="174" spans="1:33" s="11" customFormat="1" ht="30" hidden="1" customHeight="1" x14ac:dyDescent="0.2">
      <c r="A174" s="27" t="s">
        <v>109</v>
      </c>
      <c r="B174" s="55"/>
      <c r="C174" s="48">
        <f>SUM(E174:AG174)</f>
        <v>0</v>
      </c>
      <c r="D174" s="13" t="e">
        <f t="shared" si="40"/>
        <v>#DIV/0!</v>
      </c>
      <c r="E174" s="3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2"/>
      <c r="Z174" s="33"/>
      <c r="AA174" s="53"/>
      <c r="AB174" s="53"/>
      <c r="AC174" s="33"/>
      <c r="AD174" s="33"/>
      <c r="AE174" s="33"/>
      <c r="AF174" s="33"/>
      <c r="AG174" s="33"/>
    </row>
    <row r="175" spans="1:33" s="11" customFormat="1" ht="30" hidden="1" customHeight="1" x14ac:dyDescent="0.2">
      <c r="A175" s="27" t="s">
        <v>50</v>
      </c>
      <c r="B175" s="55" t="e">
        <f>B174/B173*10</f>
        <v>#DIV/0!</v>
      </c>
      <c r="C175" s="55" t="e">
        <f>C174/C173*10</f>
        <v>#DIV/0!</v>
      </c>
      <c r="D175" s="13" t="e">
        <f t="shared" si="40"/>
        <v>#DIV/0!</v>
      </c>
      <c r="E175" s="33"/>
      <c r="F175" s="53"/>
      <c r="G175" s="53"/>
      <c r="H175" s="53"/>
      <c r="I175" s="53"/>
      <c r="J175" s="53"/>
      <c r="K175" s="53"/>
      <c r="L175" s="53"/>
      <c r="M175" s="53"/>
      <c r="N175" s="53" t="e">
        <f>N174/N173*10</f>
        <v>#DIV/0!</v>
      </c>
      <c r="O175" s="53"/>
      <c r="P175" s="53"/>
      <c r="Q175" s="53"/>
      <c r="R175" s="53"/>
      <c r="S175" s="53"/>
      <c r="T175" s="53"/>
      <c r="U175" s="53"/>
      <c r="V175" s="53"/>
      <c r="W175" s="53"/>
      <c r="X175" s="53" t="e">
        <f>X174/X173*10</f>
        <v>#DIV/0!</v>
      </c>
      <c r="Y175" s="53" t="e">
        <f>Y174/Y173*10</f>
        <v>#DIV/0!</v>
      </c>
      <c r="Z175" s="33"/>
      <c r="AA175" s="53"/>
      <c r="AB175" s="53"/>
      <c r="AC175" s="33"/>
      <c r="AD175" s="33"/>
      <c r="AE175" s="33"/>
      <c r="AF175" s="33"/>
      <c r="AG175" s="33"/>
    </row>
    <row r="176" spans="1:33" s="11" customFormat="1" ht="30" hidden="1" customHeight="1" x14ac:dyDescent="0.2">
      <c r="A176" s="50" t="s">
        <v>65</v>
      </c>
      <c r="B176" s="23"/>
      <c r="C176" s="23">
        <f>SUM(E176:AG176)</f>
        <v>0</v>
      </c>
      <c r="D176" s="13" t="e">
        <f t="shared" si="40"/>
        <v>#DIV/0!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</row>
    <row r="177" spans="1:33" s="11" customFormat="1" ht="30" hidden="1" customHeight="1" x14ac:dyDescent="0.2">
      <c r="A177" s="27" t="s">
        <v>66</v>
      </c>
      <c r="B177" s="23"/>
      <c r="C177" s="23">
        <f>SUM(E177:AG177)</f>
        <v>0</v>
      </c>
      <c r="D177" s="13" t="e">
        <f t="shared" si="40"/>
        <v>#DIV/0!</v>
      </c>
      <c r="E177" s="32"/>
      <c r="F177" s="30"/>
      <c r="G177" s="53"/>
      <c r="H177" s="22"/>
      <c r="I177" s="22"/>
      <c r="J177" s="22"/>
      <c r="K177" s="22"/>
      <c r="L177" s="22"/>
      <c r="M177" s="33"/>
      <c r="N177" s="33"/>
      <c r="O177" s="30"/>
      <c r="P177" s="30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0"/>
    </row>
    <row r="178" spans="1:33" s="11" customFormat="1" ht="30" hidden="1" customHeight="1" x14ac:dyDescent="0.2">
      <c r="A178" s="27" t="s">
        <v>50</v>
      </c>
      <c r="B178" s="48" t="e">
        <f>B177/B176*10</f>
        <v>#DIV/0!</v>
      </c>
      <c r="C178" s="48" t="e">
        <f>C177/C176*10</f>
        <v>#DIV/0!</v>
      </c>
      <c r="D178" s="13" t="e">
        <f t="shared" si="40"/>
        <v>#DIV/0!</v>
      </c>
      <c r="E178" s="49" t="e">
        <f>E177/E176*10</f>
        <v>#DIV/0!</v>
      </c>
      <c r="F178" s="49"/>
      <c r="G178" s="49"/>
      <c r="H178" s="49" t="e">
        <f t="shared" ref="H178:N178" si="50">H177/H176*10</f>
        <v>#DIV/0!</v>
      </c>
      <c r="I178" s="49" t="e">
        <f t="shared" si="50"/>
        <v>#DIV/0!</v>
      </c>
      <c r="J178" s="49" t="e">
        <f t="shared" si="50"/>
        <v>#DIV/0!</v>
      </c>
      <c r="K178" s="49"/>
      <c r="L178" s="49" t="e">
        <f t="shared" si="50"/>
        <v>#DIV/0!</v>
      </c>
      <c r="M178" s="49" t="e">
        <f t="shared" si="50"/>
        <v>#DIV/0!</v>
      </c>
      <c r="N178" s="49" t="e">
        <f t="shared" si="50"/>
        <v>#DIV/0!</v>
      </c>
      <c r="O178" s="22"/>
      <c r="P178" s="22"/>
      <c r="Q178" s="49" t="e">
        <f>Q177/Q176*10</f>
        <v>#DIV/0!</v>
      </c>
      <c r="R178" s="49"/>
      <c r="S178" s="49"/>
      <c r="T178" s="49" t="e">
        <f>T177/T176*10</f>
        <v>#DIV/0!</v>
      </c>
      <c r="U178" s="49"/>
      <c r="V178" s="49"/>
      <c r="W178" s="49" t="e">
        <f t="shared" ref="W178:AC178" si="51">W177/W176*10</f>
        <v>#DIV/0!</v>
      </c>
      <c r="X178" s="49" t="e">
        <f t="shared" si="51"/>
        <v>#DIV/0!</v>
      </c>
      <c r="Y178" s="49" t="e">
        <f t="shared" si="51"/>
        <v>#DIV/0!</v>
      </c>
      <c r="Z178" s="49" t="e">
        <f t="shared" si="51"/>
        <v>#DIV/0!</v>
      </c>
      <c r="AA178" s="49" t="e">
        <f t="shared" si="51"/>
        <v>#DIV/0!</v>
      </c>
      <c r="AB178" s="49"/>
      <c r="AC178" s="49" t="e">
        <f t="shared" si="51"/>
        <v>#DIV/0!</v>
      </c>
      <c r="AD178" s="49"/>
      <c r="AE178" s="49"/>
      <c r="AF178" s="49"/>
      <c r="AG178" s="22"/>
    </row>
    <row r="179" spans="1:33" s="11" customFormat="1" ht="30" hidden="1" customHeight="1" x14ac:dyDescent="0.2">
      <c r="A179" s="50" t="s">
        <v>138</v>
      </c>
      <c r="B179" s="23"/>
      <c r="C179" s="23">
        <f>SUM(E179:AG179)</f>
        <v>0</v>
      </c>
      <c r="D179" s="13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</row>
    <row r="180" spans="1:33" s="11" customFormat="1" ht="30" hidden="1" customHeight="1" x14ac:dyDescent="0.2">
      <c r="A180" s="27" t="s">
        <v>139</v>
      </c>
      <c r="B180" s="23"/>
      <c r="C180" s="23">
        <f>SUM(E180:AG180)</f>
        <v>0</v>
      </c>
      <c r="D180" s="13"/>
      <c r="E180" s="32"/>
      <c r="F180" s="30"/>
      <c r="G180" s="53"/>
      <c r="H180" s="22"/>
      <c r="I180" s="22"/>
      <c r="J180" s="22"/>
      <c r="K180" s="22"/>
      <c r="L180" s="22"/>
      <c r="M180" s="33"/>
      <c r="N180" s="33"/>
      <c r="O180" s="22"/>
      <c r="P180" s="30"/>
      <c r="Q180" s="30"/>
      <c r="R180" s="30"/>
      <c r="S180" s="30"/>
      <c r="T180" s="33"/>
      <c r="U180" s="33"/>
      <c r="V180" s="33"/>
      <c r="W180" s="33"/>
      <c r="X180" s="30"/>
      <c r="Y180" s="30"/>
      <c r="Z180" s="33"/>
      <c r="AA180" s="30"/>
      <c r="AB180" s="30"/>
      <c r="AC180" s="33"/>
      <c r="AD180" s="33"/>
      <c r="AE180" s="33"/>
      <c r="AF180" s="33"/>
      <c r="AG180" s="30"/>
    </row>
    <row r="181" spans="1:33" s="11" customFormat="1" ht="30" hidden="1" customHeight="1" x14ac:dyDescent="0.2">
      <c r="A181" s="27" t="s">
        <v>50</v>
      </c>
      <c r="B181" s="48"/>
      <c r="C181" s="48" t="e">
        <f>C180/C179*10</f>
        <v>#DIV/0!</v>
      </c>
      <c r="D181" s="13"/>
      <c r="E181" s="49"/>
      <c r="F181" s="49"/>
      <c r="G181" s="49"/>
      <c r="H181" s="49" t="e">
        <f>H180/H179*10</f>
        <v>#DIV/0!</v>
      </c>
      <c r="I181" s="49" t="e">
        <f>I180/I179*10</f>
        <v>#DIV/0!</v>
      </c>
      <c r="J181" s="49" t="e">
        <f>J180/J179*10</f>
        <v>#DIV/0!</v>
      </c>
      <c r="K181" s="49"/>
      <c r="L181" s="49" t="e">
        <f>L180/L179*10</f>
        <v>#DIV/0!</v>
      </c>
      <c r="M181" s="49"/>
      <c r="N181" s="49" t="e">
        <f>N180/N179*10</f>
        <v>#DIV/0!</v>
      </c>
      <c r="O181" s="49"/>
      <c r="P181" s="22"/>
      <c r="Q181" s="22"/>
      <c r="R181" s="22"/>
      <c r="S181" s="22"/>
      <c r="T181" s="49" t="e">
        <f>T180/T179*10</f>
        <v>#DIV/0!</v>
      </c>
      <c r="U181" s="49" t="e">
        <f>U180/U179*10</f>
        <v>#DIV/0!</v>
      </c>
      <c r="V181" s="49"/>
      <c r="W181" s="49"/>
      <c r="X181" s="22"/>
      <c r="Y181" s="22"/>
      <c r="Z181" s="49" t="e">
        <f>Z180/Z179*10</f>
        <v>#DIV/0!</v>
      </c>
      <c r="AA181" s="49"/>
      <c r="AB181" s="49"/>
      <c r="AC181" s="49" t="e">
        <f>AC180/AC179*10</f>
        <v>#DIV/0!</v>
      </c>
      <c r="AD181" s="49"/>
      <c r="AE181" s="49"/>
      <c r="AF181" s="49"/>
      <c r="AG181" s="22"/>
    </row>
    <row r="182" spans="1:33" s="11" customFormat="1" ht="30" hidden="1" customHeight="1" x14ac:dyDescent="0.2">
      <c r="A182" s="50" t="s">
        <v>134</v>
      </c>
      <c r="B182" s="23">
        <v>75</v>
      </c>
      <c r="C182" s="23">
        <f>SUM(E182:AG182)</f>
        <v>165</v>
      </c>
      <c r="D182" s="13">
        <f>C182/B182</f>
        <v>2.2000000000000002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>
        <v>50</v>
      </c>
      <c r="U182" s="32"/>
      <c r="V182" s="32"/>
      <c r="W182" s="32"/>
      <c r="X182" s="32">
        <v>115</v>
      </c>
      <c r="Y182" s="32"/>
      <c r="Z182" s="32"/>
      <c r="AA182" s="32"/>
      <c r="AB182" s="32"/>
      <c r="AC182" s="32"/>
      <c r="AD182" s="32"/>
      <c r="AE182" s="32"/>
      <c r="AF182" s="32"/>
      <c r="AG182" s="32"/>
    </row>
    <row r="183" spans="1:33" s="11" customFormat="1" ht="30" hidden="1" customHeight="1" x14ac:dyDescent="0.2">
      <c r="A183" s="27" t="s">
        <v>135</v>
      </c>
      <c r="B183" s="23">
        <v>83</v>
      </c>
      <c r="C183" s="23">
        <f>SUM(E183:AG183)</f>
        <v>104</v>
      </c>
      <c r="D183" s="13">
        <f t="shared" si="40"/>
        <v>1.2530120481927711</v>
      </c>
      <c r="E183" s="32"/>
      <c r="F183" s="30"/>
      <c r="G183" s="53"/>
      <c r="H183" s="30"/>
      <c r="I183" s="30"/>
      <c r="J183" s="30"/>
      <c r="K183" s="30"/>
      <c r="L183" s="33"/>
      <c r="M183" s="33"/>
      <c r="N183" s="33"/>
      <c r="O183" s="30"/>
      <c r="P183" s="30"/>
      <c r="Q183" s="30"/>
      <c r="R183" s="30"/>
      <c r="S183" s="30"/>
      <c r="T183" s="33">
        <v>20</v>
      </c>
      <c r="U183" s="33"/>
      <c r="V183" s="33"/>
      <c r="W183" s="33"/>
      <c r="X183" s="33">
        <v>84</v>
      </c>
      <c r="Y183" s="30"/>
      <c r="Z183" s="33"/>
      <c r="AA183" s="30"/>
      <c r="AB183" s="30"/>
      <c r="AC183" s="33"/>
      <c r="AD183" s="33"/>
      <c r="AE183" s="33"/>
      <c r="AF183" s="33"/>
      <c r="AG183" s="30"/>
    </row>
    <row r="184" spans="1:33" s="11" customFormat="1" ht="30" hidden="1" customHeight="1" x14ac:dyDescent="0.2">
      <c r="A184" s="27" t="s">
        <v>50</v>
      </c>
      <c r="B184" s="48">
        <f>B183/B182*10</f>
        <v>11.066666666666666</v>
      </c>
      <c r="C184" s="48">
        <f>C183/C182*10</f>
        <v>6.3030303030303028</v>
      </c>
      <c r="D184" s="13">
        <f t="shared" si="40"/>
        <v>0.56955093099671417</v>
      </c>
      <c r="E184" s="49"/>
      <c r="F184" s="49"/>
      <c r="G184" s="49"/>
      <c r="H184" s="22"/>
      <c r="I184" s="22"/>
      <c r="J184" s="22"/>
      <c r="K184" s="22"/>
      <c r="L184" s="49"/>
      <c r="M184" s="49"/>
      <c r="N184" s="49"/>
      <c r="O184" s="22"/>
      <c r="P184" s="22"/>
      <c r="Q184" s="22"/>
      <c r="R184" s="22"/>
      <c r="S184" s="22"/>
      <c r="T184" s="49">
        <f>T183/T182*10</f>
        <v>4</v>
      </c>
      <c r="U184" s="49"/>
      <c r="V184" s="49"/>
      <c r="W184" s="49"/>
      <c r="X184" s="49">
        <f>X183/X182*10</f>
        <v>7.304347826086957</v>
      </c>
      <c r="Y184" s="22"/>
      <c r="Z184" s="49"/>
      <c r="AA184" s="49"/>
      <c r="AB184" s="49"/>
      <c r="AC184" s="49"/>
      <c r="AD184" s="49"/>
      <c r="AE184" s="49"/>
      <c r="AF184" s="49"/>
      <c r="AG184" s="22"/>
    </row>
    <row r="185" spans="1:33" s="11" customFormat="1" ht="30" hidden="1" customHeight="1" outlineLevel="1" x14ac:dyDescent="0.2">
      <c r="A185" s="50" t="s">
        <v>67</v>
      </c>
      <c r="B185" s="23"/>
      <c r="C185" s="23">
        <f>SUM(E185:AG185)</f>
        <v>0</v>
      </c>
      <c r="D185" s="13" t="e">
        <f t="shared" si="40"/>
        <v>#DIV/0!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</row>
    <row r="186" spans="1:33" s="11" customFormat="1" ht="30" hidden="1" customHeight="1" outlineLevel="1" x14ac:dyDescent="0.2">
      <c r="A186" s="27" t="s">
        <v>68</v>
      </c>
      <c r="B186" s="23"/>
      <c r="C186" s="23">
        <f>SUM(E186:AG186)</f>
        <v>0</v>
      </c>
      <c r="D186" s="13" t="e">
        <f t="shared" si="40"/>
        <v>#DIV/0!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</row>
    <row r="187" spans="1:33" s="11" customFormat="1" ht="30" hidden="1" customHeight="1" x14ac:dyDescent="0.2">
      <c r="A187" s="27" t="s">
        <v>50</v>
      </c>
      <c r="B187" s="55" t="e">
        <f>B186/B185*10</f>
        <v>#DIV/0!</v>
      </c>
      <c r="C187" s="55" t="e">
        <f>C186/C185*10</f>
        <v>#DIV/0!</v>
      </c>
      <c r="D187" s="13" t="e">
        <f t="shared" si="40"/>
        <v>#DIV/0!</v>
      </c>
      <c r="E187" s="53"/>
      <c r="F187" s="53"/>
      <c r="G187" s="53" t="e">
        <f>G186/G185*10</f>
        <v>#DIV/0!</v>
      </c>
      <c r="H187" s="53"/>
      <c r="I187" s="53"/>
      <c r="J187" s="53"/>
      <c r="K187" s="53"/>
      <c r="L187" s="53"/>
      <c r="M187" s="53" t="e">
        <f>M186/M185*10</f>
        <v>#DIV/0!</v>
      </c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 t="e">
        <f>Y186/Y185*10</f>
        <v>#DIV/0!</v>
      </c>
      <c r="Z187" s="53"/>
      <c r="AA187" s="53"/>
      <c r="AB187" s="53"/>
      <c r="AC187" s="53"/>
      <c r="AD187" s="53"/>
      <c r="AE187" s="53"/>
      <c r="AF187" s="53"/>
      <c r="AG187" s="53"/>
    </row>
    <row r="188" spans="1:33" s="11" customFormat="1" ht="30" hidden="1" customHeight="1" outlineLevel="1" x14ac:dyDescent="0.2">
      <c r="A188" s="50" t="s">
        <v>69</v>
      </c>
      <c r="B188" s="23"/>
      <c r="C188" s="23">
        <f>SUM(E188:AG188)</f>
        <v>0</v>
      </c>
      <c r="D188" s="13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</row>
    <row r="189" spans="1:33" s="11" customFormat="1" ht="30" hidden="1" customHeight="1" outlineLevel="1" x14ac:dyDescent="0.2">
      <c r="A189" s="27" t="s">
        <v>70</v>
      </c>
      <c r="B189" s="23"/>
      <c r="C189" s="23">
        <f>SUM(E189:AG189)</f>
        <v>0</v>
      </c>
      <c r="D189" s="13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</row>
    <row r="190" spans="1:33" s="11" customFormat="1" ht="30" hidden="1" customHeight="1" x14ac:dyDescent="0.2">
      <c r="A190" s="27" t="s">
        <v>50</v>
      </c>
      <c r="B190" s="55" t="e">
        <f>B189/B188*10</f>
        <v>#DIV/0!</v>
      </c>
      <c r="C190" s="55" t="e">
        <f>C189/C188*10</f>
        <v>#DIV/0!</v>
      </c>
      <c r="D190" s="13" t="e">
        <f t="shared" si="40"/>
        <v>#DIV/0!</v>
      </c>
      <c r="E190" s="55"/>
      <c r="F190" s="55"/>
      <c r="G190" s="53" t="e">
        <f>G189/G188*10</f>
        <v>#DIV/0!</v>
      </c>
      <c r="H190" s="55"/>
      <c r="I190" s="55"/>
      <c r="J190" s="53" t="e">
        <f>J189/J188*10</f>
        <v>#DIV/0!</v>
      </c>
      <c r="K190" s="53"/>
      <c r="L190" s="53" t="e">
        <f>L189/L188*10</f>
        <v>#DIV/0!</v>
      </c>
      <c r="M190" s="53" t="e">
        <f>M189/M188*10</f>
        <v>#DIV/0!</v>
      </c>
      <c r="N190" s="53"/>
      <c r="O190" s="53"/>
      <c r="P190" s="53"/>
      <c r="Q190" s="53"/>
      <c r="R190" s="53"/>
      <c r="S190" s="53"/>
      <c r="T190" s="53"/>
      <c r="U190" s="53" t="e">
        <f>U189/U188*10</f>
        <v>#DIV/0!</v>
      </c>
      <c r="V190" s="53"/>
      <c r="W190" s="53"/>
      <c r="X190" s="53"/>
      <c r="Y190" s="53" t="e">
        <f>Y189/Y188*10</f>
        <v>#DIV/0!</v>
      </c>
      <c r="Z190" s="53"/>
      <c r="AA190" s="53"/>
      <c r="AB190" s="53"/>
      <c r="AC190" s="53" t="e">
        <f>AC189/AC188*10</f>
        <v>#DIV/0!</v>
      </c>
      <c r="AD190" s="53"/>
      <c r="AE190" s="53"/>
      <c r="AF190" s="53"/>
      <c r="AG190" s="53"/>
    </row>
    <row r="191" spans="1:33" s="11" customFormat="1" ht="30" hidden="1" customHeight="1" x14ac:dyDescent="0.2">
      <c r="A191" s="50" t="s">
        <v>71</v>
      </c>
      <c r="B191" s="20"/>
      <c r="C191" s="23">
        <f>SUM(E191:AG191)</f>
        <v>0</v>
      </c>
      <c r="D191" s="13" t="e">
        <f t="shared" si="40"/>
        <v>#DIV/0!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52"/>
      <c r="R191" s="52"/>
      <c r="S191" s="5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</row>
    <row r="192" spans="1:33" s="11" customFormat="1" ht="30" hidden="1" customHeight="1" x14ac:dyDescent="0.2">
      <c r="A192" s="50" t="s">
        <v>72</v>
      </c>
      <c r="B192" s="20"/>
      <c r="C192" s="23"/>
      <c r="D192" s="13" t="e">
        <f>C192/B192</f>
        <v>#DIV/0!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</row>
    <row r="193" spans="1:33" s="11" customFormat="1" ht="30" hidden="1" customHeight="1" x14ac:dyDescent="0.2">
      <c r="A193" s="50" t="s">
        <v>73</v>
      </c>
      <c r="B193" s="20"/>
      <c r="C193" s="23"/>
      <c r="D193" s="13" t="e">
        <f>C193/B193</f>
        <v>#DIV/0!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</row>
    <row r="194" spans="1:33" s="45" customFormat="1" ht="30" hidden="1" customHeight="1" x14ac:dyDescent="0.2">
      <c r="A194" s="27" t="s">
        <v>74</v>
      </c>
      <c r="B194" s="20"/>
      <c r="C194" s="23">
        <f>SUM(E194:AG194)</f>
        <v>0</v>
      </c>
      <c r="D194" s="13" t="e">
        <f>C194/B194</f>
        <v>#DIV/0!</v>
      </c>
      <c r="E194" s="34"/>
      <c r="F194" s="34"/>
      <c r="G194" s="34"/>
      <c r="H194" s="34"/>
      <c r="I194" s="34"/>
      <c r="J194" s="34"/>
      <c r="K194" s="93"/>
      <c r="L194" s="34"/>
      <c r="M194" s="34"/>
      <c r="N194" s="34"/>
      <c r="O194" s="34"/>
      <c r="P194" s="34"/>
      <c r="Q194" s="34"/>
      <c r="R194" s="93"/>
      <c r="S194" s="93"/>
      <c r="T194" s="34"/>
      <c r="U194" s="34"/>
      <c r="V194" s="93"/>
      <c r="W194" s="34"/>
      <c r="X194" s="34"/>
      <c r="Y194" s="34"/>
      <c r="Z194" s="34"/>
      <c r="AA194" s="34"/>
      <c r="AB194" s="93"/>
      <c r="AC194" s="34"/>
      <c r="AD194" s="93"/>
      <c r="AE194" s="93"/>
      <c r="AF194" s="93"/>
      <c r="AG194" s="34"/>
    </row>
    <row r="195" spans="1:33" s="45" customFormat="1" ht="30" hidden="1" customHeight="1" x14ac:dyDescent="0.2">
      <c r="A195" s="12" t="s">
        <v>75</v>
      </c>
      <c r="B195" s="82"/>
      <c r="C195" s="82" t="e">
        <f>C194/C197</f>
        <v>#DIV/0!</v>
      </c>
      <c r="D195" s="8"/>
      <c r="E195" s="25"/>
      <c r="F195" s="25"/>
      <c r="G195" s="25"/>
      <c r="H195" s="25"/>
      <c r="I195" s="25"/>
      <c r="J195" s="25"/>
      <c r="K195" s="92"/>
      <c r="L195" s="25"/>
      <c r="M195" s="25"/>
      <c r="N195" s="25"/>
      <c r="O195" s="25"/>
      <c r="P195" s="25"/>
      <c r="Q195" s="25"/>
      <c r="R195" s="92"/>
      <c r="S195" s="92"/>
      <c r="T195" s="25"/>
      <c r="U195" s="25"/>
      <c r="V195" s="92"/>
      <c r="W195" s="25"/>
      <c r="X195" s="25"/>
      <c r="Y195" s="25"/>
      <c r="Z195" s="25"/>
      <c r="AA195" s="25"/>
      <c r="AB195" s="92"/>
      <c r="AC195" s="25"/>
      <c r="AD195" s="92"/>
      <c r="AE195" s="92"/>
      <c r="AF195" s="92"/>
      <c r="AG195" s="25"/>
    </row>
    <row r="196" spans="1:33" s="11" customFormat="1" ht="30" hidden="1" customHeight="1" x14ac:dyDescent="0.2">
      <c r="A196" s="27" t="s">
        <v>76</v>
      </c>
      <c r="B196" s="20"/>
      <c r="C196" s="23">
        <f>SUM(E196:AG196)</f>
        <v>0</v>
      </c>
      <c r="D196" s="13" t="e">
        <f t="shared" ref="D196:D208" si="52">C196/B196</f>
        <v>#DIV/0!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</row>
    <row r="197" spans="1:33" s="11" customFormat="1" ht="30" hidden="1" customHeight="1" outlineLevel="1" x14ac:dyDescent="0.2">
      <c r="A197" s="27" t="s">
        <v>77</v>
      </c>
      <c r="B197" s="20"/>
      <c r="C197" s="20"/>
      <c r="D197" s="13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</row>
    <row r="198" spans="1:33" s="11" customFormat="1" ht="30" hidden="1" customHeight="1" outlineLevel="1" x14ac:dyDescent="0.2">
      <c r="A198" s="27" t="s">
        <v>78</v>
      </c>
      <c r="B198" s="20"/>
      <c r="C198" s="23">
        <f>SUM(E198:AG198)</f>
        <v>0</v>
      </c>
      <c r="D198" s="13" t="e">
        <f t="shared" si="52"/>
        <v>#DIV/0!</v>
      </c>
      <c r="E198" s="34"/>
      <c r="F198" s="34"/>
      <c r="G198" s="34"/>
      <c r="H198" s="34"/>
      <c r="I198" s="34"/>
      <c r="J198" s="34"/>
      <c r="K198" s="93"/>
      <c r="L198" s="34"/>
      <c r="M198" s="34"/>
      <c r="N198" s="34"/>
      <c r="O198" s="34"/>
      <c r="P198" s="34"/>
      <c r="Q198" s="34"/>
      <c r="R198" s="93"/>
      <c r="S198" s="93"/>
      <c r="T198" s="34"/>
      <c r="U198" s="34"/>
      <c r="V198" s="93"/>
      <c r="W198" s="34"/>
      <c r="X198" s="34"/>
      <c r="Y198" s="34"/>
      <c r="Z198" s="34"/>
      <c r="AA198" s="34"/>
      <c r="AB198" s="93"/>
      <c r="AC198" s="34"/>
      <c r="AD198" s="93"/>
      <c r="AE198" s="93"/>
      <c r="AF198" s="93"/>
      <c r="AG198" s="34"/>
    </row>
    <row r="199" spans="1:33" s="11" customFormat="1" ht="30" hidden="1" customHeight="1" x14ac:dyDescent="0.2">
      <c r="A199" s="12" t="s">
        <v>5</v>
      </c>
      <c r="B199" s="83" t="e">
        <f>B198/B197</f>
        <v>#DIV/0!</v>
      </c>
      <c r="C199" s="83" t="e">
        <f>C198/C197</f>
        <v>#DIV/0!</v>
      </c>
      <c r="D199" s="13"/>
      <c r="E199" s="14" t="e">
        <f>E198/E197</f>
        <v>#DIV/0!</v>
      </c>
      <c r="F199" s="14" t="e">
        <f t="shared" ref="F199:AG199" si="53">F198/F197</f>
        <v>#DIV/0!</v>
      </c>
      <c r="G199" s="14" t="e">
        <f t="shared" si="53"/>
        <v>#DIV/0!</v>
      </c>
      <c r="H199" s="14" t="e">
        <f t="shared" si="53"/>
        <v>#DIV/0!</v>
      </c>
      <c r="I199" s="14" t="e">
        <f t="shared" si="53"/>
        <v>#DIV/0!</v>
      </c>
      <c r="J199" s="14" t="e">
        <f t="shared" si="53"/>
        <v>#DIV/0!</v>
      </c>
      <c r="K199" s="14"/>
      <c r="L199" s="14" t="e">
        <f t="shared" si="53"/>
        <v>#DIV/0!</v>
      </c>
      <c r="M199" s="14" t="e">
        <f t="shared" si="53"/>
        <v>#DIV/0!</v>
      </c>
      <c r="N199" s="14" t="e">
        <f t="shared" si="53"/>
        <v>#DIV/0!</v>
      </c>
      <c r="O199" s="14" t="e">
        <f t="shared" si="53"/>
        <v>#DIV/0!</v>
      </c>
      <c r="P199" s="14" t="e">
        <f t="shared" si="53"/>
        <v>#DIV/0!</v>
      </c>
      <c r="Q199" s="14" t="e">
        <f t="shared" si="53"/>
        <v>#DIV/0!</v>
      </c>
      <c r="R199" s="14"/>
      <c r="S199" s="14"/>
      <c r="T199" s="14" t="e">
        <f t="shared" si="53"/>
        <v>#DIV/0!</v>
      </c>
      <c r="U199" s="14" t="e">
        <f t="shared" si="53"/>
        <v>#DIV/0!</v>
      </c>
      <c r="V199" s="14"/>
      <c r="W199" s="14" t="e">
        <f t="shared" si="53"/>
        <v>#DIV/0!</v>
      </c>
      <c r="X199" s="14" t="e">
        <f t="shared" si="53"/>
        <v>#DIV/0!</v>
      </c>
      <c r="Y199" s="14" t="e">
        <f t="shared" si="53"/>
        <v>#DIV/0!</v>
      </c>
      <c r="Z199" s="14" t="e">
        <f t="shared" si="53"/>
        <v>#DIV/0!</v>
      </c>
      <c r="AA199" s="14" t="e">
        <f t="shared" si="53"/>
        <v>#DIV/0!</v>
      </c>
      <c r="AB199" s="14"/>
      <c r="AC199" s="14" t="e">
        <f t="shared" si="53"/>
        <v>#DIV/0!</v>
      </c>
      <c r="AD199" s="14"/>
      <c r="AE199" s="14"/>
      <c r="AF199" s="14"/>
      <c r="AG199" s="14" t="e">
        <f t="shared" si="53"/>
        <v>#DIV/0!</v>
      </c>
    </row>
    <row r="200" spans="1:33" s="11" customFormat="1" ht="30" hidden="1" customHeight="1" x14ac:dyDescent="0.2">
      <c r="A200" s="10" t="s">
        <v>79</v>
      </c>
      <c r="B200" s="22"/>
      <c r="C200" s="22">
        <f>SUM(E200:AG200)</f>
        <v>0</v>
      </c>
      <c r="D200" s="13" t="e">
        <f t="shared" si="52"/>
        <v>#DIV/0!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1:33" s="11" customFormat="1" ht="30" hidden="1" customHeight="1" x14ac:dyDescent="0.2">
      <c r="A201" s="10" t="s">
        <v>80</v>
      </c>
      <c r="B201" s="22"/>
      <c r="C201" s="22">
        <f>SUM(E201:AG201)</f>
        <v>0</v>
      </c>
      <c r="D201" s="13" t="e">
        <f t="shared" si="52"/>
        <v>#DIV/0!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</row>
    <row r="202" spans="1:33" s="11" customFormat="1" ht="30" hidden="1" customHeight="1" x14ac:dyDescent="0.2">
      <c r="A202" s="27" t="s">
        <v>103</v>
      </c>
      <c r="B202" s="20"/>
      <c r="C202" s="23">
        <f>SUM(E202:AG202)</f>
        <v>0</v>
      </c>
      <c r="D202" s="13" t="e">
        <f t="shared" si="52"/>
        <v>#DIV/0!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</row>
    <row r="203" spans="1:33" s="45" customFormat="1" ht="30" hidden="1" customHeight="1" outlineLevel="1" x14ac:dyDescent="0.2">
      <c r="A203" s="10" t="s">
        <v>124</v>
      </c>
      <c r="B203" s="23"/>
      <c r="C203" s="23">
        <f>SUM(E203:AG203)</f>
        <v>101088</v>
      </c>
      <c r="D203" s="13" t="e">
        <f t="shared" si="52"/>
        <v>#DIV/0!</v>
      </c>
      <c r="E203" s="26">
        <v>1366</v>
      </c>
      <c r="F203" s="26">
        <v>2847</v>
      </c>
      <c r="G203" s="26">
        <v>5196</v>
      </c>
      <c r="H203" s="26">
        <v>6543</v>
      </c>
      <c r="I203" s="26">
        <v>7357</v>
      </c>
      <c r="J203" s="26">
        <v>5788</v>
      </c>
      <c r="K203" s="26"/>
      <c r="L203" s="26">
        <v>3545</v>
      </c>
      <c r="M203" s="26">
        <v>5170</v>
      </c>
      <c r="N203" s="26">
        <v>3029</v>
      </c>
      <c r="O203" s="26">
        <v>3517</v>
      </c>
      <c r="P203" s="26">
        <v>3888</v>
      </c>
      <c r="Q203" s="26">
        <v>6744</v>
      </c>
      <c r="R203" s="26"/>
      <c r="S203" s="26"/>
      <c r="T203" s="26">
        <v>6037</v>
      </c>
      <c r="U203" s="26">
        <v>3845</v>
      </c>
      <c r="V203" s="26"/>
      <c r="W203" s="26">
        <v>3946</v>
      </c>
      <c r="X203" s="26">
        <v>5043</v>
      </c>
      <c r="Y203" s="26">
        <v>2005</v>
      </c>
      <c r="Z203" s="26">
        <v>1351</v>
      </c>
      <c r="AA203" s="26">
        <v>8708</v>
      </c>
      <c r="AB203" s="26"/>
      <c r="AC203" s="26">
        <v>9901</v>
      </c>
      <c r="AD203" s="26"/>
      <c r="AE203" s="26"/>
      <c r="AF203" s="26"/>
      <c r="AG203" s="26">
        <v>5262</v>
      </c>
    </row>
    <row r="204" spans="1:33" s="58" customFormat="1" ht="30" hidden="1" customHeight="1" outlineLevel="1" x14ac:dyDescent="0.2">
      <c r="A204" s="27" t="s">
        <v>81</v>
      </c>
      <c r="B204" s="23"/>
      <c r="C204" s="23">
        <f>SUM(E204:AG204)</f>
        <v>99561</v>
      </c>
      <c r="D204" s="13" t="e">
        <f t="shared" si="52"/>
        <v>#DIV/0!</v>
      </c>
      <c r="E204" s="32">
        <v>1366</v>
      </c>
      <c r="F204" s="32">
        <v>2847</v>
      </c>
      <c r="G204" s="32">
        <v>5196</v>
      </c>
      <c r="H204" s="32">
        <v>6543</v>
      </c>
      <c r="I204" s="32">
        <v>7250</v>
      </c>
      <c r="J204" s="32">
        <v>5539</v>
      </c>
      <c r="K204" s="32"/>
      <c r="L204" s="32">
        <v>3467</v>
      </c>
      <c r="M204" s="32">
        <v>5170</v>
      </c>
      <c r="N204" s="32">
        <v>3029</v>
      </c>
      <c r="O204" s="32">
        <v>3517</v>
      </c>
      <c r="P204" s="32">
        <v>3752</v>
      </c>
      <c r="Q204" s="32">
        <v>6565</v>
      </c>
      <c r="R204" s="32"/>
      <c r="S204" s="32"/>
      <c r="T204" s="32">
        <v>6037</v>
      </c>
      <c r="U204" s="32">
        <v>3845</v>
      </c>
      <c r="V204" s="32"/>
      <c r="W204" s="32">
        <v>3946</v>
      </c>
      <c r="X204" s="32">
        <v>5043</v>
      </c>
      <c r="Y204" s="32">
        <v>1980</v>
      </c>
      <c r="Z204" s="32">
        <v>1351</v>
      </c>
      <c r="AA204" s="32">
        <v>8708</v>
      </c>
      <c r="AB204" s="32"/>
      <c r="AC204" s="32">
        <v>9350</v>
      </c>
      <c r="AD204" s="32"/>
      <c r="AE204" s="32"/>
      <c r="AF204" s="32"/>
      <c r="AG204" s="32">
        <v>5060</v>
      </c>
    </row>
    <row r="205" spans="1:33" s="45" customFormat="1" ht="30" hidden="1" customHeight="1" x14ac:dyDescent="0.2">
      <c r="A205" s="10" t="s">
        <v>82</v>
      </c>
      <c r="B205" s="47"/>
      <c r="C205" s="47">
        <f>C204/C203</f>
        <v>0.98489434947768284</v>
      </c>
      <c r="D205" s="13" t="e">
        <f t="shared" si="52"/>
        <v>#DIV/0!</v>
      </c>
      <c r="E205" s="68">
        <f t="shared" ref="E205:AG205" si="54">E204/E203</f>
        <v>1</v>
      </c>
      <c r="F205" s="68">
        <f t="shared" si="54"/>
        <v>1</v>
      </c>
      <c r="G205" s="68">
        <f t="shared" si="54"/>
        <v>1</v>
      </c>
      <c r="H205" s="68">
        <f t="shared" si="54"/>
        <v>1</v>
      </c>
      <c r="I205" s="68">
        <f t="shared" si="54"/>
        <v>0.98545602827239365</v>
      </c>
      <c r="J205" s="68">
        <f t="shared" si="54"/>
        <v>0.95697995853489981</v>
      </c>
      <c r="K205" s="68"/>
      <c r="L205" s="68">
        <f t="shared" si="54"/>
        <v>0.97799717912552886</v>
      </c>
      <c r="M205" s="68">
        <f t="shared" si="54"/>
        <v>1</v>
      </c>
      <c r="N205" s="68">
        <f t="shared" si="54"/>
        <v>1</v>
      </c>
      <c r="O205" s="68">
        <f t="shared" si="54"/>
        <v>1</v>
      </c>
      <c r="P205" s="68">
        <f t="shared" si="54"/>
        <v>0.96502057613168724</v>
      </c>
      <c r="Q205" s="68">
        <f t="shared" si="54"/>
        <v>0.9734578884934757</v>
      </c>
      <c r="R205" s="68"/>
      <c r="S205" s="68"/>
      <c r="T205" s="68">
        <f t="shared" si="54"/>
        <v>1</v>
      </c>
      <c r="U205" s="68">
        <f t="shared" si="54"/>
        <v>1</v>
      </c>
      <c r="V205" s="68"/>
      <c r="W205" s="68">
        <f t="shared" si="54"/>
        <v>1</v>
      </c>
      <c r="X205" s="68">
        <f t="shared" si="54"/>
        <v>1</v>
      </c>
      <c r="Y205" s="68">
        <f t="shared" si="54"/>
        <v>0.98753117206982544</v>
      </c>
      <c r="Z205" s="68">
        <f t="shared" si="54"/>
        <v>1</v>
      </c>
      <c r="AA205" s="68">
        <f t="shared" si="54"/>
        <v>1</v>
      </c>
      <c r="AB205" s="68"/>
      <c r="AC205" s="68">
        <f t="shared" si="54"/>
        <v>0.9443490556509444</v>
      </c>
      <c r="AD205" s="68"/>
      <c r="AE205" s="68"/>
      <c r="AF205" s="68"/>
      <c r="AG205" s="68">
        <f t="shared" si="54"/>
        <v>0.9616115545419992</v>
      </c>
    </row>
    <row r="206" spans="1:33" s="45" customFormat="1" ht="30" hidden="1" customHeight="1" outlineLevel="1" x14ac:dyDescent="0.2">
      <c r="A206" s="10" t="s">
        <v>83</v>
      </c>
      <c r="B206" s="23"/>
      <c r="C206" s="23">
        <f>SUM(E206:AG206)</f>
        <v>0</v>
      </c>
      <c r="D206" s="13" t="e">
        <f t="shared" si="52"/>
        <v>#DIV/0!</v>
      </c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:33" s="58" customFormat="1" ht="30" hidden="1" customHeight="1" outlineLevel="1" x14ac:dyDescent="0.2">
      <c r="A207" s="27" t="s">
        <v>84</v>
      </c>
      <c r="B207" s="20"/>
      <c r="C207" s="23">
        <f>SUM(E207:AG207)</f>
        <v>15599</v>
      </c>
      <c r="D207" s="13" t="e">
        <f t="shared" si="52"/>
        <v>#DIV/0!</v>
      </c>
      <c r="E207" s="44">
        <v>17</v>
      </c>
      <c r="F207" s="32">
        <v>360</v>
      </c>
      <c r="G207" s="32">
        <v>2381</v>
      </c>
      <c r="H207" s="32">
        <v>435</v>
      </c>
      <c r="I207" s="32">
        <v>387</v>
      </c>
      <c r="J207" s="32">
        <v>1130</v>
      </c>
      <c r="K207" s="32"/>
      <c r="L207" s="32"/>
      <c r="M207" s="32">
        <v>1360</v>
      </c>
      <c r="N207" s="32">
        <v>202</v>
      </c>
      <c r="O207" s="32">
        <v>581</v>
      </c>
      <c r="P207" s="44">
        <v>217</v>
      </c>
      <c r="Q207" s="32">
        <v>663</v>
      </c>
      <c r="R207" s="32"/>
      <c r="S207" s="32"/>
      <c r="T207" s="32">
        <v>1813</v>
      </c>
      <c r="U207" s="32">
        <v>170</v>
      </c>
      <c r="V207" s="32"/>
      <c r="W207" s="32">
        <v>630</v>
      </c>
      <c r="X207" s="32"/>
      <c r="Y207" s="32">
        <v>110</v>
      </c>
      <c r="Z207" s="32"/>
      <c r="AA207" s="32">
        <v>1225</v>
      </c>
      <c r="AB207" s="32"/>
      <c r="AC207" s="32">
        <v>3778</v>
      </c>
      <c r="AD207" s="32"/>
      <c r="AE207" s="32"/>
      <c r="AF207" s="32"/>
      <c r="AG207" s="32">
        <v>140</v>
      </c>
    </row>
    <row r="208" spans="1:33" s="45" customFormat="1" ht="30" hidden="1" customHeight="1" x14ac:dyDescent="0.2">
      <c r="A208" s="10" t="s">
        <v>85</v>
      </c>
      <c r="B208" s="13"/>
      <c r="C208" s="13" t="e">
        <f>C207/C206</f>
        <v>#DIV/0!</v>
      </c>
      <c r="D208" s="13" t="e">
        <f t="shared" si="52"/>
        <v>#DIV/0!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</row>
    <row r="209" spans="1:43" s="45" customFormat="1" ht="30" hidden="1" customHeight="1" x14ac:dyDescent="0.2">
      <c r="A209" s="12" t="s">
        <v>86</v>
      </c>
      <c r="B209" s="20"/>
      <c r="C209" s="23"/>
      <c r="D209" s="23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</row>
    <row r="210" spans="1:43" s="58" customFormat="1" ht="30" hidden="1" customHeight="1" outlineLevel="1" x14ac:dyDescent="0.2">
      <c r="A210" s="50" t="s">
        <v>87</v>
      </c>
      <c r="B210" s="20"/>
      <c r="C210" s="23">
        <f>SUM(E210:AG210)</f>
        <v>0</v>
      </c>
      <c r="D210" s="8" t="e">
        <f t="shared" ref="D210:D229" si="55">C210/B210</f>
        <v>#DIV/0!</v>
      </c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</row>
    <row r="211" spans="1:43" s="45" customFormat="1" ht="30" hidden="1" customHeight="1" outlineLevel="1" x14ac:dyDescent="0.2">
      <c r="A211" s="12" t="s">
        <v>88</v>
      </c>
      <c r="B211" s="20"/>
      <c r="C211" s="23">
        <f>SUM(E211:AG211)</f>
        <v>0</v>
      </c>
      <c r="D211" s="8" t="e">
        <f t="shared" si="55"/>
        <v>#DIV/0!</v>
      </c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Q211" s="45" t="s">
        <v>0</v>
      </c>
    </row>
    <row r="212" spans="1:43" s="45" customFormat="1" ht="30" hidden="1" customHeight="1" outlineLevel="1" x14ac:dyDescent="0.2">
      <c r="A212" s="12" t="s">
        <v>89</v>
      </c>
      <c r="B212" s="23">
        <f>B210*0.45</f>
        <v>0</v>
      </c>
      <c r="C212" s="23">
        <f>C210*0.45</f>
        <v>0</v>
      </c>
      <c r="D212" s="8" t="e">
        <f t="shared" si="55"/>
        <v>#DIV/0!</v>
      </c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59"/>
    </row>
    <row r="213" spans="1:43" s="45" customFormat="1" ht="30" hidden="1" customHeight="1" x14ac:dyDescent="0.2">
      <c r="A213" s="12" t="s">
        <v>90</v>
      </c>
      <c r="B213" s="47" t="e">
        <f>B210/B211</f>
        <v>#DIV/0!</v>
      </c>
      <c r="C213" s="47" t="e">
        <f>C210/C211</f>
        <v>#DIV/0!</v>
      </c>
      <c r="D213" s="8"/>
      <c r="E213" s="68" t="e">
        <f t="shared" ref="E213:AG213" si="56">E210/E211</f>
        <v>#DIV/0!</v>
      </c>
      <c r="F213" s="68" t="e">
        <f t="shared" si="56"/>
        <v>#DIV/0!</v>
      </c>
      <c r="G213" s="68" t="e">
        <f t="shared" si="56"/>
        <v>#DIV/0!</v>
      </c>
      <c r="H213" s="68" t="e">
        <f t="shared" si="56"/>
        <v>#DIV/0!</v>
      </c>
      <c r="I213" s="68" t="e">
        <f t="shared" si="56"/>
        <v>#DIV/0!</v>
      </c>
      <c r="J213" s="68" t="e">
        <f t="shared" si="56"/>
        <v>#DIV/0!</v>
      </c>
      <c r="K213" s="68"/>
      <c r="L213" s="68" t="e">
        <f t="shared" si="56"/>
        <v>#DIV/0!</v>
      </c>
      <c r="M213" s="68" t="e">
        <f t="shared" si="56"/>
        <v>#DIV/0!</v>
      </c>
      <c r="N213" s="68" t="e">
        <f t="shared" si="56"/>
        <v>#DIV/0!</v>
      </c>
      <c r="O213" s="68" t="e">
        <f t="shared" si="56"/>
        <v>#DIV/0!</v>
      </c>
      <c r="P213" s="68" t="e">
        <f t="shared" si="56"/>
        <v>#DIV/0!</v>
      </c>
      <c r="Q213" s="68" t="e">
        <f t="shared" si="56"/>
        <v>#DIV/0!</v>
      </c>
      <c r="R213" s="68"/>
      <c r="S213" s="68"/>
      <c r="T213" s="68" t="e">
        <f t="shared" si="56"/>
        <v>#DIV/0!</v>
      </c>
      <c r="U213" s="68" t="e">
        <f t="shared" si="56"/>
        <v>#DIV/0!</v>
      </c>
      <c r="V213" s="68"/>
      <c r="W213" s="68" t="e">
        <f t="shared" si="56"/>
        <v>#DIV/0!</v>
      </c>
      <c r="X213" s="68" t="e">
        <f t="shared" si="56"/>
        <v>#DIV/0!</v>
      </c>
      <c r="Y213" s="68" t="e">
        <f t="shared" si="56"/>
        <v>#DIV/0!</v>
      </c>
      <c r="Z213" s="68" t="e">
        <f t="shared" si="56"/>
        <v>#DIV/0!</v>
      </c>
      <c r="AA213" s="68" t="e">
        <f t="shared" si="56"/>
        <v>#DIV/0!</v>
      </c>
      <c r="AB213" s="68"/>
      <c r="AC213" s="68" t="e">
        <f t="shared" si="56"/>
        <v>#DIV/0!</v>
      </c>
      <c r="AD213" s="68"/>
      <c r="AE213" s="68"/>
      <c r="AF213" s="68"/>
      <c r="AG213" s="68" t="e">
        <f t="shared" si="56"/>
        <v>#DIV/0!</v>
      </c>
    </row>
    <row r="214" spans="1:43" s="58" customFormat="1" ht="30" hidden="1" customHeight="1" outlineLevel="1" x14ac:dyDescent="0.2">
      <c r="A214" s="50" t="s">
        <v>91</v>
      </c>
      <c r="B214" s="20"/>
      <c r="C214" s="23">
        <f>SUM(E214:AG214)</f>
        <v>0</v>
      </c>
      <c r="D214" s="8" t="e">
        <f t="shared" si="55"/>
        <v>#DIV/0!</v>
      </c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</row>
    <row r="215" spans="1:43" s="45" customFormat="1" ht="28.15" hidden="1" customHeight="1" outlineLevel="1" x14ac:dyDescent="0.2">
      <c r="A215" s="12" t="s">
        <v>88</v>
      </c>
      <c r="B215" s="20"/>
      <c r="C215" s="23">
        <f>SUM(E215:AG215)</f>
        <v>0</v>
      </c>
      <c r="D215" s="8" t="e">
        <f t="shared" si="55"/>
        <v>#DIV/0!</v>
      </c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</row>
    <row r="216" spans="1:43" s="45" customFormat="1" ht="27" hidden="1" customHeight="1" outlineLevel="1" x14ac:dyDescent="0.2">
      <c r="A216" s="12" t="s">
        <v>89</v>
      </c>
      <c r="B216" s="23">
        <f>B214*0.3</f>
        <v>0</v>
      </c>
      <c r="C216" s="23">
        <f>C214*0.3</f>
        <v>0</v>
      </c>
      <c r="D216" s="8" t="e">
        <f t="shared" si="55"/>
        <v>#DIV/0!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</row>
    <row r="217" spans="1:43" s="58" customFormat="1" ht="30" hidden="1" customHeight="1" x14ac:dyDescent="0.2">
      <c r="A217" s="12" t="s">
        <v>90</v>
      </c>
      <c r="B217" s="8" t="e">
        <f>B214/B215</f>
        <v>#DIV/0!</v>
      </c>
      <c r="C217" s="8" t="e">
        <f>C214/C215</f>
        <v>#DIV/0!</v>
      </c>
      <c r="D217" s="8"/>
      <c r="E217" s="25" t="e">
        <f t="shared" ref="E217:AG217" si="57">E214/E215</f>
        <v>#DIV/0!</v>
      </c>
      <c r="F217" s="25" t="e">
        <f t="shared" si="57"/>
        <v>#DIV/0!</v>
      </c>
      <c r="G217" s="25" t="e">
        <f t="shared" si="57"/>
        <v>#DIV/0!</v>
      </c>
      <c r="H217" s="25" t="e">
        <f t="shared" si="57"/>
        <v>#DIV/0!</v>
      </c>
      <c r="I217" s="25" t="e">
        <f t="shared" si="57"/>
        <v>#DIV/0!</v>
      </c>
      <c r="J217" s="25" t="e">
        <f t="shared" si="57"/>
        <v>#DIV/0!</v>
      </c>
      <c r="K217" s="92"/>
      <c r="L217" s="25" t="e">
        <f t="shared" si="57"/>
        <v>#DIV/0!</v>
      </c>
      <c r="M217" s="25" t="e">
        <f t="shared" si="57"/>
        <v>#DIV/0!</v>
      </c>
      <c r="N217" s="25" t="e">
        <f t="shared" si="57"/>
        <v>#DIV/0!</v>
      </c>
      <c r="O217" s="25" t="e">
        <f t="shared" si="57"/>
        <v>#DIV/0!</v>
      </c>
      <c r="P217" s="25" t="e">
        <f t="shared" si="57"/>
        <v>#DIV/0!</v>
      </c>
      <c r="Q217" s="25" t="e">
        <f t="shared" si="57"/>
        <v>#DIV/0!</v>
      </c>
      <c r="R217" s="92"/>
      <c r="S217" s="92"/>
      <c r="T217" s="25" t="e">
        <f t="shared" si="57"/>
        <v>#DIV/0!</v>
      </c>
      <c r="U217" s="25" t="e">
        <f t="shared" si="57"/>
        <v>#DIV/0!</v>
      </c>
      <c r="V217" s="92"/>
      <c r="W217" s="25" t="e">
        <f t="shared" si="57"/>
        <v>#DIV/0!</v>
      </c>
      <c r="X217" s="25" t="e">
        <f t="shared" si="57"/>
        <v>#DIV/0!</v>
      </c>
      <c r="Y217" s="25" t="e">
        <f t="shared" si="57"/>
        <v>#DIV/0!</v>
      </c>
      <c r="Z217" s="25" t="e">
        <f t="shared" si="57"/>
        <v>#DIV/0!</v>
      </c>
      <c r="AA217" s="25" t="e">
        <f t="shared" si="57"/>
        <v>#DIV/0!</v>
      </c>
      <c r="AB217" s="92"/>
      <c r="AC217" s="25" t="e">
        <f t="shared" si="57"/>
        <v>#DIV/0!</v>
      </c>
      <c r="AD217" s="92"/>
      <c r="AE217" s="92"/>
      <c r="AF217" s="92"/>
      <c r="AG217" s="25" t="e">
        <f t="shared" si="57"/>
        <v>#DIV/0!</v>
      </c>
    </row>
    <row r="218" spans="1:43" s="58" customFormat="1" ht="30" hidden="1" customHeight="1" outlineLevel="1" x14ac:dyDescent="0.2">
      <c r="A218" s="50" t="s">
        <v>92</v>
      </c>
      <c r="B218" s="20"/>
      <c r="C218" s="23">
        <f>SUM(E218:AG218)</f>
        <v>0</v>
      </c>
      <c r="D218" s="8" t="e">
        <f t="shared" si="55"/>
        <v>#DIV/0!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</row>
    <row r="219" spans="1:43" s="45" customFormat="1" ht="30" hidden="1" customHeight="1" outlineLevel="1" x14ac:dyDescent="0.2">
      <c r="A219" s="12" t="s">
        <v>88</v>
      </c>
      <c r="B219" s="20"/>
      <c r="C219" s="23">
        <f>SUM(E219:AG219)</f>
        <v>0</v>
      </c>
      <c r="D219" s="8" t="e">
        <f t="shared" si="55"/>
        <v>#DIV/0!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</row>
    <row r="220" spans="1:43" s="45" customFormat="1" ht="30" hidden="1" customHeight="1" outlineLevel="1" x14ac:dyDescent="0.2">
      <c r="A220" s="12" t="s">
        <v>93</v>
      </c>
      <c r="B220" s="23">
        <f>B218*0.19</f>
        <v>0</v>
      </c>
      <c r="C220" s="23">
        <f>C218*0.19</f>
        <v>0</v>
      </c>
      <c r="D220" s="8" t="e">
        <f t="shared" si="55"/>
        <v>#DIV/0!</v>
      </c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</row>
    <row r="221" spans="1:43" s="58" customFormat="1" ht="30" hidden="1" customHeight="1" x14ac:dyDescent="0.2">
      <c r="A221" s="12" t="s">
        <v>94</v>
      </c>
      <c r="B221" s="8" t="e">
        <f>B218/B219</f>
        <v>#DIV/0!</v>
      </c>
      <c r="C221" s="8" t="e">
        <f>C218/C219</f>
        <v>#DIV/0!</v>
      </c>
      <c r="D221" s="8"/>
      <c r="E221" s="25" t="e">
        <f>E218/E219</f>
        <v>#DIV/0!</v>
      </c>
      <c r="F221" s="25" t="e">
        <f>F218/F219</f>
        <v>#DIV/0!</v>
      </c>
      <c r="G221" s="25" t="e">
        <f t="shared" ref="G221:AG221" si="58">G218/G219</f>
        <v>#DIV/0!</v>
      </c>
      <c r="H221" s="25" t="e">
        <f t="shared" si="58"/>
        <v>#DIV/0!</v>
      </c>
      <c r="I221" s="25" t="e">
        <f t="shared" si="58"/>
        <v>#DIV/0!</v>
      </c>
      <c r="J221" s="25" t="e">
        <f t="shared" si="58"/>
        <v>#DIV/0!</v>
      </c>
      <c r="K221" s="92"/>
      <c r="L221" s="25" t="e">
        <f t="shared" si="58"/>
        <v>#DIV/0!</v>
      </c>
      <c r="M221" s="25" t="e">
        <f t="shared" si="58"/>
        <v>#DIV/0!</v>
      </c>
      <c r="N221" s="25" t="e">
        <f t="shared" si="58"/>
        <v>#DIV/0!</v>
      </c>
      <c r="O221" s="25" t="e">
        <f t="shared" si="58"/>
        <v>#DIV/0!</v>
      </c>
      <c r="P221" s="25" t="e">
        <f t="shared" si="58"/>
        <v>#DIV/0!</v>
      </c>
      <c r="Q221" s="25" t="e">
        <f t="shared" si="58"/>
        <v>#DIV/0!</v>
      </c>
      <c r="R221" s="92"/>
      <c r="S221" s="92"/>
      <c r="T221" s="25" t="e">
        <f t="shared" si="58"/>
        <v>#DIV/0!</v>
      </c>
      <c r="U221" s="25" t="e">
        <f t="shared" si="58"/>
        <v>#DIV/0!</v>
      </c>
      <c r="V221" s="92"/>
      <c r="W221" s="25" t="e">
        <f t="shared" si="58"/>
        <v>#DIV/0!</v>
      </c>
      <c r="X221" s="25" t="e">
        <f t="shared" si="58"/>
        <v>#DIV/0!</v>
      </c>
      <c r="Y221" s="25" t="e">
        <f t="shared" si="58"/>
        <v>#DIV/0!</v>
      </c>
      <c r="Z221" s="25" t="e">
        <f t="shared" si="58"/>
        <v>#DIV/0!</v>
      </c>
      <c r="AA221" s="25" t="e">
        <f t="shared" si="58"/>
        <v>#DIV/0!</v>
      </c>
      <c r="AB221" s="92"/>
      <c r="AC221" s="25" t="e">
        <f t="shared" si="58"/>
        <v>#DIV/0!</v>
      </c>
      <c r="AD221" s="92"/>
      <c r="AE221" s="92"/>
      <c r="AF221" s="92"/>
      <c r="AG221" s="25" t="e">
        <f t="shared" si="58"/>
        <v>#DIV/0!</v>
      </c>
    </row>
    <row r="222" spans="1:43" s="45" customFormat="1" ht="30" hidden="1" customHeight="1" x14ac:dyDescent="0.2">
      <c r="A222" s="50" t="s">
        <v>95</v>
      </c>
      <c r="B222" s="23"/>
      <c r="C222" s="23">
        <f>SUM(E222:AG222)</f>
        <v>0</v>
      </c>
      <c r="D222" s="8" t="e">
        <f t="shared" si="55"/>
        <v>#DIV/0!</v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</row>
    <row r="223" spans="1:43" s="45" customFormat="1" ht="30" hidden="1" customHeight="1" x14ac:dyDescent="0.2">
      <c r="A223" s="12" t="s">
        <v>93</v>
      </c>
      <c r="B223" s="23"/>
      <c r="C223" s="23">
        <f>C222*0.7</f>
        <v>0</v>
      </c>
      <c r="D223" s="8" t="e">
        <f t="shared" si="55"/>
        <v>#DIV/0!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</row>
    <row r="224" spans="1:43" s="45" customFormat="1" ht="30" hidden="1" customHeight="1" x14ac:dyDescent="0.2">
      <c r="A224" s="27" t="s">
        <v>96</v>
      </c>
      <c r="B224" s="23"/>
      <c r="C224" s="23">
        <f>SUM(E224:AG224)</f>
        <v>0</v>
      </c>
      <c r="D224" s="8" t="e">
        <f t="shared" si="55"/>
        <v>#DIV/0!</v>
      </c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</row>
    <row r="225" spans="1:33" s="45" customFormat="1" ht="30" hidden="1" customHeight="1" x14ac:dyDescent="0.2">
      <c r="A225" s="12" t="s">
        <v>93</v>
      </c>
      <c r="B225" s="23">
        <f>B224*0.2</f>
        <v>0</v>
      </c>
      <c r="C225" s="23">
        <f>C224*0.2</f>
        <v>0</v>
      </c>
      <c r="D225" s="8" t="e">
        <f t="shared" si="55"/>
        <v>#DIV/0!</v>
      </c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</row>
    <row r="226" spans="1:33" s="45" customFormat="1" ht="30" hidden="1" customHeight="1" x14ac:dyDescent="0.2">
      <c r="A226" s="27" t="s">
        <v>117</v>
      </c>
      <c r="B226" s="23"/>
      <c r="C226" s="23">
        <f>SUM(E226:AG226)</f>
        <v>0</v>
      </c>
      <c r="D226" s="8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</row>
    <row r="227" spans="1:33" s="45" customFormat="1" ht="30" hidden="1" customHeight="1" x14ac:dyDescent="0.2">
      <c r="A227" s="27" t="s">
        <v>97</v>
      </c>
      <c r="B227" s="23">
        <f>B225+B223+B220+B216+B212</f>
        <v>0</v>
      </c>
      <c r="C227" s="23">
        <f>C225+C223+C220+C216+C212</f>
        <v>0</v>
      </c>
      <c r="D227" s="8" t="e">
        <f t="shared" si="55"/>
        <v>#DIV/0!</v>
      </c>
      <c r="E227" s="22">
        <f>E225+E223+E220+E216+E212</f>
        <v>0</v>
      </c>
      <c r="F227" s="22">
        <f t="shared" ref="F227:AG227" si="59">F225+F223+F220+F216+F212</f>
        <v>0</v>
      </c>
      <c r="G227" s="22">
        <f t="shared" si="59"/>
        <v>0</v>
      </c>
      <c r="H227" s="22">
        <f t="shared" si="59"/>
        <v>0</v>
      </c>
      <c r="I227" s="22">
        <f t="shared" si="59"/>
        <v>0</v>
      </c>
      <c r="J227" s="22">
        <f t="shared" si="59"/>
        <v>0</v>
      </c>
      <c r="K227" s="22"/>
      <c r="L227" s="22">
        <f t="shared" si="59"/>
        <v>0</v>
      </c>
      <c r="M227" s="22">
        <f t="shared" si="59"/>
        <v>0</v>
      </c>
      <c r="N227" s="22">
        <f t="shared" si="59"/>
        <v>0</v>
      </c>
      <c r="O227" s="22">
        <f t="shared" si="59"/>
        <v>0</v>
      </c>
      <c r="P227" s="22">
        <f t="shared" si="59"/>
        <v>0</v>
      </c>
      <c r="Q227" s="22">
        <f t="shared" si="59"/>
        <v>0</v>
      </c>
      <c r="R227" s="22"/>
      <c r="S227" s="22"/>
      <c r="T227" s="22">
        <f t="shared" si="59"/>
        <v>0</v>
      </c>
      <c r="U227" s="22">
        <f t="shared" si="59"/>
        <v>0</v>
      </c>
      <c r="V227" s="22"/>
      <c r="W227" s="22">
        <f t="shared" si="59"/>
        <v>0</v>
      </c>
      <c r="X227" s="22">
        <f t="shared" si="59"/>
        <v>0</v>
      </c>
      <c r="Y227" s="22">
        <f t="shared" si="59"/>
        <v>0</v>
      </c>
      <c r="Z227" s="22">
        <f t="shared" si="59"/>
        <v>0</v>
      </c>
      <c r="AA227" s="22">
        <f t="shared" si="59"/>
        <v>0</v>
      </c>
      <c r="AB227" s="22"/>
      <c r="AC227" s="22">
        <f t="shared" si="59"/>
        <v>0</v>
      </c>
      <c r="AD227" s="22"/>
      <c r="AE227" s="22"/>
      <c r="AF227" s="22"/>
      <c r="AG227" s="22">
        <f t="shared" si="59"/>
        <v>0</v>
      </c>
    </row>
    <row r="228" spans="1:33" s="45" customFormat="1" ht="6" hidden="1" customHeight="1" x14ac:dyDescent="0.2">
      <c r="A228" s="12" t="s">
        <v>123</v>
      </c>
      <c r="B228" s="22"/>
      <c r="C228" s="22">
        <f>SUM(E228:AG228)</f>
        <v>0</v>
      </c>
      <c r="D228" s="8" t="e">
        <f t="shared" si="55"/>
        <v>#DIV/0!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</row>
    <row r="229" spans="1:33" s="45" customFormat="1" ht="0.6" hidden="1" customHeight="1" x14ac:dyDescent="0.2">
      <c r="A229" s="50" t="s">
        <v>116</v>
      </c>
      <c r="B229" s="48" t="e">
        <f>B227/B228*10</f>
        <v>#DIV/0!</v>
      </c>
      <c r="C229" s="48" t="e">
        <f>C227/C228*10</f>
        <v>#DIV/0!</v>
      </c>
      <c r="D229" s="8" t="e">
        <f t="shared" si="55"/>
        <v>#DIV/0!</v>
      </c>
      <c r="E229" s="49" t="e">
        <f>E227/E228*10</f>
        <v>#DIV/0!</v>
      </c>
      <c r="F229" s="49" t="e">
        <f t="shared" ref="F229:AG229" si="60">F227/F228*10</f>
        <v>#DIV/0!</v>
      </c>
      <c r="G229" s="49" t="e">
        <f t="shared" si="60"/>
        <v>#DIV/0!</v>
      </c>
      <c r="H229" s="49" t="e">
        <f t="shared" si="60"/>
        <v>#DIV/0!</v>
      </c>
      <c r="I229" s="49" t="e">
        <f t="shared" si="60"/>
        <v>#DIV/0!</v>
      </c>
      <c r="J229" s="49" t="e">
        <f t="shared" si="60"/>
        <v>#DIV/0!</v>
      </c>
      <c r="K229" s="49"/>
      <c r="L229" s="49" t="e">
        <f t="shared" si="60"/>
        <v>#DIV/0!</v>
      </c>
      <c r="M229" s="49" t="e">
        <f t="shared" si="60"/>
        <v>#DIV/0!</v>
      </c>
      <c r="N229" s="49" t="e">
        <f t="shared" si="60"/>
        <v>#DIV/0!</v>
      </c>
      <c r="O229" s="49" t="e">
        <f t="shared" si="60"/>
        <v>#DIV/0!</v>
      </c>
      <c r="P229" s="49" t="e">
        <f t="shared" si="60"/>
        <v>#DIV/0!</v>
      </c>
      <c r="Q229" s="49" t="e">
        <f t="shared" si="60"/>
        <v>#DIV/0!</v>
      </c>
      <c r="R229" s="49"/>
      <c r="S229" s="49"/>
      <c r="T229" s="49" t="e">
        <f t="shared" si="60"/>
        <v>#DIV/0!</v>
      </c>
      <c r="U229" s="49" t="e">
        <f t="shared" si="60"/>
        <v>#DIV/0!</v>
      </c>
      <c r="V229" s="49"/>
      <c r="W229" s="49" t="e">
        <f t="shared" si="60"/>
        <v>#DIV/0!</v>
      </c>
      <c r="X229" s="49" t="e">
        <f t="shared" si="60"/>
        <v>#DIV/0!</v>
      </c>
      <c r="Y229" s="49" t="e">
        <f t="shared" si="60"/>
        <v>#DIV/0!</v>
      </c>
      <c r="Z229" s="49" t="e">
        <f t="shared" si="60"/>
        <v>#DIV/0!</v>
      </c>
      <c r="AA229" s="49" t="e">
        <f t="shared" si="60"/>
        <v>#DIV/0!</v>
      </c>
      <c r="AB229" s="49"/>
      <c r="AC229" s="49" t="e">
        <f t="shared" si="60"/>
        <v>#DIV/0!</v>
      </c>
      <c r="AD229" s="49"/>
      <c r="AE229" s="49"/>
      <c r="AF229" s="49"/>
      <c r="AG229" s="49" t="e">
        <f t="shared" si="60"/>
        <v>#DIV/0!</v>
      </c>
    </row>
    <row r="230" spans="1:33" ht="18" hidden="1" customHeight="1" x14ac:dyDescent="0.25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</row>
    <row r="231" spans="1:33" ht="27" hidden="1" customHeight="1" x14ac:dyDescent="0.25">
      <c r="A231" s="12" t="s">
        <v>137</v>
      </c>
      <c r="B231" s="76"/>
      <c r="C231" s="76">
        <f>SUM(E231:AG231)</f>
        <v>273</v>
      </c>
      <c r="D231" s="76"/>
      <c r="E231" s="76">
        <v>11</v>
      </c>
      <c r="F231" s="76">
        <v>12</v>
      </c>
      <c r="G231" s="76">
        <v>15</v>
      </c>
      <c r="H231" s="76">
        <v>20</v>
      </c>
      <c r="I231" s="76">
        <v>12</v>
      </c>
      <c r="J231" s="76">
        <v>36</v>
      </c>
      <c r="K231" s="76"/>
      <c r="L231" s="76">
        <v>18</v>
      </c>
      <c r="M231" s="76">
        <v>20</v>
      </c>
      <c r="N231" s="76">
        <v>5</v>
      </c>
      <c r="O231" s="76">
        <v>4</v>
      </c>
      <c r="P231" s="76">
        <v>5</v>
      </c>
      <c r="Q231" s="76">
        <v>16</v>
      </c>
      <c r="R231" s="76"/>
      <c r="S231" s="76"/>
      <c r="T231" s="76">
        <v>16</v>
      </c>
      <c r="U231" s="76">
        <v>13</v>
      </c>
      <c r="V231" s="76"/>
      <c r="W231" s="76">
        <v>18</v>
      </c>
      <c r="X231" s="76">
        <v>10</v>
      </c>
      <c r="Y231" s="76">
        <v>3</v>
      </c>
      <c r="Z231" s="76">
        <v>4</v>
      </c>
      <c r="AA231" s="76">
        <v>3</v>
      </c>
      <c r="AB231" s="76"/>
      <c r="AC231" s="76">
        <v>23</v>
      </c>
      <c r="AD231" s="76"/>
      <c r="AE231" s="76"/>
      <c r="AF231" s="76"/>
      <c r="AG231" s="76">
        <v>9</v>
      </c>
    </row>
    <row r="232" spans="1:33" ht="18" hidden="1" customHeight="1" x14ac:dyDescent="0.25">
      <c r="A232" s="12" t="s">
        <v>141</v>
      </c>
      <c r="B232" s="76">
        <v>108</v>
      </c>
      <c r="C232" s="76">
        <f>SUM(E232:AG232)</f>
        <v>450</v>
      </c>
      <c r="D232" s="76"/>
      <c r="E232" s="76">
        <v>20</v>
      </c>
      <c r="F232" s="76">
        <v>5</v>
      </c>
      <c r="G232" s="76">
        <v>59</v>
      </c>
      <c r="H232" s="76">
        <v>16</v>
      </c>
      <c r="I232" s="76">
        <v>21</v>
      </c>
      <c r="J232" s="76">
        <v>28</v>
      </c>
      <c r="K232" s="76"/>
      <c r="L232" s="76">
        <v>9</v>
      </c>
      <c r="M232" s="76">
        <v>20</v>
      </c>
      <c r="N232" s="76">
        <v>22</v>
      </c>
      <c r="O232" s="76">
        <v>5</v>
      </c>
      <c r="P232" s="76">
        <v>5</v>
      </c>
      <c r="Q232" s="76">
        <v>28</v>
      </c>
      <c r="R232" s="76"/>
      <c r="S232" s="76"/>
      <c r="T232" s="76">
        <v>25</v>
      </c>
      <c r="U232" s="76">
        <v>57</v>
      </c>
      <c r="V232" s="76"/>
      <c r="W232" s="76">
        <v>7</v>
      </c>
      <c r="X232" s="76">
        <v>17</v>
      </c>
      <c r="Y232" s="76">
        <v>25</v>
      </c>
      <c r="Z232" s="76">
        <v>11</v>
      </c>
      <c r="AA232" s="76">
        <v>5</v>
      </c>
      <c r="AB232" s="76"/>
      <c r="AC232" s="76">
        <v>50</v>
      </c>
      <c r="AD232" s="76"/>
      <c r="AE232" s="76"/>
      <c r="AF232" s="76"/>
      <c r="AG232" s="76">
        <v>15</v>
      </c>
    </row>
    <row r="233" spans="1:33" ht="24.6" hidden="1" customHeight="1" x14ac:dyDescent="0.35">
      <c r="A233" s="77" t="s">
        <v>98</v>
      </c>
      <c r="B233" s="61"/>
      <c r="C233" s="61">
        <f>SUM(E233:AG233)</f>
        <v>0</v>
      </c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</row>
    <row r="234" spans="1:33" s="63" customFormat="1" ht="21.6" hidden="1" customHeight="1" x14ac:dyDescent="0.35">
      <c r="A234" s="62" t="s">
        <v>99</v>
      </c>
      <c r="B234" s="62"/>
      <c r="C234" s="62">
        <f>SUM(E234:AG234)</f>
        <v>0</v>
      </c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</row>
    <row r="235" spans="1:33" s="63" customFormat="1" ht="21.6" hidden="1" customHeight="1" x14ac:dyDescent="0.35">
      <c r="A235" s="62" t="s">
        <v>100</v>
      </c>
      <c r="B235" s="62"/>
      <c r="C235" s="62">
        <f>SUM(E235:AG235)</f>
        <v>0</v>
      </c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</row>
    <row r="236" spans="1:33" s="63" customFormat="1" ht="21.6" hidden="1" customHeight="1" x14ac:dyDescent="0.3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</row>
    <row r="237" spans="1:33" s="63" customFormat="1" ht="21.6" hidden="1" customHeight="1" x14ac:dyDescent="0.35">
      <c r="A237" s="64" t="s">
        <v>101</v>
      </c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</row>
    <row r="238" spans="1:33" ht="16.899999999999999" hidden="1" customHeight="1" x14ac:dyDescent="0.25">
      <c r="A238" s="78"/>
      <c r="B238" s="79"/>
      <c r="C238" s="79"/>
      <c r="D238" s="79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41.45" hidden="1" customHeight="1" x14ac:dyDescent="0.35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</row>
    <row r="240" spans="1:33" ht="20.45" hidden="1" customHeight="1" x14ac:dyDescent="0.25">
      <c r="A240" s="120"/>
      <c r="B240" s="121"/>
      <c r="C240" s="121"/>
      <c r="D240" s="121"/>
      <c r="E240" s="121"/>
      <c r="F240" s="121"/>
      <c r="G240" s="121"/>
      <c r="H240" s="121"/>
      <c r="I240" s="121"/>
      <c r="J240" s="121"/>
      <c r="K240" s="96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6.899999999999999" hidden="1" customHeight="1" x14ac:dyDescent="0.25">
      <c r="A241" s="80"/>
      <c r="B241" s="6"/>
      <c r="C241" s="6"/>
      <c r="D241" s="6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9" hidden="1" customHeight="1" x14ac:dyDescent="0.25">
      <c r="A242" s="65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</row>
    <row r="243" spans="1:33" s="11" customFormat="1" ht="49.15" hidden="1" customHeight="1" x14ac:dyDescent="0.2">
      <c r="A243" s="27" t="s">
        <v>102</v>
      </c>
      <c r="B243" s="23"/>
      <c r="C243" s="23">
        <f>SUM(E243:AG243)</f>
        <v>259083</v>
      </c>
      <c r="D243" s="23"/>
      <c r="E243" s="34">
        <v>9345</v>
      </c>
      <c r="F243" s="34">
        <v>9100</v>
      </c>
      <c r="G243" s="34">
        <v>16579</v>
      </c>
      <c r="H243" s="34">
        <v>16195</v>
      </c>
      <c r="I243" s="34">
        <v>7250</v>
      </c>
      <c r="J243" s="34">
        <v>17539</v>
      </c>
      <c r="K243" s="93"/>
      <c r="L243" s="34">
        <v>12001</v>
      </c>
      <c r="M243" s="34">
        <v>14609</v>
      </c>
      <c r="N243" s="34">
        <v>13004</v>
      </c>
      <c r="O243" s="34">
        <v>3780</v>
      </c>
      <c r="P243" s="34">
        <v>8536</v>
      </c>
      <c r="Q243" s="34">
        <v>11438</v>
      </c>
      <c r="R243" s="93"/>
      <c r="S243" s="93"/>
      <c r="T243" s="34">
        <v>16561</v>
      </c>
      <c r="U243" s="34">
        <v>15418</v>
      </c>
      <c r="V243" s="93"/>
      <c r="W243" s="34">
        <v>18986</v>
      </c>
      <c r="X243" s="34">
        <v>13238</v>
      </c>
      <c r="Y243" s="34">
        <v>7143</v>
      </c>
      <c r="Z243" s="34">
        <v>4504</v>
      </c>
      <c r="AA243" s="34">
        <v>11688</v>
      </c>
      <c r="AB243" s="93"/>
      <c r="AC243" s="34">
        <v>21385</v>
      </c>
      <c r="AD243" s="93"/>
      <c r="AE243" s="93"/>
      <c r="AF243" s="93"/>
      <c r="AG243" s="34">
        <v>10784</v>
      </c>
    </row>
    <row r="244" spans="1:33" ht="21" hidden="1" customHeight="1" x14ac:dyDescent="0.25">
      <c r="A244" s="60" t="s">
        <v>104</v>
      </c>
      <c r="B244" s="67"/>
      <c r="C244" s="23">
        <f>SUM(E244:AG244)</f>
        <v>380</v>
      </c>
      <c r="D244" s="23"/>
      <c r="E244" s="60">
        <v>16</v>
      </c>
      <c r="F244" s="60">
        <v>21</v>
      </c>
      <c r="G244" s="60">
        <v>32</v>
      </c>
      <c r="H244" s="60">
        <v>25</v>
      </c>
      <c r="I244" s="60">
        <v>16</v>
      </c>
      <c r="J244" s="60">
        <v>31</v>
      </c>
      <c r="K244" s="60"/>
      <c r="L244" s="60">
        <v>14</v>
      </c>
      <c r="M244" s="60">
        <v>29</v>
      </c>
      <c r="N244" s="60">
        <v>18</v>
      </c>
      <c r="O244" s="60">
        <v>8</v>
      </c>
      <c r="P244" s="60">
        <v>7</v>
      </c>
      <c r="Q244" s="60">
        <v>15</v>
      </c>
      <c r="R244" s="60"/>
      <c r="S244" s="60"/>
      <c r="T244" s="60">
        <v>25</v>
      </c>
      <c r="U244" s="60">
        <v>31</v>
      </c>
      <c r="V244" s="60"/>
      <c r="W244" s="60">
        <v>10</v>
      </c>
      <c r="X244" s="60">
        <v>8</v>
      </c>
      <c r="Y244" s="60">
        <v>8</v>
      </c>
      <c r="Z244" s="60">
        <v>6</v>
      </c>
      <c r="AA244" s="60">
        <v>12</v>
      </c>
      <c r="AB244" s="60"/>
      <c r="AC244" s="60">
        <v>35</v>
      </c>
      <c r="AD244" s="60"/>
      <c r="AE244" s="60"/>
      <c r="AF244" s="60"/>
      <c r="AG244" s="60">
        <v>13</v>
      </c>
    </row>
    <row r="245" spans="1:33" ht="0.6" hidden="1" customHeight="1" x14ac:dyDescent="0.25">
      <c r="A245" s="60" t="s">
        <v>105</v>
      </c>
      <c r="B245" s="67"/>
      <c r="C245" s="23">
        <f>SUM(E245:AG245)</f>
        <v>208</v>
      </c>
      <c r="D245" s="23"/>
      <c r="E245" s="60">
        <v>10</v>
      </c>
      <c r="F245" s="60">
        <v>2</v>
      </c>
      <c r="G245" s="60">
        <v>42</v>
      </c>
      <c r="H245" s="60">
        <v>11</v>
      </c>
      <c r="I245" s="60">
        <v>9</v>
      </c>
      <c r="J245" s="60">
        <v>30</v>
      </c>
      <c r="K245" s="60"/>
      <c r="L245" s="60">
        <v>9</v>
      </c>
      <c r="M245" s="60">
        <v>15</v>
      </c>
      <c r="N245" s="60">
        <v>1</v>
      </c>
      <c r="O245" s="60">
        <v>2</v>
      </c>
      <c r="P245" s="60">
        <v>5</v>
      </c>
      <c r="Q245" s="60">
        <v>1</v>
      </c>
      <c r="R245" s="60"/>
      <c r="S245" s="60"/>
      <c r="T245" s="60">
        <v>4</v>
      </c>
      <c r="U245" s="60">
        <v>8</v>
      </c>
      <c r="V245" s="60"/>
      <c r="W245" s="60">
        <v>14</v>
      </c>
      <c r="X245" s="60">
        <v>2</v>
      </c>
      <c r="Y245" s="60">
        <v>1</v>
      </c>
      <c r="Z245" s="60">
        <v>2</v>
      </c>
      <c r="AA245" s="60">
        <v>16</v>
      </c>
      <c r="AB245" s="60"/>
      <c r="AC245" s="60">
        <v>16</v>
      </c>
      <c r="AD245" s="60"/>
      <c r="AE245" s="60"/>
      <c r="AF245" s="60"/>
      <c r="AG245" s="60">
        <v>8</v>
      </c>
    </row>
    <row r="246" spans="1:33" ht="2.4500000000000002" hidden="1" customHeight="1" x14ac:dyDescent="0.25">
      <c r="A246" s="60" t="s">
        <v>105</v>
      </c>
      <c r="B246" s="67"/>
      <c r="C246" s="23">
        <f>SUM(E246:AG246)</f>
        <v>194</v>
      </c>
      <c r="D246" s="23"/>
      <c r="E246" s="60">
        <v>10</v>
      </c>
      <c r="F246" s="60">
        <v>2</v>
      </c>
      <c r="G246" s="60">
        <v>42</v>
      </c>
      <c r="H246" s="60">
        <v>11</v>
      </c>
      <c r="I246" s="60">
        <v>2</v>
      </c>
      <c r="J246" s="60">
        <v>30</v>
      </c>
      <c r="K246" s="60"/>
      <c r="L246" s="60">
        <v>9</v>
      </c>
      <c r="M246" s="60">
        <v>15</v>
      </c>
      <c r="N246" s="60">
        <v>1</v>
      </c>
      <c r="O246" s="60">
        <v>2</v>
      </c>
      <c r="P246" s="60">
        <v>5</v>
      </c>
      <c r="Q246" s="60">
        <v>1</v>
      </c>
      <c r="R246" s="60"/>
      <c r="S246" s="60"/>
      <c r="T246" s="60">
        <v>4</v>
      </c>
      <c r="U246" s="60">
        <v>1</v>
      </c>
      <c r="V246" s="60"/>
      <c r="W246" s="60">
        <v>14</v>
      </c>
      <c r="X246" s="60">
        <v>2</v>
      </c>
      <c r="Y246" s="60">
        <v>1</v>
      </c>
      <c r="Z246" s="60">
        <v>2</v>
      </c>
      <c r="AA246" s="60">
        <v>16</v>
      </c>
      <c r="AB246" s="60"/>
      <c r="AC246" s="60">
        <v>16</v>
      </c>
      <c r="AD246" s="60"/>
      <c r="AE246" s="60"/>
      <c r="AF246" s="60"/>
      <c r="AG246" s="60">
        <v>8</v>
      </c>
    </row>
    <row r="247" spans="1:33" ht="24" hidden="1" customHeight="1" x14ac:dyDescent="0.25">
      <c r="A247" s="60" t="s">
        <v>30</v>
      </c>
      <c r="B247" s="23">
        <v>554</v>
      </c>
      <c r="C247" s="23">
        <f>SUM(E247:AG247)</f>
        <v>574</v>
      </c>
      <c r="D247" s="23"/>
      <c r="E247" s="73">
        <v>11</v>
      </c>
      <c r="F247" s="73">
        <v>15</v>
      </c>
      <c r="G247" s="73">
        <v>93</v>
      </c>
      <c r="H247" s="73">
        <v>30</v>
      </c>
      <c r="I247" s="73">
        <v>15</v>
      </c>
      <c r="J247" s="73">
        <v>55</v>
      </c>
      <c r="K247" s="73"/>
      <c r="L247" s="73">
        <v>16</v>
      </c>
      <c r="M247" s="73">
        <v>18</v>
      </c>
      <c r="N247" s="73">
        <v>16</v>
      </c>
      <c r="O247" s="73">
        <v>10</v>
      </c>
      <c r="P247" s="73">
        <v>11</v>
      </c>
      <c r="Q247" s="73">
        <v>40</v>
      </c>
      <c r="R247" s="73"/>
      <c r="S247" s="73"/>
      <c r="T247" s="73">
        <v>22</v>
      </c>
      <c r="U247" s="73">
        <v>55</v>
      </c>
      <c r="V247" s="73"/>
      <c r="W247" s="73">
        <v>14</v>
      </c>
      <c r="X247" s="73">
        <v>29</v>
      </c>
      <c r="Y247" s="73">
        <v>22</v>
      </c>
      <c r="Z247" s="73">
        <v>9</v>
      </c>
      <c r="AA247" s="73">
        <v>7</v>
      </c>
      <c r="AB247" s="73"/>
      <c r="AC247" s="73">
        <v>60</v>
      </c>
      <c r="AD247" s="73"/>
      <c r="AE247" s="73"/>
      <c r="AF247" s="73"/>
      <c r="AG247" s="73">
        <v>26</v>
      </c>
    </row>
    <row r="248" spans="1:33" hidden="1" x14ac:dyDescent="0.25"/>
    <row r="249" spans="1:33" s="60" customFormat="1" hidden="1" x14ac:dyDescent="0.25">
      <c r="A249" s="60" t="s">
        <v>112</v>
      </c>
      <c r="B249" s="67"/>
      <c r="C249" s="60">
        <f>SUM(E249:AG249)</f>
        <v>40</v>
      </c>
      <c r="E249" s="60">
        <v>3</v>
      </c>
      <c r="G249" s="60">
        <v>1</v>
      </c>
      <c r="H249" s="60">
        <v>6</v>
      </c>
      <c r="J249" s="60">
        <v>1</v>
      </c>
      <c r="N249" s="60">
        <v>1</v>
      </c>
      <c r="P249" s="60">
        <v>2</v>
      </c>
      <c r="Q249" s="60">
        <v>1</v>
      </c>
      <c r="T249" s="60">
        <v>3</v>
      </c>
      <c r="U249" s="60">
        <v>1</v>
      </c>
      <c r="W249" s="60">
        <v>3</v>
      </c>
      <c r="X249" s="60">
        <v>7</v>
      </c>
      <c r="Y249" s="60">
        <v>1</v>
      </c>
      <c r="Z249" s="60">
        <v>1</v>
      </c>
      <c r="AA249" s="60">
        <v>1</v>
      </c>
      <c r="AC249" s="60">
        <v>4</v>
      </c>
      <c r="AG249" s="60">
        <v>4</v>
      </c>
    </row>
    <row r="250" spans="1:33" hidden="1" x14ac:dyDescent="0.25"/>
    <row r="251" spans="1:33" ht="21.6" hidden="1" customHeight="1" x14ac:dyDescent="0.25">
      <c r="A251" s="60" t="s">
        <v>115</v>
      </c>
      <c r="B251" s="23">
        <v>45</v>
      </c>
      <c r="C251" s="23">
        <f>SUM(E251:AG251)</f>
        <v>58</v>
      </c>
      <c r="D251" s="23"/>
      <c r="E251" s="73">
        <v>5</v>
      </c>
      <c r="F251" s="73">
        <v>3</v>
      </c>
      <c r="G251" s="73"/>
      <c r="H251" s="73">
        <v>5</v>
      </c>
      <c r="I251" s="73">
        <v>2</v>
      </c>
      <c r="J251" s="73"/>
      <c r="K251" s="73"/>
      <c r="L251" s="73">
        <v>2</v>
      </c>
      <c r="M251" s="73">
        <v>0</v>
      </c>
      <c r="N251" s="73">
        <v>3</v>
      </c>
      <c r="O251" s="73">
        <v>3</v>
      </c>
      <c r="P251" s="73">
        <v>3</v>
      </c>
      <c r="Q251" s="73">
        <v>2</v>
      </c>
      <c r="R251" s="73"/>
      <c r="S251" s="73"/>
      <c r="T251" s="73">
        <v>2</v>
      </c>
      <c r="U251" s="73">
        <v>10</v>
      </c>
      <c r="V251" s="73"/>
      <c r="W251" s="73">
        <v>6</v>
      </c>
      <c r="X251" s="73">
        <v>6</v>
      </c>
      <c r="Y251" s="73">
        <v>1</v>
      </c>
      <c r="Z251" s="73">
        <v>1</v>
      </c>
      <c r="AA251" s="73">
        <v>4</v>
      </c>
      <c r="AB251" s="73"/>
      <c r="AC251" s="73"/>
      <c r="AD251" s="73"/>
      <c r="AE251" s="73"/>
      <c r="AF251" s="73"/>
      <c r="AG251" s="73"/>
    </row>
    <row r="252" spans="1:33" hidden="1" x14ac:dyDescent="0.25"/>
    <row r="253" spans="1:33" hidden="1" x14ac:dyDescent="0.25"/>
    <row r="254" spans="1:33" ht="13.9" hidden="1" customHeight="1" x14ac:dyDescent="0.25"/>
    <row r="255" spans="1:33" hidden="1" x14ac:dyDescent="0.25">
      <c r="J255" s="1" t="s">
        <v>126</v>
      </c>
      <c r="W255" s="1" t="s">
        <v>129</v>
      </c>
      <c r="Y255" s="1" t="s">
        <v>127</v>
      </c>
      <c r="AC255" s="1" t="s">
        <v>128</v>
      </c>
      <c r="AG255" s="1" t="s">
        <v>125</v>
      </c>
    </row>
    <row r="256" spans="1:33" ht="2.25" customHeight="1" x14ac:dyDescent="0.25"/>
    <row r="257" spans="1:33" ht="18.75" customHeight="1" x14ac:dyDescent="0.25">
      <c r="A257" s="12"/>
      <c r="B257" s="67"/>
      <c r="C257" s="76">
        <f>SUM(E257:AG257)</f>
        <v>0</v>
      </c>
      <c r="D257" s="67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</row>
  </sheetData>
  <dataConsolidate/>
  <mergeCells count="37">
    <mergeCell ref="V7:V8"/>
    <mergeCell ref="R7:R8"/>
    <mergeCell ref="Q7:Q8"/>
    <mergeCell ref="S7:S8"/>
    <mergeCell ref="E4:AG6"/>
    <mergeCell ref="A240:J240"/>
    <mergeCell ref="A239:AG239"/>
    <mergeCell ref="Y7:Y8"/>
    <mergeCell ref="H7:H8"/>
    <mergeCell ref="W7:W8"/>
    <mergeCell ref="X7:X8"/>
    <mergeCell ref="I7:I8"/>
    <mergeCell ref="J7:J8"/>
    <mergeCell ref="L7:L8"/>
    <mergeCell ref="M7:M8"/>
    <mergeCell ref="N7:N8"/>
    <mergeCell ref="O7:O8"/>
    <mergeCell ref="T7:T8"/>
    <mergeCell ref="AE7:AE8"/>
    <mergeCell ref="U7:U8"/>
    <mergeCell ref="AD7:AD8"/>
    <mergeCell ref="A2:AG2"/>
    <mergeCell ref="A4:A8"/>
    <mergeCell ref="B4:B8"/>
    <mergeCell ref="C4:C8"/>
    <mergeCell ref="E7:E8"/>
    <mergeCell ref="F7:F8"/>
    <mergeCell ref="G7:G8"/>
    <mergeCell ref="Z7:Z8"/>
    <mergeCell ref="AA7:AA8"/>
    <mergeCell ref="AC7:AC8"/>
    <mergeCell ref="AG7:AG8"/>
    <mergeCell ref="K7:K8"/>
    <mergeCell ref="D4:D8"/>
    <mergeCell ref="AB7:AB8"/>
    <mergeCell ref="AF7:AF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2021-08-03T11:54:55Z</cp:lastPrinted>
  <dcterms:created xsi:type="dcterms:W3CDTF">2017-06-08T05:54:08Z</dcterms:created>
  <dcterms:modified xsi:type="dcterms:W3CDTF">2021-08-13T05:47:43Z</dcterms:modified>
</cp:coreProperties>
</file>