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оперативка!$A$2:$AG$112</definedName>
  </definedNames>
  <calcPr calcId="152511"/>
</workbook>
</file>

<file path=xl/calcChain.xml><?xml version="1.0" encoding="utf-8"?>
<calcChain xmlns="http://schemas.openxmlformats.org/spreadsheetml/2006/main">
  <c r="AE30" i="1" l="1"/>
  <c r="AB16" i="1"/>
  <c r="B39" i="1" l="1"/>
  <c r="B17" i="1"/>
  <c r="AG17" i="1" l="1"/>
  <c r="AF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L17" i="1"/>
  <c r="K17" i="1"/>
  <c r="J17" i="1"/>
  <c r="I17" i="1"/>
  <c r="AE39" i="1"/>
  <c r="AB39" i="1"/>
  <c r="V39" i="1"/>
  <c r="U39" i="1"/>
  <c r="S39" i="1"/>
  <c r="R39" i="1"/>
  <c r="Q39" i="1"/>
  <c r="P39" i="1"/>
  <c r="O39" i="1"/>
  <c r="N39" i="1"/>
  <c r="M39" i="1"/>
  <c r="L39" i="1"/>
  <c r="K39" i="1"/>
  <c r="J39" i="1"/>
  <c r="H39" i="1"/>
  <c r="G39" i="1"/>
  <c r="F39" i="1"/>
  <c r="E39" i="1"/>
  <c r="C36" i="1"/>
  <c r="D36" i="1" s="1"/>
  <c r="C32" i="1" l="1"/>
  <c r="B57" i="1" l="1"/>
  <c r="B31" i="1"/>
  <c r="B30" i="1"/>
  <c r="B29" i="1"/>
  <c r="B28" i="1"/>
  <c r="B27" i="1"/>
  <c r="B11" i="1"/>
  <c r="D15" i="1"/>
  <c r="C37" i="1" l="1"/>
  <c r="C39" i="1" s="1"/>
  <c r="AG16" i="1"/>
  <c r="AF16" i="1"/>
  <c r="AE16" i="1"/>
  <c r="AE17" i="1" s="1"/>
  <c r="AD16" i="1"/>
  <c r="AC16" i="1"/>
  <c r="AA16" i="1"/>
  <c r="Z16" i="1"/>
  <c r="Y16" i="1"/>
  <c r="X16" i="1"/>
  <c r="W16" i="1"/>
  <c r="U16" i="1"/>
  <c r="T16" i="1"/>
  <c r="S16" i="1"/>
  <c r="R16" i="1"/>
  <c r="Q16" i="1"/>
  <c r="P16" i="1"/>
  <c r="P17" i="1" s="1"/>
  <c r="O16" i="1"/>
  <c r="O17" i="1" s="1"/>
  <c r="N16" i="1"/>
  <c r="N17" i="1" s="1"/>
  <c r="M16" i="1"/>
  <c r="M17" i="1" s="1"/>
  <c r="L16" i="1"/>
  <c r="K16" i="1"/>
  <c r="J16" i="1"/>
  <c r="I16" i="1"/>
  <c r="H16" i="1"/>
  <c r="H17" i="1" s="1"/>
  <c r="G16" i="1"/>
  <c r="G17" i="1" s="1"/>
  <c r="F16" i="1"/>
  <c r="F17" i="1" s="1"/>
  <c r="E16" i="1"/>
  <c r="E17" i="1" s="1"/>
  <c r="AG22" i="1"/>
  <c r="AF22" i="1"/>
  <c r="AE22" i="1"/>
  <c r="AD22" i="1"/>
  <c r="AC22" i="1"/>
  <c r="AB22" i="1"/>
  <c r="AA22" i="1"/>
  <c r="Z22" i="1"/>
  <c r="Y22" i="1"/>
  <c r="X22" i="1"/>
  <c r="W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G31" i="1"/>
  <c r="AF31" i="1"/>
  <c r="AE31" i="1"/>
  <c r="AD31" i="1"/>
  <c r="AC31" i="1"/>
  <c r="AB31" i="1"/>
  <c r="AA31" i="1"/>
  <c r="Z31" i="1"/>
  <c r="Y31" i="1"/>
  <c r="X31" i="1"/>
  <c r="W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26" i="1"/>
  <c r="D26" i="1" s="1"/>
  <c r="C21" i="1"/>
  <c r="D21" i="1" s="1"/>
  <c r="C31" i="1" l="1"/>
  <c r="AG10" i="1"/>
  <c r="AF10" i="1"/>
  <c r="AD10" i="1"/>
  <c r="AC10" i="1"/>
  <c r="AA10" i="1"/>
  <c r="Z10" i="1"/>
  <c r="Y10" i="1"/>
  <c r="X10" i="1"/>
  <c r="W10" i="1"/>
  <c r="U10" i="1"/>
  <c r="T10" i="1"/>
  <c r="S10" i="1"/>
  <c r="R10" i="1"/>
  <c r="L10" i="1"/>
  <c r="K10" i="1"/>
  <c r="J10" i="1"/>
  <c r="I10" i="1"/>
  <c r="C14" i="1"/>
  <c r="D14" i="1" s="1"/>
  <c r="C20" i="1"/>
  <c r="D20" i="1" s="1"/>
  <c r="C25" i="1"/>
  <c r="D25" i="1" s="1"/>
  <c r="O30" i="1"/>
  <c r="N30" i="1"/>
  <c r="M30" i="1"/>
  <c r="L30" i="1"/>
  <c r="K30" i="1"/>
  <c r="J30" i="1"/>
  <c r="I30" i="1"/>
  <c r="H30" i="1"/>
  <c r="G30" i="1"/>
  <c r="F30" i="1"/>
  <c r="E30" i="1"/>
  <c r="C30" i="1" l="1"/>
  <c r="M11" i="1"/>
  <c r="AG11" i="1"/>
  <c r="AF11" i="1"/>
  <c r="AE11" i="1"/>
  <c r="AD11" i="1"/>
  <c r="AC11" i="1"/>
  <c r="AB11" i="1"/>
  <c r="AA11" i="1"/>
  <c r="Z11" i="1"/>
  <c r="Y11" i="1"/>
  <c r="X11" i="1"/>
  <c r="W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4" i="1"/>
  <c r="D24" i="1" s="1"/>
  <c r="H29" i="1"/>
  <c r="C29" i="1" l="1"/>
  <c r="C9" i="1"/>
  <c r="D9" i="1" s="1"/>
  <c r="L35" i="1" l="1"/>
  <c r="C33" i="1"/>
  <c r="D33" i="1" s="1"/>
  <c r="C34" i="1"/>
  <c r="C35" i="1" l="1"/>
  <c r="D34" i="1"/>
  <c r="AG28" i="1"/>
  <c r="AF28" i="1"/>
  <c r="AE28" i="1"/>
  <c r="AD28" i="1"/>
  <c r="AC28" i="1"/>
  <c r="AB28" i="1"/>
  <c r="AA28" i="1"/>
  <c r="Z28" i="1"/>
  <c r="Y28" i="1"/>
  <c r="X28" i="1"/>
  <c r="W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AG27" i="1"/>
  <c r="AF27" i="1"/>
  <c r="AE27" i="1"/>
  <c r="AD27" i="1"/>
  <c r="AC27" i="1"/>
  <c r="AB27" i="1"/>
  <c r="AA27" i="1"/>
  <c r="Z27" i="1"/>
  <c r="Y27" i="1"/>
  <c r="X27" i="1"/>
  <c r="W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F28" i="1" l="1"/>
  <c r="E28" i="1"/>
  <c r="C23" i="1"/>
  <c r="D23" i="1" s="1"/>
  <c r="C22" i="1"/>
  <c r="D22" i="1" s="1"/>
  <c r="C18" i="1"/>
  <c r="D18" i="1" s="1"/>
  <c r="C16" i="1"/>
  <c r="C12" i="1"/>
  <c r="D12" i="1" s="1"/>
  <c r="C10" i="1"/>
  <c r="D16" i="1" l="1"/>
  <c r="C17" i="1"/>
  <c r="C11" i="1"/>
  <c r="D10" i="1"/>
  <c r="C28" i="1"/>
  <c r="C27" i="1"/>
  <c r="C43" i="1"/>
  <c r="T42" i="1" l="1"/>
  <c r="B52" i="1"/>
  <c r="B42" i="1"/>
  <c r="D43" i="1" l="1"/>
  <c r="D56" i="1"/>
  <c r="B51" i="1"/>
  <c r="B47" i="1"/>
  <c r="AG51" i="1" l="1"/>
  <c r="AF51" i="1"/>
  <c r="AE51" i="1"/>
  <c r="AD51" i="1"/>
  <c r="AC51" i="1"/>
  <c r="AB51" i="1"/>
  <c r="AA51" i="1"/>
  <c r="Z51" i="1"/>
  <c r="Y51" i="1"/>
  <c r="X51" i="1"/>
  <c r="W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G47" i="1"/>
  <c r="AG55" i="1" s="1"/>
  <c r="AF47" i="1"/>
  <c r="AF55" i="1" s="1"/>
  <c r="AE47" i="1"/>
  <c r="AE55" i="1" s="1"/>
  <c r="AD47" i="1"/>
  <c r="AD55" i="1" s="1"/>
  <c r="AC47" i="1"/>
  <c r="AC55" i="1" s="1"/>
  <c r="AB47" i="1"/>
  <c r="AB55" i="1" s="1"/>
  <c r="AA47" i="1"/>
  <c r="AA55" i="1" s="1"/>
  <c r="Z47" i="1"/>
  <c r="Y47" i="1"/>
  <c r="Y55" i="1" s="1"/>
  <c r="X47" i="1"/>
  <c r="X55" i="1" s="1"/>
  <c r="W47" i="1"/>
  <c r="W55" i="1" s="1"/>
  <c r="U47" i="1"/>
  <c r="U55" i="1" s="1"/>
  <c r="T47" i="1"/>
  <c r="T55" i="1" s="1"/>
  <c r="S47" i="1"/>
  <c r="S55" i="1" s="1"/>
  <c r="R47" i="1"/>
  <c r="R55" i="1" s="1"/>
  <c r="Q47" i="1"/>
  <c r="Q55" i="1" s="1"/>
  <c r="P47" i="1"/>
  <c r="P55" i="1" s="1"/>
  <c r="O47" i="1"/>
  <c r="O55" i="1" s="1"/>
  <c r="N47" i="1"/>
  <c r="N55" i="1" s="1"/>
  <c r="M47" i="1"/>
  <c r="M55" i="1" s="1"/>
  <c r="L47" i="1"/>
  <c r="L55" i="1" s="1"/>
  <c r="K47" i="1"/>
  <c r="K55" i="1" s="1"/>
  <c r="J47" i="1"/>
  <c r="J55" i="1" s="1"/>
  <c r="I47" i="1"/>
  <c r="I55" i="1" s="1"/>
  <c r="H47" i="1"/>
  <c r="H55" i="1" s="1"/>
  <c r="G47" i="1"/>
  <c r="G55" i="1" s="1"/>
  <c r="F47" i="1"/>
  <c r="E47" i="1"/>
  <c r="E55" i="1" l="1"/>
  <c r="Z55" i="1"/>
  <c r="F55" i="1"/>
  <c r="C58" i="1"/>
  <c r="D58" i="1" s="1"/>
  <c r="C41" i="1"/>
  <c r="C45" i="1"/>
  <c r="AG42" i="1"/>
  <c r="AF42" i="1"/>
  <c r="AE42" i="1"/>
  <c r="AD42" i="1"/>
  <c r="AC42" i="1"/>
  <c r="AB42" i="1"/>
  <c r="Z42" i="1"/>
  <c r="Y42" i="1"/>
  <c r="X42" i="1"/>
  <c r="W42" i="1"/>
  <c r="U42" i="1"/>
  <c r="S42" i="1"/>
  <c r="R42" i="1"/>
  <c r="Q42" i="1"/>
  <c r="P42" i="1"/>
  <c r="O42" i="1"/>
  <c r="N42" i="1"/>
  <c r="M42" i="1"/>
  <c r="J42" i="1"/>
  <c r="G42" i="1"/>
  <c r="F42" i="1"/>
  <c r="E42" i="1"/>
  <c r="C40" i="1"/>
  <c r="D40" i="1" s="1"/>
  <c r="AE38" i="1"/>
  <c r="AB38" i="1"/>
  <c r="U38" i="1"/>
  <c r="S38" i="1"/>
  <c r="R38" i="1"/>
  <c r="Q38" i="1"/>
  <c r="O38" i="1"/>
  <c r="N38" i="1"/>
  <c r="M38" i="1"/>
  <c r="K38" i="1"/>
  <c r="J38" i="1"/>
  <c r="H38" i="1"/>
  <c r="G38" i="1"/>
  <c r="F38" i="1"/>
  <c r="E38" i="1"/>
  <c r="C60" i="1"/>
  <c r="D60" i="1" s="1"/>
  <c r="C59" i="1"/>
  <c r="D59" i="1" s="1"/>
  <c r="D37" i="1"/>
  <c r="C49" i="1"/>
  <c r="C52" i="1" s="1"/>
  <c r="D41" i="1" l="1"/>
  <c r="C42" i="1"/>
  <c r="D42" i="1" s="1"/>
  <c r="D45" i="1"/>
  <c r="C48" i="1"/>
  <c r="C47" i="1"/>
  <c r="D49" i="1"/>
  <c r="C51" i="1"/>
  <c r="D51" i="1" s="1"/>
  <c r="C38" i="1"/>
  <c r="D38" i="1" s="1"/>
  <c r="C55" i="1" l="1"/>
  <c r="C61" i="1"/>
  <c r="D61" i="1" s="1"/>
  <c r="C57" i="1" l="1"/>
  <c r="D57" i="1" s="1"/>
  <c r="D55" i="1"/>
  <c r="B65" i="1"/>
  <c r="B76" i="1"/>
  <c r="F104" i="1" l="1"/>
  <c r="G104" i="1"/>
  <c r="H104" i="1"/>
  <c r="I104" i="1"/>
  <c r="J104" i="1"/>
  <c r="L104" i="1"/>
  <c r="M104" i="1"/>
  <c r="N104" i="1"/>
  <c r="O104" i="1"/>
  <c r="P104" i="1"/>
  <c r="Q104" i="1"/>
  <c r="T104" i="1"/>
  <c r="U104" i="1"/>
  <c r="W104" i="1"/>
  <c r="X104" i="1"/>
  <c r="Y104" i="1"/>
  <c r="Z104" i="1"/>
  <c r="AA104" i="1"/>
  <c r="AC104" i="1"/>
  <c r="AG104" i="1"/>
  <c r="E104" i="1"/>
  <c r="C105" i="1" l="1"/>
  <c r="D106" i="1"/>
  <c r="C108" i="1"/>
  <c r="D108" i="1" s="1"/>
  <c r="D109" i="1"/>
  <c r="D110" i="1"/>
  <c r="C111" i="1"/>
  <c r="D111" i="1" s="1"/>
  <c r="D113" i="1"/>
  <c r="D120" i="1"/>
  <c r="B121" i="1"/>
  <c r="C121" i="1"/>
  <c r="E121" i="1"/>
  <c r="F121" i="1"/>
  <c r="G121" i="1"/>
  <c r="H121" i="1"/>
  <c r="I121" i="1"/>
  <c r="J121" i="1"/>
  <c r="L121" i="1"/>
  <c r="M121" i="1"/>
  <c r="N121" i="1"/>
  <c r="O121" i="1"/>
  <c r="P121" i="1"/>
  <c r="Q121" i="1"/>
  <c r="T121" i="1"/>
  <c r="U121" i="1"/>
  <c r="W121" i="1"/>
  <c r="X121" i="1"/>
  <c r="Y121" i="1"/>
  <c r="Z121" i="1"/>
  <c r="AA121" i="1"/>
  <c r="AC121" i="1"/>
  <c r="AG121" i="1"/>
  <c r="B122" i="1"/>
  <c r="C122" i="1"/>
  <c r="E122" i="1"/>
  <c r="F122" i="1"/>
  <c r="G122" i="1"/>
  <c r="H122" i="1"/>
  <c r="I122" i="1"/>
  <c r="J122" i="1"/>
  <c r="L122" i="1"/>
  <c r="M122" i="1"/>
  <c r="N122" i="1"/>
  <c r="O122" i="1"/>
  <c r="P122" i="1"/>
  <c r="Q122" i="1"/>
  <c r="T122" i="1"/>
  <c r="U122" i="1"/>
  <c r="W122" i="1"/>
  <c r="X122" i="1"/>
  <c r="Y122" i="1"/>
  <c r="Z122" i="1"/>
  <c r="AA122" i="1"/>
  <c r="AC122" i="1"/>
  <c r="AG122" i="1"/>
  <c r="C123" i="1"/>
  <c r="D123" i="1" s="1"/>
  <c r="C124" i="1"/>
  <c r="D124" i="1" s="1"/>
  <c r="C125" i="1"/>
  <c r="D125" i="1" s="1"/>
  <c r="C126" i="1"/>
  <c r="D126" i="1" s="1"/>
  <c r="C127" i="1"/>
  <c r="C128" i="1" s="1"/>
  <c r="B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T128" i="1"/>
  <c r="U128" i="1"/>
  <c r="W128" i="1"/>
  <c r="X128" i="1"/>
  <c r="Y128" i="1"/>
  <c r="Z128" i="1"/>
  <c r="AA128" i="1"/>
  <c r="AC128" i="1"/>
  <c r="AG128" i="1"/>
  <c r="C129" i="1"/>
  <c r="D129" i="1" s="1"/>
  <c r="C130" i="1"/>
  <c r="D130" i="1" s="1"/>
  <c r="C131" i="1"/>
  <c r="D131" i="1" s="1"/>
  <c r="C132" i="1"/>
  <c r="D132" i="1" s="1"/>
  <c r="D133" i="1"/>
  <c r="C134" i="1"/>
  <c r="D134" i="1" s="1"/>
  <c r="B135" i="1"/>
  <c r="E135" i="1"/>
  <c r="F135" i="1"/>
  <c r="G135" i="1"/>
  <c r="H135" i="1"/>
  <c r="I135" i="1"/>
  <c r="J135" i="1"/>
  <c r="L135" i="1"/>
  <c r="M135" i="1"/>
  <c r="N135" i="1"/>
  <c r="O135" i="1"/>
  <c r="P135" i="1"/>
  <c r="Q135" i="1"/>
  <c r="T135" i="1"/>
  <c r="U135" i="1"/>
  <c r="W135" i="1"/>
  <c r="X135" i="1"/>
  <c r="Y135" i="1"/>
  <c r="Z135" i="1"/>
  <c r="AA135" i="1"/>
  <c r="AC135" i="1"/>
  <c r="AG135" i="1"/>
  <c r="C136" i="1"/>
  <c r="D136" i="1" s="1"/>
  <c r="C137" i="1"/>
  <c r="D137" i="1" s="1"/>
  <c r="C138" i="1"/>
  <c r="D138" i="1" s="1"/>
  <c r="C139" i="1"/>
  <c r="D139" i="1" s="1"/>
  <c r="B140" i="1"/>
  <c r="E140" i="1"/>
  <c r="F140" i="1"/>
  <c r="G140" i="1"/>
  <c r="H140" i="1"/>
  <c r="I140" i="1"/>
  <c r="J140" i="1"/>
  <c r="L140" i="1"/>
  <c r="M140" i="1"/>
  <c r="N140" i="1"/>
  <c r="O140" i="1"/>
  <c r="P140" i="1"/>
  <c r="Q140" i="1"/>
  <c r="T140" i="1"/>
  <c r="U140" i="1"/>
  <c r="W140" i="1"/>
  <c r="X140" i="1"/>
  <c r="Y140" i="1"/>
  <c r="Z140" i="1"/>
  <c r="AA140" i="1"/>
  <c r="AC140" i="1"/>
  <c r="AG140" i="1"/>
  <c r="B141" i="1"/>
  <c r="E141" i="1"/>
  <c r="F141" i="1"/>
  <c r="G141" i="1"/>
  <c r="H141" i="1"/>
  <c r="I141" i="1"/>
  <c r="J141" i="1"/>
  <c r="L141" i="1"/>
  <c r="M141" i="1"/>
  <c r="N141" i="1"/>
  <c r="O141" i="1"/>
  <c r="P141" i="1"/>
  <c r="Q141" i="1"/>
  <c r="T141" i="1"/>
  <c r="U141" i="1"/>
  <c r="W141" i="1"/>
  <c r="X141" i="1"/>
  <c r="Y141" i="1"/>
  <c r="Z141" i="1"/>
  <c r="AA141" i="1"/>
  <c r="AC141" i="1"/>
  <c r="AG141" i="1"/>
  <c r="B142" i="1"/>
  <c r="F142" i="1"/>
  <c r="G142" i="1"/>
  <c r="H142" i="1"/>
  <c r="I142" i="1"/>
  <c r="J142" i="1"/>
  <c r="L142" i="1"/>
  <c r="M142" i="1"/>
  <c r="N142" i="1"/>
  <c r="P142" i="1"/>
  <c r="Q142" i="1"/>
  <c r="U142" i="1"/>
  <c r="W142" i="1"/>
  <c r="X142" i="1"/>
  <c r="Y142" i="1"/>
  <c r="AC142" i="1"/>
  <c r="AG142" i="1"/>
  <c r="B143" i="1"/>
  <c r="E143" i="1"/>
  <c r="F143" i="1"/>
  <c r="G143" i="1"/>
  <c r="H143" i="1"/>
  <c r="I143" i="1"/>
  <c r="J143" i="1"/>
  <c r="L143" i="1"/>
  <c r="M143" i="1"/>
  <c r="N143" i="1"/>
  <c r="O143" i="1"/>
  <c r="P143" i="1"/>
  <c r="Q143" i="1"/>
  <c r="T143" i="1"/>
  <c r="U143" i="1"/>
  <c r="W143" i="1"/>
  <c r="X143" i="1"/>
  <c r="Y143" i="1"/>
  <c r="Z143" i="1"/>
  <c r="AA143" i="1"/>
  <c r="AC143" i="1"/>
  <c r="AG143" i="1"/>
  <c r="B144" i="1"/>
  <c r="E144" i="1"/>
  <c r="I144" i="1"/>
  <c r="T144" i="1"/>
  <c r="U144" i="1"/>
  <c r="Y144" i="1"/>
  <c r="AA144" i="1"/>
  <c r="C145" i="1"/>
  <c r="C146" i="1"/>
  <c r="H147" i="1"/>
  <c r="N147" i="1"/>
  <c r="Q147" i="1"/>
  <c r="U147" i="1"/>
  <c r="X147" i="1"/>
  <c r="AC147" i="1"/>
  <c r="C148" i="1"/>
  <c r="D148" i="1" s="1"/>
  <c r="C149" i="1"/>
  <c r="D149" i="1" s="1"/>
  <c r="C152" i="1"/>
  <c r="C154" i="1"/>
  <c r="C155" i="1" s="1"/>
  <c r="B155" i="1"/>
  <c r="E155" i="1"/>
  <c r="F155" i="1"/>
  <c r="G155" i="1"/>
  <c r="H155" i="1"/>
  <c r="I155" i="1"/>
  <c r="J155" i="1"/>
  <c r="L155" i="1"/>
  <c r="M155" i="1"/>
  <c r="N155" i="1"/>
  <c r="O155" i="1"/>
  <c r="P155" i="1"/>
  <c r="Q155" i="1"/>
  <c r="T155" i="1"/>
  <c r="U155" i="1"/>
  <c r="W155" i="1"/>
  <c r="X155" i="1"/>
  <c r="Y155" i="1"/>
  <c r="Z155" i="1"/>
  <c r="AA155" i="1"/>
  <c r="AC155" i="1"/>
  <c r="AG155" i="1"/>
  <c r="B156" i="1"/>
  <c r="E156" i="1"/>
  <c r="F156" i="1"/>
  <c r="G156" i="1"/>
  <c r="H156" i="1"/>
  <c r="I156" i="1"/>
  <c r="J156" i="1"/>
  <c r="L156" i="1"/>
  <c r="M156" i="1"/>
  <c r="N156" i="1"/>
  <c r="O156" i="1"/>
  <c r="P156" i="1"/>
  <c r="Q156" i="1"/>
  <c r="T156" i="1"/>
  <c r="U156" i="1"/>
  <c r="W156" i="1"/>
  <c r="X156" i="1"/>
  <c r="Y156" i="1"/>
  <c r="Z156" i="1"/>
  <c r="AA156" i="1"/>
  <c r="AC156" i="1"/>
  <c r="AG156" i="1"/>
  <c r="D157" i="1"/>
  <c r="C158" i="1"/>
  <c r="B159" i="1"/>
  <c r="E159" i="1"/>
  <c r="F159" i="1"/>
  <c r="G159" i="1"/>
  <c r="H159" i="1"/>
  <c r="I159" i="1"/>
  <c r="J159" i="1"/>
  <c r="L159" i="1"/>
  <c r="M159" i="1"/>
  <c r="N159" i="1"/>
  <c r="O159" i="1"/>
  <c r="P159" i="1"/>
  <c r="Q159" i="1"/>
  <c r="T159" i="1"/>
  <c r="U159" i="1"/>
  <c r="W159" i="1"/>
  <c r="X159" i="1"/>
  <c r="Y159" i="1"/>
  <c r="Z159" i="1"/>
  <c r="AA159" i="1"/>
  <c r="AC159" i="1"/>
  <c r="AG159" i="1"/>
  <c r="B160" i="1"/>
  <c r="E160" i="1"/>
  <c r="F160" i="1"/>
  <c r="G160" i="1"/>
  <c r="H160" i="1"/>
  <c r="I160" i="1"/>
  <c r="J160" i="1"/>
  <c r="L160" i="1"/>
  <c r="M160" i="1"/>
  <c r="N160" i="1"/>
  <c r="O160" i="1"/>
  <c r="P160" i="1"/>
  <c r="Q160" i="1"/>
  <c r="T160" i="1"/>
  <c r="U160" i="1"/>
  <c r="W160" i="1"/>
  <c r="X160" i="1"/>
  <c r="Y160" i="1"/>
  <c r="Z160" i="1"/>
  <c r="AA160" i="1"/>
  <c r="AC160" i="1"/>
  <c r="AG160" i="1"/>
  <c r="C161" i="1"/>
  <c r="C162" i="1"/>
  <c r="C164" i="1"/>
  <c r="B165" i="1"/>
  <c r="E165" i="1"/>
  <c r="F165" i="1"/>
  <c r="G165" i="1"/>
  <c r="H165" i="1"/>
  <c r="I165" i="1"/>
  <c r="J165" i="1"/>
  <c r="L165" i="1"/>
  <c r="M165" i="1"/>
  <c r="N165" i="1"/>
  <c r="O165" i="1"/>
  <c r="P165" i="1"/>
  <c r="Q165" i="1"/>
  <c r="U165" i="1"/>
  <c r="W165" i="1"/>
  <c r="X165" i="1"/>
  <c r="Y165" i="1"/>
  <c r="Z165" i="1"/>
  <c r="AA165" i="1"/>
  <c r="AC165" i="1"/>
  <c r="AG165" i="1"/>
  <c r="D166" i="1"/>
  <c r="C167" i="1"/>
  <c r="D167" i="1" s="1"/>
  <c r="B168" i="1"/>
  <c r="E168" i="1"/>
  <c r="F168" i="1"/>
  <c r="G168" i="1"/>
  <c r="H168" i="1"/>
  <c r="I168" i="1"/>
  <c r="J168" i="1"/>
  <c r="L168" i="1"/>
  <c r="M168" i="1"/>
  <c r="N168" i="1"/>
  <c r="P168" i="1"/>
  <c r="Q168" i="1"/>
  <c r="U168" i="1"/>
  <c r="W168" i="1"/>
  <c r="X168" i="1"/>
  <c r="Y168" i="1"/>
  <c r="AA168" i="1"/>
  <c r="AC168" i="1"/>
  <c r="AG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U169" i="1"/>
  <c r="W169" i="1"/>
  <c r="X169" i="1"/>
  <c r="Y169" i="1"/>
  <c r="Z169" i="1"/>
  <c r="AA169" i="1"/>
  <c r="AC169" i="1"/>
  <c r="AG169" i="1"/>
  <c r="C170" i="1"/>
  <c r="D170" i="1" s="1"/>
  <c r="C171" i="1"/>
  <c r="D171" i="1" s="1"/>
  <c r="B172" i="1"/>
  <c r="G172" i="1"/>
  <c r="M172" i="1"/>
  <c r="AG172" i="1"/>
  <c r="C173" i="1"/>
  <c r="D173" i="1" s="1"/>
  <c r="C174" i="1"/>
  <c r="D174" i="1" s="1"/>
  <c r="B175" i="1"/>
  <c r="H175" i="1"/>
  <c r="O175" i="1"/>
  <c r="U175" i="1"/>
  <c r="W175" i="1"/>
  <c r="AA175" i="1"/>
  <c r="C176" i="1"/>
  <c r="D176" i="1" s="1"/>
  <c r="C177" i="1"/>
  <c r="B178" i="1"/>
  <c r="N178" i="1"/>
  <c r="X178" i="1"/>
  <c r="Y178" i="1"/>
  <c r="C179" i="1"/>
  <c r="D179" i="1" s="1"/>
  <c r="C180" i="1"/>
  <c r="D180" i="1" s="1"/>
  <c r="B181" i="1"/>
  <c r="E181" i="1"/>
  <c r="H181" i="1"/>
  <c r="I181" i="1"/>
  <c r="J181" i="1"/>
  <c r="L181" i="1"/>
  <c r="M181" i="1"/>
  <c r="N181" i="1"/>
  <c r="Q181" i="1"/>
  <c r="T181" i="1"/>
  <c r="W181" i="1"/>
  <c r="X181" i="1"/>
  <c r="Y181" i="1"/>
  <c r="Z181" i="1"/>
  <c r="AA181" i="1"/>
  <c r="AC181" i="1"/>
  <c r="C182" i="1"/>
  <c r="C183" i="1"/>
  <c r="H184" i="1"/>
  <c r="I184" i="1"/>
  <c r="J184" i="1"/>
  <c r="L184" i="1"/>
  <c r="N184" i="1"/>
  <c r="T184" i="1"/>
  <c r="U184" i="1"/>
  <c r="Z184" i="1"/>
  <c r="AC184" i="1"/>
  <c r="C185" i="1"/>
  <c r="D185" i="1" s="1"/>
  <c r="C186" i="1"/>
  <c r="B187" i="1"/>
  <c r="T187" i="1"/>
  <c r="X187" i="1"/>
  <c r="C188" i="1"/>
  <c r="D188" i="1" s="1"/>
  <c r="C189" i="1"/>
  <c r="D189" i="1" s="1"/>
  <c r="B190" i="1"/>
  <c r="G190" i="1"/>
  <c r="M190" i="1"/>
  <c r="Y190" i="1"/>
  <c r="C191" i="1"/>
  <c r="C192" i="1"/>
  <c r="B193" i="1"/>
  <c r="G193" i="1"/>
  <c r="J193" i="1"/>
  <c r="L193" i="1"/>
  <c r="M193" i="1"/>
  <c r="U193" i="1"/>
  <c r="Y193" i="1"/>
  <c r="AC193" i="1"/>
  <c r="C194" i="1"/>
  <c r="D194" i="1" s="1"/>
  <c r="D195" i="1"/>
  <c r="D196" i="1"/>
  <c r="C197" i="1"/>
  <c r="C198" i="1" s="1"/>
  <c r="C199" i="1"/>
  <c r="D199" i="1" s="1"/>
  <c r="C201" i="1"/>
  <c r="C202" i="1" s="1"/>
  <c r="B202" i="1"/>
  <c r="E202" i="1"/>
  <c r="F202" i="1"/>
  <c r="G202" i="1"/>
  <c r="H202" i="1"/>
  <c r="I202" i="1"/>
  <c r="J202" i="1"/>
  <c r="L202" i="1"/>
  <c r="M202" i="1"/>
  <c r="N202" i="1"/>
  <c r="O202" i="1"/>
  <c r="P202" i="1"/>
  <c r="Q202" i="1"/>
  <c r="T202" i="1"/>
  <c r="U202" i="1"/>
  <c r="W202" i="1"/>
  <c r="X202" i="1"/>
  <c r="Y202" i="1"/>
  <c r="Z202" i="1"/>
  <c r="AA202" i="1"/>
  <c r="AC202" i="1"/>
  <c r="AG202" i="1"/>
  <c r="C203" i="1"/>
  <c r="D203" i="1" s="1"/>
  <c r="C204" i="1"/>
  <c r="D204" i="1" s="1"/>
  <c r="C205" i="1"/>
  <c r="D205" i="1" s="1"/>
  <c r="C206" i="1"/>
  <c r="D206" i="1" s="1"/>
  <c r="C207" i="1"/>
  <c r="D207" i="1" s="1"/>
  <c r="E208" i="1"/>
  <c r="F208" i="1"/>
  <c r="G208" i="1"/>
  <c r="H208" i="1"/>
  <c r="I208" i="1"/>
  <c r="J208" i="1"/>
  <c r="L208" i="1"/>
  <c r="M208" i="1"/>
  <c r="N208" i="1"/>
  <c r="O208" i="1"/>
  <c r="P208" i="1"/>
  <c r="Q208" i="1"/>
  <c r="T208" i="1"/>
  <c r="U208" i="1"/>
  <c r="W208" i="1"/>
  <c r="X208" i="1"/>
  <c r="Y208" i="1"/>
  <c r="Z208" i="1"/>
  <c r="AA208" i="1"/>
  <c r="AC208" i="1"/>
  <c r="AG208" i="1"/>
  <c r="C209" i="1"/>
  <c r="D209" i="1" s="1"/>
  <c r="C210" i="1"/>
  <c r="C213" i="1"/>
  <c r="D213" i="1" s="1"/>
  <c r="C214" i="1"/>
  <c r="D214" i="1" s="1"/>
  <c r="B215" i="1"/>
  <c r="B216" i="1"/>
  <c r="E216" i="1"/>
  <c r="F216" i="1"/>
  <c r="G216" i="1"/>
  <c r="H216" i="1"/>
  <c r="I216" i="1"/>
  <c r="J216" i="1"/>
  <c r="L216" i="1"/>
  <c r="M216" i="1"/>
  <c r="N216" i="1"/>
  <c r="O216" i="1"/>
  <c r="P216" i="1"/>
  <c r="Q216" i="1"/>
  <c r="T216" i="1"/>
  <c r="U216" i="1"/>
  <c r="W216" i="1"/>
  <c r="X216" i="1"/>
  <c r="Y216" i="1"/>
  <c r="Z216" i="1"/>
  <c r="AA216" i="1"/>
  <c r="AC216" i="1"/>
  <c r="AG216" i="1"/>
  <c r="C217" i="1"/>
  <c r="D217" i="1" s="1"/>
  <c r="C218" i="1"/>
  <c r="D218" i="1" s="1"/>
  <c r="B219" i="1"/>
  <c r="B220" i="1"/>
  <c r="E220" i="1"/>
  <c r="F220" i="1"/>
  <c r="G220" i="1"/>
  <c r="H220" i="1"/>
  <c r="I220" i="1"/>
  <c r="J220" i="1"/>
  <c r="L220" i="1"/>
  <c r="M220" i="1"/>
  <c r="N220" i="1"/>
  <c r="O220" i="1"/>
  <c r="P220" i="1"/>
  <c r="Q220" i="1"/>
  <c r="T220" i="1"/>
  <c r="U220" i="1"/>
  <c r="W220" i="1"/>
  <c r="X220" i="1"/>
  <c r="Y220" i="1"/>
  <c r="Z220" i="1"/>
  <c r="AA220" i="1"/>
  <c r="AC220" i="1"/>
  <c r="AG220" i="1"/>
  <c r="C221" i="1"/>
  <c r="D221" i="1" s="1"/>
  <c r="C222" i="1"/>
  <c r="D222" i="1" s="1"/>
  <c r="B223" i="1"/>
  <c r="B224" i="1"/>
  <c r="E224" i="1"/>
  <c r="F224" i="1"/>
  <c r="G224" i="1"/>
  <c r="H224" i="1"/>
  <c r="I224" i="1"/>
  <c r="J224" i="1"/>
  <c r="L224" i="1"/>
  <c r="M224" i="1"/>
  <c r="N224" i="1"/>
  <c r="O224" i="1"/>
  <c r="P224" i="1"/>
  <c r="Q224" i="1"/>
  <c r="T224" i="1"/>
  <c r="U224" i="1"/>
  <c r="W224" i="1"/>
  <c r="X224" i="1"/>
  <c r="Y224" i="1"/>
  <c r="Z224" i="1"/>
  <c r="AA224" i="1"/>
  <c r="AC224" i="1"/>
  <c r="AG224" i="1"/>
  <c r="C225" i="1"/>
  <c r="C226" i="1" s="1"/>
  <c r="D226" i="1" s="1"/>
  <c r="C227" i="1"/>
  <c r="D227" i="1" s="1"/>
  <c r="B228" i="1"/>
  <c r="C229" i="1"/>
  <c r="E230" i="1"/>
  <c r="E232" i="1" s="1"/>
  <c r="F230" i="1"/>
  <c r="F232" i="1" s="1"/>
  <c r="G230" i="1"/>
  <c r="G232" i="1" s="1"/>
  <c r="H230" i="1"/>
  <c r="H232" i="1" s="1"/>
  <c r="I230" i="1"/>
  <c r="I232" i="1" s="1"/>
  <c r="J230" i="1"/>
  <c r="J232" i="1" s="1"/>
  <c r="L230" i="1"/>
  <c r="L232" i="1" s="1"/>
  <c r="M230" i="1"/>
  <c r="M232" i="1" s="1"/>
  <c r="N230" i="1"/>
  <c r="N232" i="1" s="1"/>
  <c r="O230" i="1"/>
  <c r="O232" i="1" s="1"/>
  <c r="P230" i="1"/>
  <c r="P232" i="1" s="1"/>
  <c r="Q230" i="1"/>
  <c r="Q232" i="1" s="1"/>
  <c r="T230" i="1"/>
  <c r="T232" i="1" s="1"/>
  <c r="U230" i="1"/>
  <c r="U232" i="1" s="1"/>
  <c r="W230" i="1"/>
  <c r="W232" i="1" s="1"/>
  <c r="X230" i="1"/>
  <c r="X232" i="1" s="1"/>
  <c r="Y230" i="1"/>
  <c r="Y232" i="1" s="1"/>
  <c r="Z230" i="1"/>
  <c r="Z232" i="1" s="1"/>
  <c r="AA230" i="1"/>
  <c r="AA232" i="1" s="1"/>
  <c r="AC230" i="1"/>
  <c r="AC232" i="1" s="1"/>
  <c r="AG230" i="1"/>
  <c r="AG232" i="1" s="1"/>
  <c r="C231" i="1"/>
  <c r="D231" i="1" s="1"/>
  <c r="C234" i="1"/>
  <c r="C235" i="1"/>
  <c r="C236" i="1"/>
  <c r="C237" i="1"/>
  <c r="C238" i="1"/>
  <c r="D225" i="1" l="1"/>
  <c r="C178" i="1"/>
  <c r="D178" i="1" s="1"/>
  <c r="D201" i="1"/>
  <c r="D197" i="1"/>
  <c r="D127" i="1"/>
  <c r="C215" i="1"/>
  <c r="D215" i="1" s="1"/>
  <c r="C211" i="1"/>
  <c r="D211" i="1" s="1"/>
  <c r="C140" i="1"/>
  <c r="D140" i="1" s="1"/>
  <c r="C219" i="1"/>
  <c r="D219" i="1" s="1"/>
  <c r="C160" i="1"/>
  <c r="D160" i="1" s="1"/>
  <c r="C228" i="1"/>
  <c r="D228" i="1" s="1"/>
  <c r="C187" i="1"/>
  <c r="D187" i="1" s="1"/>
  <c r="D177" i="1"/>
  <c r="C150" i="1"/>
  <c r="D150" i="1" s="1"/>
  <c r="C147" i="1"/>
  <c r="C135" i="1"/>
  <c r="B230" i="1"/>
  <c r="B232" i="1" s="1"/>
  <c r="C181" i="1"/>
  <c r="D181" i="1" s="1"/>
  <c r="C193" i="1"/>
  <c r="D193" i="1" s="1"/>
  <c r="D186" i="1"/>
  <c r="C184" i="1"/>
  <c r="C175" i="1"/>
  <c r="D175" i="1" s="1"/>
  <c r="C172" i="1"/>
  <c r="D172" i="1" s="1"/>
  <c r="C163" i="1"/>
  <c r="C165" i="1" s="1"/>
  <c r="C224" i="1"/>
  <c r="C223" i="1"/>
  <c r="D223" i="1" s="1"/>
  <c r="C220" i="1"/>
  <c r="C216" i="1"/>
  <c r="D210" i="1"/>
  <c r="C190" i="1"/>
  <c r="D190" i="1" s="1"/>
  <c r="D164" i="1"/>
  <c r="D158" i="1"/>
  <c r="C156" i="1"/>
  <c r="D154" i="1"/>
  <c r="C104" i="1"/>
  <c r="C169" i="1"/>
  <c r="D169" i="1" s="1"/>
  <c r="C168" i="1"/>
  <c r="C142" i="1"/>
  <c r="D142" i="1" s="1"/>
  <c r="C141" i="1"/>
  <c r="D141" i="1" s="1"/>
  <c r="C208" i="1"/>
  <c r="D208" i="1" s="1"/>
  <c r="C159" i="1"/>
  <c r="C144" i="1"/>
  <c r="D144" i="1" s="1"/>
  <c r="C143" i="1"/>
  <c r="D143" i="1" s="1"/>
  <c r="C81" i="1"/>
  <c r="C82" i="1"/>
  <c r="C230" i="1" l="1"/>
  <c r="D230" i="1" l="1"/>
  <c r="C232" i="1"/>
  <c r="D232" i="1" s="1"/>
  <c r="C80" i="1" l="1"/>
  <c r="C71" i="1" l="1"/>
  <c r="C72" i="1"/>
  <c r="C73" i="1"/>
  <c r="C74" i="1"/>
  <c r="C75" i="1"/>
  <c r="C77" i="1"/>
  <c r="C78" i="1"/>
  <c r="C79" i="1"/>
  <c r="C260" i="1" l="1"/>
  <c r="D100" i="1" l="1"/>
  <c r="D102" i="1"/>
  <c r="C254" i="1" l="1"/>
  <c r="E65" i="1" l="1"/>
  <c r="C252" i="1" l="1"/>
  <c r="C250" i="1"/>
  <c r="C249" i="1"/>
  <c r="C248" i="1"/>
  <c r="C247" i="1"/>
  <c r="C246" i="1"/>
  <c r="C101" i="1"/>
  <c r="D101" i="1" s="1"/>
  <c r="C99" i="1"/>
  <c r="D99" i="1" s="1"/>
  <c r="C98" i="1"/>
  <c r="D98" i="1" s="1"/>
  <c r="C97" i="1"/>
  <c r="D97" i="1" s="1"/>
  <c r="C96" i="1"/>
  <c r="D96" i="1" s="1"/>
  <c r="C95" i="1"/>
  <c r="C94" i="1"/>
  <c r="D94" i="1" s="1"/>
  <c r="C93" i="1"/>
  <c r="C92" i="1"/>
  <c r="C91" i="1"/>
  <c r="C90" i="1"/>
  <c r="C89" i="1"/>
  <c r="C88" i="1"/>
  <c r="C87" i="1"/>
  <c r="C86" i="1"/>
  <c r="C85" i="1"/>
  <c r="C84" i="1"/>
  <c r="C83" i="1"/>
  <c r="AG76" i="1"/>
  <c r="AC76" i="1"/>
  <c r="AA76" i="1"/>
  <c r="Z76" i="1"/>
  <c r="Y76" i="1"/>
  <c r="X76" i="1"/>
  <c r="W76" i="1"/>
  <c r="U76" i="1"/>
  <c r="T76" i="1"/>
  <c r="Q76" i="1"/>
  <c r="P76" i="1"/>
  <c r="O76" i="1"/>
  <c r="N76" i="1"/>
  <c r="M76" i="1"/>
  <c r="L76" i="1"/>
  <c r="J76" i="1"/>
  <c r="I76" i="1"/>
  <c r="H76" i="1"/>
  <c r="G76" i="1"/>
  <c r="F76" i="1"/>
  <c r="E76" i="1"/>
  <c r="C76" i="1" s="1"/>
  <c r="C70" i="1"/>
  <c r="C69" i="1"/>
  <c r="C68" i="1"/>
  <c r="C67" i="1"/>
  <c r="C66" i="1"/>
  <c r="AG65" i="1"/>
  <c r="AC65" i="1"/>
  <c r="Z65" i="1"/>
  <c r="Y65" i="1"/>
  <c r="X65" i="1"/>
  <c r="W65" i="1"/>
  <c r="U65" i="1"/>
  <c r="T65" i="1"/>
  <c r="Q65" i="1"/>
  <c r="P65" i="1"/>
  <c r="O65" i="1"/>
  <c r="N65" i="1"/>
  <c r="M65" i="1"/>
  <c r="L65" i="1"/>
  <c r="J65" i="1"/>
  <c r="I65" i="1"/>
  <c r="H65" i="1"/>
  <c r="G65" i="1"/>
  <c r="F65" i="1"/>
  <c r="C64" i="1"/>
  <c r="C63" i="1"/>
  <c r="C62" i="1"/>
  <c r="C65" i="1" l="1"/>
  <c r="D81" i="1"/>
  <c r="D84" i="1"/>
  <c r="D83" i="1"/>
  <c r="D87" i="1"/>
</calcChain>
</file>

<file path=xl/sharedStrings.xml><?xml version="1.0" encoding="utf-8"?>
<sst xmlns="http://schemas.openxmlformats.org/spreadsheetml/2006/main" count="278" uniqueCount="207">
  <si>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</si>
  <si>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</si>
  <si>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</si>
  <si>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</si>
  <si>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</si>
  <si>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</si>
  <si>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</si>
  <si>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</si>
  <si>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</si>
  <si>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</si>
  <si>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</si>
  <si>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</si>
  <si>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</si>
  <si>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</si>
  <si>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</si>
  <si>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</si>
  <si>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</si>
  <si>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</si>
  <si>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</si>
  <si>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</si>
  <si>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</si>
  <si>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</si>
  <si>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</si>
  <si>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</si>
  <si>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</si>
  <si>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</si>
  <si>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</si>
  <si>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</si>
  <si>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</si>
  <si>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</si>
  <si>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</si>
  <si>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</si>
  <si>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</si>
  <si>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</si>
  <si>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</si>
  <si>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</si>
  <si>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</si>
  <si>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</si>
  <si>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</si>
  <si>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</si>
  <si>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</si>
  <si>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</si>
  <si>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</si>
  <si>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</si>
  <si>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</si>
  <si>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</si>
  <si>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</si>
  <si>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</si>
  <si>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</si>
  <si>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</si>
  <si>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</si>
  <si>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</si>
  <si>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</si>
  <si>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</si>
  <si>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</si>
  <si>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</si>
  <si>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</si>
  <si>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</si>
  <si>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</si>
  <si>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</si>
  <si>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</si>
  <si>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</si>
  <si>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</si>
  <si>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</si>
  <si>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</si>
  <si>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</si>
  <si>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</si>
  <si>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</si>
  <si>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</si>
  <si>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</si>
  <si>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</si>
  <si>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</si>
  <si>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</si>
  <si>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</si>
  <si>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</si>
  <si>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</si>
  <si>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</si>
  <si>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</si>
  <si>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</si>
  <si>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</si>
  <si>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</si>
  <si>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</si>
  <si>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</si>
  <si>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</si>
  <si>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</si>
  <si>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</si>
  <si>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</si>
  <si>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</si>
  <si>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</si>
  <si>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</si>
  <si>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</si>
  <si>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</si>
  <si>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</si>
  <si>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</si>
  <si>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</si>
  <si>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</si>
  <si>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</si>
  <si>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</si>
  <si>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</si>
  <si>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</si>
  <si>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</si>
  <si>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</si>
  <si>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</si>
  <si>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</si>
  <si>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</si>
  <si>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</si>
  <si>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</si>
  <si>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</si>
  <si>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</si>
  <si>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</si>
  <si>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</si>
  <si>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</si>
  <si>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</si>
  <si>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</si>
  <si>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</si>
  <si>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</si>
  <si>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</si>
  <si>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</si>
  <si>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</si>
  <si>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</si>
  <si>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</si>
  <si>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</si>
  <si>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</si>
  <si>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</si>
  <si>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</si>
  <si>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</si>
  <si>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</si>
  <si>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</si>
  <si>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</si>
  <si>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</si>
  <si>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</si>
  <si>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</si>
  <si>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</si>
  <si>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</si>
  <si>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</si>
  <si>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</si>
  <si>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</si>
  <si>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</si>
  <si>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</si>
  <si>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</si>
  <si>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</si>
  <si>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</si>
  <si>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</si>
  <si>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</si>
  <si>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</si>
  <si>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</si>
  <si>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</si>
  <si>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</si>
  <si>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</si>
  <si>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</si>
  <si>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</si>
  <si>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</si>
  <si>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</si>
  <si>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</si>
  <si>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</si>
  <si>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</si>
  <si>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</si>
  <si>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</si>
  <si>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</si>
  <si>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</si>
  <si>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</si>
  <si>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</si>
  <si>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</si>
  <si>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</si>
  <si>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</si>
  <si>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</si>
  <si>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</si>
  <si>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</si>
  <si>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</si>
  <si>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</si>
  <si>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</si>
  <si>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</si>
  <si>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</si>
  <si>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</si>
  <si>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</si>
  <si>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 xml:space="preserve">Скошено многолетних трав, га 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</si>
  <si>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</si>
  <si>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</si>
  <si>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</si>
  <si>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</si>
  <si>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</si>
  <si>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</si>
  <si>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</si>
  <si>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</si>
  <si>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</si>
  <si>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</si>
  <si>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</si>
  <si>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</si>
  <si>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</si>
  <si>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</si>
  <si>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</si>
  <si>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</si>
  <si>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</si>
  <si>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</si>
  <si>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</si>
  <si>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</si>
  <si>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>Скошего однолетних трав , га</t>
  </si>
  <si>
    <t>Укосная площадь многолетних трав, га (на 2021г. данные 4-сх)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</si>
  <si>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</si>
  <si>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</si>
  <si>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</si>
  <si>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</si>
  <si>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</si>
  <si>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</si>
  <si>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</si>
  <si>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</si>
  <si>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>Информация о сельскохозяйственных работах по состоянию на 10 августа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</si>
</sst>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Q260"/>
  <sheetViews>
    <sheetView tabSelected="1" view="pageBreakPreview" topLeftCell="A2" zoomScale="77" zoomScaleNormal="70" zoomScaleSheetLayoutView="77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B10" sqref="B10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3.140625" style="2" customWidth="1"/>
    <col min="4" max="4" width="12.28515625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3" width="13.7109375" style="1" customWidth="1"/>
    <col min="34" max="36" width="9.140625" style="1"/>
    <col min="37" max="37" width="9.140625" style="1" customWidth="1"/>
    <col min="38" max="16384" width="9.140625" style="1"/>
  </cols>
  <sheetData>
    <row r="1" spans="1:33" ht="26.25" hidden="1" x14ac:dyDescent="0.4">
      <c r="A1" s="1"/>
      <c r="AG1" s="3"/>
    </row>
    <row r="2" spans="1:33" s="4" customFormat="1" ht="29.45" customHeight="1" thickBot="1" x14ac:dyDescent="0.3">
      <c r="A2" s="121" t="s">
        <v>206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1:33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 t="s">
        <v>2</v>
      </c>
      <c r="AD3" s="6"/>
      <c r="AE3" s="6"/>
      <c r="AF3" s="6"/>
      <c r="AG3" s="6"/>
    </row>
    <row r="4" spans="1:33" s="2" customFormat="1" ht="12" customHeight="1" x14ac:dyDescent="0.25">
      <c r="A4" s="122" t="s">
        <v>3</v>
      </c>
      <c r="B4" s="125" t="s">
        <v>148</v>
      </c>
      <c r="C4" s="128" t="s">
        <v>150</v>
      </c>
      <c r="D4" s="128" t="s">
        <v>149</v>
      </c>
      <c r="E4" s="109" t="s">
        <v>4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1"/>
    </row>
    <row r="5" spans="1:33" s="2" customFormat="1" ht="17.25" hidden="1" customHeight="1" x14ac:dyDescent="0.25">
      <c r="A5" s="123"/>
      <c r="B5" s="126"/>
      <c r="C5" s="129"/>
      <c r="D5" s="129"/>
      <c r="E5" s="112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4"/>
    </row>
    <row r="6" spans="1:33" s="2" customFormat="1" ht="17.45" customHeight="1" thickBot="1" x14ac:dyDescent="0.3">
      <c r="A6" s="123"/>
      <c r="B6" s="126"/>
      <c r="C6" s="129"/>
      <c r="D6" s="129"/>
      <c r="E6" s="115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7"/>
    </row>
    <row r="7" spans="1:33" s="2" customFormat="1" ht="123" customHeight="1" x14ac:dyDescent="0.25">
      <c r="A7" s="123"/>
      <c r="B7" s="126"/>
      <c r="C7" s="129"/>
      <c r="D7" s="129"/>
      <c r="E7" s="107" t="s">
        <v>151</v>
      </c>
      <c r="F7" s="107" t="s">
        <v>152</v>
      </c>
      <c r="G7" s="107" t="s">
        <v>153</v>
      </c>
      <c r="H7" s="107" t="s">
        <v>154</v>
      </c>
      <c r="I7" s="107" t="s">
        <v>155</v>
      </c>
      <c r="J7" s="107" t="s">
        <v>156</v>
      </c>
      <c r="K7" s="107" t="s">
        <v>182</v>
      </c>
      <c r="L7" s="107" t="s">
        <v>181</v>
      </c>
      <c r="M7" s="107" t="s">
        <v>157</v>
      </c>
      <c r="N7" s="107" t="s">
        <v>158</v>
      </c>
      <c r="O7" s="107" t="s">
        <v>159</v>
      </c>
      <c r="P7" s="107" t="s">
        <v>160</v>
      </c>
      <c r="Q7" s="107" t="s">
        <v>161</v>
      </c>
      <c r="R7" s="107" t="s">
        <v>173</v>
      </c>
      <c r="S7" s="107" t="s">
        <v>174</v>
      </c>
      <c r="T7" s="107" t="s">
        <v>162</v>
      </c>
      <c r="U7" s="107" t="s">
        <v>163</v>
      </c>
      <c r="V7" s="107" t="s">
        <v>204</v>
      </c>
      <c r="W7" s="107" t="s">
        <v>164</v>
      </c>
      <c r="X7" s="107" t="s">
        <v>165</v>
      </c>
      <c r="Y7" s="107" t="s">
        <v>166</v>
      </c>
      <c r="Z7" s="107" t="s">
        <v>167</v>
      </c>
      <c r="AA7" s="107" t="s">
        <v>168</v>
      </c>
      <c r="AB7" s="107" t="s">
        <v>170</v>
      </c>
      <c r="AC7" s="107" t="s">
        <v>169</v>
      </c>
      <c r="AD7" s="107" t="s">
        <v>172</v>
      </c>
      <c r="AE7" s="107" t="s">
        <v>178</v>
      </c>
      <c r="AF7" s="107" t="s">
        <v>171</v>
      </c>
      <c r="AG7" s="107" t="s">
        <v>179</v>
      </c>
    </row>
    <row r="8" spans="1:33" s="2" customFormat="1" ht="24.75" customHeight="1" thickBot="1" x14ac:dyDescent="0.3">
      <c r="A8" s="124"/>
      <c r="B8" s="127"/>
      <c r="C8" s="130"/>
      <c r="D8" s="130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</row>
    <row r="9" spans="1:33" s="11" customFormat="1" ht="41.25" customHeight="1" x14ac:dyDescent="0.2">
      <c r="A9" s="94" t="s">
        <v>42</v>
      </c>
      <c r="B9" s="20">
        <v>4358</v>
      </c>
      <c r="C9" s="17">
        <f t="shared" ref="C9:C26" si="0">E9+F9+G9+H9+I9+J9+L9+M9+N9+O9+P9+Q9+R9+S9+T9+U9+W9+X9+Y9+Z9+AA9+AB9+AC9+AD9+AE9+AG9</f>
        <v>5290.5999999999995</v>
      </c>
      <c r="D9" s="13">
        <f t="shared" ref="D9:D40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9"/>
      <c r="X9" s="49"/>
      <c r="Y9" s="49"/>
      <c r="Z9" s="49"/>
      <c r="AA9" s="49"/>
      <c r="AB9" s="49">
        <v>10</v>
      </c>
      <c r="AC9" s="49"/>
      <c r="AD9" s="49"/>
      <c r="AE9" s="49">
        <v>2.7</v>
      </c>
      <c r="AF9" s="49"/>
      <c r="AG9" s="49"/>
    </row>
    <row r="10" spans="1:33" s="11" customFormat="1" ht="30.75" customHeight="1" x14ac:dyDescent="0.2">
      <c r="A10" s="94" t="s">
        <v>198</v>
      </c>
      <c r="B10" s="20">
        <v>839</v>
      </c>
      <c r="C10" s="17">
        <f t="shared" si="0"/>
        <v>3170.7</v>
      </c>
      <c r="D10" s="13">
        <f t="shared" si="1"/>
        <v>3.779141835518474</v>
      </c>
      <c r="E10" s="23">
        <v>1330</v>
      </c>
      <c r="F10" s="23">
        <v>549</v>
      </c>
      <c r="G10" s="23">
        <v>310</v>
      </c>
      <c r="H10" s="23">
        <v>397</v>
      </c>
      <c r="I10" s="23">
        <f t="shared" ref="I10:AG10" si="2">I12+I13+I14</f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v>250</v>
      </c>
      <c r="N10" s="23">
        <v>119</v>
      </c>
      <c r="O10" s="23">
        <v>50</v>
      </c>
      <c r="P10" s="23">
        <v>47</v>
      </c>
      <c r="Q10" s="23">
        <v>55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51</v>
      </c>
      <c r="V10" s="23"/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v>10</v>
      </c>
      <c r="AC10" s="23">
        <f t="shared" si="2"/>
        <v>0</v>
      </c>
      <c r="AD10" s="23">
        <f t="shared" si="2"/>
        <v>0</v>
      </c>
      <c r="AE10" s="23">
        <v>2.7</v>
      </c>
      <c r="AF10" s="23">
        <f t="shared" si="2"/>
        <v>0</v>
      </c>
      <c r="AG10" s="23">
        <f t="shared" si="2"/>
        <v>0</v>
      </c>
    </row>
    <row r="11" spans="1:33" s="11" customFormat="1" ht="41.25" customHeight="1" x14ac:dyDescent="0.2">
      <c r="A11" s="95" t="s">
        <v>201</v>
      </c>
      <c r="B11" s="100">
        <f>B10/B9</f>
        <v>0.19251950435979806</v>
      </c>
      <c r="C11" s="100">
        <f>C10/C9</f>
        <v>0.59930820700865695</v>
      </c>
      <c r="D11" s="13"/>
      <c r="E11" s="100">
        <f t="shared" ref="E11:AG11" si="3">E10/E9</f>
        <v>0.81595092024539873</v>
      </c>
      <c r="F11" s="100">
        <f t="shared" si="3"/>
        <v>0.48756660746003555</v>
      </c>
      <c r="G11" s="100">
        <f t="shared" si="3"/>
        <v>0.61264822134387353</v>
      </c>
      <c r="H11" s="100">
        <f t="shared" si="3"/>
        <v>0.5599435825105783</v>
      </c>
      <c r="I11" s="100" t="e">
        <f t="shared" si="3"/>
        <v>#DIV/0!</v>
      </c>
      <c r="J11" s="100">
        <f t="shared" si="3"/>
        <v>0</v>
      </c>
      <c r="K11" s="100" t="e">
        <f t="shared" si="3"/>
        <v>#DIV/0!</v>
      </c>
      <c r="L11" s="100">
        <f t="shared" si="3"/>
        <v>0</v>
      </c>
      <c r="M11" s="100">
        <f t="shared" si="3"/>
        <v>0.83333333333333337</v>
      </c>
      <c r="N11" s="100">
        <f t="shared" si="3"/>
        <v>0.62996294335627312</v>
      </c>
      <c r="O11" s="100">
        <f t="shared" si="3"/>
        <v>0.76923076923076927</v>
      </c>
      <c r="P11" s="100">
        <f t="shared" si="3"/>
        <v>0.82456140350877194</v>
      </c>
      <c r="Q11" s="100">
        <f t="shared" si="3"/>
        <v>1</v>
      </c>
      <c r="R11" s="100">
        <f t="shared" si="3"/>
        <v>0</v>
      </c>
      <c r="S11" s="100">
        <f t="shared" si="3"/>
        <v>0</v>
      </c>
      <c r="T11" s="100" t="e">
        <f t="shared" si="3"/>
        <v>#DIV/0!</v>
      </c>
      <c r="U11" s="100">
        <f t="shared" si="3"/>
        <v>1</v>
      </c>
      <c r="V11" s="100"/>
      <c r="W11" s="100" t="e">
        <f t="shared" si="3"/>
        <v>#DIV/0!</v>
      </c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>
        <f t="shared" si="3"/>
        <v>1</v>
      </c>
      <c r="AC11" s="100" t="e">
        <f t="shared" si="3"/>
        <v>#DIV/0!</v>
      </c>
      <c r="AD11" s="100" t="e">
        <f t="shared" si="3"/>
        <v>#DIV/0!</v>
      </c>
      <c r="AE11" s="100">
        <f t="shared" si="3"/>
        <v>1</v>
      </c>
      <c r="AF11" s="100" t="e">
        <f t="shared" si="3"/>
        <v>#DIV/0!</v>
      </c>
      <c r="AG11" s="100" t="e">
        <f t="shared" si="3"/>
        <v>#DIV/0!</v>
      </c>
    </row>
    <row r="12" spans="1:33" s="11" customFormat="1" ht="33" hidden="1" customHeight="1" x14ac:dyDescent="0.2">
      <c r="A12" s="95" t="s">
        <v>199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s="11" customFormat="1" ht="33" hidden="1" customHeight="1" x14ac:dyDescent="0.2">
      <c r="A13" s="95" t="s">
        <v>200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s="11" customFormat="1" ht="32.25" hidden="1" customHeight="1" x14ac:dyDescent="0.2">
      <c r="A14" s="95" t="s">
        <v>202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s="11" customFormat="1" ht="32.25" hidden="1" customHeight="1" x14ac:dyDescent="0.2">
      <c r="A15" s="95" t="s">
        <v>203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s="11" customFormat="1" ht="30.75" customHeight="1" x14ac:dyDescent="0.2">
      <c r="A16" s="94" t="s">
        <v>49</v>
      </c>
      <c r="B16" s="20">
        <v>839</v>
      </c>
      <c r="C16" s="17">
        <f t="shared" si="0"/>
        <v>3170.7</v>
      </c>
      <c r="D16" s="13">
        <f t="shared" si="1"/>
        <v>3.779141835518474</v>
      </c>
      <c r="E16" s="23">
        <f>E18+E19+E20+E21</f>
        <v>1330</v>
      </c>
      <c r="F16" s="23">
        <f t="shared" ref="F16:AG16" si="4">F18+F19+F20+F21</f>
        <v>549</v>
      </c>
      <c r="G16" s="23">
        <f t="shared" si="4"/>
        <v>310</v>
      </c>
      <c r="H16" s="23">
        <f t="shared" si="4"/>
        <v>397</v>
      </c>
      <c r="I16" s="23">
        <f t="shared" si="4"/>
        <v>0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250</v>
      </c>
      <c r="N16" s="23">
        <f t="shared" si="4"/>
        <v>119</v>
      </c>
      <c r="O16" s="23">
        <f t="shared" si="4"/>
        <v>50</v>
      </c>
      <c r="P16" s="23">
        <f t="shared" si="4"/>
        <v>47</v>
      </c>
      <c r="Q16" s="23">
        <f t="shared" si="4"/>
        <v>55</v>
      </c>
      <c r="R16" s="23">
        <f t="shared" si="4"/>
        <v>0</v>
      </c>
      <c r="S16" s="23">
        <f t="shared" si="4"/>
        <v>0</v>
      </c>
      <c r="T16" s="23">
        <f t="shared" si="4"/>
        <v>0</v>
      </c>
      <c r="U16" s="23">
        <f t="shared" si="4"/>
        <v>51</v>
      </c>
      <c r="V16" s="23"/>
      <c r="W16" s="23">
        <f t="shared" si="4"/>
        <v>0</v>
      </c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>AB18+AB19+AB20+AB21</f>
        <v>10</v>
      </c>
      <c r="AC16" s="23">
        <f t="shared" si="4"/>
        <v>0</v>
      </c>
      <c r="AD16" s="23">
        <f t="shared" si="4"/>
        <v>0</v>
      </c>
      <c r="AE16" s="23">
        <f t="shared" si="4"/>
        <v>2.7</v>
      </c>
      <c r="AF16" s="23">
        <f t="shared" si="4"/>
        <v>0</v>
      </c>
      <c r="AG16" s="23">
        <f t="shared" si="4"/>
        <v>0</v>
      </c>
    </row>
    <row r="17" spans="1:33" s="11" customFormat="1" ht="30.75" customHeight="1" x14ac:dyDescent="0.2">
      <c r="A17" s="95" t="s">
        <v>201</v>
      </c>
      <c r="B17" s="100">
        <f>B16/B9</f>
        <v>0.19251950435979806</v>
      </c>
      <c r="C17" s="100">
        <f>C16/C9</f>
        <v>0.59930820700865695</v>
      </c>
      <c r="D17" s="13"/>
      <c r="E17" s="100">
        <f t="shared" ref="E17:AG17" si="5">E16/E9</f>
        <v>0.81595092024539873</v>
      </c>
      <c r="F17" s="100">
        <f t="shared" si="5"/>
        <v>0.48756660746003555</v>
      </c>
      <c r="G17" s="100">
        <f t="shared" si="5"/>
        <v>0.61264822134387353</v>
      </c>
      <c r="H17" s="100">
        <f t="shared" si="5"/>
        <v>0.5599435825105783</v>
      </c>
      <c r="I17" s="100" t="e">
        <f t="shared" si="5"/>
        <v>#DIV/0!</v>
      </c>
      <c r="J17" s="100">
        <f t="shared" si="5"/>
        <v>0</v>
      </c>
      <c r="K17" s="100" t="e">
        <f t="shared" si="5"/>
        <v>#DIV/0!</v>
      </c>
      <c r="L17" s="100">
        <f t="shared" si="5"/>
        <v>0</v>
      </c>
      <c r="M17" s="100">
        <f t="shared" si="5"/>
        <v>0.83333333333333337</v>
      </c>
      <c r="N17" s="100">
        <f t="shared" si="5"/>
        <v>0.62996294335627312</v>
      </c>
      <c r="O17" s="100">
        <f t="shared" si="5"/>
        <v>0.76923076923076927</v>
      </c>
      <c r="P17" s="100">
        <f t="shared" si="5"/>
        <v>0.82456140350877194</v>
      </c>
      <c r="Q17" s="100">
        <f t="shared" si="5"/>
        <v>1</v>
      </c>
      <c r="R17" s="100">
        <f t="shared" si="5"/>
        <v>0</v>
      </c>
      <c r="S17" s="100">
        <f t="shared" si="5"/>
        <v>0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 t="e">
        <f t="shared" si="5"/>
        <v>#DIV/0!</v>
      </c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>
        <f t="shared" si="5"/>
        <v>1</v>
      </c>
      <c r="AC17" s="100" t="e">
        <f t="shared" si="5"/>
        <v>#DIV/0!</v>
      </c>
      <c r="AD17" s="100" t="e">
        <f t="shared" si="5"/>
        <v>#DIV/0!</v>
      </c>
      <c r="AE17" s="100">
        <f t="shared" si="5"/>
        <v>1</v>
      </c>
      <c r="AF17" s="100" t="e">
        <f t="shared" si="5"/>
        <v>#DIV/0!</v>
      </c>
      <c r="AG17" s="100" t="e">
        <f t="shared" si="5"/>
        <v>#DIV/0!</v>
      </c>
    </row>
    <row r="18" spans="1:33" s="11" customFormat="1" ht="30.75" customHeight="1" x14ac:dyDescent="0.2">
      <c r="A18" s="95" t="s">
        <v>199</v>
      </c>
      <c r="B18" s="20">
        <v>804</v>
      </c>
      <c r="C18" s="17">
        <f t="shared" si="0"/>
        <v>1493</v>
      </c>
      <c r="D18" s="13">
        <f t="shared" si="1"/>
        <v>1.8569651741293531</v>
      </c>
      <c r="E18" s="23">
        <v>740</v>
      </c>
      <c r="F18" s="23">
        <v>245</v>
      </c>
      <c r="G18" s="23">
        <v>120</v>
      </c>
      <c r="H18" s="23">
        <v>120</v>
      </c>
      <c r="I18" s="102"/>
      <c r="J18" s="23"/>
      <c r="K18" s="23"/>
      <c r="L18" s="23"/>
      <c r="M18" s="48">
        <v>100</v>
      </c>
      <c r="N18" s="48">
        <v>55</v>
      </c>
      <c r="O18" s="48">
        <v>30</v>
      </c>
      <c r="P18" s="48">
        <v>7</v>
      </c>
      <c r="Q18" s="101">
        <v>15</v>
      </c>
      <c r="R18" s="48"/>
      <c r="S18" s="101"/>
      <c r="T18" s="48"/>
      <c r="U18" s="48">
        <v>51</v>
      </c>
      <c r="V18" s="48"/>
      <c r="W18" s="49"/>
      <c r="X18" s="49"/>
      <c r="Y18" s="49"/>
      <c r="Z18" s="49"/>
      <c r="AA18" s="49"/>
      <c r="AB18" s="49">
        <v>10</v>
      </c>
      <c r="AC18" s="49"/>
      <c r="AD18" s="49"/>
      <c r="AE18" s="49"/>
      <c r="AF18" s="49"/>
      <c r="AG18" s="49"/>
    </row>
    <row r="19" spans="1:33" s="11" customFormat="1" ht="30.75" customHeight="1" x14ac:dyDescent="0.2">
      <c r="A19" s="95" t="s">
        <v>200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s="11" customFormat="1" ht="30.75" customHeight="1" x14ac:dyDescent="0.2">
      <c r="A20" s="95" t="s">
        <v>202</v>
      </c>
      <c r="B20" s="20">
        <v>35</v>
      </c>
      <c r="C20" s="17">
        <f t="shared" si="0"/>
        <v>568.70000000000005</v>
      </c>
      <c r="D20" s="106">
        <f t="shared" si="1"/>
        <v>16.248571428571431</v>
      </c>
      <c r="E20" s="23">
        <v>130</v>
      </c>
      <c r="F20" s="23">
        <v>214</v>
      </c>
      <c r="G20" s="23"/>
      <c r="H20" s="23">
        <v>200</v>
      </c>
      <c r="I20" s="102"/>
      <c r="J20" s="23"/>
      <c r="K20" s="23"/>
      <c r="L20" s="23"/>
      <c r="M20" s="48"/>
      <c r="N20" s="48">
        <v>4</v>
      </c>
      <c r="O20" s="48"/>
      <c r="P20" s="48">
        <v>20</v>
      </c>
      <c r="Q20" s="101"/>
      <c r="R20" s="48"/>
      <c r="S20" s="101"/>
      <c r="T20" s="48"/>
      <c r="U20" s="48"/>
      <c r="V20" s="48"/>
      <c r="W20" s="49"/>
      <c r="X20" s="49"/>
      <c r="Y20" s="49"/>
      <c r="Z20" s="49"/>
      <c r="AA20" s="49"/>
      <c r="AB20" s="49"/>
      <c r="AC20" s="49"/>
      <c r="AD20" s="49"/>
      <c r="AE20" s="49">
        <v>0.7</v>
      </c>
      <c r="AF20" s="49"/>
      <c r="AG20" s="49"/>
    </row>
    <row r="21" spans="1:33" s="11" customFormat="1" ht="30.75" customHeight="1" x14ac:dyDescent="0.2">
      <c r="A21" s="95" t="s">
        <v>203</v>
      </c>
      <c r="B21" s="20"/>
      <c r="C21" s="17">
        <f t="shared" si="0"/>
        <v>1032</v>
      </c>
      <c r="D21" s="106" t="e">
        <f t="shared" si="1"/>
        <v>#DIV/0!</v>
      </c>
      <c r="E21" s="23">
        <v>460</v>
      </c>
      <c r="F21" s="23">
        <v>90</v>
      </c>
      <c r="G21" s="23">
        <v>190</v>
      </c>
      <c r="H21" s="23"/>
      <c r="I21" s="102"/>
      <c r="J21" s="23"/>
      <c r="K21" s="23"/>
      <c r="L21" s="23"/>
      <c r="M21" s="48">
        <v>150</v>
      </c>
      <c r="N21" s="48">
        <v>60</v>
      </c>
      <c r="O21" s="48">
        <v>20</v>
      </c>
      <c r="P21" s="48">
        <v>20</v>
      </c>
      <c r="Q21" s="101">
        <v>40</v>
      </c>
      <c r="R21" s="48"/>
      <c r="S21" s="101"/>
      <c r="T21" s="48"/>
      <c r="U21" s="48"/>
      <c r="V21" s="48"/>
      <c r="W21" s="49"/>
      <c r="X21" s="49"/>
      <c r="Y21" s="49"/>
      <c r="Z21" s="49"/>
      <c r="AA21" s="49"/>
      <c r="AB21" s="49"/>
      <c r="AC21" s="49"/>
      <c r="AD21" s="49"/>
      <c r="AE21" s="49">
        <v>2</v>
      </c>
      <c r="AF21" s="49"/>
      <c r="AG21" s="49"/>
    </row>
    <row r="22" spans="1:33" s="11" customFormat="1" ht="36.75" customHeight="1" x14ac:dyDescent="0.2">
      <c r="A22" s="94" t="s">
        <v>145</v>
      </c>
      <c r="B22" s="20">
        <v>3020</v>
      </c>
      <c r="C22" s="17">
        <f t="shared" si="0"/>
        <v>6413</v>
      </c>
      <c r="D22" s="13">
        <f t="shared" si="1"/>
        <v>2.1235099337748347</v>
      </c>
      <c r="E22" s="23">
        <f>E23+E24+E25+E26</f>
        <v>2600</v>
      </c>
      <c r="F22" s="23">
        <f t="shared" ref="F22:AG22" si="6">F23+F24+F25+F26</f>
        <v>1090</v>
      </c>
      <c r="G22" s="23">
        <f t="shared" si="6"/>
        <v>650</v>
      </c>
      <c r="H22" s="23">
        <f t="shared" si="6"/>
        <v>810</v>
      </c>
      <c r="I22" s="23">
        <f t="shared" si="6"/>
        <v>0</v>
      </c>
      <c r="J22" s="23">
        <f t="shared" si="6"/>
        <v>0</v>
      </c>
      <c r="K22" s="23">
        <f t="shared" si="6"/>
        <v>0</v>
      </c>
      <c r="L22" s="23">
        <f t="shared" si="6"/>
        <v>0</v>
      </c>
      <c r="M22" s="23">
        <f t="shared" si="6"/>
        <v>500</v>
      </c>
      <c r="N22" s="23">
        <f t="shared" si="6"/>
        <v>288</v>
      </c>
      <c r="O22" s="23">
        <f t="shared" si="6"/>
        <v>125</v>
      </c>
      <c r="P22" s="23">
        <f t="shared" si="6"/>
        <v>104</v>
      </c>
      <c r="Q22" s="23">
        <f t="shared" si="6"/>
        <v>120</v>
      </c>
      <c r="R22" s="23">
        <f t="shared" si="6"/>
        <v>0</v>
      </c>
      <c r="S22" s="23">
        <f t="shared" si="6"/>
        <v>0</v>
      </c>
      <c r="T22" s="23">
        <f t="shared" si="6"/>
        <v>0</v>
      </c>
      <c r="U22" s="23">
        <f t="shared" si="6"/>
        <v>100</v>
      </c>
      <c r="V22" s="23"/>
      <c r="W22" s="23">
        <f t="shared" si="6"/>
        <v>0</v>
      </c>
      <c r="X22" s="23">
        <f t="shared" si="6"/>
        <v>0</v>
      </c>
      <c r="Y22" s="23">
        <f t="shared" si="6"/>
        <v>0</v>
      </c>
      <c r="Z22" s="23">
        <f t="shared" si="6"/>
        <v>0</v>
      </c>
      <c r="AA22" s="23">
        <f t="shared" si="6"/>
        <v>0</v>
      </c>
      <c r="AB22" s="23">
        <f t="shared" si="6"/>
        <v>20</v>
      </c>
      <c r="AC22" s="23">
        <f t="shared" si="6"/>
        <v>0</v>
      </c>
      <c r="AD22" s="23">
        <f t="shared" si="6"/>
        <v>0</v>
      </c>
      <c r="AE22" s="23">
        <f t="shared" si="6"/>
        <v>6</v>
      </c>
      <c r="AF22" s="23">
        <f t="shared" si="6"/>
        <v>0</v>
      </c>
      <c r="AG22" s="23">
        <f t="shared" si="6"/>
        <v>0</v>
      </c>
    </row>
    <row r="23" spans="1:33" s="11" customFormat="1" ht="30.75" customHeight="1" x14ac:dyDescent="0.2">
      <c r="A23" s="95" t="s">
        <v>199</v>
      </c>
      <c r="B23" s="20">
        <v>2695</v>
      </c>
      <c r="C23" s="17">
        <f t="shared" si="0"/>
        <v>3134</v>
      </c>
      <c r="D23" s="13">
        <f t="shared" si="1"/>
        <v>1.1628942486085343</v>
      </c>
      <c r="E23" s="23">
        <v>1500</v>
      </c>
      <c r="F23" s="23">
        <v>500</v>
      </c>
      <c r="G23" s="23">
        <v>300</v>
      </c>
      <c r="H23" s="23">
        <v>280</v>
      </c>
      <c r="I23" s="102"/>
      <c r="J23" s="23"/>
      <c r="K23" s="23"/>
      <c r="L23" s="23"/>
      <c r="M23" s="48">
        <v>180</v>
      </c>
      <c r="N23" s="48">
        <v>130</v>
      </c>
      <c r="O23" s="48">
        <v>80</v>
      </c>
      <c r="P23" s="48">
        <v>14</v>
      </c>
      <c r="Q23" s="101">
        <v>30</v>
      </c>
      <c r="R23" s="48"/>
      <c r="S23" s="101"/>
      <c r="T23" s="48"/>
      <c r="U23" s="48">
        <v>100</v>
      </c>
      <c r="V23" s="48"/>
      <c r="W23" s="49"/>
      <c r="X23" s="49"/>
      <c r="Y23" s="49"/>
      <c r="Z23" s="49"/>
      <c r="AA23" s="49"/>
      <c r="AB23" s="49">
        <v>20</v>
      </c>
      <c r="AC23" s="49"/>
      <c r="AD23" s="49"/>
      <c r="AE23" s="49"/>
      <c r="AF23" s="49"/>
      <c r="AG23" s="49"/>
    </row>
    <row r="24" spans="1:33" s="11" customFormat="1" ht="30.75" customHeight="1" x14ac:dyDescent="0.2">
      <c r="A24" s="95" t="s">
        <v>200</v>
      </c>
      <c r="B24" s="20"/>
      <c r="C24" s="17">
        <f t="shared" si="0"/>
        <v>150</v>
      </c>
      <c r="D24" s="13" t="e">
        <f t="shared" si="1"/>
        <v>#DIV/0!</v>
      </c>
      <c r="E24" s="20"/>
      <c r="F24" s="20"/>
      <c r="G24" s="20"/>
      <c r="H24" s="20">
        <v>150</v>
      </c>
      <c r="I24" s="104"/>
      <c r="J24" s="20"/>
      <c r="K24" s="20"/>
      <c r="L24" s="20"/>
      <c r="M24" s="17"/>
      <c r="N24" s="17"/>
      <c r="O24" s="17"/>
      <c r="P24" s="17"/>
      <c r="Q24" s="105"/>
      <c r="R24" s="17"/>
      <c r="S24" s="105"/>
      <c r="T24" s="17"/>
      <c r="U24" s="17"/>
      <c r="V24" s="17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 s="11" customFormat="1" ht="30.75" customHeight="1" x14ac:dyDescent="0.2">
      <c r="A25" s="95" t="s">
        <v>202</v>
      </c>
      <c r="B25" s="20">
        <v>55</v>
      </c>
      <c r="C25" s="17">
        <f t="shared" si="0"/>
        <v>1185</v>
      </c>
      <c r="D25" s="13">
        <f t="shared" si="1"/>
        <v>21.545454545454547</v>
      </c>
      <c r="E25" s="20">
        <v>350</v>
      </c>
      <c r="F25" s="20">
        <v>400</v>
      </c>
      <c r="G25" s="20"/>
      <c r="H25" s="20">
        <v>380</v>
      </c>
      <c r="I25" s="104"/>
      <c r="J25" s="20"/>
      <c r="K25" s="20"/>
      <c r="L25" s="20"/>
      <c r="M25" s="17"/>
      <c r="N25" s="17">
        <v>8</v>
      </c>
      <c r="O25" s="17"/>
      <c r="P25" s="17">
        <v>45</v>
      </c>
      <c r="Q25" s="105"/>
      <c r="R25" s="17"/>
      <c r="S25" s="105"/>
      <c r="T25" s="17"/>
      <c r="U25" s="17"/>
      <c r="V25" s="17"/>
      <c r="W25" s="99"/>
      <c r="X25" s="99"/>
      <c r="Y25" s="99"/>
      <c r="Z25" s="99"/>
      <c r="AA25" s="99"/>
      <c r="AB25" s="99"/>
      <c r="AC25" s="99"/>
      <c r="AD25" s="99"/>
      <c r="AE25" s="99">
        <v>2</v>
      </c>
      <c r="AF25" s="99"/>
      <c r="AG25" s="99"/>
    </row>
    <row r="26" spans="1:33" s="11" customFormat="1" ht="30.75" customHeight="1" x14ac:dyDescent="0.2">
      <c r="A26" s="95" t="s">
        <v>203</v>
      </c>
      <c r="B26" s="20"/>
      <c r="C26" s="17">
        <f t="shared" si="0"/>
        <v>1944</v>
      </c>
      <c r="D26" s="13" t="e">
        <f t="shared" si="1"/>
        <v>#DIV/0!</v>
      </c>
      <c r="E26" s="20">
        <v>750</v>
      </c>
      <c r="F26" s="20">
        <v>190</v>
      </c>
      <c r="G26" s="20">
        <v>350</v>
      </c>
      <c r="H26" s="20"/>
      <c r="I26" s="104"/>
      <c r="J26" s="20"/>
      <c r="K26" s="20"/>
      <c r="L26" s="20"/>
      <c r="M26" s="17">
        <v>320</v>
      </c>
      <c r="N26" s="17">
        <v>150</v>
      </c>
      <c r="O26" s="17">
        <v>45</v>
      </c>
      <c r="P26" s="17">
        <v>45</v>
      </c>
      <c r="Q26" s="105">
        <v>90</v>
      </c>
      <c r="R26" s="17"/>
      <c r="S26" s="105"/>
      <c r="T26" s="17"/>
      <c r="U26" s="17"/>
      <c r="V26" s="17"/>
      <c r="W26" s="99"/>
      <c r="X26" s="99"/>
      <c r="Y26" s="99"/>
      <c r="Z26" s="99"/>
      <c r="AA26" s="99"/>
      <c r="AB26" s="99"/>
      <c r="AC26" s="99"/>
      <c r="AD26" s="99"/>
      <c r="AE26" s="99">
        <v>4</v>
      </c>
      <c r="AF26" s="99"/>
      <c r="AG26" s="99"/>
    </row>
    <row r="27" spans="1:33" s="11" customFormat="1" ht="30.75" customHeight="1" x14ac:dyDescent="0.2">
      <c r="A27" s="94" t="s">
        <v>50</v>
      </c>
      <c r="B27" s="17">
        <f>B22/B16*10</f>
        <v>35.995232419547079</v>
      </c>
      <c r="C27" s="17">
        <f>C22/C16*10</f>
        <v>20.225817642791814</v>
      </c>
      <c r="D27" s="13"/>
      <c r="E27" s="17">
        <f t="shared" ref="E27:AG27" si="7">E22/E16*10</f>
        <v>19.548872180451127</v>
      </c>
      <c r="F27" s="17">
        <f t="shared" si="7"/>
        <v>19.854280510018214</v>
      </c>
      <c r="G27" s="17">
        <f t="shared" si="7"/>
        <v>20.967741935483872</v>
      </c>
      <c r="H27" s="17">
        <f t="shared" si="7"/>
        <v>20.403022670025187</v>
      </c>
      <c r="I27" s="17" t="e">
        <f t="shared" si="7"/>
        <v>#DIV/0!</v>
      </c>
      <c r="J27" s="17" t="e">
        <f t="shared" si="7"/>
        <v>#DIV/0!</v>
      </c>
      <c r="K27" s="17" t="e">
        <f t="shared" si="7"/>
        <v>#DIV/0!</v>
      </c>
      <c r="L27" s="17" t="e">
        <f t="shared" si="7"/>
        <v>#DIV/0!</v>
      </c>
      <c r="M27" s="17">
        <f t="shared" si="7"/>
        <v>20</v>
      </c>
      <c r="N27" s="17">
        <f t="shared" si="7"/>
        <v>24.201680672268907</v>
      </c>
      <c r="O27" s="17">
        <f t="shared" si="7"/>
        <v>25</v>
      </c>
      <c r="P27" s="17">
        <f t="shared" si="7"/>
        <v>22.127659574468087</v>
      </c>
      <c r="Q27" s="17">
        <f t="shared" si="7"/>
        <v>21.818181818181817</v>
      </c>
      <c r="R27" s="17" t="e">
        <f t="shared" si="7"/>
        <v>#DIV/0!</v>
      </c>
      <c r="S27" s="17" t="e">
        <f t="shared" si="7"/>
        <v>#DIV/0!</v>
      </c>
      <c r="T27" s="17" t="e">
        <f t="shared" si="7"/>
        <v>#DIV/0!</v>
      </c>
      <c r="U27" s="17">
        <f t="shared" si="7"/>
        <v>19.6078431372549</v>
      </c>
      <c r="V27" s="17"/>
      <c r="W27" s="17" t="e">
        <f t="shared" si="7"/>
        <v>#DIV/0!</v>
      </c>
      <c r="X27" s="17" t="e">
        <f t="shared" si="7"/>
        <v>#DIV/0!</v>
      </c>
      <c r="Y27" s="17" t="e">
        <f t="shared" si="7"/>
        <v>#DIV/0!</v>
      </c>
      <c r="Z27" s="17" t="e">
        <f t="shared" si="7"/>
        <v>#DIV/0!</v>
      </c>
      <c r="AA27" s="17" t="e">
        <f t="shared" si="7"/>
        <v>#DIV/0!</v>
      </c>
      <c r="AB27" s="17">
        <f t="shared" si="7"/>
        <v>20</v>
      </c>
      <c r="AC27" s="17" t="e">
        <f t="shared" si="7"/>
        <v>#DIV/0!</v>
      </c>
      <c r="AD27" s="17" t="e">
        <f t="shared" si="7"/>
        <v>#DIV/0!</v>
      </c>
      <c r="AE27" s="17">
        <f t="shared" si="7"/>
        <v>22.222222222222218</v>
      </c>
      <c r="AF27" s="17" t="e">
        <f t="shared" si="7"/>
        <v>#DIV/0!</v>
      </c>
      <c r="AG27" s="17" t="e">
        <f t="shared" si="7"/>
        <v>#DIV/0!</v>
      </c>
    </row>
    <row r="28" spans="1:33" s="11" customFormat="1" ht="30.75" customHeight="1" x14ac:dyDescent="0.2">
      <c r="A28" s="95" t="s">
        <v>44</v>
      </c>
      <c r="B28" s="17">
        <f t="shared" ref="B28:B31" si="8">B23/B18*10</f>
        <v>33.519900497512438</v>
      </c>
      <c r="C28" s="17">
        <f>C23/C18*10</f>
        <v>20.991292699263226</v>
      </c>
      <c r="D28" s="13"/>
      <c r="E28" s="17">
        <f>E23/E18*10</f>
        <v>20.270270270270274</v>
      </c>
      <c r="F28" s="17">
        <f>F23/F18*10</f>
        <v>20.408163265306122</v>
      </c>
      <c r="G28" s="17">
        <f t="shared" ref="G28:AG28" si="9">G23/G18*10</f>
        <v>25</v>
      </c>
      <c r="H28" s="17">
        <f t="shared" si="9"/>
        <v>23.333333333333336</v>
      </c>
      <c r="I28" s="17" t="e">
        <f t="shared" si="9"/>
        <v>#DIV/0!</v>
      </c>
      <c r="J28" s="17" t="e">
        <f t="shared" si="9"/>
        <v>#DIV/0!</v>
      </c>
      <c r="K28" s="17" t="e">
        <f t="shared" si="9"/>
        <v>#DIV/0!</v>
      </c>
      <c r="L28" s="17" t="e">
        <f t="shared" si="9"/>
        <v>#DIV/0!</v>
      </c>
      <c r="M28" s="17">
        <f t="shared" si="9"/>
        <v>18</v>
      </c>
      <c r="N28" s="17">
        <f t="shared" si="9"/>
        <v>23.636363636363637</v>
      </c>
      <c r="O28" s="17">
        <f t="shared" si="9"/>
        <v>26.666666666666664</v>
      </c>
      <c r="P28" s="17">
        <f t="shared" si="9"/>
        <v>20</v>
      </c>
      <c r="Q28" s="17">
        <f t="shared" si="9"/>
        <v>20</v>
      </c>
      <c r="R28" s="17" t="e">
        <f t="shared" si="9"/>
        <v>#DIV/0!</v>
      </c>
      <c r="S28" s="17" t="e">
        <f t="shared" si="9"/>
        <v>#DIV/0!</v>
      </c>
      <c r="T28" s="17" t="e">
        <f t="shared" si="9"/>
        <v>#DIV/0!</v>
      </c>
      <c r="U28" s="17">
        <f t="shared" si="9"/>
        <v>19.6078431372549</v>
      </c>
      <c r="V28" s="17"/>
      <c r="W28" s="17" t="e">
        <f t="shared" si="9"/>
        <v>#DIV/0!</v>
      </c>
      <c r="X28" s="17" t="e">
        <f t="shared" si="9"/>
        <v>#DIV/0!</v>
      </c>
      <c r="Y28" s="17" t="e">
        <f t="shared" si="9"/>
        <v>#DIV/0!</v>
      </c>
      <c r="Z28" s="17" t="e">
        <f t="shared" si="9"/>
        <v>#DIV/0!</v>
      </c>
      <c r="AA28" s="17" t="e">
        <f t="shared" si="9"/>
        <v>#DIV/0!</v>
      </c>
      <c r="AB28" s="17">
        <f t="shared" si="9"/>
        <v>20</v>
      </c>
      <c r="AC28" s="17" t="e">
        <f t="shared" si="9"/>
        <v>#DIV/0!</v>
      </c>
      <c r="AD28" s="17" t="e">
        <f t="shared" si="9"/>
        <v>#DIV/0!</v>
      </c>
      <c r="AE28" s="17" t="e">
        <f t="shared" si="9"/>
        <v>#DIV/0!</v>
      </c>
      <c r="AF28" s="17" t="e">
        <f t="shared" si="9"/>
        <v>#DIV/0!</v>
      </c>
      <c r="AG28" s="17" t="e">
        <f t="shared" si="9"/>
        <v>#DIV/0!</v>
      </c>
    </row>
    <row r="29" spans="1:33" s="11" customFormat="1" ht="30.75" customHeight="1" x14ac:dyDescent="0.2">
      <c r="A29" s="95" t="s">
        <v>200</v>
      </c>
      <c r="B29" s="17" t="e">
        <f t="shared" si="8"/>
        <v>#DIV/0!</v>
      </c>
      <c r="C29" s="17">
        <f>C24/C19*10</f>
        <v>19.480519480519479</v>
      </c>
      <c r="D29" s="13"/>
      <c r="E29" s="17"/>
      <c r="F29" s="17"/>
      <c r="G29" s="17"/>
      <c r="H29" s="17">
        <f>H24/H19*10</f>
        <v>19.480519480519479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1" customFormat="1" ht="30.75" customHeight="1" x14ac:dyDescent="0.2">
      <c r="A30" s="95" t="s">
        <v>202</v>
      </c>
      <c r="B30" s="17">
        <f t="shared" si="8"/>
        <v>15.714285714285714</v>
      </c>
      <c r="C30" s="17">
        <f>C25/C20*10</f>
        <v>20.836996659046946</v>
      </c>
      <c r="D30" s="13"/>
      <c r="E30" s="17">
        <f t="shared" ref="E30:O30" si="10">E25/E20*10</f>
        <v>26.923076923076927</v>
      </c>
      <c r="F30" s="17">
        <f t="shared" si="10"/>
        <v>18.691588785046729</v>
      </c>
      <c r="G30" s="17" t="e">
        <f t="shared" si="10"/>
        <v>#DIV/0!</v>
      </c>
      <c r="H30" s="17">
        <f t="shared" si="10"/>
        <v>19</v>
      </c>
      <c r="I30" s="17" t="e">
        <f t="shared" si="10"/>
        <v>#DIV/0!</v>
      </c>
      <c r="J30" s="17" t="e">
        <f t="shared" si="10"/>
        <v>#DIV/0!</v>
      </c>
      <c r="K30" s="17" t="e">
        <f t="shared" si="10"/>
        <v>#DIV/0!</v>
      </c>
      <c r="L30" s="17" t="e">
        <f t="shared" si="10"/>
        <v>#DIV/0!</v>
      </c>
      <c r="M30" s="17" t="e">
        <f t="shared" si="10"/>
        <v>#DIV/0!</v>
      </c>
      <c r="N30" s="17">
        <f t="shared" si="10"/>
        <v>20</v>
      </c>
      <c r="O30" s="17" t="e">
        <f t="shared" si="10"/>
        <v>#DIV/0!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f t="shared" ref="E30:AG31" si="11">AE25/AE20*10</f>
        <v>28.571428571428573</v>
      </c>
      <c r="AF30" s="17"/>
      <c r="AG30" s="17"/>
    </row>
    <row r="31" spans="1:33" s="11" customFormat="1" ht="30.75" customHeight="1" x14ac:dyDescent="0.2">
      <c r="A31" s="95" t="s">
        <v>203</v>
      </c>
      <c r="B31" s="17" t="e">
        <f t="shared" si="8"/>
        <v>#DIV/0!</v>
      </c>
      <c r="C31" s="17">
        <f>C26/C21*10</f>
        <v>18.837209302325583</v>
      </c>
      <c r="D31" s="13"/>
      <c r="E31" s="17">
        <f t="shared" si="11"/>
        <v>16.304347826086957</v>
      </c>
      <c r="F31" s="17">
        <f t="shared" si="11"/>
        <v>21.111111111111111</v>
      </c>
      <c r="G31" s="17">
        <f t="shared" si="11"/>
        <v>18.421052631578945</v>
      </c>
      <c r="H31" s="17" t="e">
        <f t="shared" si="11"/>
        <v>#DIV/0!</v>
      </c>
      <c r="I31" s="17" t="e">
        <f t="shared" si="11"/>
        <v>#DIV/0!</v>
      </c>
      <c r="J31" s="17" t="e">
        <f t="shared" si="11"/>
        <v>#DIV/0!</v>
      </c>
      <c r="K31" s="17" t="e">
        <f t="shared" si="11"/>
        <v>#DIV/0!</v>
      </c>
      <c r="L31" s="17" t="e">
        <f t="shared" si="11"/>
        <v>#DIV/0!</v>
      </c>
      <c r="M31" s="17">
        <f t="shared" si="11"/>
        <v>21.333333333333332</v>
      </c>
      <c r="N31" s="17">
        <f t="shared" si="11"/>
        <v>25</v>
      </c>
      <c r="O31" s="17">
        <f t="shared" si="11"/>
        <v>22.5</v>
      </c>
      <c r="P31" s="17">
        <f t="shared" si="11"/>
        <v>22.5</v>
      </c>
      <c r="Q31" s="17">
        <f t="shared" si="11"/>
        <v>22.5</v>
      </c>
      <c r="R31" s="17" t="e">
        <f t="shared" si="11"/>
        <v>#DIV/0!</v>
      </c>
      <c r="S31" s="17" t="e">
        <f t="shared" si="11"/>
        <v>#DIV/0!</v>
      </c>
      <c r="T31" s="17" t="e">
        <f t="shared" si="11"/>
        <v>#DIV/0!</v>
      </c>
      <c r="U31" s="17" t="e">
        <f t="shared" si="11"/>
        <v>#DIV/0!</v>
      </c>
      <c r="V31" s="17"/>
      <c r="W31" s="17" t="e">
        <f t="shared" si="11"/>
        <v>#DIV/0!</v>
      </c>
      <c r="X31" s="17" t="e">
        <f t="shared" si="11"/>
        <v>#DIV/0!</v>
      </c>
      <c r="Y31" s="17" t="e">
        <f t="shared" si="11"/>
        <v>#DIV/0!</v>
      </c>
      <c r="Z31" s="17" t="e">
        <f t="shared" si="11"/>
        <v>#DIV/0!</v>
      </c>
      <c r="AA31" s="17" t="e">
        <f t="shared" si="11"/>
        <v>#DIV/0!</v>
      </c>
      <c r="AB31" s="17" t="e">
        <f t="shared" si="11"/>
        <v>#DIV/0!</v>
      </c>
      <c r="AC31" s="17" t="e">
        <f t="shared" si="11"/>
        <v>#DIV/0!</v>
      </c>
      <c r="AD31" s="17" t="e">
        <f t="shared" si="11"/>
        <v>#DIV/0!</v>
      </c>
      <c r="AE31" s="17">
        <f t="shared" si="11"/>
        <v>20</v>
      </c>
      <c r="AF31" s="17" t="e">
        <f t="shared" si="11"/>
        <v>#DIV/0!</v>
      </c>
      <c r="AG31" s="17" t="e">
        <f t="shared" si="11"/>
        <v>#DIV/0!</v>
      </c>
    </row>
    <row r="32" spans="1:33" s="11" customFormat="1" ht="30.75" customHeight="1" x14ac:dyDescent="0.2">
      <c r="A32" s="95" t="s">
        <v>205</v>
      </c>
      <c r="B32" s="17">
        <v>11</v>
      </c>
      <c r="C32" s="17">
        <f t="shared" ref="C32:C33" si="12">E32+F32+G32+H32+I32+J32+L32+M32+N32+O32+P32+Q32+R32+S32+T32+U32+W32+X32+Y32+Z32+AA32+AB32+AC32+AD32+AE32+AG32</f>
        <v>16</v>
      </c>
      <c r="D32" s="13"/>
      <c r="E32" s="17">
        <v>4</v>
      </c>
      <c r="F32" s="17">
        <v>3</v>
      </c>
      <c r="G32" s="17">
        <v>2</v>
      </c>
      <c r="H32" s="17">
        <v>2</v>
      </c>
      <c r="I32" s="17"/>
      <c r="J32" s="17"/>
      <c r="K32" s="17"/>
      <c r="L32" s="17"/>
      <c r="M32" s="17"/>
      <c r="N32" s="17">
        <v>1</v>
      </c>
      <c r="O32" s="17">
        <v>1</v>
      </c>
      <c r="P32" s="17">
        <v>1</v>
      </c>
      <c r="Q32" s="17">
        <v>1</v>
      </c>
      <c r="R32" s="17"/>
      <c r="S32" s="17"/>
      <c r="T32" s="17"/>
      <c r="U32" s="17">
        <v>1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s="11" customFormat="1" ht="30.75" customHeight="1" x14ac:dyDescent="0.2">
      <c r="A33" s="97" t="s">
        <v>131</v>
      </c>
      <c r="B33" s="20"/>
      <c r="C33" s="17">
        <f t="shared" si="12"/>
        <v>2.5</v>
      </c>
      <c r="D33" s="13" t="e">
        <f t="shared" si="1"/>
        <v>#DIV/0!</v>
      </c>
      <c r="E33" s="17"/>
      <c r="F33" s="17"/>
      <c r="G33" s="17"/>
      <c r="H33" s="17"/>
      <c r="I33" s="17"/>
      <c r="J33" s="17"/>
      <c r="K33" s="17"/>
      <c r="L33" s="17">
        <v>2.5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s="11" customFormat="1" ht="30.75" customHeight="1" x14ac:dyDescent="0.2">
      <c r="A34" s="94" t="s">
        <v>62</v>
      </c>
      <c r="B34" s="20"/>
      <c r="C34" s="17">
        <f t="shared" ref="C34" si="13">E34+F34+G34+H34+I34+J34+L34+M34+N34+O34+P34+Q34+R34+S34+T34+U34+W34+X34+Y34+Z34+AA34+AB34+AC34+AD34+AE34+AG34</f>
        <v>5</v>
      </c>
      <c r="D34" s="13" t="e">
        <f t="shared" si="1"/>
        <v>#DIV/0!</v>
      </c>
      <c r="E34" s="17"/>
      <c r="F34" s="17"/>
      <c r="G34" s="17"/>
      <c r="H34" s="17"/>
      <c r="I34" s="17"/>
      <c r="J34" s="17"/>
      <c r="K34" s="17"/>
      <c r="L34" s="17">
        <v>5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s="11" customFormat="1" ht="30.75" customHeight="1" x14ac:dyDescent="0.2">
      <c r="A35" s="94" t="s">
        <v>50</v>
      </c>
      <c r="B35" s="20"/>
      <c r="C35" s="17">
        <f>C34/C33*10</f>
        <v>20</v>
      </c>
      <c r="D35" s="13"/>
      <c r="E35" s="17"/>
      <c r="F35" s="17"/>
      <c r="G35" s="17"/>
      <c r="H35" s="17"/>
      <c r="I35" s="17"/>
      <c r="J35" s="17"/>
      <c r="K35" s="17"/>
      <c r="L35" s="17">
        <f>L34/L33*10</f>
        <v>20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1" customFormat="1" ht="30.75" customHeight="1" x14ac:dyDescent="0.2">
      <c r="A36" s="94" t="s">
        <v>180</v>
      </c>
      <c r="B36" s="20">
        <v>2229</v>
      </c>
      <c r="C36" s="17">
        <f>E36+F36+G36+H36+I36+J36+L36+M36+N36+O36+P36+Q36+R36+S36+T36+U36+W36+X36+Y36+Z36+AA36+AB36+AC36+AD36+AE36+AG36+K36</f>
        <v>2229</v>
      </c>
      <c r="D36" s="13">
        <f t="shared" ref="D36" si="14">C36/B36</f>
        <v>1</v>
      </c>
      <c r="E36" s="23">
        <v>736</v>
      </c>
      <c r="F36" s="23">
        <v>360</v>
      </c>
      <c r="G36" s="23">
        <v>200</v>
      </c>
      <c r="H36" s="23">
        <v>200</v>
      </c>
      <c r="I36" s="103">
        <v>0</v>
      </c>
      <c r="J36" s="23">
        <v>20</v>
      </c>
      <c r="K36" s="23">
        <v>70</v>
      </c>
      <c r="L36" s="23">
        <v>0</v>
      </c>
      <c r="M36" s="48">
        <v>50</v>
      </c>
      <c r="N36" s="48">
        <v>130</v>
      </c>
      <c r="O36" s="48">
        <v>40</v>
      </c>
      <c r="P36" s="48">
        <v>10</v>
      </c>
      <c r="Q36" s="101">
        <v>15</v>
      </c>
      <c r="R36" s="48">
        <v>200</v>
      </c>
      <c r="S36" s="101">
        <v>130</v>
      </c>
      <c r="T36" s="48">
        <v>0</v>
      </c>
      <c r="U36" s="48">
        <v>51</v>
      </c>
      <c r="V36" s="48"/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10</v>
      </c>
      <c r="AC36" s="49">
        <v>0</v>
      </c>
      <c r="AD36" s="49">
        <v>0</v>
      </c>
      <c r="AE36" s="49">
        <v>7</v>
      </c>
      <c r="AF36" s="49"/>
      <c r="AG36" s="49"/>
    </row>
    <row r="37" spans="1:33" s="11" customFormat="1" ht="28.5" customHeight="1" x14ac:dyDescent="0.2">
      <c r="A37" s="94" t="s">
        <v>195</v>
      </c>
      <c r="B37" s="20">
        <v>1080</v>
      </c>
      <c r="C37" s="17">
        <f>E37+F37+G37+H37+I37+J37+L37+M37+N37+O37+P37+Q37+R37+S37+T37+U37+V37+W37+X37+Y37+Z37+AA37+AB37+AC37+AD37+AE37+AG37</f>
        <v>1750</v>
      </c>
      <c r="D37" s="13">
        <f t="shared" si="1"/>
        <v>1.6203703703703705</v>
      </c>
      <c r="E37" s="22">
        <v>600</v>
      </c>
      <c r="F37" s="22">
        <v>350</v>
      </c>
      <c r="G37" s="22">
        <v>200</v>
      </c>
      <c r="H37" s="22">
        <v>130</v>
      </c>
      <c r="I37" s="22">
        <v>0</v>
      </c>
      <c r="J37" s="22">
        <v>20</v>
      </c>
      <c r="K37" s="22">
        <v>0</v>
      </c>
      <c r="L37" s="22">
        <v>20</v>
      </c>
      <c r="M37" s="49">
        <v>50</v>
      </c>
      <c r="N37" s="49">
        <v>60</v>
      </c>
      <c r="O37" s="49">
        <v>30</v>
      </c>
      <c r="P37" s="49">
        <v>5</v>
      </c>
      <c r="Q37" s="49">
        <v>10</v>
      </c>
      <c r="R37" s="49">
        <v>30</v>
      </c>
      <c r="S37" s="49">
        <v>100</v>
      </c>
      <c r="T37" s="49"/>
      <c r="U37" s="49">
        <v>30</v>
      </c>
      <c r="V37" s="49">
        <v>100</v>
      </c>
      <c r="W37" s="49"/>
      <c r="X37" s="49"/>
      <c r="Y37" s="49"/>
      <c r="Z37" s="49"/>
      <c r="AA37" s="49"/>
      <c r="AB37" s="49">
        <v>10</v>
      </c>
      <c r="AC37" s="49"/>
      <c r="AD37" s="49"/>
      <c r="AE37" s="49">
        <v>5</v>
      </c>
      <c r="AF37" s="49"/>
      <c r="AG37" s="49"/>
    </row>
    <row r="38" spans="1:33" s="11" customFormat="1" ht="30" hidden="1" customHeight="1" x14ac:dyDescent="0.2">
      <c r="A38" s="95" t="s">
        <v>5</v>
      </c>
      <c r="B38" s="20">
        <v>0</v>
      </c>
      <c r="C38" s="17" t="e">
        <f>C37/#REF!*100</f>
        <v>#REF!</v>
      </c>
      <c r="D38" s="13" t="e">
        <f t="shared" si="1"/>
        <v>#REF!</v>
      </c>
      <c r="E38" s="17" t="e">
        <f>E37/#REF!*100</f>
        <v>#REF!</v>
      </c>
      <c r="F38" s="17" t="e">
        <f>F37/#REF!*100</f>
        <v>#REF!</v>
      </c>
      <c r="G38" s="17" t="e">
        <f>G37/#REF!*100</f>
        <v>#REF!</v>
      </c>
      <c r="H38" s="17" t="e">
        <f>H37/#REF!*100</f>
        <v>#REF!</v>
      </c>
      <c r="I38" s="22"/>
      <c r="J38" s="17" t="e">
        <f>J37/#REF!*100</f>
        <v>#REF!</v>
      </c>
      <c r="K38" s="17" t="e">
        <f>K37/#REF!*100</f>
        <v>#REF!</v>
      </c>
      <c r="L38" s="22"/>
      <c r="M38" s="17" t="e">
        <f>M37/#REF!*100</f>
        <v>#REF!</v>
      </c>
      <c r="N38" s="17" t="e">
        <f>N37/#REF!*100</f>
        <v>#REF!</v>
      </c>
      <c r="O38" s="17" t="e">
        <f>O37/#REF!*100</f>
        <v>#REF!</v>
      </c>
      <c r="P38" s="17"/>
      <c r="Q38" s="17" t="e">
        <f>Q37/#REF!*100</f>
        <v>#REF!</v>
      </c>
      <c r="R38" s="17" t="e">
        <f>R37/#REF!*100</f>
        <v>#REF!</v>
      </c>
      <c r="S38" s="17" t="e">
        <f>S37/#REF!*100</f>
        <v>#REF!</v>
      </c>
      <c r="T38" s="17"/>
      <c r="U38" s="17" t="e">
        <f>U37/#REF!*100</f>
        <v>#REF!</v>
      </c>
      <c r="V38" s="17"/>
      <c r="W38" s="17"/>
      <c r="X38" s="17"/>
      <c r="Y38" s="17"/>
      <c r="Z38" s="17"/>
      <c r="AA38" s="17"/>
      <c r="AB38" s="17" t="e">
        <f>AB37/#REF!*100</f>
        <v>#REF!</v>
      </c>
      <c r="AC38" s="17"/>
      <c r="AD38" s="17"/>
      <c r="AE38" s="17" t="e">
        <f>AE37/#REF!*100</f>
        <v>#REF!</v>
      </c>
      <c r="AF38" s="17"/>
      <c r="AG38" s="17"/>
    </row>
    <row r="39" spans="1:33" s="11" customFormat="1" ht="30" customHeight="1" x14ac:dyDescent="0.2">
      <c r="A39" s="97" t="s">
        <v>75</v>
      </c>
      <c r="B39" s="100">
        <f>B37/B36</f>
        <v>0.48452220726783313</v>
      </c>
      <c r="C39" s="100">
        <f>C37/C36</f>
        <v>0.78510542844324804</v>
      </c>
      <c r="D39" s="13"/>
      <c r="E39" s="100">
        <f t="shared" ref="E39:AE39" si="15">E37/E36</f>
        <v>0.81521739130434778</v>
      </c>
      <c r="F39" s="100">
        <f t="shared" si="15"/>
        <v>0.97222222222222221</v>
      </c>
      <c r="G39" s="100">
        <f t="shared" si="15"/>
        <v>1</v>
      </c>
      <c r="H39" s="100">
        <f t="shared" si="15"/>
        <v>0.65</v>
      </c>
      <c r="I39" s="100"/>
      <c r="J39" s="100">
        <f t="shared" si="15"/>
        <v>1</v>
      </c>
      <c r="K39" s="100">
        <f t="shared" si="15"/>
        <v>0</v>
      </c>
      <c r="L39" s="100" t="e">
        <f t="shared" si="15"/>
        <v>#DIV/0!</v>
      </c>
      <c r="M39" s="100">
        <f t="shared" si="15"/>
        <v>1</v>
      </c>
      <c r="N39" s="100">
        <f t="shared" si="15"/>
        <v>0.46153846153846156</v>
      </c>
      <c r="O39" s="100">
        <f t="shared" si="15"/>
        <v>0.75</v>
      </c>
      <c r="P39" s="100">
        <f t="shared" si="15"/>
        <v>0.5</v>
      </c>
      <c r="Q39" s="100">
        <f t="shared" si="15"/>
        <v>0.66666666666666663</v>
      </c>
      <c r="R39" s="100">
        <f t="shared" si="15"/>
        <v>0.15</v>
      </c>
      <c r="S39" s="100">
        <f t="shared" si="15"/>
        <v>0.76923076923076927</v>
      </c>
      <c r="T39" s="100"/>
      <c r="U39" s="100">
        <f t="shared" si="15"/>
        <v>0.58823529411764708</v>
      </c>
      <c r="V39" s="100" t="e">
        <f t="shared" si="15"/>
        <v>#DIV/0!</v>
      </c>
      <c r="W39" s="100"/>
      <c r="X39" s="100"/>
      <c r="Y39" s="100"/>
      <c r="Z39" s="100"/>
      <c r="AA39" s="100"/>
      <c r="AB39" s="100">
        <f t="shared" si="15"/>
        <v>1</v>
      </c>
      <c r="AC39" s="100"/>
      <c r="AD39" s="100"/>
      <c r="AE39" s="100">
        <f t="shared" si="15"/>
        <v>0.7142857142857143</v>
      </c>
      <c r="AF39" s="100"/>
      <c r="AG39" s="100"/>
    </row>
    <row r="40" spans="1:33" s="11" customFormat="1" ht="30" customHeight="1" x14ac:dyDescent="0.2">
      <c r="A40" s="95" t="s">
        <v>197</v>
      </c>
      <c r="B40" s="20">
        <v>4030</v>
      </c>
      <c r="C40" s="17">
        <f>E40+F40+G40+H40+I40+J40+L40+M40+N40+O40+P40+Q40+R40+S40+T40+U40+W40+X40+Y40+Z40+AA40+AB40+AC40+AD40+AE40+AG40</f>
        <v>3286.2</v>
      </c>
      <c r="D40" s="13">
        <f t="shared" si="1"/>
        <v>0.81543424317617863</v>
      </c>
      <c r="E40" s="17">
        <v>814</v>
      </c>
      <c r="F40" s="17">
        <v>871</v>
      </c>
      <c r="G40" s="17">
        <v>400</v>
      </c>
      <c r="H40" s="17"/>
      <c r="I40" s="22"/>
      <c r="J40" s="17"/>
      <c r="K40" s="17"/>
      <c r="L40" s="22"/>
      <c r="M40" s="17">
        <v>158</v>
      </c>
      <c r="N40" s="17">
        <v>10</v>
      </c>
      <c r="O40" s="17">
        <v>5</v>
      </c>
      <c r="P40" s="17">
        <v>110.14</v>
      </c>
      <c r="Q40" s="17">
        <v>322</v>
      </c>
      <c r="R40" s="17"/>
      <c r="S40" s="17">
        <v>62</v>
      </c>
      <c r="T40" s="17">
        <v>83</v>
      </c>
      <c r="U40" s="17">
        <v>0</v>
      </c>
      <c r="V40" s="17"/>
      <c r="W40" s="17">
        <v>33</v>
      </c>
      <c r="X40" s="17">
        <v>55</v>
      </c>
      <c r="Y40" s="17">
        <v>80.2</v>
      </c>
      <c r="Z40" s="17">
        <v>120</v>
      </c>
      <c r="AA40" s="17">
        <v>125</v>
      </c>
      <c r="AB40" s="17">
        <v>19</v>
      </c>
      <c r="AC40" s="17">
        <v>3.5</v>
      </c>
      <c r="AD40" s="17">
        <v>2.1</v>
      </c>
      <c r="AE40" s="17">
        <v>10</v>
      </c>
      <c r="AF40" s="17">
        <v>0.42</v>
      </c>
      <c r="AG40" s="17">
        <v>3.26</v>
      </c>
    </row>
    <row r="41" spans="1:33" s="11" customFormat="1" ht="30" customHeight="1" x14ac:dyDescent="0.2">
      <c r="A41" s="94" t="s">
        <v>175</v>
      </c>
      <c r="B41" s="20">
        <v>4034</v>
      </c>
      <c r="C41" s="17">
        <f>E41+F41+G41+H41+I41+J41+L41+M41+N41+O41+P41+Q41+R41+S41+T41+U41+W41+X41+Y41+Z41+AA41+AB41+AC41+AD41+AE41+AG41</f>
        <v>3286.16</v>
      </c>
      <c r="D41" s="13">
        <f>C41/B41</f>
        <v>0.81461576598909269</v>
      </c>
      <c r="E41" s="22">
        <v>814</v>
      </c>
      <c r="F41" s="22">
        <v>871</v>
      </c>
      <c r="G41" s="22">
        <v>400</v>
      </c>
      <c r="H41" s="22">
        <v>0</v>
      </c>
      <c r="I41" s="22"/>
      <c r="J41" s="22"/>
      <c r="K41" s="22">
        <v>0</v>
      </c>
      <c r="L41" s="22">
        <v>0</v>
      </c>
      <c r="M41" s="22">
        <v>158</v>
      </c>
      <c r="N41" s="22">
        <v>10</v>
      </c>
      <c r="O41" s="22">
        <v>5</v>
      </c>
      <c r="P41" s="22">
        <v>110.1</v>
      </c>
      <c r="Q41" s="22">
        <v>322</v>
      </c>
      <c r="R41" s="22">
        <v>0</v>
      </c>
      <c r="S41" s="22">
        <v>62</v>
      </c>
      <c r="T41" s="22">
        <v>83</v>
      </c>
      <c r="U41" s="22">
        <v>0</v>
      </c>
      <c r="V41" s="22"/>
      <c r="W41" s="49">
        <v>33</v>
      </c>
      <c r="X41" s="49">
        <v>55</v>
      </c>
      <c r="Y41" s="49">
        <v>80.2</v>
      </c>
      <c r="Z41" s="49">
        <v>120</v>
      </c>
      <c r="AA41" s="49">
        <v>125</v>
      </c>
      <c r="AB41" s="49">
        <v>19</v>
      </c>
      <c r="AC41" s="49">
        <v>3.5</v>
      </c>
      <c r="AD41" s="49">
        <v>2.1</v>
      </c>
      <c r="AE41" s="22">
        <v>10</v>
      </c>
      <c r="AF41" s="49">
        <v>0.42</v>
      </c>
      <c r="AG41" s="49">
        <v>3.26</v>
      </c>
    </row>
    <row r="42" spans="1:33" s="11" customFormat="1" ht="30" customHeight="1" x14ac:dyDescent="0.2">
      <c r="A42" s="95" t="s">
        <v>82</v>
      </c>
      <c r="B42" s="100">
        <f>B41/B40</f>
        <v>1.0009925558312656</v>
      </c>
      <c r="C42" s="100">
        <f>C41/C40</f>
        <v>0.99998782788631246</v>
      </c>
      <c r="D42" s="13">
        <f>C42/B42</f>
        <v>0.99899626831478405</v>
      </c>
      <c r="E42" s="22">
        <f>E41/E40*100</f>
        <v>100</v>
      </c>
      <c r="F42" s="22">
        <f t="shared" ref="F42:G42" si="16">F41/F40*100</f>
        <v>100</v>
      </c>
      <c r="G42" s="22">
        <f t="shared" si="16"/>
        <v>100</v>
      </c>
      <c r="H42" s="22" t="s">
        <v>0</v>
      </c>
      <c r="I42" s="22"/>
      <c r="J42" s="22" t="e">
        <f t="shared" ref="J42" si="17">J41/J40*100</f>
        <v>#DIV/0!</v>
      </c>
      <c r="K42" s="22"/>
      <c r="L42" s="22"/>
      <c r="M42" s="22">
        <f t="shared" ref="M42" si="18">M41/M40*100</f>
        <v>100</v>
      </c>
      <c r="N42" s="22">
        <f t="shared" ref="N42" si="19">N41/N40*100</f>
        <v>100</v>
      </c>
      <c r="O42" s="22">
        <f t="shared" ref="O42" si="20">O41/O40*100</f>
        <v>100</v>
      </c>
      <c r="P42" s="22">
        <f t="shared" ref="P42" si="21">P41/P40*100</f>
        <v>99.963682585799887</v>
      </c>
      <c r="Q42" s="22">
        <f t="shared" ref="Q42" si="22">Q41/Q40*100</f>
        <v>100</v>
      </c>
      <c r="R42" s="22" t="e">
        <f t="shared" ref="R42" si="23">R41/R40*100</f>
        <v>#DIV/0!</v>
      </c>
      <c r="S42" s="22">
        <f t="shared" ref="S42:T42" si="24">S41/S40*100</f>
        <v>100</v>
      </c>
      <c r="T42" s="22">
        <f t="shared" si="24"/>
        <v>100</v>
      </c>
      <c r="U42" s="22" t="e">
        <f t="shared" ref="U42" si="25">U41/U40*100</f>
        <v>#DIV/0!</v>
      </c>
      <c r="V42" s="22"/>
      <c r="W42" s="22">
        <f t="shared" ref="W42" si="26">W41/W40*100</f>
        <v>100</v>
      </c>
      <c r="X42" s="22">
        <f t="shared" ref="X42" si="27">X41/X40*100</f>
        <v>100</v>
      </c>
      <c r="Y42" s="22">
        <f t="shared" ref="Y42" si="28">Y41/Y40*100</f>
        <v>100</v>
      </c>
      <c r="Z42" s="22">
        <f t="shared" ref="Z42" si="29">Z41/Z40*100</f>
        <v>100</v>
      </c>
      <c r="AA42" s="22">
        <v>55</v>
      </c>
      <c r="AB42" s="22">
        <f t="shared" ref="AB42" si="30">AB41/AB40*100</f>
        <v>100</v>
      </c>
      <c r="AC42" s="22">
        <f t="shared" ref="AC42" si="31">AC41/AC40*100</f>
        <v>100</v>
      </c>
      <c r="AD42" s="22">
        <f t="shared" ref="AD42" si="32">AD41/AD40*100</f>
        <v>100</v>
      </c>
      <c r="AE42" s="22">
        <f t="shared" ref="AE42" si="33">AE41/AE40*100</f>
        <v>100</v>
      </c>
      <c r="AF42" s="22">
        <f t="shared" ref="AF42" si="34">AF41/AF40*100</f>
        <v>100</v>
      </c>
      <c r="AG42" s="22">
        <f t="shared" ref="AG42" si="35">AG41/AG40*100</f>
        <v>100</v>
      </c>
    </row>
    <row r="43" spans="1:33" s="11" customFormat="1" ht="30" customHeight="1" x14ac:dyDescent="0.2">
      <c r="A43" s="94" t="s">
        <v>196</v>
      </c>
      <c r="B43" s="20">
        <v>573</v>
      </c>
      <c r="C43" s="17">
        <f>E43+F43+G43+H43+I43+J43+L43+M43+N43+O43+P43+Q43+R43+S43+T43+U43+W43+X43+Y43+Z43+AA43+AB43+AC43+AD43+AE43+AG43</f>
        <v>148</v>
      </c>
      <c r="D43" s="13">
        <f>C43/B43</f>
        <v>0.2582897033158813</v>
      </c>
      <c r="E43" s="22"/>
      <c r="F43" s="22">
        <v>137</v>
      </c>
      <c r="G43" s="22"/>
      <c r="H43" s="22"/>
      <c r="I43" s="22"/>
      <c r="J43" s="22"/>
      <c r="K43" s="22"/>
      <c r="L43" s="22"/>
      <c r="M43" s="22"/>
      <c r="N43" s="22"/>
      <c r="O43" s="22">
        <v>10</v>
      </c>
      <c r="P43" s="22"/>
      <c r="Q43" s="22"/>
      <c r="R43" s="22"/>
      <c r="S43" s="22"/>
      <c r="T43" s="22"/>
      <c r="U43" s="22"/>
      <c r="V43" s="22"/>
      <c r="W43" s="22"/>
      <c r="X43" s="22">
        <v>1</v>
      </c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11" customFormat="1" ht="30" customHeight="1" x14ac:dyDescent="0.2">
      <c r="A44" s="95" t="s">
        <v>176</v>
      </c>
      <c r="B44" s="20"/>
      <c r="C44" s="20"/>
      <c r="D44" s="1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 t="s">
        <v>0</v>
      </c>
      <c r="T44" s="22"/>
      <c r="U44" s="22"/>
      <c r="V44" s="22"/>
      <c r="W44" s="49"/>
      <c r="X44" s="49"/>
      <c r="Y44" s="49"/>
      <c r="Z44" s="49"/>
      <c r="AA44" s="49"/>
      <c r="AB44" s="49"/>
      <c r="AC44" s="49"/>
      <c r="AD44" s="49"/>
      <c r="AE44" s="22"/>
      <c r="AF44" s="49"/>
      <c r="AG44" s="49"/>
    </row>
    <row r="45" spans="1:33" s="11" customFormat="1" ht="30" customHeight="1" x14ac:dyDescent="0.2">
      <c r="A45" s="94" t="s">
        <v>87</v>
      </c>
      <c r="B45" s="20">
        <v>3200</v>
      </c>
      <c r="C45" s="17">
        <f>E45+F45+G45+H45+I45+J45+L45+M45+N45+O45+P45+Q45+R45+S45+T45+U45+W45+X45+Y45+Z45+AA45+AB45+AC45+AD45+AE45+AG45</f>
        <v>3411</v>
      </c>
      <c r="D45" s="13">
        <f>C45/B45</f>
        <v>1.0659375</v>
      </c>
      <c r="E45" s="22">
        <v>210</v>
      </c>
      <c r="F45" s="22">
        <v>700</v>
      </c>
      <c r="G45" s="22">
        <v>150</v>
      </c>
      <c r="H45" s="22">
        <v>0</v>
      </c>
      <c r="I45" s="22">
        <v>70</v>
      </c>
      <c r="J45" s="22">
        <v>45</v>
      </c>
      <c r="K45" s="22">
        <v>0</v>
      </c>
      <c r="L45" s="22">
        <v>0</v>
      </c>
      <c r="M45" s="22">
        <v>120</v>
      </c>
      <c r="N45" s="22">
        <v>50</v>
      </c>
      <c r="O45" s="22">
        <v>15</v>
      </c>
      <c r="P45" s="22">
        <v>600</v>
      </c>
      <c r="Q45" s="22">
        <v>550</v>
      </c>
      <c r="R45" s="22"/>
      <c r="S45" s="22">
        <v>35</v>
      </c>
      <c r="T45" s="22">
        <v>115</v>
      </c>
      <c r="U45" s="22"/>
      <c r="V45" s="22"/>
      <c r="W45" s="49">
        <v>100</v>
      </c>
      <c r="X45" s="49">
        <v>150</v>
      </c>
      <c r="Y45" s="49">
        <v>70</v>
      </c>
      <c r="Z45" s="49">
        <v>150</v>
      </c>
      <c r="AA45" s="49">
        <v>150</v>
      </c>
      <c r="AB45" s="49">
        <v>40</v>
      </c>
      <c r="AC45" s="49">
        <v>10</v>
      </c>
      <c r="AD45" s="49">
        <v>6</v>
      </c>
      <c r="AE45" s="22">
        <v>55</v>
      </c>
      <c r="AF45" s="49">
        <v>1</v>
      </c>
      <c r="AG45" s="49">
        <v>20</v>
      </c>
    </row>
    <row r="46" spans="1:33" s="11" customFormat="1" ht="0.75" customHeight="1" x14ac:dyDescent="0.2">
      <c r="A46" s="97" t="s">
        <v>188</v>
      </c>
      <c r="B46" s="20">
        <v>3149</v>
      </c>
      <c r="C46" s="99">
        <v>3368</v>
      </c>
      <c r="D46" s="1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49"/>
      <c r="X46" s="49"/>
      <c r="Y46" s="49"/>
      <c r="Z46" s="49"/>
      <c r="AA46" s="49"/>
      <c r="AB46" s="49"/>
      <c r="AC46" s="49"/>
      <c r="AD46" s="49"/>
      <c r="AE46" s="22"/>
      <c r="AF46" s="49"/>
      <c r="AG46" s="49"/>
    </row>
    <row r="47" spans="1:33" s="11" customFormat="1" ht="30" hidden="1" customHeight="1" x14ac:dyDescent="0.2">
      <c r="A47" s="97" t="s">
        <v>189</v>
      </c>
      <c r="B47" s="17">
        <f>B45*0.45</f>
        <v>1440</v>
      </c>
      <c r="C47" s="17">
        <f>C45*0.45</f>
        <v>1534.95</v>
      </c>
      <c r="D47" s="13"/>
      <c r="E47" s="17">
        <f t="shared" ref="E47:AG47" si="36">E45*0.45</f>
        <v>94.5</v>
      </c>
      <c r="F47" s="17">
        <f t="shared" si="36"/>
        <v>315</v>
      </c>
      <c r="G47" s="17">
        <f t="shared" si="36"/>
        <v>67.5</v>
      </c>
      <c r="H47" s="17">
        <f t="shared" si="36"/>
        <v>0</v>
      </c>
      <c r="I47" s="17">
        <f t="shared" si="36"/>
        <v>31.5</v>
      </c>
      <c r="J47" s="17">
        <f t="shared" si="36"/>
        <v>20.25</v>
      </c>
      <c r="K47" s="17">
        <f t="shared" si="36"/>
        <v>0</v>
      </c>
      <c r="L47" s="17">
        <f t="shared" si="36"/>
        <v>0</v>
      </c>
      <c r="M47" s="17">
        <f t="shared" si="36"/>
        <v>54</v>
      </c>
      <c r="N47" s="17">
        <f t="shared" si="36"/>
        <v>22.5</v>
      </c>
      <c r="O47" s="17">
        <f t="shared" si="36"/>
        <v>6.75</v>
      </c>
      <c r="P47" s="17">
        <f t="shared" si="36"/>
        <v>270</v>
      </c>
      <c r="Q47" s="17">
        <f t="shared" si="36"/>
        <v>247.5</v>
      </c>
      <c r="R47" s="17">
        <f t="shared" si="36"/>
        <v>0</v>
      </c>
      <c r="S47" s="17">
        <f t="shared" si="36"/>
        <v>15.75</v>
      </c>
      <c r="T47" s="17">
        <f t="shared" si="36"/>
        <v>51.75</v>
      </c>
      <c r="U47" s="17">
        <f t="shared" si="36"/>
        <v>0</v>
      </c>
      <c r="V47" s="17"/>
      <c r="W47" s="17">
        <f t="shared" si="36"/>
        <v>45</v>
      </c>
      <c r="X47" s="17">
        <f t="shared" si="36"/>
        <v>67.5</v>
      </c>
      <c r="Y47" s="17">
        <f t="shared" si="36"/>
        <v>31.5</v>
      </c>
      <c r="Z47" s="17">
        <f t="shared" si="36"/>
        <v>67.5</v>
      </c>
      <c r="AA47" s="17">
        <f t="shared" si="36"/>
        <v>67.5</v>
      </c>
      <c r="AB47" s="17">
        <f t="shared" si="36"/>
        <v>18</v>
      </c>
      <c r="AC47" s="17">
        <f t="shared" si="36"/>
        <v>4.5</v>
      </c>
      <c r="AD47" s="17">
        <f t="shared" si="36"/>
        <v>2.7</v>
      </c>
      <c r="AE47" s="17">
        <f t="shared" si="36"/>
        <v>24.75</v>
      </c>
      <c r="AF47" s="17">
        <f t="shared" si="36"/>
        <v>0.45</v>
      </c>
      <c r="AG47" s="17">
        <f t="shared" si="36"/>
        <v>9</v>
      </c>
    </row>
    <row r="48" spans="1:33" s="11" customFormat="1" ht="30" customHeight="1" x14ac:dyDescent="0.2">
      <c r="A48" s="97" t="s">
        <v>190</v>
      </c>
      <c r="B48" s="20"/>
      <c r="C48" s="100">
        <f>C45/C46</f>
        <v>1.0127672209026128</v>
      </c>
      <c r="D48" s="1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49"/>
      <c r="X48" s="49"/>
      <c r="Y48" s="49"/>
      <c r="Z48" s="49"/>
      <c r="AA48" s="49"/>
      <c r="AB48" s="49"/>
      <c r="AC48" s="49"/>
      <c r="AD48" s="49"/>
      <c r="AE48" s="22"/>
      <c r="AF48" s="49"/>
      <c r="AG48" s="49"/>
    </row>
    <row r="49" spans="1:37" s="11" customFormat="1" ht="29.25" customHeight="1" x14ac:dyDescent="0.2">
      <c r="A49" s="94" t="s">
        <v>91</v>
      </c>
      <c r="B49" s="20">
        <v>11700</v>
      </c>
      <c r="C49" s="20">
        <f t="shared" ref="C49:C60" si="37">SUM(E49:AG49)</f>
        <v>11850</v>
      </c>
      <c r="D49" s="13">
        <f>C49/B49</f>
        <v>1.0128205128205128</v>
      </c>
      <c r="E49" s="22">
        <v>5800</v>
      </c>
      <c r="F49" s="22">
        <v>4100</v>
      </c>
      <c r="G49" s="22">
        <v>1800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/>
      <c r="Q49" s="22"/>
      <c r="R49" s="22"/>
      <c r="S49" s="22"/>
      <c r="T49" s="22"/>
      <c r="U49" s="22"/>
      <c r="V49" s="22"/>
      <c r="W49" s="49"/>
      <c r="X49" s="49"/>
      <c r="Y49" s="49"/>
      <c r="Z49" s="49">
        <v>150</v>
      </c>
      <c r="AA49" s="49"/>
      <c r="AB49" s="49"/>
      <c r="AC49" s="49"/>
      <c r="AD49" s="49"/>
      <c r="AE49" s="22"/>
      <c r="AF49" s="49"/>
      <c r="AG49" s="49"/>
    </row>
    <row r="50" spans="1:37" s="11" customFormat="1" ht="39" hidden="1" customHeight="1" x14ac:dyDescent="0.2">
      <c r="A50" s="97" t="s">
        <v>191</v>
      </c>
      <c r="B50" s="20">
        <v>11021</v>
      </c>
      <c r="C50" s="93">
        <v>11786</v>
      </c>
      <c r="D50" s="1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49"/>
      <c r="X50" s="49"/>
      <c r="Y50" s="49"/>
      <c r="Z50" s="49"/>
      <c r="AA50" s="49"/>
      <c r="AB50" s="49"/>
      <c r="AC50" s="49"/>
      <c r="AD50" s="49"/>
      <c r="AE50" s="22"/>
      <c r="AF50" s="49"/>
      <c r="AG50" s="49"/>
    </row>
    <row r="51" spans="1:37" s="11" customFormat="1" ht="36.75" hidden="1" customHeight="1" x14ac:dyDescent="0.2">
      <c r="A51" s="97" t="s">
        <v>192</v>
      </c>
      <c r="B51" s="20">
        <f>B49*0.3</f>
        <v>3510</v>
      </c>
      <c r="C51" s="20">
        <f>C49*0.3</f>
        <v>3555</v>
      </c>
      <c r="D51" s="13">
        <f>C51/B51</f>
        <v>1.0128205128205128</v>
      </c>
      <c r="E51" s="20">
        <f t="shared" ref="E51:AG51" si="38">E49*0.3</f>
        <v>1740</v>
      </c>
      <c r="F51" s="20">
        <f t="shared" si="38"/>
        <v>1230</v>
      </c>
      <c r="G51" s="20">
        <f t="shared" si="38"/>
        <v>540</v>
      </c>
      <c r="H51" s="20">
        <f t="shared" si="38"/>
        <v>0</v>
      </c>
      <c r="I51" s="20">
        <f t="shared" si="38"/>
        <v>0</v>
      </c>
      <c r="J51" s="20">
        <f t="shared" si="38"/>
        <v>0</v>
      </c>
      <c r="K51" s="20">
        <f t="shared" si="38"/>
        <v>0</v>
      </c>
      <c r="L51" s="20">
        <f t="shared" si="38"/>
        <v>0</v>
      </c>
      <c r="M51" s="20">
        <f t="shared" si="38"/>
        <v>0</v>
      </c>
      <c r="N51" s="20">
        <f t="shared" si="38"/>
        <v>0</v>
      </c>
      <c r="O51" s="20">
        <f t="shared" si="38"/>
        <v>0</v>
      </c>
      <c r="P51" s="20">
        <f t="shared" si="38"/>
        <v>0</v>
      </c>
      <c r="Q51" s="20">
        <f t="shared" si="38"/>
        <v>0</v>
      </c>
      <c r="R51" s="20">
        <f t="shared" si="38"/>
        <v>0</v>
      </c>
      <c r="S51" s="20">
        <f t="shared" si="38"/>
        <v>0</v>
      </c>
      <c r="T51" s="20">
        <f t="shared" si="38"/>
        <v>0</v>
      </c>
      <c r="U51" s="20">
        <f t="shared" si="38"/>
        <v>0</v>
      </c>
      <c r="V51" s="20"/>
      <c r="W51" s="20">
        <f t="shared" si="38"/>
        <v>0</v>
      </c>
      <c r="X51" s="20">
        <f t="shared" si="38"/>
        <v>0</v>
      </c>
      <c r="Y51" s="20">
        <f t="shared" si="38"/>
        <v>0</v>
      </c>
      <c r="Z51" s="20">
        <f t="shared" si="38"/>
        <v>45</v>
      </c>
      <c r="AA51" s="20">
        <f t="shared" si="38"/>
        <v>0</v>
      </c>
      <c r="AB51" s="20">
        <f t="shared" si="38"/>
        <v>0</v>
      </c>
      <c r="AC51" s="20">
        <f t="shared" si="38"/>
        <v>0</v>
      </c>
      <c r="AD51" s="20">
        <f t="shared" si="38"/>
        <v>0</v>
      </c>
      <c r="AE51" s="20">
        <f t="shared" si="38"/>
        <v>0</v>
      </c>
      <c r="AF51" s="20">
        <f t="shared" si="38"/>
        <v>0</v>
      </c>
      <c r="AG51" s="20">
        <f t="shared" si="38"/>
        <v>0</v>
      </c>
    </row>
    <row r="52" spans="1:37" s="11" customFormat="1" ht="30" customHeight="1" x14ac:dyDescent="0.2">
      <c r="A52" s="97" t="s">
        <v>190</v>
      </c>
      <c r="B52" s="100">
        <f>B49/B50</f>
        <v>1.0616096542963434</v>
      </c>
      <c r="C52" s="100">
        <f>C49/C50</f>
        <v>1.0054301713897844</v>
      </c>
      <c r="D52" s="1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49"/>
      <c r="X52" s="49"/>
      <c r="Y52" s="49"/>
      <c r="Z52" s="49"/>
      <c r="AA52" s="49"/>
      <c r="AB52" s="49"/>
      <c r="AC52" s="49"/>
      <c r="AD52" s="49"/>
      <c r="AE52" s="22"/>
      <c r="AF52" s="49"/>
      <c r="AG52" s="49"/>
    </row>
    <row r="53" spans="1:37" s="11" customFormat="1" ht="30" customHeight="1" x14ac:dyDescent="0.2">
      <c r="A53" s="94" t="s">
        <v>92</v>
      </c>
      <c r="B53" s="20">
        <v>3300</v>
      </c>
      <c r="C53" s="20"/>
      <c r="D53" s="1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49"/>
      <c r="X53" s="49"/>
      <c r="Y53" s="49"/>
      <c r="Z53" s="49"/>
      <c r="AA53" s="49"/>
      <c r="AB53" s="49"/>
      <c r="AC53" s="49"/>
      <c r="AD53" s="49"/>
      <c r="AE53" s="22"/>
      <c r="AF53" s="49"/>
      <c r="AG53" s="49"/>
    </row>
    <row r="54" spans="1:37" s="11" customFormat="1" ht="30" customHeight="1" x14ac:dyDescent="0.2">
      <c r="A54" s="97" t="s">
        <v>187</v>
      </c>
      <c r="B54" s="20">
        <v>13797</v>
      </c>
      <c r="C54" s="20">
        <v>12628</v>
      </c>
      <c r="D54" s="1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49"/>
      <c r="X54" s="49"/>
      <c r="Y54" s="49"/>
      <c r="Z54" s="49"/>
      <c r="AA54" s="49"/>
      <c r="AB54" s="49"/>
      <c r="AC54" s="49"/>
      <c r="AD54" s="49"/>
      <c r="AE54" s="22"/>
      <c r="AF54" s="49"/>
      <c r="AG54" s="49"/>
    </row>
    <row r="55" spans="1:37" s="11" customFormat="1" ht="29.25" customHeight="1" x14ac:dyDescent="0.2">
      <c r="A55" s="94" t="s">
        <v>177</v>
      </c>
      <c r="B55" s="20">
        <v>5577</v>
      </c>
      <c r="C55" s="20">
        <f>C47+C51</f>
        <v>5089.95</v>
      </c>
      <c r="D55" s="13">
        <f>C55/B55</f>
        <v>0.91266810112963959</v>
      </c>
      <c r="E55" s="20">
        <f t="shared" ref="E55:AG55" si="39">E47+E51</f>
        <v>1834.5</v>
      </c>
      <c r="F55" s="20">
        <f t="shared" si="39"/>
        <v>1545</v>
      </c>
      <c r="G55" s="20">
        <f t="shared" si="39"/>
        <v>607.5</v>
      </c>
      <c r="H55" s="20">
        <f t="shared" si="39"/>
        <v>0</v>
      </c>
      <c r="I55" s="20">
        <f t="shared" si="39"/>
        <v>31.5</v>
      </c>
      <c r="J55" s="20">
        <f t="shared" si="39"/>
        <v>20.25</v>
      </c>
      <c r="K55" s="20">
        <f t="shared" si="39"/>
        <v>0</v>
      </c>
      <c r="L55" s="20">
        <f t="shared" si="39"/>
        <v>0</v>
      </c>
      <c r="M55" s="20">
        <f t="shared" si="39"/>
        <v>54</v>
      </c>
      <c r="N55" s="20">
        <f t="shared" si="39"/>
        <v>22.5</v>
      </c>
      <c r="O55" s="20">
        <f t="shared" si="39"/>
        <v>6.75</v>
      </c>
      <c r="P55" s="20">
        <f t="shared" si="39"/>
        <v>270</v>
      </c>
      <c r="Q55" s="20">
        <f t="shared" si="39"/>
        <v>247.5</v>
      </c>
      <c r="R55" s="20">
        <f t="shared" si="39"/>
        <v>0</v>
      </c>
      <c r="S55" s="20">
        <f t="shared" si="39"/>
        <v>15.75</v>
      </c>
      <c r="T55" s="20">
        <f t="shared" si="39"/>
        <v>51.75</v>
      </c>
      <c r="U55" s="20">
        <f t="shared" si="39"/>
        <v>0</v>
      </c>
      <c r="V55" s="20"/>
      <c r="W55" s="20">
        <f t="shared" si="39"/>
        <v>45</v>
      </c>
      <c r="X55" s="20">
        <f t="shared" si="39"/>
        <v>67.5</v>
      </c>
      <c r="Y55" s="20">
        <f t="shared" si="39"/>
        <v>31.5</v>
      </c>
      <c r="Z55" s="20">
        <f t="shared" si="39"/>
        <v>112.5</v>
      </c>
      <c r="AA55" s="20">
        <f t="shared" si="39"/>
        <v>67.5</v>
      </c>
      <c r="AB55" s="20">
        <f t="shared" si="39"/>
        <v>18</v>
      </c>
      <c r="AC55" s="20">
        <f t="shared" si="39"/>
        <v>4.5</v>
      </c>
      <c r="AD55" s="20">
        <f t="shared" si="39"/>
        <v>2.7</v>
      </c>
      <c r="AE55" s="20">
        <f t="shared" si="39"/>
        <v>24.75</v>
      </c>
      <c r="AF55" s="20">
        <f t="shared" si="39"/>
        <v>0.45</v>
      </c>
      <c r="AG55" s="20">
        <f t="shared" si="39"/>
        <v>9</v>
      </c>
      <c r="AH55" s="20"/>
      <c r="AI55" s="20"/>
      <c r="AJ55" s="20"/>
      <c r="AK55" s="20"/>
    </row>
    <row r="56" spans="1:37" s="11" customFormat="1" ht="1.5" hidden="1" customHeight="1" x14ac:dyDescent="0.2">
      <c r="A56" s="95" t="s">
        <v>193</v>
      </c>
      <c r="B56" s="20">
        <v>2362</v>
      </c>
      <c r="C56" s="20">
        <v>2526</v>
      </c>
      <c r="D56" s="13">
        <f t="shared" ref="D56:D57" si="40">C56/B56</f>
        <v>1.0694326841659612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49"/>
      <c r="X56" s="49"/>
      <c r="Y56" s="49"/>
      <c r="Z56" s="49"/>
      <c r="AA56" s="49"/>
      <c r="AB56" s="49"/>
      <c r="AC56" s="49"/>
      <c r="AD56" s="49"/>
      <c r="AE56" s="22"/>
      <c r="AF56" s="49"/>
      <c r="AG56" s="49"/>
    </row>
    <row r="57" spans="1:37" s="11" customFormat="1" ht="26.25" customHeight="1" x14ac:dyDescent="0.2">
      <c r="A57" s="98" t="s">
        <v>194</v>
      </c>
      <c r="B57" s="17">
        <f>B55/B56*10</f>
        <v>23.611346316680777</v>
      </c>
      <c r="C57" s="17">
        <f>C55/C56*10</f>
        <v>20.150237529691211</v>
      </c>
      <c r="D57" s="13">
        <f t="shared" si="40"/>
        <v>0.85341332338408904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49"/>
      <c r="X57" s="49"/>
      <c r="Y57" s="49"/>
      <c r="Z57" s="49"/>
      <c r="AA57" s="49"/>
      <c r="AB57" s="49"/>
      <c r="AC57" s="49"/>
      <c r="AD57" s="49"/>
      <c r="AE57" s="22"/>
      <c r="AF57" s="49"/>
      <c r="AG57" s="49"/>
    </row>
    <row r="58" spans="1:37" s="11" customFormat="1" ht="30" hidden="1" customHeight="1" x14ac:dyDescent="0.2">
      <c r="A58" s="94" t="s">
        <v>183</v>
      </c>
      <c r="B58" s="20"/>
      <c r="C58" s="17">
        <f>E58+F58+G58+H58+I58+J58+L58+M58+N58+O58+P58+Q58+R58+S58+T58+U58+W58+X58+Y58+Z58+AA58+AB58+AC58+AD58+AE58+AG58</f>
        <v>16</v>
      </c>
      <c r="D58" s="13" t="e">
        <f t="shared" ref="D58:D61" si="41">C58/B58</f>
        <v>#DIV/0!</v>
      </c>
      <c r="E58" s="22">
        <v>4</v>
      </c>
      <c r="F58" s="22">
        <v>3</v>
      </c>
      <c r="G58" s="22">
        <v>2</v>
      </c>
      <c r="H58" s="22">
        <v>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1</v>
      </c>
      <c r="O58" s="22">
        <v>1</v>
      </c>
      <c r="P58" s="22">
        <v>1</v>
      </c>
      <c r="Q58" s="22">
        <v>1</v>
      </c>
      <c r="R58" s="22">
        <v>0</v>
      </c>
      <c r="S58" s="22">
        <v>0</v>
      </c>
      <c r="T58" s="22">
        <v>0</v>
      </c>
      <c r="U58" s="22">
        <v>0</v>
      </c>
      <c r="V58" s="22"/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22">
        <v>0</v>
      </c>
      <c r="AF58" s="49">
        <v>0</v>
      </c>
      <c r="AG58" s="49"/>
    </row>
    <row r="59" spans="1:37" s="11" customFormat="1" ht="3" hidden="1" customHeight="1" x14ac:dyDescent="0.2">
      <c r="A59" s="94" t="s">
        <v>184</v>
      </c>
      <c r="B59" s="20"/>
      <c r="C59" s="20">
        <f t="shared" si="37"/>
        <v>5</v>
      </c>
      <c r="D59" s="13" t="e">
        <f t="shared" si="41"/>
        <v>#DIV/0!</v>
      </c>
      <c r="E59" s="22">
        <v>2</v>
      </c>
      <c r="F59" s="22">
        <v>1</v>
      </c>
      <c r="G59" s="22">
        <v>0</v>
      </c>
      <c r="H59" s="22">
        <v>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/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22">
        <v>0</v>
      </c>
      <c r="AF59" s="49">
        <v>0</v>
      </c>
      <c r="AG59" s="49"/>
    </row>
    <row r="60" spans="1:37" s="11" customFormat="1" ht="30" hidden="1" customHeight="1" x14ac:dyDescent="0.2">
      <c r="A60" s="94" t="s">
        <v>185</v>
      </c>
      <c r="B60" s="20"/>
      <c r="C60" s="20">
        <f t="shared" si="37"/>
        <v>3</v>
      </c>
      <c r="D60" s="13" t="e">
        <f t="shared" si="41"/>
        <v>#DIV/0!</v>
      </c>
      <c r="E60" s="22">
        <v>1</v>
      </c>
      <c r="F60" s="22">
        <v>1</v>
      </c>
      <c r="G60" s="22">
        <v>0</v>
      </c>
      <c r="H60" s="22">
        <v>1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/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22">
        <v>0</v>
      </c>
      <c r="AF60" s="49">
        <v>0</v>
      </c>
      <c r="AG60" s="49"/>
    </row>
    <row r="61" spans="1:37" s="11" customFormat="1" ht="30" hidden="1" customHeight="1" x14ac:dyDescent="0.2">
      <c r="A61" s="95" t="s">
        <v>186</v>
      </c>
      <c r="B61" s="20">
        <v>0</v>
      </c>
      <c r="C61" s="20">
        <f>SUM(E61:AG61)</f>
        <v>8</v>
      </c>
      <c r="D61" s="13" t="e">
        <f t="shared" si="41"/>
        <v>#DIV/0!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1</v>
      </c>
      <c r="K61" s="22">
        <v>1</v>
      </c>
      <c r="L61" s="22">
        <v>1</v>
      </c>
      <c r="M61" s="22">
        <v>1</v>
      </c>
      <c r="N61" s="22">
        <v>0</v>
      </c>
      <c r="O61" s="22">
        <v>0</v>
      </c>
      <c r="P61" s="22">
        <v>0</v>
      </c>
      <c r="Q61" s="22">
        <v>0</v>
      </c>
      <c r="R61" s="22">
        <v>1</v>
      </c>
      <c r="S61" s="22">
        <v>1</v>
      </c>
      <c r="T61" s="22">
        <v>0</v>
      </c>
      <c r="U61" s="22">
        <v>1</v>
      </c>
      <c r="V61" s="22"/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1</v>
      </c>
      <c r="AC61" s="49"/>
      <c r="AD61" s="49"/>
      <c r="AE61" s="22"/>
      <c r="AF61" s="49"/>
      <c r="AG61" s="49"/>
    </row>
    <row r="62" spans="1:37" s="2" customFormat="1" ht="30" hidden="1" customHeight="1" x14ac:dyDescent="0.25">
      <c r="A62" s="10" t="s">
        <v>120</v>
      </c>
      <c r="B62" s="20">
        <v>214447</v>
      </c>
      <c r="C62" s="20">
        <f>SUM(E62:AG62)</f>
        <v>185988.6</v>
      </c>
      <c r="D62" s="13"/>
      <c r="E62" s="9">
        <v>8532</v>
      </c>
      <c r="F62" s="9">
        <v>6006</v>
      </c>
      <c r="G62" s="9">
        <v>13990</v>
      </c>
      <c r="H62" s="9">
        <v>11277.6</v>
      </c>
      <c r="I62" s="90">
        <v>5725</v>
      </c>
      <c r="J62" s="9">
        <v>11939</v>
      </c>
      <c r="K62" s="9"/>
      <c r="L62" s="9">
        <v>8497</v>
      </c>
      <c r="M62" s="9">
        <v>10048</v>
      </c>
      <c r="N62" s="9">
        <v>10249</v>
      </c>
      <c r="O62" s="9">
        <v>3000</v>
      </c>
      <c r="P62" s="9">
        <v>6210</v>
      </c>
      <c r="Q62" s="9">
        <v>7930</v>
      </c>
      <c r="R62" s="9"/>
      <c r="S62" s="9"/>
      <c r="T62" s="9">
        <v>9997</v>
      </c>
      <c r="U62" s="9">
        <v>10907</v>
      </c>
      <c r="V62" s="9"/>
      <c r="W62" s="90">
        <v>12107</v>
      </c>
      <c r="X62" s="9">
        <v>9823</v>
      </c>
      <c r="Y62" s="9">
        <v>7715</v>
      </c>
      <c r="Z62" s="9">
        <v>2158</v>
      </c>
      <c r="AA62" s="90">
        <v>6364</v>
      </c>
      <c r="AB62" s="90"/>
      <c r="AC62" s="9">
        <v>13864</v>
      </c>
      <c r="AD62" s="9"/>
      <c r="AE62" s="9"/>
      <c r="AF62" s="9"/>
      <c r="AG62" s="9">
        <v>9650</v>
      </c>
      <c r="AH62" s="18"/>
    </row>
    <row r="63" spans="1:37" s="2" customFormat="1" ht="30" hidden="1" customHeight="1" x14ac:dyDescent="0.25">
      <c r="A63" s="27" t="s">
        <v>118</v>
      </c>
      <c r="B63" s="20">
        <v>94</v>
      </c>
      <c r="C63" s="20">
        <f>SUM(E63:AG63)</f>
        <v>0</v>
      </c>
      <c r="D63" s="13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8"/>
    </row>
    <row r="64" spans="1:37" s="2" customFormat="1" ht="30" hidden="1" customHeight="1" x14ac:dyDescent="0.25">
      <c r="A64" s="15" t="s">
        <v>146</v>
      </c>
      <c r="B64" s="20"/>
      <c r="C64" s="20">
        <f>SUM(E64:AG64)</f>
        <v>6024</v>
      </c>
      <c r="D64" s="13"/>
      <c r="E64" s="9"/>
      <c r="F64" s="9">
        <v>720</v>
      </c>
      <c r="G64" s="9"/>
      <c r="H64" s="9"/>
      <c r="I64" s="9"/>
      <c r="J64" s="9"/>
      <c r="K64" s="9"/>
      <c r="L64" s="9">
        <v>525</v>
      </c>
      <c r="M64" s="9">
        <v>568</v>
      </c>
      <c r="N64" s="9"/>
      <c r="O64" s="9">
        <v>20</v>
      </c>
      <c r="P64" s="9"/>
      <c r="Q64" s="9"/>
      <c r="R64" s="9"/>
      <c r="S64" s="9"/>
      <c r="T64" s="9">
        <v>747</v>
      </c>
      <c r="U64" s="9"/>
      <c r="V64" s="9"/>
      <c r="W64" s="9"/>
      <c r="X64" s="9"/>
      <c r="Y64" s="9">
        <v>250</v>
      </c>
      <c r="Z64" s="9">
        <v>612</v>
      </c>
      <c r="AA64" s="9"/>
      <c r="AB64" s="9"/>
      <c r="AC64" s="9">
        <v>2392</v>
      </c>
      <c r="AD64" s="9"/>
      <c r="AE64" s="9"/>
      <c r="AF64" s="9"/>
      <c r="AG64" s="9">
        <v>190</v>
      </c>
      <c r="AH64" s="18"/>
    </row>
    <row r="65" spans="1:34" s="2" customFormat="1" ht="30" hidden="1" customHeight="1" x14ac:dyDescent="0.25">
      <c r="A65" s="16" t="s">
        <v>5</v>
      </c>
      <c r="B65" s="28">
        <f>B63/B62</f>
        <v>4.3833674520977209E-4</v>
      </c>
      <c r="C65" s="28">
        <f>C63/C62</f>
        <v>0</v>
      </c>
      <c r="D65" s="13"/>
      <c r="E65" s="30">
        <f>E63/E62</f>
        <v>0</v>
      </c>
      <c r="F65" s="30">
        <f t="shared" ref="F65:AG65" si="42">F63/F62</f>
        <v>0</v>
      </c>
      <c r="G65" s="30">
        <f t="shared" si="42"/>
        <v>0</v>
      </c>
      <c r="H65" s="30">
        <f t="shared" si="42"/>
        <v>0</v>
      </c>
      <c r="I65" s="30">
        <f t="shared" si="42"/>
        <v>0</v>
      </c>
      <c r="J65" s="30">
        <f t="shared" si="42"/>
        <v>0</v>
      </c>
      <c r="K65" s="30"/>
      <c r="L65" s="30">
        <f t="shared" si="42"/>
        <v>0</v>
      </c>
      <c r="M65" s="30">
        <f t="shared" si="42"/>
        <v>0</v>
      </c>
      <c r="N65" s="30">
        <f t="shared" si="42"/>
        <v>0</v>
      </c>
      <c r="O65" s="30">
        <f t="shared" si="42"/>
        <v>0</v>
      </c>
      <c r="P65" s="30">
        <f t="shared" si="42"/>
        <v>0</v>
      </c>
      <c r="Q65" s="30">
        <f t="shared" si="42"/>
        <v>0</v>
      </c>
      <c r="R65" s="30"/>
      <c r="S65" s="30"/>
      <c r="T65" s="30">
        <f t="shared" si="42"/>
        <v>0</v>
      </c>
      <c r="U65" s="30">
        <f t="shared" si="42"/>
        <v>0</v>
      </c>
      <c r="V65" s="30"/>
      <c r="W65" s="30">
        <f t="shared" si="42"/>
        <v>0</v>
      </c>
      <c r="X65" s="30">
        <f t="shared" si="42"/>
        <v>0</v>
      </c>
      <c r="Y65" s="30">
        <f t="shared" si="42"/>
        <v>0</v>
      </c>
      <c r="Z65" s="30">
        <f t="shared" si="42"/>
        <v>0</v>
      </c>
      <c r="AA65" s="30"/>
      <c r="AB65" s="30"/>
      <c r="AC65" s="30">
        <f t="shared" si="42"/>
        <v>0</v>
      </c>
      <c r="AD65" s="30"/>
      <c r="AE65" s="30"/>
      <c r="AF65" s="30"/>
      <c r="AG65" s="30">
        <f t="shared" si="42"/>
        <v>0</v>
      </c>
      <c r="AH65" s="19"/>
    </row>
    <row r="66" spans="1:34" s="2" customFormat="1" ht="30" hidden="1" customHeight="1" x14ac:dyDescent="0.25">
      <c r="A66" s="16" t="s">
        <v>119</v>
      </c>
      <c r="B66" s="20">
        <v>60</v>
      </c>
      <c r="C66" s="20">
        <f>SUM(E66:AG66)</f>
        <v>0</v>
      </c>
      <c r="D66" s="1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19"/>
    </row>
    <row r="67" spans="1:34" s="2" customFormat="1" ht="30" hidden="1" customHeight="1" x14ac:dyDescent="0.25">
      <c r="A67" s="16" t="s">
        <v>6</v>
      </c>
      <c r="B67" s="20">
        <v>30</v>
      </c>
      <c r="C67" s="20">
        <f>SUM(E67:AG67)</f>
        <v>0</v>
      </c>
      <c r="D67" s="1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19"/>
    </row>
    <row r="68" spans="1:34" s="2" customFormat="1" ht="30" hidden="1" customHeight="1" x14ac:dyDescent="0.25">
      <c r="A68" s="16" t="s">
        <v>7</v>
      </c>
      <c r="B68" s="20"/>
      <c r="C68" s="20">
        <f>SUM(E68:AG68)</f>
        <v>0</v>
      </c>
      <c r="D68" s="13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19"/>
    </row>
    <row r="69" spans="1:34" s="2" customFormat="1" ht="30" hidden="1" customHeight="1" x14ac:dyDescent="0.25">
      <c r="A69" s="16" t="s">
        <v>8</v>
      </c>
      <c r="B69" s="20"/>
      <c r="C69" s="20">
        <f>SUM(E69:AG69)</f>
        <v>0</v>
      </c>
      <c r="D69" s="13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19"/>
    </row>
    <row r="70" spans="1:34" s="2" customFormat="1" ht="30" hidden="1" customHeight="1" x14ac:dyDescent="0.25">
      <c r="A70" s="16" t="s">
        <v>9</v>
      </c>
      <c r="B70" s="20"/>
      <c r="C70" s="20">
        <f>SUM(E70:AG70)</f>
        <v>1762</v>
      </c>
      <c r="D70" s="13"/>
      <c r="E70" s="22">
        <v>15</v>
      </c>
      <c r="F70" s="22"/>
      <c r="G70" s="22">
        <v>205</v>
      </c>
      <c r="H70" s="22">
        <v>73</v>
      </c>
      <c r="I70" s="22">
        <v>55</v>
      </c>
      <c r="J70" s="22">
        <v>220</v>
      </c>
      <c r="K70" s="22"/>
      <c r="L70" s="22">
        <v>40</v>
      </c>
      <c r="M70" s="22">
        <v>97</v>
      </c>
      <c r="N70" s="22"/>
      <c r="O70" s="22"/>
      <c r="P70" s="22"/>
      <c r="Q70" s="22">
        <v>85</v>
      </c>
      <c r="R70" s="22"/>
      <c r="S70" s="22"/>
      <c r="T70" s="22">
        <v>200</v>
      </c>
      <c r="U70" s="22"/>
      <c r="V70" s="22"/>
      <c r="W70" s="22">
        <v>12</v>
      </c>
      <c r="X70" s="22">
        <v>100</v>
      </c>
      <c r="Y70" s="22">
        <v>30</v>
      </c>
      <c r="Z70" s="22"/>
      <c r="AA70" s="22"/>
      <c r="AB70" s="22"/>
      <c r="AC70" s="22">
        <v>630</v>
      </c>
      <c r="AD70" s="22"/>
      <c r="AE70" s="22"/>
      <c r="AF70" s="22"/>
      <c r="AG70" s="22"/>
      <c r="AH70" s="19"/>
    </row>
    <row r="71" spans="1:34" s="2" customFormat="1" ht="30" hidden="1" customHeight="1" x14ac:dyDescent="0.25">
      <c r="A71" s="15" t="s">
        <v>10</v>
      </c>
      <c r="B71" s="20"/>
      <c r="C71" s="20">
        <f t="shared" ref="C71:C82" si="43">SUM(E71:AG71)</f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9"/>
    </row>
    <row r="72" spans="1:34" s="2" customFormat="1" ht="30" hidden="1" customHeight="1" outlineLevel="1" x14ac:dyDescent="0.25">
      <c r="A72" s="15" t="s">
        <v>121</v>
      </c>
      <c r="B72" s="20"/>
      <c r="C72" s="20">
        <f t="shared" si="43"/>
        <v>0</v>
      </c>
      <c r="D72" s="13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19"/>
    </row>
    <row r="73" spans="1:34" s="2" customFormat="1" ht="30" hidden="1" customHeight="1" outlineLevel="1" x14ac:dyDescent="0.25">
      <c r="A73" s="15" t="s">
        <v>122</v>
      </c>
      <c r="B73" s="20"/>
      <c r="C73" s="20">
        <f t="shared" si="43"/>
        <v>0</v>
      </c>
      <c r="D73" s="13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19"/>
    </row>
    <row r="74" spans="1:34" s="2" customFormat="1" ht="30" hidden="1" customHeight="1" x14ac:dyDescent="0.25">
      <c r="A74" s="10" t="s">
        <v>11</v>
      </c>
      <c r="B74" s="20"/>
      <c r="C74" s="20">
        <f t="shared" si="43"/>
        <v>0</v>
      </c>
      <c r="D74" s="1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18"/>
    </row>
    <row r="75" spans="1:34" s="2" customFormat="1" ht="30" hidden="1" customHeight="1" x14ac:dyDescent="0.25">
      <c r="A75" s="27" t="s">
        <v>12</v>
      </c>
      <c r="B75" s="20"/>
      <c r="C75" s="20">
        <f t="shared" si="43"/>
        <v>158</v>
      </c>
      <c r="D75" s="13"/>
      <c r="E75" s="29"/>
      <c r="F75" s="29"/>
      <c r="G75" s="29">
        <v>96</v>
      </c>
      <c r="H75" s="29">
        <v>13</v>
      </c>
      <c r="I75" s="29"/>
      <c r="J75" s="29"/>
      <c r="K75" s="29"/>
      <c r="L75" s="29">
        <v>2</v>
      </c>
      <c r="M75" s="29">
        <v>43</v>
      </c>
      <c r="N75" s="29"/>
      <c r="O75" s="29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>
        <v>3</v>
      </c>
      <c r="Z75" s="29"/>
      <c r="AA75" s="29"/>
      <c r="AB75" s="29"/>
      <c r="AC75" s="29"/>
      <c r="AD75" s="29"/>
      <c r="AE75" s="29"/>
      <c r="AF75" s="29"/>
      <c r="AG75" s="29"/>
      <c r="AH75" s="18"/>
    </row>
    <row r="76" spans="1:34" s="2" customFormat="1" ht="30" hidden="1" customHeight="1" x14ac:dyDescent="0.25">
      <c r="A76" s="16" t="s">
        <v>5</v>
      </c>
      <c r="B76" s="28" t="e">
        <f>B75/B74</f>
        <v>#DIV/0!</v>
      </c>
      <c r="C76" s="20" t="e">
        <f t="shared" si="43"/>
        <v>#DIV/0!</v>
      </c>
      <c r="D76" s="13"/>
      <c r="E76" s="30" t="e">
        <f t="shared" ref="E76:AG76" si="44">E75/E74</f>
        <v>#DIV/0!</v>
      </c>
      <c r="F76" s="30" t="e">
        <f t="shared" si="44"/>
        <v>#DIV/0!</v>
      </c>
      <c r="G76" s="30" t="e">
        <f t="shared" si="44"/>
        <v>#DIV/0!</v>
      </c>
      <c r="H76" s="30" t="e">
        <f t="shared" si="44"/>
        <v>#DIV/0!</v>
      </c>
      <c r="I76" s="30" t="e">
        <f t="shared" si="44"/>
        <v>#DIV/0!</v>
      </c>
      <c r="J76" s="30" t="e">
        <f t="shared" si="44"/>
        <v>#DIV/0!</v>
      </c>
      <c r="K76" s="30"/>
      <c r="L76" s="30" t="e">
        <f t="shared" si="44"/>
        <v>#DIV/0!</v>
      </c>
      <c r="M76" s="30" t="e">
        <f t="shared" si="44"/>
        <v>#DIV/0!</v>
      </c>
      <c r="N76" s="30" t="e">
        <f t="shared" si="44"/>
        <v>#DIV/0!</v>
      </c>
      <c r="O76" s="30" t="e">
        <f t="shared" si="44"/>
        <v>#DIV/0!</v>
      </c>
      <c r="P76" s="30" t="e">
        <f t="shared" si="44"/>
        <v>#DIV/0!</v>
      </c>
      <c r="Q76" s="30" t="e">
        <f t="shared" si="44"/>
        <v>#DIV/0!</v>
      </c>
      <c r="R76" s="30"/>
      <c r="S76" s="30"/>
      <c r="T76" s="30" t="e">
        <f t="shared" si="44"/>
        <v>#DIV/0!</v>
      </c>
      <c r="U76" s="30" t="e">
        <f t="shared" si="44"/>
        <v>#DIV/0!</v>
      </c>
      <c r="V76" s="30"/>
      <c r="W76" s="30" t="e">
        <f t="shared" si="44"/>
        <v>#DIV/0!</v>
      </c>
      <c r="X76" s="30" t="e">
        <f t="shared" si="44"/>
        <v>#DIV/0!</v>
      </c>
      <c r="Y76" s="30" t="e">
        <f t="shared" si="44"/>
        <v>#DIV/0!</v>
      </c>
      <c r="Z76" s="30" t="e">
        <f t="shared" si="44"/>
        <v>#DIV/0!</v>
      </c>
      <c r="AA76" s="30" t="e">
        <f t="shared" si="44"/>
        <v>#DIV/0!</v>
      </c>
      <c r="AB76" s="30"/>
      <c r="AC76" s="30" t="e">
        <f t="shared" si="44"/>
        <v>#DIV/0!</v>
      </c>
      <c r="AD76" s="30"/>
      <c r="AE76" s="30"/>
      <c r="AF76" s="30"/>
      <c r="AG76" s="30" t="e">
        <f t="shared" si="44"/>
        <v>#DIV/0!</v>
      </c>
      <c r="AH76" s="19"/>
    </row>
    <row r="77" spans="1:34" s="2" customFormat="1" ht="30" hidden="1" customHeight="1" outlineLevel="1" x14ac:dyDescent="0.25">
      <c r="A77" s="15" t="s">
        <v>13</v>
      </c>
      <c r="B77" s="20"/>
      <c r="C77" s="20">
        <f t="shared" si="43"/>
        <v>0</v>
      </c>
      <c r="D77" s="13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19"/>
    </row>
    <row r="78" spans="1:34" s="2" customFormat="1" ht="30" hidden="1" customHeight="1" x14ac:dyDescent="0.25">
      <c r="A78" s="10" t="s">
        <v>113</v>
      </c>
      <c r="B78" s="20"/>
      <c r="C78" s="20">
        <f t="shared" si="43"/>
        <v>0</v>
      </c>
      <c r="D78" s="13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18"/>
    </row>
    <row r="79" spans="1:34" s="2" customFormat="1" ht="26.45" hidden="1" customHeight="1" x14ac:dyDescent="0.25">
      <c r="A79" s="27" t="s">
        <v>114</v>
      </c>
      <c r="B79" s="23"/>
      <c r="C79" s="23">
        <f t="shared" si="43"/>
        <v>140.5</v>
      </c>
      <c r="D79" s="8"/>
      <c r="E79" s="22">
        <v>8</v>
      </c>
      <c r="F79" s="22"/>
      <c r="G79" s="22"/>
      <c r="H79" s="22"/>
      <c r="I79" s="22"/>
      <c r="J79" s="22"/>
      <c r="K79" s="22"/>
      <c r="L79" s="22">
        <v>13.5</v>
      </c>
      <c r="M79" s="22">
        <v>55</v>
      </c>
      <c r="N79" s="22"/>
      <c r="O79" s="49"/>
      <c r="P79" s="22"/>
      <c r="Q79" s="22"/>
      <c r="R79" s="22"/>
      <c r="S79" s="22"/>
      <c r="T79" s="22"/>
      <c r="U79" s="22"/>
      <c r="V79" s="22"/>
      <c r="W79" s="22"/>
      <c r="X79" s="22">
        <v>12</v>
      </c>
      <c r="Y79" s="22"/>
      <c r="Z79" s="22"/>
      <c r="AA79" s="22"/>
      <c r="AB79" s="22"/>
      <c r="AC79" s="22">
        <v>52</v>
      </c>
      <c r="AD79" s="22"/>
      <c r="AE79" s="22"/>
      <c r="AF79" s="22"/>
      <c r="AG79" s="22"/>
      <c r="AH79" s="18"/>
    </row>
    <row r="80" spans="1:34" s="2" customFormat="1" ht="30" hidden="1" customHeight="1" x14ac:dyDescent="0.25">
      <c r="A80" s="12" t="s">
        <v>147</v>
      </c>
      <c r="B80" s="23"/>
      <c r="C80" s="23">
        <f t="shared" si="43"/>
        <v>0</v>
      </c>
      <c r="D80" s="8"/>
      <c r="E80" s="22"/>
      <c r="F80" s="22"/>
      <c r="G80" s="22"/>
      <c r="H80" s="49"/>
      <c r="I80" s="22"/>
      <c r="J80" s="22"/>
      <c r="K80" s="22"/>
      <c r="L80" s="22"/>
      <c r="M80" s="22"/>
      <c r="N80" s="49"/>
      <c r="O80" s="49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18"/>
    </row>
    <row r="81" spans="1:34" s="2" customFormat="1" ht="30" hidden="1" customHeight="1" x14ac:dyDescent="0.25">
      <c r="A81" s="12" t="s">
        <v>5</v>
      </c>
      <c r="B81" s="28"/>
      <c r="C81" s="23">
        <f t="shared" si="43"/>
        <v>0</v>
      </c>
      <c r="D81" s="8" t="e">
        <f t="shared" ref="D81:D111" si="45">C81/B81</f>
        <v>#DIV/0!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19"/>
    </row>
    <row r="82" spans="1:34" s="2" customFormat="1" ht="30" hidden="1" customHeight="1" x14ac:dyDescent="0.25">
      <c r="A82" s="16" t="s">
        <v>14</v>
      </c>
      <c r="B82" s="20"/>
      <c r="C82" s="23">
        <f t="shared" si="43"/>
        <v>255</v>
      </c>
      <c r="D82" s="13"/>
      <c r="E82" s="29"/>
      <c r="F82" s="29"/>
      <c r="G82" s="29">
        <v>170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>
        <v>85</v>
      </c>
      <c r="Z82" s="29"/>
      <c r="AA82" s="29"/>
      <c r="AB82" s="29"/>
      <c r="AC82" s="29"/>
      <c r="AD82" s="29"/>
      <c r="AE82" s="29"/>
      <c r="AF82" s="29"/>
      <c r="AG82" s="29"/>
      <c r="AH82" s="18"/>
    </row>
    <row r="83" spans="1:34" s="2" customFormat="1" ht="30" hidden="1" customHeight="1" outlineLevel="1" x14ac:dyDescent="0.25">
      <c r="A83" s="15" t="s">
        <v>15</v>
      </c>
      <c r="B83" s="20"/>
      <c r="C83" s="20">
        <f t="shared" ref="C83:C96" si="46">SUM(E83:AG83)</f>
        <v>0</v>
      </c>
      <c r="D83" s="13" t="e">
        <f t="shared" si="45"/>
        <v>#DIV/0!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19"/>
    </row>
    <row r="84" spans="1:34" s="2" customFormat="1" ht="30" hidden="1" customHeight="1" outlineLevel="1" x14ac:dyDescent="0.25">
      <c r="A84" s="15" t="s">
        <v>16</v>
      </c>
      <c r="B84" s="20"/>
      <c r="C84" s="20">
        <f t="shared" si="46"/>
        <v>0</v>
      </c>
      <c r="D84" s="13" t="e">
        <f t="shared" si="45"/>
        <v>#DIV/0!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19"/>
    </row>
    <row r="85" spans="1:34" s="2" customFormat="1" ht="30" hidden="1" customHeight="1" x14ac:dyDescent="0.25">
      <c r="A85" s="16" t="s">
        <v>17</v>
      </c>
      <c r="B85" s="20"/>
      <c r="C85" s="20">
        <f t="shared" si="46"/>
        <v>4011</v>
      </c>
      <c r="D85" s="13"/>
      <c r="E85" s="32">
        <v>2010</v>
      </c>
      <c r="F85" s="32"/>
      <c r="G85" s="32"/>
      <c r="H85" s="32"/>
      <c r="I85" s="32"/>
      <c r="J85" s="32">
        <v>107</v>
      </c>
      <c r="K85" s="32"/>
      <c r="L85" s="32"/>
      <c r="M85" s="32">
        <v>70</v>
      </c>
      <c r="N85" s="32">
        <v>50</v>
      </c>
      <c r="O85" s="32"/>
      <c r="P85" s="32"/>
      <c r="Q85" s="32">
        <v>10</v>
      </c>
      <c r="R85" s="32"/>
      <c r="S85" s="32"/>
      <c r="T85" s="32">
        <v>1135</v>
      </c>
      <c r="U85" s="32"/>
      <c r="V85" s="32"/>
      <c r="W85" s="32"/>
      <c r="X85" s="32">
        <v>250</v>
      </c>
      <c r="Y85" s="32"/>
      <c r="Z85" s="32"/>
      <c r="AA85" s="32"/>
      <c r="AB85" s="32"/>
      <c r="AC85" s="32">
        <v>329</v>
      </c>
      <c r="AD85" s="32"/>
      <c r="AE85" s="32"/>
      <c r="AF85" s="32"/>
      <c r="AG85" s="32">
        <v>50</v>
      </c>
      <c r="AH85" s="19"/>
    </row>
    <row r="86" spans="1:34" s="2" customFormat="1" ht="30" hidden="1" customHeight="1" x14ac:dyDescent="0.25">
      <c r="A86" s="16" t="s">
        <v>18</v>
      </c>
      <c r="B86" s="20"/>
      <c r="C86" s="20">
        <f t="shared" si="46"/>
        <v>2084</v>
      </c>
      <c r="D86" s="13"/>
      <c r="E86" s="32"/>
      <c r="F86" s="32">
        <v>6</v>
      </c>
      <c r="G86" s="32"/>
      <c r="H86" s="32">
        <v>668</v>
      </c>
      <c r="I86" s="32"/>
      <c r="J86" s="32">
        <v>730</v>
      </c>
      <c r="K86" s="32"/>
      <c r="L86" s="32">
        <v>80</v>
      </c>
      <c r="M86" s="32">
        <v>180</v>
      </c>
      <c r="N86" s="32"/>
      <c r="O86" s="32"/>
      <c r="P86" s="32"/>
      <c r="Q86" s="32"/>
      <c r="R86" s="32"/>
      <c r="S86" s="32"/>
      <c r="T86" s="32">
        <v>120</v>
      </c>
      <c r="U86" s="32"/>
      <c r="V86" s="32"/>
      <c r="W86" s="32"/>
      <c r="X86" s="32"/>
      <c r="Y86" s="32"/>
      <c r="Z86" s="32"/>
      <c r="AA86" s="32"/>
      <c r="AB86" s="32"/>
      <c r="AC86" s="32">
        <v>300</v>
      </c>
      <c r="AD86" s="32"/>
      <c r="AE86" s="32"/>
      <c r="AF86" s="32"/>
      <c r="AG86" s="32"/>
      <c r="AH86" s="19"/>
    </row>
    <row r="87" spans="1:34" s="2" customFormat="1" ht="30" hidden="1" customHeight="1" x14ac:dyDescent="0.25">
      <c r="A87" s="16" t="s">
        <v>19</v>
      </c>
      <c r="B87" s="20"/>
      <c r="C87" s="20">
        <f t="shared" si="46"/>
        <v>0</v>
      </c>
      <c r="D87" s="13" t="e">
        <f t="shared" si="45"/>
        <v>#DIV/0!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19"/>
    </row>
    <row r="88" spans="1:34" s="2" customFormat="1" ht="30" hidden="1" customHeight="1" x14ac:dyDescent="0.25">
      <c r="A88" s="16" t="s">
        <v>20</v>
      </c>
      <c r="B88" s="20"/>
      <c r="C88" s="20">
        <f t="shared" si="46"/>
        <v>180</v>
      </c>
      <c r="D88" s="13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>
        <v>180</v>
      </c>
      <c r="Z88" s="32"/>
      <c r="AA88" s="32"/>
      <c r="AB88" s="32"/>
      <c r="AC88" s="32"/>
      <c r="AD88" s="32"/>
      <c r="AE88" s="32"/>
      <c r="AF88" s="32"/>
      <c r="AG88" s="32"/>
      <c r="AH88" s="19"/>
    </row>
    <row r="89" spans="1:34" s="2" customFormat="1" ht="30" hidden="1" customHeight="1" x14ac:dyDescent="0.25">
      <c r="A89" s="16" t="s">
        <v>21</v>
      </c>
      <c r="B89" s="20"/>
      <c r="C89" s="20">
        <f t="shared" si="46"/>
        <v>3763</v>
      </c>
      <c r="D89" s="13"/>
      <c r="E89" s="32"/>
      <c r="F89" s="32"/>
      <c r="G89" s="32">
        <v>572</v>
      </c>
      <c r="H89" s="32">
        <v>79</v>
      </c>
      <c r="I89" s="32">
        <v>91</v>
      </c>
      <c r="J89" s="32">
        <v>100</v>
      </c>
      <c r="K89" s="32"/>
      <c r="L89" s="32"/>
      <c r="M89" s="32">
        <v>437</v>
      </c>
      <c r="N89" s="32"/>
      <c r="O89" s="32">
        <v>26</v>
      </c>
      <c r="P89" s="32">
        <v>15</v>
      </c>
      <c r="Q89" s="32">
        <v>10</v>
      </c>
      <c r="R89" s="32"/>
      <c r="S89" s="32"/>
      <c r="T89" s="32">
        <v>80</v>
      </c>
      <c r="U89" s="32"/>
      <c r="V89" s="32"/>
      <c r="W89" s="32">
        <v>15</v>
      </c>
      <c r="X89" s="32">
        <v>90</v>
      </c>
      <c r="Y89" s="32">
        <v>153</v>
      </c>
      <c r="Z89" s="32"/>
      <c r="AA89" s="32">
        <v>296</v>
      </c>
      <c r="AB89" s="32"/>
      <c r="AC89" s="32">
        <v>1699</v>
      </c>
      <c r="AD89" s="32"/>
      <c r="AE89" s="32"/>
      <c r="AF89" s="32"/>
      <c r="AG89" s="32">
        <v>100</v>
      </c>
      <c r="AH89" s="19"/>
    </row>
    <row r="90" spans="1:34" s="2" customFormat="1" ht="30" hidden="1" customHeight="1" x14ac:dyDescent="0.25">
      <c r="A90" s="16" t="s">
        <v>22</v>
      </c>
      <c r="B90" s="20"/>
      <c r="C90" s="20">
        <f t="shared" si="46"/>
        <v>0</v>
      </c>
      <c r="D90" s="13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19"/>
    </row>
    <row r="91" spans="1:34" s="2" customFormat="1" ht="30" hidden="1" customHeight="1" x14ac:dyDescent="0.25">
      <c r="A91" s="16" t="s">
        <v>23</v>
      </c>
      <c r="B91" s="20"/>
      <c r="C91" s="20">
        <f t="shared" si="46"/>
        <v>0</v>
      </c>
      <c r="D91" s="13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19"/>
    </row>
    <row r="92" spans="1:34" s="2" customFormat="1" ht="30" hidden="1" customHeight="1" x14ac:dyDescent="0.25">
      <c r="A92" s="16" t="s">
        <v>24</v>
      </c>
      <c r="B92" s="20"/>
      <c r="C92" s="20">
        <f t="shared" si="46"/>
        <v>70</v>
      </c>
      <c r="D92" s="13"/>
      <c r="E92" s="20"/>
      <c r="F92" s="20"/>
      <c r="G92" s="20"/>
      <c r="H92" s="34"/>
      <c r="I92" s="20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>
        <v>70</v>
      </c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19"/>
    </row>
    <row r="93" spans="1:34" s="2" customFormat="1" ht="30" hidden="1" customHeight="1" x14ac:dyDescent="0.25">
      <c r="A93" s="16" t="s">
        <v>25</v>
      </c>
      <c r="B93" s="20"/>
      <c r="C93" s="20">
        <f t="shared" si="46"/>
        <v>292</v>
      </c>
      <c r="D93" s="13"/>
      <c r="E93" s="32"/>
      <c r="F93" s="32"/>
      <c r="G93" s="32"/>
      <c r="H93" s="32">
        <v>90</v>
      </c>
      <c r="I93" s="32">
        <v>202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19"/>
    </row>
    <row r="94" spans="1:34" s="2" customFormat="1" ht="30" hidden="1" customHeight="1" x14ac:dyDescent="0.25">
      <c r="A94" s="16" t="s">
        <v>26</v>
      </c>
      <c r="B94" s="20"/>
      <c r="C94" s="20">
        <f t="shared" si="46"/>
        <v>0</v>
      </c>
      <c r="D94" s="13" t="e">
        <f t="shared" si="45"/>
        <v>#DIV/0!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19"/>
    </row>
    <row r="95" spans="1:34" s="2" customFormat="1" ht="30" hidden="1" customHeight="1" x14ac:dyDescent="0.25">
      <c r="A95" s="16" t="s">
        <v>27</v>
      </c>
      <c r="B95" s="20"/>
      <c r="C95" s="17">
        <f t="shared" si="46"/>
        <v>20</v>
      </c>
      <c r="D95" s="13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>
        <v>10</v>
      </c>
      <c r="V95" s="32"/>
      <c r="W95" s="32">
        <v>10</v>
      </c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19"/>
    </row>
    <row r="96" spans="1:34" ht="30" hidden="1" customHeight="1" x14ac:dyDescent="0.25">
      <c r="A96" s="10" t="s">
        <v>28</v>
      </c>
      <c r="B96" s="20"/>
      <c r="C96" s="20">
        <f t="shared" si="46"/>
        <v>0</v>
      </c>
      <c r="D96" s="13" t="e">
        <f t="shared" si="45"/>
        <v>#DIV/0!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1:34" ht="30" hidden="1" customHeight="1" x14ac:dyDescent="0.25">
      <c r="A97" s="27" t="s">
        <v>29</v>
      </c>
      <c r="B97" s="20"/>
      <c r="C97" s="20">
        <f>SUM(E97:AG97)</f>
        <v>0</v>
      </c>
      <c r="D97" s="13" t="e">
        <f t="shared" si="45"/>
        <v>#DIV/0!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1:34" ht="30" hidden="1" customHeight="1" x14ac:dyDescent="0.25">
      <c r="A98" s="12" t="s">
        <v>5</v>
      </c>
      <c r="B98" s="28"/>
      <c r="C98" s="20">
        <f>SUM(E98:AG98)</f>
        <v>0</v>
      </c>
      <c r="D98" s="13" t="e">
        <f t="shared" si="45"/>
        <v>#DIV/0!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</row>
    <row r="99" spans="1:34" ht="30" hidden="1" customHeight="1" x14ac:dyDescent="0.25">
      <c r="A99" s="12" t="s">
        <v>30</v>
      </c>
      <c r="B99" s="28"/>
      <c r="C99" s="20">
        <f>SUM(E99:AG99)</f>
        <v>0</v>
      </c>
      <c r="D99" s="13" t="e">
        <f t="shared" si="45"/>
        <v>#DIV/0!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4" ht="30" hidden="1" customHeight="1" x14ac:dyDescent="0.25">
      <c r="A100" s="12"/>
      <c r="B100" s="28"/>
      <c r="C100" s="34"/>
      <c r="D100" s="13" t="e">
        <f t="shared" si="45"/>
        <v>#DIV/0!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4" s="4" customFormat="1" ht="30" hidden="1" customHeight="1" x14ac:dyDescent="0.25">
      <c r="A101" s="71" t="s">
        <v>31</v>
      </c>
      <c r="B101" s="35"/>
      <c r="C101" s="35">
        <f>SUM(E101:AG101)</f>
        <v>0</v>
      </c>
      <c r="D101" s="13" t="e">
        <f t="shared" si="45"/>
        <v>#DIV/0!</v>
      </c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</row>
    <row r="102" spans="1:34" ht="30" hidden="1" customHeight="1" x14ac:dyDescent="0.25">
      <c r="A102" s="12"/>
      <c r="B102" s="28"/>
      <c r="C102" s="34"/>
      <c r="D102" s="13" t="e">
        <f t="shared" si="45"/>
        <v>#DIV/0!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4" ht="7.9" hidden="1" customHeight="1" x14ac:dyDescent="0.25">
      <c r="A103" s="12"/>
      <c r="B103" s="28"/>
      <c r="C103" s="17"/>
      <c r="D103" s="13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</row>
    <row r="104" spans="1:34" s="38" customFormat="1" ht="30" hidden="1" customHeight="1" x14ac:dyDescent="0.25">
      <c r="A104" s="12" t="s">
        <v>32</v>
      </c>
      <c r="B104" s="37"/>
      <c r="C104" s="37">
        <f>SUM(E104:AG104)</f>
        <v>-61929</v>
      </c>
      <c r="D104" s="13"/>
      <c r="E104" s="91">
        <f>(E63-E105)</f>
        <v>-2925</v>
      </c>
      <c r="F104" s="91">
        <f t="shared" ref="F104:AG104" si="47">(F63-F105)</f>
        <v>-2253</v>
      </c>
      <c r="G104" s="91">
        <f t="shared" si="47"/>
        <v>-8550</v>
      </c>
      <c r="H104" s="91">
        <f t="shared" si="47"/>
        <v>-3688</v>
      </c>
      <c r="I104" s="91">
        <f t="shared" si="47"/>
        <v>-2300</v>
      </c>
      <c r="J104" s="91">
        <f t="shared" si="47"/>
        <v>-3800</v>
      </c>
      <c r="K104" s="91"/>
      <c r="L104" s="91">
        <f t="shared" si="47"/>
        <v>-2592</v>
      </c>
      <c r="M104" s="91">
        <f t="shared" si="47"/>
        <v>-5121</v>
      </c>
      <c r="N104" s="91">
        <f t="shared" si="47"/>
        <v>-2780</v>
      </c>
      <c r="O104" s="91">
        <f t="shared" si="47"/>
        <v>-1095</v>
      </c>
      <c r="P104" s="91">
        <f t="shared" si="47"/>
        <v>-660</v>
      </c>
      <c r="Q104" s="91">
        <f t="shared" si="47"/>
        <v>-708</v>
      </c>
      <c r="R104" s="91"/>
      <c r="S104" s="91"/>
      <c r="T104" s="91">
        <f t="shared" si="47"/>
        <v>-3875</v>
      </c>
      <c r="U104" s="91">
        <f t="shared" si="47"/>
        <v>-2330</v>
      </c>
      <c r="V104" s="91"/>
      <c r="W104" s="91">
        <f t="shared" si="47"/>
        <v>-3205</v>
      </c>
      <c r="X104" s="91">
        <f t="shared" si="47"/>
        <v>-1074</v>
      </c>
      <c r="Y104" s="91">
        <f t="shared" si="47"/>
        <v>-2210</v>
      </c>
      <c r="Z104" s="91">
        <f t="shared" si="47"/>
        <v>-798</v>
      </c>
      <c r="AA104" s="91">
        <f t="shared" si="47"/>
        <v>-1755</v>
      </c>
      <c r="AB104" s="91"/>
      <c r="AC104" s="91">
        <f t="shared" si="47"/>
        <v>-9000</v>
      </c>
      <c r="AD104" s="91"/>
      <c r="AE104" s="91"/>
      <c r="AF104" s="91"/>
      <c r="AG104" s="91">
        <f t="shared" si="47"/>
        <v>-1210</v>
      </c>
    </row>
    <row r="105" spans="1:34" ht="30.6" hidden="1" customHeight="1" x14ac:dyDescent="0.25">
      <c r="A105" s="12" t="s">
        <v>33</v>
      </c>
      <c r="B105" s="20"/>
      <c r="C105" s="20">
        <f>SUM(E105:AG105)</f>
        <v>61929</v>
      </c>
      <c r="D105" s="13"/>
      <c r="E105" s="9">
        <v>2925</v>
      </c>
      <c r="F105" s="9">
        <v>2253</v>
      </c>
      <c r="G105" s="9">
        <v>8550</v>
      </c>
      <c r="H105" s="9">
        <v>3688</v>
      </c>
      <c r="I105" s="9">
        <v>2300</v>
      </c>
      <c r="J105" s="9">
        <v>3800</v>
      </c>
      <c r="K105" s="9"/>
      <c r="L105" s="9">
        <v>2592</v>
      </c>
      <c r="M105" s="9">
        <v>5121</v>
      </c>
      <c r="N105" s="9">
        <v>2780</v>
      </c>
      <c r="O105" s="9">
        <v>1095</v>
      </c>
      <c r="P105" s="9">
        <v>660</v>
      </c>
      <c r="Q105" s="9">
        <v>708</v>
      </c>
      <c r="R105" s="9"/>
      <c r="S105" s="9"/>
      <c r="T105" s="9">
        <v>3875</v>
      </c>
      <c r="U105" s="9">
        <v>2330</v>
      </c>
      <c r="V105" s="9"/>
      <c r="W105" s="9">
        <v>3205</v>
      </c>
      <c r="X105" s="9">
        <v>1074</v>
      </c>
      <c r="Y105" s="9">
        <v>2210</v>
      </c>
      <c r="Z105" s="9">
        <v>798</v>
      </c>
      <c r="AA105" s="9">
        <v>1755</v>
      </c>
      <c r="AB105" s="9"/>
      <c r="AC105" s="9">
        <v>9000</v>
      </c>
      <c r="AD105" s="9"/>
      <c r="AE105" s="9"/>
      <c r="AF105" s="9"/>
      <c r="AG105" s="9">
        <v>1210</v>
      </c>
      <c r="AH105" s="18"/>
    </row>
    <row r="106" spans="1:34" ht="30" hidden="1" customHeight="1" x14ac:dyDescent="0.25">
      <c r="A106" s="12"/>
      <c r="B106" s="28"/>
      <c r="C106" s="20"/>
      <c r="D106" s="13" t="e">
        <f t="shared" si="45"/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4" s="38" customFormat="1" ht="30" hidden="1" customHeight="1" x14ac:dyDescent="0.25">
      <c r="A107" s="12" t="s">
        <v>34</v>
      </c>
      <c r="B107" s="37"/>
      <c r="C107" s="37"/>
      <c r="D107" s="13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1:34" ht="30" hidden="1" customHeight="1" x14ac:dyDescent="0.25">
      <c r="A108" s="12" t="s">
        <v>35</v>
      </c>
      <c r="B108" s="29"/>
      <c r="C108" s="23">
        <f>SUM(E108:AG108)</f>
        <v>0</v>
      </c>
      <c r="D108" s="13" t="e">
        <f t="shared" si="45"/>
        <v>#DIV/0!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1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</row>
    <row r="109" spans="1:34" ht="30" hidden="1" customHeight="1" x14ac:dyDescent="0.25">
      <c r="A109" s="39" t="s">
        <v>36</v>
      </c>
      <c r="B109" s="40"/>
      <c r="C109" s="40"/>
      <c r="D109" s="13" t="e">
        <f t="shared" si="45"/>
        <v>#DIV/0!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</row>
    <row r="110" spans="1:34" ht="30" hidden="1" customHeight="1" x14ac:dyDescent="0.25">
      <c r="A110" s="12" t="s">
        <v>37</v>
      </c>
      <c r="B110" s="36"/>
      <c r="C110" s="36"/>
      <c r="D110" s="13" t="e">
        <f t="shared" si="45"/>
        <v>#DIV/0!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</row>
    <row r="111" spans="1:34" ht="30" hidden="1" customHeight="1" x14ac:dyDescent="0.25">
      <c r="A111" s="12" t="s">
        <v>38</v>
      </c>
      <c r="B111" s="24"/>
      <c r="C111" s="24" t="e">
        <f>C110/C109</f>
        <v>#DIV/0!</v>
      </c>
      <c r="D111" s="13" t="e">
        <f t="shared" si="45"/>
        <v>#DIV/0!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</row>
    <row r="112" spans="1:34" ht="30" hidden="1" customHeight="1" x14ac:dyDescent="0.25">
      <c r="A112" s="39" t="s">
        <v>130</v>
      </c>
      <c r="B112" s="74"/>
      <c r="C112" s="74"/>
      <c r="D112" s="42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</row>
    <row r="113" spans="1:33" s="11" customFormat="1" ht="30" hidden="1" customHeight="1" outlineLevel="1" x14ac:dyDescent="0.2">
      <c r="A113" s="43" t="s">
        <v>39</v>
      </c>
      <c r="B113" s="20"/>
      <c r="C113" s="23"/>
      <c r="D113" s="13" t="e">
        <f t="shared" ref="D113:D150" si="48">C113/B113</f>
        <v>#DIV/0!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1" customFormat="1" ht="30" hidden="1" customHeight="1" outlineLevel="1" x14ac:dyDescent="0.2">
      <c r="A114" s="43" t="s">
        <v>44</v>
      </c>
      <c r="B114" s="34"/>
      <c r="C114" s="22"/>
      <c r="D114" s="13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1" customFormat="1" ht="30" hidden="1" customHeight="1" outlineLevel="1" x14ac:dyDescent="0.2">
      <c r="A115" s="43" t="s">
        <v>106</v>
      </c>
      <c r="B115" s="34"/>
      <c r="C115" s="22"/>
      <c r="D115" s="13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s="11" customFormat="1" ht="30" hidden="1" customHeight="1" outlineLevel="1" x14ac:dyDescent="0.2">
      <c r="A116" s="43" t="s">
        <v>107</v>
      </c>
      <c r="B116" s="34"/>
      <c r="C116" s="22"/>
      <c r="D116" s="13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s="45" customFormat="1" ht="34.9" hidden="1" customHeight="1" outlineLevel="1" x14ac:dyDescent="0.2">
      <c r="A117" s="12" t="s">
        <v>40</v>
      </c>
      <c r="B117" s="34"/>
      <c r="C117" s="22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45" customFormat="1" ht="33" hidden="1" customHeight="1" outlineLevel="1" x14ac:dyDescent="0.2">
      <c r="A118" s="12" t="s">
        <v>41</v>
      </c>
      <c r="B118" s="34"/>
      <c r="C118" s="22"/>
      <c r="D118" s="1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11" customFormat="1" ht="34.15" hidden="1" customHeight="1" outlineLevel="1" x14ac:dyDescent="0.2">
      <c r="A119" s="10" t="s">
        <v>42</v>
      </c>
      <c r="B119" s="23"/>
      <c r="C119" s="23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11" customFormat="1" ht="30" hidden="1" customHeight="1" x14ac:dyDescent="0.2">
      <c r="A120" s="27" t="s">
        <v>43</v>
      </c>
      <c r="B120" s="20"/>
      <c r="C120" s="23"/>
      <c r="D120" s="13" t="e">
        <f t="shared" si="48"/>
        <v>#DIV/0!</v>
      </c>
      <c r="E120" s="34"/>
      <c r="F120" s="34"/>
      <c r="G120" s="34"/>
      <c r="H120" s="34"/>
      <c r="I120" s="34"/>
      <c r="J120" s="34"/>
      <c r="K120" s="93"/>
      <c r="L120" s="34"/>
      <c r="M120" s="34"/>
      <c r="N120" s="34"/>
      <c r="O120" s="34"/>
      <c r="P120" s="34"/>
      <c r="Q120" s="34"/>
      <c r="R120" s="93"/>
      <c r="S120" s="93"/>
      <c r="T120" s="34"/>
      <c r="U120" s="34"/>
      <c r="V120" s="93"/>
      <c r="W120" s="34"/>
      <c r="X120" s="34"/>
      <c r="Y120" s="34"/>
      <c r="Z120" s="34"/>
      <c r="AA120" s="34"/>
      <c r="AB120" s="93"/>
      <c r="AC120" s="34"/>
      <c r="AD120" s="93"/>
      <c r="AE120" s="93"/>
      <c r="AF120" s="93"/>
      <c r="AG120" s="34"/>
    </row>
    <row r="121" spans="1:33" s="11" customFormat="1" ht="30" hidden="1" customHeight="1" x14ac:dyDescent="0.2">
      <c r="A121" s="12" t="s">
        <v>136</v>
      </c>
      <c r="B121" s="24" t="e">
        <f>B120/B119</f>
        <v>#DIV/0!</v>
      </c>
      <c r="C121" s="24" t="e">
        <f>C120/C119</f>
        <v>#DIV/0!</v>
      </c>
      <c r="D121" s="13"/>
      <c r="E121" s="24" t="e">
        <f>E120/E119</f>
        <v>#DIV/0!</v>
      </c>
      <c r="F121" s="24" t="e">
        <f>F120/F119</f>
        <v>#DIV/0!</v>
      </c>
      <c r="G121" s="24" t="e">
        <f t="shared" ref="G121:AG121" si="49">G120/G119</f>
        <v>#DIV/0!</v>
      </c>
      <c r="H121" s="24" t="e">
        <f t="shared" si="49"/>
        <v>#DIV/0!</v>
      </c>
      <c r="I121" s="24" t="e">
        <f t="shared" si="49"/>
        <v>#DIV/0!</v>
      </c>
      <c r="J121" s="24" t="e">
        <f t="shared" si="49"/>
        <v>#DIV/0!</v>
      </c>
      <c r="K121" s="24"/>
      <c r="L121" s="24" t="e">
        <f t="shared" si="49"/>
        <v>#DIV/0!</v>
      </c>
      <c r="M121" s="24" t="e">
        <f t="shared" si="49"/>
        <v>#DIV/0!</v>
      </c>
      <c r="N121" s="24" t="e">
        <f t="shared" si="49"/>
        <v>#DIV/0!</v>
      </c>
      <c r="O121" s="24" t="e">
        <f t="shared" si="49"/>
        <v>#DIV/0!</v>
      </c>
      <c r="P121" s="24" t="e">
        <f t="shared" si="49"/>
        <v>#DIV/0!</v>
      </c>
      <c r="Q121" s="24" t="e">
        <f t="shared" si="49"/>
        <v>#DIV/0!</v>
      </c>
      <c r="R121" s="24"/>
      <c r="S121" s="24"/>
      <c r="T121" s="24" t="e">
        <f t="shared" si="49"/>
        <v>#DIV/0!</v>
      </c>
      <c r="U121" s="24" t="e">
        <f t="shared" si="49"/>
        <v>#DIV/0!</v>
      </c>
      <c r="V121" s="24"/>
      <c r="W121" s="24" t="e">
        <f t="shared" si="49"/>
        <v>#DIV/0!</v>
      </c>
      <c r="X121" s="24" t="e">
        <f t="shared" si="49"/>
        <v>#DIV/0!</v>
      </c>
      <c r="Y121" s="24" t="e">
        <f t="shared" si="49"/>
        <v>#DIV/0!</v>
      </c>
      <c r="Z121" s="24" t="e">
        <f t="shared" si="49"/>
        <v>#DIV/0!</v>
      </c>
      <c r="AA121" s="24" t="e">
        <f t="shared" si="49"/>
        <v>#DIV/0!</v>
      </c>
      <c r="AB121" s="24"/>
      <c r="AC121" s="24" t="e">
        <f t="shared" si="49"/>
        <v>#DIV/0!</v>
      </c>
      <c r="AD121" s="24"/>
      <c r="AE121" s="24"/>
      <c r="AF121" s="24"/>
      <c r="AG121" s="24" t="e">
        <f t="shared" si="49"/>
        <v>#DIV/0!</v>
      </c>
    </row>
    <row r="122" spans="1:33" s="87" customFormat="1" ht="31.9" hidden="1" customHeight="1" x14ac:dyDescent="0.2">
      <c r="A122" s="85" t="s">
        <v>48</v>
      </c>
      <c r="B122" s="88">
        <f>B119-B120</f>
        <v>0</v>
      </c>
      <c r="C122" s="88">
        <f>C119-C120</f>
        <v>0</v>
      </c>
      <c r="D122" s="88"/>
      <c r="E122" s="88">
        <f t="shared" ref="E122:AG122" si="50">E119-E120</f>
        <v>0</v>
      </c>
      <c r="F122" s="88">
        <f t="shared" si="50"/>
        <v>0</v>
      </c>
      <c r="G122" s="88">
        <f t="shared" si="50"/>
        <v>0</v>
      </c>
      <c r="H122" s="88">
        <f t="shared" si="50"/>
        <v>0</v>
      </c>
      <c r="I122" s="88">
        <f t="shared" si="50"/>
        <v>0</v>
      </c>
      <c r="J122" s="88">
        <f t="shared" si="50"/>
        <v>0</v>
      </c>
      <c r="K122" s="88"/>
      <c r="L122" s="88">
        <f t="shared" si="50"/>
        <v>0</v>
      </c>
      <c r="M122" s="88">
        <f t="shared" si="50"/>
        <v>0</v>
      </c>
      <c r="N122" s="88">
        <f t="shared" si="50"/>
        <v>0</v>
      </c>
      <c r="O122" s="88">
        <f t="shared" si="50"/>
        <v>0</v>
      </c>
      <c r="P122" s="88">
        <f t="shared" si="50"/>
        <v>0</v>
      </c>
      <c r="Q122" s="88">
        <f t="shared" si="50"/>
        <v>0</v>
      </c>
      <c r="R122" s="88"/>
      <c r="S122" s="88"/>
      <c r="T122" s="88">
        <f t="shared" si="50"/>
        <v>0</v>
      </c>
      <c r="U122" s="88">
        <f t="shared" si="50"/>
        <v>0</v>
      </c>
      <c r="V122" s="88"/>
      <c r="W122" s="88">
        <f t="shared" si="50"/>
        <v>0</v>
      </c>
      <c r="X122" s="88">
        <f t="shared" si="50"/>
        <v>0</v>
      </c>
      <c r="Y122" s="88">
        <f t="shared" si="50"/>
        <v>0</v>
      </c>
      <c r="Z122" s="88">
        <f t="shared" si="50"/>
        <v>0</v>
      </c>
      <c r="AA122" s="88">
        <f t="shared" si="50"/>
        <v>0</v>
      </c>
      <c r="AB122" s="88"/>
      <c r="AC122" s="88">
        <f t="shared" si="50"/>
        <v>0</v>
      </c>
      <c r="AD122" s="88"/>
      <c r="AE122" s="88"/>
      <c r="AF122" s="88"/>
      <c r="AG122" s="88">
        <f t="shared" si="50"/>
        <v>0</v>
      </c>
    </row>
    <row r="123" spans="1:33" s="11" customFormat="1" ht="30" hidden="1" customHeight="1" x14ac:dyDescent="0.2">
      <c r="A123" s="10" t="s">
        <v>44</v>
      </c>
      <c r="B123" s="34"/>
      <c r="C123" s="22">
        <f t="shared" ref="C123:C126" si="51">SUM(E123:AG123)</f>
        <v>0</v>
      </c>
      <c r="D123" s="13" t="e">
        <f t="shared" si="48"/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s="11" customFormat="1" ht="30" hidden="1" customHeight="1" x14ac:dyDescent="0.2">
      <c r="A124" s="10" t="s">
        <v>45</v>
      </c>
      <c r="B124" s="34"/>
      <c r="C124" s="22">
        <f t="shared" si="51"/>
        <v>0</v>
      </c>
      <c r="D124" s="13" t="e">
        <f t="shared" si="48"/>
        <v>#DIV/0!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s="11" customFormat="1" ht="30" hidden="1" customHeight="1" x14ac:dyDescent="0.2">
      <c r="A125" s="10" t="s">
        <v>46</v>
      </c>
      <c r="B125" s="34"/>
      <c r="C125" s="22">
        <f t="shared" si="51"/>
        <v>0</v>
      </c>
      <c r="D125" s="13" t="e">
        <f t="shared" si="48"/>
        <v>#DIV/0!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s="11" customFormat="1" ht="30" hidden="1" customHeight="1" x14ac:dyDescent="0.2">
      <c r="A126" s="10" t="s">
        <v>47</v>
      </c>
      <c r="B126" s="34"/>
      <c r="C126" s="22">
        <f t="shared" si="51"/>
        <v>0</v>
      </c>
      <c r="D126" s="13" t="e">
        <f t="shared" si="48"/>
        <v>#DIV/0!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:33" s="11" customFormat="1" ht="30" hidden="1" customHeight="1" x14ac:dyDescent="0.2">
      <c r="A127" s="27" t="s">
        <v>49</v>
      </c>
      <c r="B127" s="23"/>
      <c r="C127" s="23">
        <f>SUM(E127:AG127)</f>
        <v>0</v>
      </c>
      <c r="D127" s="13" t="e">
        <f t="shared" si="48"/>
        <v>#DIV/0!</v>
      </c>
      <c r="E127" s="34"/>
      <c r="F127" s="34"/>
      <c r="G127" s="34"/>
      <c r="H127" s="34"/>
      <c r="I127" s="34"/>
      <c r="J127" s="34"/>
      <c r="K127" s="93"/>
      <c r="L127" s="34"/>
      <c r="M127" s="34"/>
      <c r="N127" s="34"/>
      <c r="O127" s="34"/>
      <c r="P127" s="34"/>
      <c r="Q127" s="34"/>
      <c r="R127" s="93"/>
      <c r="S127" s="93"/>
      <c r="T127" s="34"/>
      <c r="U127" s="34"/>
      <c r="V127" s="93"/>
      <c r="W127" s="34"/>
      <c r="X127" s="34"/>
      <c r="Y127" s="34"/>
      <c r="Z127" s="34"/>
      <c r="AA127" s="34"/>
      <c r="AB127" s="93"/>
      <c r="AC127" s="34"/>
      <c r="AD127" s="93"/>
      <c r="AE127" s="93"/>
      <c r="AF127" s="93"/>
      <c r="AG127" s="34"/>
    </row>
    <row r="128" spans="1:33" s="11" customFormat="1" ht="31.15" hidden="1" customHeight="1" x14ac:dyDescent="0.2">
      <c r="A128" s="12" t="s">
        <v>136</v>
      </c>
      <c r="B128" s="24" t="e">
        <f>B127/B119</f>
        <v>#DIV/0!</v>
      </c>
      <c r="C128" s="24" t="e">
        <f>C127/C119</f>
        <v>#DIV/0!</v>
      </c>
      <c r="D128" s="24"/>
      <c r="E128" s="24" t="e">
        <f t="shared" ref="E128:AG128" si="52">E127/E119</f>
        <v>#DIV/0!</v>
      </c>
      <c r="F128" s="24" t="e">
        <f t="shared" si="52"/>
        <v>#DIV/0!</v>
      </c>
      <c r="G128" s="24" t="e">
        <f t="shared" si="52"/>
        <v>#DIV/0!</v>
      </c>
      <c r="H128" s="24" t="e">
        <f t="shared" si="52"/>
        <v>#DIV/0!</v>
      </c>
      <c r="I128" s="24" t="e">
        <f t="shared" si="52"/>
        <v>#DIV/0!</v>
      </c>
      <c r="J128" s="24" t="e">
        <f t="shared" si="52"/>
        <v>#DIV/0!</v>
      </c>
      <c r="K128" s="24"/>
      <c r="L128" s="24" t="e">
        <f t="shared" si="52"/>
        <v>#DIV/0!</v>
      </c>
      <c r="M128" s="24" t="e">
        <f t="shared" si="52"/>
        <v>#DIV/0!</v>
      </c>
      <c r="N128" s="24" t="e">
        <f t="shared" si="52"/>
        <v>#DIV/0!</v>
      </c>
      <c r="O128" s="24" t="e">
        <f t="shared" si="52"/>
        <v>#DIV/0!</v>
      </c>
      <c r="P128" s="24" t="e">
        <f t="shared" si="52"/>
        <v>#DIV/0!</v>
      </c>
      <c r="Q128" s="24" t="e">
        <f t="shared" si="52"/>
        <v>#DIV/0!</v>
      </c>
      <c r="R128" s="24"/>
      <c r="S128" s="24"/>
      <c r="T128" s="24" t="e">
        <f t="shared" si="52"/>
        <v>#DIV/0!</v>
      </c>
      <c r="U128" s="24" t="e">
        <f t="shared" si="52"/>
        <v>#DIV/0!</v>
      </c>
      <c r="V128" s="24"/>
      <c r="W128" s="24" t="e">
        <f t="shared" si="52"/>
        <v>#DIV/0!</v>
      </c>
      <c r="X128" s="24" t="e">
        <f t="shared" si="52"/>
        <v>#DIV/0!</v>
      </c>
      <c r="Y128" s="24" t="e">
        <f t="shared" si="52"/>
        <v>#DIV/0!</v>
      </c>
      <c r="Z128" s="24" t="e">
        <f t="shared" si="52"/>
        <v>#DIV/0!</v>
      </c>
      <c r="AA128" s="24" t="e">
        <f t="shared" si="52"/>
        <v>#DIV/0!</v>
      </c>
      <c r="AB128" s="24"/>
      <c r="AC128" s="24" t="e">
        <f t="shared" si="52"/>
        <v>#DIV/0!</v>
      </c>
      <c r="AD128" s="24"/>
      <c r="AE128" s="24"/>
      <c r="AF128" s="24"/>
      <c r="AG128" s="24" t="e">
        <f t="shared" si="52"/>
        <v>#DIV/0!</v>
      </c>
    </row>
    <row r="129" spans="1:33" s="11" customFormat="1" ht="30" hidden="1" customHeight="1" x14ac:dyDescent="0.2">
      <c r="A129" s="10" t="s">
        <v>44</v>
      </c>
      <c r="B129" s="34"/>
      <c r="C129" s="22">
        <f t="shared" ref="C129:C139" si="53">SUM(E129:AG129)</f>
        <v>0</v>
      </c>
      <c r="D129" s="13" t="e">
        <f t="shared" si="48"/>
        <v>#DIV/0!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s="11" customFormat="1" ht="30" hidden="1" customHeight="1" x14ac:dyDescent="0.2">
      <c r="A130" s="10" t="s">
        <v>45</v>
      </c>
      <c r="B130" s="34"/>
      <c r="C130" s="22">
        <f t="shared" si="53"/>
        <v>0</v>
      </c>
      <c r="D130" s="13" t="e">
        <f t="shared" si="48"/>
        <v>#DIV/0!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s="11" customFormat="1" ht="30" hidden="1" customHeight="1" x14ac:dyDescent="0.2">
      <c r="A131" s="10" t="s">
        <v>46</v>
      </c>
      <c r="B131" s="34"/>
      <c r="C131" s="22">
        <f t="shared" si="53"/>
        <v>0</v>
      </c>
      <c r="D131" s="13" t="e">
        <f t="shared" si="48"/>
        <v>#DIV/0!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s="11" customFormat="1" ht="30" hidden="1" customHeight="1" x14ac:dyDescent="0.2">
      <c r="A132" s="10" t="s">
        <v>47</v>
      </c>
      <c r="B132" s="34"/>
      <c r="C132" s="22">
        <f t="shared" si="53"/>
        <v>0</v>
      </c>
      <c r="D132" s="13" t="e">
        <f t="shared" si="48"/>
        <v>#DIV/0!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75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 s="45" customFormat="1" ht="48" hidden="1" customHeight="1" x14ac:dyDescent="0.2">
      <c r="A133" s="12" t="s">
        <v>144</v>
      </c>
      <c r="B133" s="34"/>
      <c r="C133" s="22">
        <v>595200</v>
      </c>
      <c r="D133" s="14" t="e">
        <f t="shared" si="48"/>
        <v>#DIV/0!</v>
      </c>
      <c r="E133" s="34"/>
      <c r="F133" s="34"/>
      <c r="G133" s="34"/>
      <c r="H133" s="34"/>
      <c r="I133" s="34"/>
      <c r="J133" s="34"/>
      <c r="K133" s="93"/>
      <c r="L133" s="34"/>
      <c r="M133" s="34"/>
      <c r="N133" s="34"/>
      <c r="O133" s="34"/>
      <c r="P133" s="34"/>
      <c r="Q133" s="34"/>
      <c r="R133" s="93"/>
      <c r="S133" s="93"/>
      <c r="T133" s="34"/>
      <c r="U133" s="34"/>
      <c r="V133" s="93"/>
      <c r="W133" s="34"/>
      <c r="X133" s="34"/>
      <c r="Y133" s="34"/>
      <c r="Z133" s="34"/>
      <c r="AA133" s="34"/>
      <c r="AB133" s="93"/>
      <c r="AC133" s="34"/>
      <c r="AD133" s="93"/>
      <c r="AE133" s="93"/>
      <c r="AF133" s="93"/>
      <c r="AG133" s="34"/>
    </row>
    <row r="134" spans="1:33" s="11" customFormat="1" ht="30" hidden="1" customHeight="1" x14ac:dyDescent="0.2">
      <c r="A134" s="27" t="s">
        <v>145</v>
      </c>
      <c r="B134" s="23"/>
      <c r="C134" s="23">
        <f t="shared" si="53"/>
        <v>0</v>
      </c>
      <c r="D134" s="13" t="e">
        <f t="shared" si="48"/>
        <v>#DIV/0!</v>
      </c>
      <c r="E134" s="34"/>
      <c r="F134" s="34"/>
      <c r="G134" s="34"/>
      <c r="H134" s="34"/>
      <c r="I134" s="34"/>
      <c r="J134" s="34"/>
      <c r="K134" s="93"/>
      <c r="L134" s="34"/>
      <c r="M134" s="34"/>
      <c r="N134" s="34"/>
      <c r="O134" s="34"/>
      <c r="P134" s="34"/>
      <c r="Q134" s="34"/>
      <c r="R134" s="93"/>
      <c r="S134" s="93"/>
      <c r="T134" s="34"/>
      <c r="U134" s="34"/>
      <c r="V134" s="93"/>
      <c r="W134" s="34"/>
      <c r="X134" s="34"/>
      <c r="Y134" s="34"/>
      <c r="Z134" s="34"/>
      <c r="AA134" s="34"/>
      <c r="AB134" s="93"/>
      <c r="AC134" s="34"/>
      <c r="AD134" s="93"/>
      <c r="AE134" s="93"/>
      <c r="AF134" s="93"/>
      <c r="AG134" s="34"/>
    </row>
    <row r="135" spans="1:33" s="11" customFormat="1" ht="27" hidden="1" customHeight="1" x14ac:dyDescent="0.2">
      <c r="A135" s="12" t="s">
        <v>5</v>
      </c>
      <c r="B135" s="25" t="e">
        <f>B134/B133</f>
        <v>#DIV/0!</v>
      </c>
      <c r="C135" s="25">
        <f>C134/C133</f>
        <v>0</v>
      </c>
      <c r="D135" s="8"/>
      <c r="E135" s="25" t="e">
        <f t="shared" ref="E135:AG135" si="54">E134/E133</f>
        <v>#DIV/0!</v>
      </c>
      <c r="F135" s="25" t="e">
        <f t="shared" si="54"/>
        <v>#DIV/0!</v>
      </c>
      <c r="G135" s="25" t="e">
        <f t="shared" si="54"/>
        <v>#DIV/0!</v>
      </c>
      <c r="H135" s="25" t="e">
        <f t="shared" si="54"/>
        <v>#DIV/0!</v>
      </c>
      <c r="I135" s="25" t="e">
        <f t="shared" si="54"/>
        <v>#DIV/0!</v>
      </c>
      <c r="J135" s="25" t="e">
        <f t="shared" si="54"/>
        <v>#DIV/0!</v>
      </c>
      <c r="K135" s="92"/>
      <c r="L135" s="25" t="e">
        <f t="shared" si="54"/>
        <v>#DIV/0!</v>
      </c>
      <c r="M135" s="25" t="e">
        <f t="shared" si="54"/>
        <v>#DIV/0!</v>
      </c>
      <c r="N135" s="25" t="e">
        <f t="shared" si="54"/>
        <v>#DIV/0!</v>
      </c>
      <c r="O135" s="25" t="e">
        <f t="shared" si="54"/>
        <v>#DIV/0!</v>
      </c>
      <c r="P135" s="25" t="e">
        <f t="shared" si="54"/>
        <v>#DIV/0!</v>
      </c>
      <c r="Q135" s="25" t="e">
        <f t="shared" si="54"/>
        <v>#DIV/0!</v>
      </c>
      <c r="R135" s="92"/>
      <c r="S135" s="92"/>
      <c r="T135" s="25" t="e">
        <f t="shared" si="54"/>
        <v>#DIV/0!</v>
      </c>
      <c r="U135" s="25" t="e">
        <f t="shared" si="54"/>
        <v>#DIV/0!</v>
      </c>
      <c r="V135" s="92"/>
      <c r="W135" s="25" t="e">
        <f t="shared" si="54"/>
        <v>#DIV/0!</v>
      </c>
      <c r="X135" s="25" t="e">
        <f t="shared" si="54"/>
        <v>#DIV/0!</v>
      </c>
      <c r="Y135" s="25" t="e">
        <f t="shared" si="54"/>
        <v>#DIV/0!</v>
      </c>
      <c r="Z135" s="25" t="e">
        <f t="shared" si="54"/>
        <v>#DIV/0!</v>
      </c>
      <c r="AA135" s="25" t="e">
        <f t="shared" si="54"/>
        <v>#DIV/0!</v>
      </c>
      <c r="AB135" s="92"/>
      <c r="AC135" s="25" t="e">
        <f t="shared" si="54"/>
        <v>#DIV/0!</v>
      </c>
      <c r="AD135" s="92"/>
      <c r="AE135" s="92"/>
      <c r="AF135" s="92"/>
      <c r="AG135" s="25" t="e">
        <f t="shared" si="54"/>
        <v>#DIV/0!</v>
      </c>
    </row>
    <row r="136" spans="1:33" s="11" customFormat="1" ht="30" hidden="1" customHeight="1" x14ac:dyDescent="0.2">
      <c r="A136" s="10" t="s">
        <v>44</v>
      </c>
      <c r="B136" s="22"/>
      <c r="C136" s="22">
        <f t="shared" si="53"/>
        <v>0</v>
      </c>
      <c r="D136" s="13" t="e">
        <f t="shared" si="48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s="11" customFormat="1" ht="30" hidden="1" customHeight="1" x14ac:dyDescent="0.2">
      <c r="A137" s="10" t="s">
        <v>45</v>
      </c>
      <c r="B137" s="22"/>
      <c r="C137" s="22">
        <f t="shared" si="53"/>
        <v>0</v>
      </c>
      <c r="D137" s="13" t="e">
        <f t="shared" si="48"/>
        <v>#DIV/0!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s="11" customFormat="1" ht="31.15" hidden="1" customHeight="1" x14ac:dyDescent="0.2">
      <c r="A138" s="10" t="s">
        <v>46</v>
      </c>
      <c r="B138" s="22"/>
      <c r="C138" s="22">
        <f t="shared" si="53"/>
        <v>0</v>
      </c>
      <c r="D138" s="13" t="e">
        <f t="shared" si="48"/>
        <v>#DIV/0!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s="11" customFormat="1" ht="31.15" hidden="1" customHeight="1" x14ac:dyDescent="0.2">
      <c r="A139" s="10" t="s">
        <v>47</v>
      </c>
      <c r="B139" s="34"/>
      <c r="C139" s="22">
        <f t="shared" si="53"/>
        <v>0</v>
      </c>
      <c r="D139" s="13" t="e">
        <f t="shared" si="48"/>
        <v>#DIV/0!</v>
      </c>
      <c r="E139" s="21"/>
      <c r="F139" s="21"/>
      <c r="G139" s="46"/>
      <c r="H139" s="46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75"/>
      <c r="Y139" s="21"/>
      <c r="Z139" s="21"/>
      <c r="AA139" s="21"/>
      <c r="AB139" s="21"/>
      <c r="AC139" s="21"/>
      <c r="AD139" s="21"/>
      <c r="AE139" s="21"/>
      <c r="AF139" s="21"/>
      <c r="AG139" s="21"/>
    </row>
    <row r="140" spans="1:33" s="11" customFormat="1" ht="31.15" hidden="1" customHeight="1" x14ac:dyDescent="0.2">
      <c r="A140" s="27" t="s">
        <v>50</v>
      </c>
      <c r="B140" s="48" t="e">
        <f>B134/B127*10</f>
        <v>#DIV/0!</v>
      </c>
      <c r="C140" s="48" t="e">
        <f>C134/C127*10</f>
        <v>#DIV/0!</v>
      </c>
      <c r="D140" s="13" t="e">
        <f t="shared" si="48"/>
        <v>#DIV/0!</v>
      </c>
      <c r="E140" s="49" t="e">
        <f t="shared" ref="E140:AG140" si="55">E134/E127*10</f>
        <v>#DIV/0!</v>
      </c>
      <c r="F140" s="49" t="e">
        <f t="shared" si="55"/>
        <v>#DIV/0!</v>
      </c>
      <c r="G140" s="49" t="e">
        <f t="shared" si="55"/>
        <v>#DIV/0!</v>
      </c>
      <c r="H140" s="49" t="e">
        <f t="shared" si="55"/>
        <v>#DIV/0!</v>
      </c>
      <c r="I140" s="49" t="e">
        <f t="shared" si="55"/>
        <v>#DIV/0!</v>
      </c>
      <c r="J140" s="49" t="e">
        <f t="shared" si="55"/>
        <v>#DIV/0!</v>
      </c>
      <c r="K140" s="49"/>
      <c r="L140" s="49" t="e">
        <f t="shared" si="55"/>
        <v>#DIV/0!</v>
      </c>
      <c r="M140" s="49" t="e">
        <f t="shared" si="55"/>
        <v>#DIV/0!</v>
      </c>
      <c r="N140" s="49" t="e">
        <f t="shared" si="55"/>
        <v>#DIV/0!</v>
      </c>
      <c r="O140" s="49" t="e">
        <f t="shared" si="55"/>
        <v>#DIV/0!</v>
      </c>
      <c r="P140" s="49" t="e">
        <f t="shared" si="55"/>
        <v>#DIV/0!</v>
      </c>
      <c r="Q140" s="49" t="e">
        <f t="shared" si="55"/>
        <v>#DIV/0!</v>
      </c>
      <c r="R140" s="49"/>
      <c r="S140" s="49"/>
      <c r="T140" s="49" t="e">
        <f t="shared" si="55"/>
        <v>#DIV/0!</v>
      </c>
      <c r="U140" s="49" t="e">
        <f t="shared" si="55"/>
        <v>#DIV/0!</v>
      </c>
      <c r="V140" s="49"/>
      <c r="W140" s="49" t="e">
        <f t="shared" si="55"/>
        <v>#DIV/0!</v>
      </c>
      <c r="X140" s="49" t="e">
        <f t="shared" si="55"/>
        <v>#DIV/0!</v>
      </c>
      <c r="Y140" s="49" t="e">
        <f t="shared" si="55"/>
        <v>#DIV/0!</v>
      </c>
      <c r="Z140" s="49" t="e">
        <f t="shared" si="55"/>
        <v>#DIV/0!</v>
      </c>
      <c r="AA140" s="49" t="e">
        <f t="shared" si="55"/>
        <v>#DIV/0!</v>
      </c>
      <c r="AB140" s="49"/>
      <c r="AC140" s="49" t="e">
        <f t="shared" si="55"/>
        <v>#DIV/0!</v>
      </c>
      <c r="AD140" s="49"/>
      <c r="AE140" s="49"/>
      <c r="AF140" s="49"/>
      <c r="AG140" s="49" t="e">
        <f t="shared" si="55"/>
        <v>#DIV/0!</v>
      </c>
    </row>
    <row r="141" spans="1:33" s="11" customFormat="1" ht="30" hidden="1" customHeight="1" x14ac:dyDescent="0.2">
      <c r="A141" s="10" t="s">
        <v>44</v>
      </c>
      <c r="B141" s="49" t="e">
        <f t="shared" ref="B141:E144" si="56">B136/B129*10</f>
        <v>#DIV/0!</v>
      </c>
      <c r="C141" s="49" t="e">
        <f t="shared" si="56"/>
        <v>#DIV/0!</v>
      </c>
      <c r="D141" s="13" t="e">
        <f t="shared" si="48"/>
        <v>#DIV/0!</v>
      </c>
      <c r="E141" s="49" t="e">
        <f t="shared" ref="E141:AG141" si="57">E136/E129*10</f>
        <v>#DIV/0!</v>
      </c>
      <c r="F141" s="49" t="e">
        <f t="shared" si="57"/>
        <v>#DIV/0!</v>
      </c>
      <c r="G141" s="49" t="e">
        <f t="shared" si="57"/>
        <v>#DIV/0!</v>
      </c>
      <c r="H141" s="49" t="e">
        <f t="shared" si="57"/>
        <v>#DIV/0!</v>
      </c>
      <c r="I141" s="49" t="e">
        <f t="shared" si="57"/>
        <v>#DIV/0!</v>
      </c>
      <c r="J141" s="49" t="e">
        <f t="shared" si="57"/>
        <v>#DIV/0!</v>
      </c>
      <c r="K141" s="49"/>
      <c r="L141" s="49" t="e">
        <f t="shared" si="57"/>
        <v>#DIV/0!</v>
      </c>
      <c r="M141" s="49" t="e">
        <f t="shared" si="57"/>
        <v>#DIV/0!</v>
      </c>
      <c r="N141" s="49" t="e">
        <f t="shared" si="57"/>
        <v>#DIV/0!</v>
      </c>
      <c r="O141" s="49" t="e">
        <f t="shared" si="57"/>
        <v>#DIV/0!</v>
      </c>
      <c r="P141" s="49" t="e">
        <f t="shared" si="57"/>
        <v>#DIV/0!</v>
      </c>
      <c r="Q141" s="49" t="e">
        <f t="shared" si="57"/>
        <v>#DIV/0!</v>
      </c>
      <c r="R141" s="49"/>
      <c r="S141" s="49"/>
      <c r="T141" s="49" t="e">
        <f t="shared" si="57"/>
        <v>#DIV/0!</v>
      </c>
      <c r="U141" s="49" t="e">
        <f t="shared" si="57"/>
        <v>#DIV/0!</v>
      </c>
      <c r="V141" s="49"/>
      <c r="W141" s="49" t="e">
        <f t="shared" si="57"/>
        <v>#DIV/0!</v>
      </c>
      <c r="X141" s="49" t="e">
        <f t="shared" si="57"/>
        <v>#DIV/0!</v>
      </c>
      <c r="Y141" s="49" t="e">
        <f t="shared" si="57"/>
        <v>#DIV/0!</v>
      </c>
      <c r="Z141" s="49" t="e">
        <f t="shared" si="57"/>
        <v>#DIV/0!</v>
      </c>
      <c r="AA141" s="49" t="e">
        <f t="shared" si="57"/>
        <v>#DIV/0!</v>
      </c>
      <c r="AB141" s="49"/>
      <c r="AC141" s="49" t="e">
        <f t="shared" si="57"/>
        <v>#DIV/0!</v>
      </c>
      <c r="AD141" s="49"/>
      <c r="AE141" s="49"/>
      <c r="AF141" s="49"/>
      <c r="AG141" s="49" t="e">
        <f t="shared" si="57"/>
        <v>#DIV/0!</v>
      </c>
    </row>
    <row r="142" spans="1:33" s="11" customFormat="1" ht="30" hidden="1" customHeight="1" x14ac:dyDescent="0.2">
      <c r="A142" s="10" t="s">
        <v>45</v>
      </c>
      <c r="B142" s="49" t="e">
        <f t="shared" si="56"/>
        <v>#DIV/0!</v>
      </c>
      <c r="C142" s="49" t="e">
        <f t="shared" si="56"/>
        <v>#DIV/0!</v>
      </c>
      <c r="D142" s="13" t="e">
        <f t="shared" si="48"/>
        <v>#DIV/0!</v>
      </c>
      <c r="E142" s="49"/>
      <c r="F142" s="49" t="e">
        <f t="shared" ref="F142:N143" si="58">F137/F130*10</f>
        <v>#DIV/0!</v>
      </c>
      <c r="G142" s="49" t="e">
        <f t="shared" si="58"/>
        <v>#DIV/0!</v>
      </c>
      <c r="H142" s="49" t="e">
        <f t="shared" si="58"/>
        <v>#DIV/0!</v>
      </c>
      <c r="I142" s="49" t="e">
        <f t="shared" si="58"/>
        <v>#DIV/0!</v>
      </c>
      <c r="J142" s="49" t="e">
        <f t="shared" si="58"/>
        <v>#DIV/0!</v>
      </c>
      <c r="K142" s="49"/>
      <c r="L142" s="49" t="e">
        <f t="shared" si="58"/>
        <v>#DIV/0!</v>
      </c>
      <c r="M142" s="49" t="e">
        <f t="shared" si="58"/>
        <v>#DIV/0!</v>
      </c>
      <c r="N142" s="49" t="e">
        <f t="shared" si="58"/>
        <v>#DIV/0!</v>
      </c>
      <c r="O142" s="49"/>
      <c r="P142" s="49" t="e">
        <f>P137/P130*10</f>
        <v>#DIV/0!</v>
      </c>
      <c r="Q142" s="49" t="e">
        <f>Q137/Q130*10</f>
        <v>#DIV/0!</v>
      </c>
      <c r="R142" s="49"/>
      <c r="S142" s="49"/>
      <c r="T142" s="49"/>
      <c r="U142" s="49" t="e">
        <f t="shared" ref="U142:Y143" si="59">U137/U130*10</f>
        <v>#DIV/0!</v>
      </c>
      <c r="V142" s="49"/>
      <c r="W142" s="49" t="e">
        <f t="shared" si="59"/>
        <v>#DIV/0!</v>
      </c>
      <c r="X142" s="49" t="e">
        <f t="shared" si="59"/>
        <v>#DIV/0!</v>
      </c>
      <c r="Y142" s="49" t="e">
        <f t="shared" si="59"/>
        <v>#DIV/0!</v>
      </c>
      <c r="Z142" s="49"/>
      <c r="AA142" s="49"/>
      <c r="AB142" s="49"/>
      <c r="AC142" s="49" t="e">
        <f>AC137/AC130*10</f>
        <v>#DIV/0!</v>
      </c>
      <c r="AD142" s="49"/>
      <c r="AE142" s="49"/>
      <c r="AF142" s="49"/>
      <c r="AG142" s="49" t="e">
        <f>AG137/AG130*10</f>
        <v>#DIV/0!</v>
      </c>
    </row>
    <row r="143" spans="1:33" s="11" customFormat="1" ht="30" hidden="1" customHeight="1" x14ac:dyDescent="0.2">
      <c r="A143" s="10" t="s">
        <v>46</v>
      </c>
      <c r="B143" s="49" t="e">
        <f t="shared" si="56"/>
        <v>#DIV/0!</v>
      </c>
      <c r="C143" s="49" t="e">
        <f t="shared" si="56"/>
        <v>#DIV/0!</v>
      </c>
      <c r="D143" s="13" t="e">
        <f t="shared" si="48"/>
        <v>#DIV/0!</v>
      </c>
      <c r="E143" s="49" t="e">
        <f>E138/E131*10</f>
        <v>#DIV/0!</v>
      </c>
      <c r="F143" s="49" t="e">
        <f t="shared" si="58"/>
        <v>#DIV/0!</v>
      </c>
      <c r="G143" s="49" t="e">
        <f t="shared" si="58"/>
        <v>#DIV/0!</v>
      </c>
      <c r="H143" s="49" t="e">
        <f t="shared" si="58"/>
        <v>#DIV/0!</v>
      </c>
      <c r="I143" s="49" t="e">
        <f t="shared" si="58"/>
        <v>#DIV/0!</v>
      </c>
      <c r="J143" s="49" t="e">
        <f t="shared" si="58"/>
        <v>#DIV/0!</v>
      </c>
      <c r="K143" s="49"/>
      <c r="L143" s="49" t="e">
        <f t="shared" si="58"/>
        <v>#DIV/0!</v>
      </c>
      <c r="M143" s="49" t="e">
        <f t="shared" si="58"/>
        <v>#DIV/0!</v>
      </c>
      <c r="N143" s="49" t="e">
        <f t="shared" si="58"/>
        <v>#DIV/0!</v>
      </c>
      <c r="O143" s="49" t="e">
        <f>O138/O131*10</f>
        <v>#DIV/0!</v>
      </c>
      <c r="P143" s="49" t="e">
        <f>P138/P131*10</f>
        <v>#DIV/0!</v>
      </c>
      <c r="Q143" s="49" t="e">
        <f>Q138/Q131*10</f>
        <v>#DIV/0!</v>
      </c>
      <c r="R143" s="49"/>
      <c r="S143" s="49"/>
      <c r="T143" s="49" t="e">
        <f>T138/T131*10</f>
        <v>#DIV/0!</v>
      </c>
      <c r="U143" s="49" t="e">
        <f t="shared" si="59"/>
        <v>#DIV/0!</v>
      </c>
      <c r="V143" s="49"/>
      <c r="W143" s="49" t="e">
        <f t="shared" si="59"/>
        <v>#DIV/0!</v>
      </c>
      <c r="X143" s="49" t="e">
        <f t="shared" si="59"/>
        <v>#DIV/0!</v>
      </c>
      <c r="Y143" s="49" t="e">
        <f t="shared" si="59"/>
        <v>#DIV/0!</v>
      </c>
      <c r="Z143" s="49" t="e">
        <f>Z138/Z131*10</f>
        <v>#DIV/0!</v>
      </c>
      <c r="AA143" s="49" t="e">
        <f>AA138/AA131*10</f>
        <v>#DIV/0!</v>
      </c>
      <c r="AB143" s="49"/>
      <c r="AC143" s="49" t="e">
        <f>AC138/AC131*10</f>
        <v>#DIV/0!</v>
      </c>
      <c r="AD143" s="49"/>
      <c r="AE143" s="49"/>
      <c r="AF143" s="49"/>
      <c r="AG143" s="49" t="e">
        <f>AG138/AG131*10</f>
        <v>#DIV/0!</v>
      </c>
    </row>
    <row r="144" spans="1:33" s="11" customFormat="1" ht="30" hidden="1" customHeight="1" x14ac:dyDescent="0.2">
      <c r="A144" s="10" t="s">
        <v>47</v>
      </c>
      <c r="B144" s="49" t="e">
        <f t="shared" si="56"/>
        <v>#DIV/0!</v>
      </c>
      <c r="C144" s="49" t="e">
        <f t="shared" si="56"/>
        <v>#DIV/0!</v>
      </c>
      <c r="D144" s="13" t="e">
        <f t="shared" si="48"/>
        <v>#DIV/0!</v>
      </c>
      <c r="E144" s="49" t="e">
        <f t="shared" si="56"/>
        <v>#DIV/0!</v>
      </c>
      <c r="F144" s="49"/>
      <c r="G144" s="49">
        <v>10</v>
      </c>
      <c r="H144" s="49"/>
      <c r="I144" s="49" t="e">
        <f>I139/I132*10</f>
        <v>#DIV/0!</v>
      </c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 t="e">
        <f>T139/T132*10</f>
        <v>#DIV/0!</v>
      </c>
      <c r="U144" s="49" t="e">
        <f>U139/U132*10</f>
        <v>#DIV/0!</v>
      </c>
      <c r="V144" s="49"/>
      <c r="W144" s="49"/>
      <c r="X144" s="49"/>
      <c r="Y144" s="49" t="e">
        <f>Y139/Y132*10</f>
        <v>#DIV/0!</v>
      </c>
      <c r="Z144" s="49"/>
      <c r="AA144" s="49" t="e">
        <f>AA139/AA132*10</f>
        <v>#DIV/0!</v>
      </c>
      <c r="AB144" s="49"/>
      <c r="AC144" s="49"/>
      <c r="AD144" s="49"/>
      <c r="AE144" s="49"/>
      <c r="AF144" s="49"/>
      <c r="AG144" s="49"/>
    </row>
    <row r="145" spans="1:34" s="11" customFormat="1" ht="30" hidden="1" customHeight="1" outlineLevel="1" x14ac:dyDescent="0.2">
      <c r="A145" s="50" t="s">
        <v>110</v>
      </c>
      <c r="B145" s="20"/>
      <c r="C145" s="22">
        <f>SUM(E145:AG145)</f>
        <v>0</v>
      </c>
      <c r="D145" s="13"/>
      <c r="E145" s="33"/>
      <c r="F145" s="32"/>
      <c r="G145" s="53"/>
      <c r="H145" s="32"/>
      <c r="I145" s="32"/>
      <c r="J145" s="32"/>
      <c r="K145" s="32"/>
      <c r="L145" s="32"/>
      <c r="M145" s="49"/>
      <c r="N145" s="32"/>
      <c r="O145" s="32"/>
      <c r="P145" s="32"/>
      <c r="Q145" s="32"/>
      <c r="R145" s="32"/>
      <c r="S145" s="32"/>
      <c r="T145" s="32"/>
      <c r="U145" s="32"/>
      <c r="V145" s="32"/>
      <c r="W145" s="49"/>
      <c r="X145" s="22"/>
      <c r="Y145" s="89"/>
      <c r="Z145" s="89"/>
      <c r="AA145" s="89"/>
      <c r="AB145" s="89"/>
      <c r="AC145" s="22"/>
      <c r="AD145" s="22"/>
      <c r="AE145" s="22"/>
      <c r="AF145" s="22"/>
      <c r="AG145" s="32"/>
    </row>
    <row r="146" spans="1:34" s="11" customFormat="1" ht="30" hidden="1" customHeight="1" x14ac:dyDescent="0.2">
      <c r="A146" s="27" t="s">
        <v>111</v>
      </c>
      <c r="B146" s="20"/>
      <c r="C146" s="22">
        <f>SUM(E146:AG146)</f>
        <v>0</v>
      </c>
      <c r="D146" s="13"/>
      <c r="E146" s="33"/>
      <c r="F146" s="32"/>
      <c r="G146" s="32"/>
      <c r="H146" s="32"/>
      <c r="I146" s="32"/>
      <c r="J146" s="32"/>
      <c r="K146" s="32"/>
      <c r="L146" s="32"/>
      <c r="M146" s="49"/>
      <c r="N146" s="32"/>
      <c r="O146" s="32"/>
      <c r="P146" s="32"/>
      <c r="Q146" s="32"/>
      <c r="R146" s="32"/>
      <c r="S146" s="32"/>
      <c r="T146" s="32"/>
      <c r="U146" s="32"/>
      <c r="V146" s="32"/>
      <c r="W146" s="49"/>
      <c r="X146" s="22"/>
      <c r="Y146" s="89"/>
      <c r="Z146" s="89"/>
      <c r="AA146" s="89"/>
      <c r="AB146" s="89"/>
      <c r="AC146" s="22"/>
      <c r="AD146" s="22"/>
      <c r="AE146" s="22"/>
      <c r="AF146" s="22"/>
      <c r="AG146" s="32"/>
    </row>
    <row r="147" spans="1:34" s="11" customFormat="1" ht="30" hidden="1" customHeight="1" x14ac:dyDescent="0.2">
      <c r="A147" s="27" t="s">
        <v>50</v>
      </c>
      <c r="B147" s="55"/>
      <c r="C147" s="55" t="e">
        <f>C146/C145*10</f>
        <v>#DIV/0!</v>
      </c>
      <c r="D147" s="53"/>
      <c r="E147" s="53"/>
      <c r="F147" s="53"/>
      <c r="G147" s="53"/>
      <c r="H147" s="53" t="e">
        <f>H146/H145*10</f>
        <v>#DIV/0!</v>
      </c>
      <c r="I147" s="53"/>
      <c r="J147" s="53"/>
      <c r="K147" s="53"/>
      <c r="L147" s="53"/>
      <c r="M147" s="53"/>
      <c r="N147" s="53" t="e">
        <f>N146/N145*10</f>
        <v>#DIV/0!</v>
      </c>
      <c r="O147" s="53"/>
      <c r="P147" s="53"/>
      <c r="Q147" s="53" t="e">
        <f>Q146/Q145*10</f>
        <v>#DIV/0!</v>
      </c>
      <c r="R147" s="53"/>
      <c r="S147" s="53"/>
      <c r="T147" s="53"/>
      <c r="U147" s="49" t="e">
        <f>U146/U145*10</f>
        <v>#DIV/0!</v>
      </c>
      <c r="V147" s="49"/>
      <c r="W147" s="49"/>
      <c r="X147" s="49" t="e">
        <f>X146/X145*10</f>
        <v>#DIV/0!</v>
      </c>
      <c r="Y147" s="53"/>
      <c r="Z147" s="53"/>
      <c r="AA147" s="53"/>
      <c r="AB147" s="53"/>
      <c r="AC147" s="49" t="e">
        <f>AC146/AC145*10</f>
        <v>#DIV/0!</v>
      </c>
      <c r="AD147" s="49"/>
      <c r="AE147" s="49"/>
      <c r="AF147" s="49"/>
      <c r="AG147" s="33"/>
    </row>
    <row r="148" spans="1:34" s="11" customFormat="1" ht="30" hidden="1" customHeight="1" x14ac:dyDescent="0.2">
      <c r="A148" s="50" t="s">
        <v>51</v>
      </c>
      <c r="B148" s="51"/>
      <c r="C148" s="51">
        <f>SUM(E148:AG148)</f>
        <v>0</v>
      </c>
      <c r="D148" s="13" t="e">
        <f t="shared" si="48"/>
        <v>#DIV/0!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spans="1:34" s="11" customFormat="1" ht="30" hidden="1" customHeight="1" x14ac:dyDescent="0.2">
      <c r="A149" s="27" t="s">
        <v>52</v>
      </c>
      <c r="B149" s="23"/>
      <c r="C149" s="23">
        <f>SUM(E149:AG149)</f>
        <v>0</v>
      </c>
      <c r="D149" s="13" t="e">
        <f t="shared" si="48"/>
        <v>#DIV/0!</v>
      </c>
      <c r="E149" s="21"/>
      <c r="F149" s="21"/>
      <c r="G149" s="21"/>
      <c r="H149" s="21"/>
      <c r="I149" s="21"/>
      <c r="J149" s="21"/>
      <c r="K149" s="21"/>
      <c r="L149" s="22"/>
      <c r="M149" s="22"/>
      <c r="N149" s="22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:34" s="11" customFormat="1" ht="30" hidden="1" customHeight="1" x14ac:dyDescent="0.2">
      <c r="A150" s="27" t="s">
        <v>53</v>
      </c>
      <c r="B150" s="49"/>
      <c r="C150" s="49" t="e">
        <f>C148/C149</f>
        <v>#DIV/0!</v>
      </c>
      <c r="D150" s="13" t="e">
        <f t="shared" si="48"/>
        <v>#DIV/0!</v>
      </c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</row>
    <row r="151" spans="1:34" s="11" customFormat="1" ht="30" hidden="1" customHeight="1" x14ac:dyDescent="0.2">
      <c r="A151" s="10" t="s">
        <v>54</v>
      </c>
      <c r="B151" s="23"/>
      <c r="C151" s="23"/>
      <c r="D151" s="13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</row>
    <row r="152" spans="1:34" s="11" customFormat="1" ht="27" hidden="1" customHeight="1" x14ac:dyDescent="0.2">
      <c r="A152" s="12" t="s">
        <v>55</v>
      </c>
      <c r="B152" s="20"/>
      <c r="C152" s="23">
        <f>SUM(E152:AG152)</f>
        <v>0</v>
      </c>
      <c r="D152" s="13"/>
      <c r="E152" s="46"/>
      <c r="F152" s="46"/>
      <c r="G152" s="46"/>
      <c r="H152" s="46"/>
      <c r="I152" s="46"/>
      <c r="J152" s="46"/>
      <c r="K152" s="46"/>
      <c r="L152" s="46"/>
      <c r="M152" s="22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9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spans="1:34" s="11" customFormat="1" ht="31.9" hidden="1" customHeight="1" outlineLevel="1" x14ac:dyDescent="0.2">
      <c r="A153" s="12" t="s">
        <v>56</v>
      </c>
      <c r="B153" s="23"/>
      <c r="C153" s="23"/>
      <c r="D153" s="13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69"/>
    </row>
    <row r="154" spans="1:34" s="11" customFormat="1" ht="30" hidden="1" customHeight="1" outlineLevel="1" x14ac:dyDescent="0.2">
      <c r="A154" s="50" t="s">
        <v>57</v>
      </c>
      <c r="B154" s="20"/>
      <c r="C154" s="23">
        <f>SUM(E154:AG154)</f>
        <v>0</v>
      </c>
      <c r="D154" s="13" t="e">
        <f t="shared" ref="D154:D194" si="60">C154/B154</f>
        <v>#DIV/0!</v>
      </c>
      <c r="E154" s="34"/>
      <c r="F154" s="34"/>
      <c r="G154" s="34"/>
      <c r="H154" s="34"/>
      <c r="I154" s="34"/>
      <c r="J154" s="34"/>
      <c r="K154" s="93"/>
      <c r="L154" s="34"/>
      <c r="M154" s="34"/>
      <c r="N154" s="34"/>
      <c r="O154" s="34"/>
      <c r="P154" s="34"/>
      <c r="Q154" s="34"/>
      <c r="R154" s="93"/>
      <c r="S154" s="93"/>
      <c r="T154" s="34"/>
      <c r="U154" s="34"/>
      <c r="V154" s="93"/>
      <c r="W154" s="34"/>
      <c r="X154" s="34"/>
      <c r="Y154" s="34"/>
      <c r="Z154" s="34"/>
      <c r="AA154" s="34"/>
      <c r="AB154" s="93"/>
      <c r="AC154" s="34"/>
      <c r="AD154" s="93"/>
      <c r="AE154" s="93"/>
      <c r="AF154" s="93"/>
      <c r="AG154" s="34"/>
    </row>
    <row r="155" spans="1:34" s="11" customFormat="1" ht="19.149999999999999" hidden="1" customHeight="1" x14ac:dyDescent="0.2">
      <c r="A155" s="12" t="s">
        <v>140</v>
      </c>
      <c r="B155" s="28" t="e">
        <f>B154/B153</f>
        <v>#DIV/0!</v>
      </c>
      <c r="C155" s="28" t="e">
        <f>C154/C153</f>
        <v>#DIV/0!</v>
      </c>
      <c r="D155" s="13"/>
      <c r="E155" s="30" t="e">
        <f t="shared" ref="E155:AG155" si="61">E154/E153</f>
        <v>#DIV/0!</v>
      </c>
      <c r="F155" s="30" t="e">
        <f t="shared" si="61"/>
        <v>#DIV/0!</v>
      </c>
      <c r="G155" s="30" t="e">
        <f t="shared" si="61"/>
        <v>#DIV/0!</v>
      </c>
      <c r="H155" s="30" t="e">
        <f t="shared" si="61"/>
        <v>#DIV/0!</v>
      </c>
      <c r="I155" s="30" t="e">
        <f t="shared" si="61"/>
        <v>#DIV/0!</v>
      </c>
      <c r="J155" s="30" t="e">
        <f t="shared" si="61"/>
        <v>#DIV/0!</v>
      </c>
      <c r="K155" s="30"/>
      <c r="L155" s="30" t="e">
        <f t="shared" si="61"/>
        <v>#DIV/0!</v>
      </c>
      <c r="M155" s="30" t="e">
        <f t="shared" si="61"/>
        <v>#DIV/0!</v>
      </c>
      <c r="N155" s="30" t="e">
        <f t="shared" si="61"/>
        <v>#DIV/0!</v>
      </c>
      <c r="O155" s="30" t="e">
        <f t="shared" si="61"/>
        <v>#DIV/0!</v>
      </c>
      <c r="P155" s="30" t="e">
        <f t="shared" si="61"/>
        <v>#DIV/0!</v>
      </c>
      <c r="Q155" s="30" t="e">
        <f t="shared" si="61"/>
        <v>#DIV/0!</v>
      </c>
      <c r="R155" s="30"/>
      <c r="S155" s="30"/>
      <c r="T155" s="30" t="e">
        <f t="shared" si="61"/>
        <v>#DIV/0!</v>
      </c>
      <c r="U155" s="30" t="e">
        <f t="shared" si="61"/>
        <v>#DIV/0!</v>
      </c>
      <c r="V155" s="30"/>
      <c r="W155" s="30" t="e">
        <f t="shared" si="61"/>
        <v>#DIV/0!</v>
      </c>
      <c r="X155" s="30" t="e">
        <f t="shared" si="61"/>
        <v>#DIV/0!</v>
      </c>
      <c r="Y155" s="30" t="e">
        <f t="shared" si="61"/>
        <v>#DIV/0!</v>
      </c>
      <c r="Z155" s="30" t="e">
        <f t="shared" si="61"/>
        <v>#DIV/0!</v>
      </c>
      <c r="AA155" s="30" t="e">
        <f t="shared" si="61"/>
        <v>#DIV/0!</v>
      </c>
      <c r="AB155" s="30"/>
      <c r="AC155" s="30" t="e">
        <f t="shared" si="61"/>
        <v>#DIV/0!</v>
      </c>
      <c r="AD155" s="30"/>
      <c r="AE155" s="30"/>
      <c r="AF155" s="30"/>
      <c r="AG155" s="30" t="e">
        <f t="shared" si="61"/>
        <v>#DIV/0!</v>
      </c>
    </row>
    <row r="156" spans="1:34" s="87" customFormat="1" ht="21" hidden="1" customHeight="1" x14ac:dyDescent="0.2">
      <c r="A156" s="85" t="s">
        <v>48</v>
      </c>
      <c r="B156" s="86">
        <f>B153-B154</f>
        <v>0</v>
      </c>
      <c r="C156" s="86">
        <f>C153-C154</f>
        <v>0</v>
      </c>
      <c r="D156" s="86"/>
      <c r="E156" s="86">
        <f t="shared" ref="E156:AG156" si="62">E153-E154</f>
        <v>0</v>
      </c>
      <c r="F156" s="86">
        <f t="shared" si="62"/>
        <v>0</v>
      </c>
      <c r="G156" s="86">
        <f t="shared" si="62"/>
        <v>0</v>
      </c>
      <c r="H156" s="86">
        <f t="shared" si="62"/>
        <v>0</v>
      </c>
      <c r="I156" s="86">
        <f t="shared" si="62"/>
        <v>0</v>
      </c>
      <c r="J156" s="86">
        <f t="shared" si="62"/>
        <v>0</v>
      </c>
      <c r="K156" s="86"/>
      <c r="L156" s="86">
        <f t="shared" si="62"/>
        <v>0</v>
      </c>
      <c r="M156" s="86">
        <f t="shared" si="62"/>
        <v>0</v>
      </c>
      <c r="N156" s="86">
        <f t="shared" si="62"/>
        <v>0</v>
      </c>
      <c r="O156" s="86">
        <f t="shared" si="62"/>
        <v>0</v>
      </c>
      <c r="P156" s="86">
        <f t="shared" si="62"/>
        <v>0</v>
      </c>
      <c r="Q156" s="86">
        <f t="shared" si="62"/>
        <v>0</v>
      </c>
      <c r="R156" s="86"/>
      <c r="S156" s="86"/>
      <c r="T156" s="86">
        <f t="shared" si="62"/>
        <v>0</v>
      </c>
      <c r="U156" s="86">
        <f t="shared" si="62"/>
        <v>0</v>
      </c>
      <c r="V156" s="86"/>
      <c r="W156" s="86">
        <f t="shared" si="62"/>
        <v>0</v>
      </c>
      <c r="X156" s="86">
        <f t="shared" si="62"/>
        <v>0</v>
      </c>
      <c r="Y156" s="86">
        <f t="shared" si="62"/>
        <v>0</v>
      </c>
      <c r="Z156" s="86">
        <f t="shared" si="62"/>
        <v>0</v>
      </c>
      <c r="AA156" s="86">
        <f t="shared" si="62"/>
        <v>0</v>
      </c>
      <c r="AB156" s="86"/>
      <c r="AC156" s="86">
        <f t="shared" si="62"/>
        <v>0</v>
      </c>
      <c r="AD156" s="86"/>
      <c r="AE156" s="86"/>
      <c r="AF156" s="86"/>
      <c r="AG156" s="86">
        <f t="shared" si="62"/>
        <v>0</v>
      </c>
    </row>
    <row r="157" spans="1:34" s="11" customFormat="1" ht="22.9" hidden="1" customHeight="1" x14ac:dyDescent="0.2">
      <c r="A157" s="12" t="s">
        <v>142</v>
      </c>
      <c r="B157" s="34"/>
      <c r="C157" s="22"/>
      <c r="D157" s="14" t="e">
        <f t="shared" si="60"/>
        <v>#DIV/0!</v>
      </c>
      <c r="E157" s="34"/>
      <c r="F157" s="34"/>
      <c r="G157" s="34"/>
      <c r="H157" s="34"/>
      <c r="I157" s="34"/>
      <c r="J157" s="34"/>
      <c r="K157" s="93"/>
      <c r="L157" s="34"/>
      <c r="M157" s="34"/>
      <c r="N157" s="34"/>
      <c r="O157" s="34"/>
      <c r="P157" s="34"/>
      <c r="Q157" s="34"/>
      <c r="R157" s="93"/>
      <c r="S157" s="93"/>
      <c r="T157" s="34"/>
      <c r="U157" s="34"/>
      <c r="V157" s="93"/>
      <c r="W157" s="34"/>
      <c r="X157" s="34"/>
      <c r="Y157" s="34"/>
      <c r="Z157" s="34"/>
      <c r="AA157" s="34"/>
      <c r="AB157" s="93"/>
      <c r="AC157" s="34"/>
      <c r="AD157" s="93"/>
      <c r="AE157" s="93"/>
      <c r="AF157" s="93"/>
      <c r="AG157" s="34"/>
    </row>
    <row r="158" spans="1:34" s="11" customFormat="1" ht="30" hidden="1" customHeight="1" x14ac:dyDescent="0.2">
      <c r="A158" s="27" t="s">
        <v>58</v>
      </c>
      <c r="B158" s="20"/>
      <c r="C158" s="23">
        <f>SUM(E158:AG158)</f>
        <v>0</v>
      </c>
      <c r="D158" s="13" t="e">
        <f t="shared" si="60"/>
        <v>#DIV/0!</v>
      </c>
      <c r="E158" s="34"/>
      <c r="F158" s="34"/>
      <c r="G158" s="34"/>
      <c r="H158" s="34"/>
      <c r="I158" s="34"/>
      <c r="J158" s="34"/>
      <c r="K158" s="93"/>
      <c r="L158" s="34"/>
      <c r="M158" s="34"/>
      <c r="N158" s="34"/>
      <c r="O158" s="34"/>
      <c r="P158" s="34"/>
      <c r="Q158" s="34"/>
      <c r="R158" s="93"/>
      <c r="S158" s="93"/>
      <c r="T158" s="34"/>
      <c r="U158" s="34"/>
      <c r="V158" s="93"/>
      <c r="W158" s="34"/>
      <c r="X158" s="34"/>
      <c r="Y158" s="34"/>
      <c r="Z158" s="34"/>
      <c r="AA158" s="34"/>
      <c r="AB158" s="93"/>
      <c r="AC158" s="34"/>
      <c r="AD158" s="93"/>
      <c r="AE158" s="93"/>
      <c r="AF158" s="93"/>
      <c r="AG158" s="34"/>
    </row>
    <row r="159" spans="1:34" s="11" customFormat="1" ht="31.15" hidden="1" customHeight="1" x14ac:dyDescent="0.2">
      <c r="A159" s="12" t="s">
        <v>5</v>
      </c>
      <c r="B159" s="13" t="e">
        <f>B158/B157</f>
        <v>#DIV/0!</v>
      </c>
      <c r="C159" s="8" t="e">
        <f>C158/C157</f>
        <v>#DIV/0!</v>
      </c>
      <c r="D159" s="13"/>
      <c r="E159" s="24" t="e">
        <f t="shared" ref="E159:AG159" si="63">E158/E157</f>
        <v>#DIV/0!</v>
      </c>
      <c r="F159" s="24" t="e">
        <f t="shared" si="63"/>
        <v>#DIV/0!</v>
      </c>
      <c r="G159" s="24" t="e">
        <f t="shared" si="63"/>
        <v>#DIV/0!</v>
      </c>
      <c r="H159" s="24" t="e">
        <f t="shared" si="63"/>
        <v>#DIV/0!</v>
      </c>
      <c r="I159" s="24" t="e">
        <f t="shared" si="63"/>
        <v>#DIV/0!</v>
      </c>
      <c r="J159" s="24" t="e">
        <f t="shared" si="63"/>
        <v>#DIV/0!</v>
      </c>
      <c r="K159" s="24"/>
      <c r="L159" s="24" t="e">
        <f t="shared" si="63"/>
        <v>#DIV/0!</v>
      </c>
      <c r="M159" s="24" t="e">
        <f t="shared" si="63"/>
        <v>#DIV/0!</v>
      </c>
      <c r="N159" s="24" t="e">
        <f t="shared" si="63"/>
        <v>#DIV/0!</v>
      </c>
      <c r="O159" s="24" t="e">
        <f t="shared" si="63"/>
        <v>#DIV/0!</v>
      </c>
      <c r="P159" s="24" t="e">
        <f t="shared" si="63"/>
        <v>#DIV/0!</v>
      </c>
      <c r="Q159" s="24" t="e">
        <f t="shared" si="63"/>
        <v>#DIV/0!</v>
      </c>
      <c r="R159" s="24"/>
      <c r="S159" s="24"/>
      <c r="T159" s="24" t="e">
        <f t="shared" si="63"/>
        <v>#DIV/0!</v>
      </c>
      <c r="U159" s="24" t="e">
        <f t="shared" si="63"/>
        <v>#DIV/0!</v>
      </c>
      <c r="V159" s="24"/>
      <c r="W159" s="24" t="e">
        <f t="shared" si="63"/>
        <v>#DIV/0!</v>
      </c>
      <c r="X159" s="24" t="e">
        <f t="shared" si="63"/>
        <v>#DIV/0!</v>
      </c>
      <c r="Y159" s="24" t="e">
        <f t="shared" si="63"/>
        <v>#DIV/0!</v>
      </c>
      <c r="Z159" s="24" t="e">
        <f t="shared" si="63"/>
        <v>#DIV/0!</v>
      </c>
      <c r="AA159" s="24" t="e">
        <f t="shared" si="63"/>
        <v>#DIV/0!</v>
      </c>
      <c r="AB159" s="24"/>
      <c r="AC159" s="24" t="e">
        <f t="shared" si="63"/>
        <v>#DIV/0!</v>
      </c>
      <c r="AD159" s="24"/>
      <c r="AE159" s="24"/>
      <c r="AF159" s="24"/>
      <c r="AG159" s="24" t="e">
        <f t="shared" si="63"/>
        <v>#DIV/0!</v>
      </c>
    </row>
    <row r="160" spans="1:34" s="11" customFormat="1" ht="30" hidden="1" customHeight="1" x14ac:dyDescent="0.2">
      <c r="A160" s="27" t="s">
        <v>50</v>
      </c>
      <c r="B160" s="55" t="e">
        <f>B158/B154*10</f>
        <v>#DIV/0!</v>
      </c>
      <c r="C160" s="55" t="e">
        <f>C158/C154*10</f>
        <v>#DIV/0!</v>
      </c>
      <c r="D160" s="13" t="e">
        <f t="shared" si="60"/>
        <v>#DIV/0!</v>
      </c>
      <c r="E160" s="53" t="e">
        <f t="shared" ref="E160:Q160" si="64">E158/E154*10</f>
        <v>#DIV/0!</v>
      </c>
      <c r="F160" s="53" t="e">
        <f t="shared" si="64"/>
        <v>#DIV/0!</v>
      </c>
      <c r="G160" s="53" t="e">
        <f t="shared" si="64"/>
        <v>#DIV/0!</v>
      </c>
      <c r="H160" s="53" t="e">
        <f t="shared" si="64"/>
        <v>#DIV/0!</v>
      </c>
      <c r="I160" s="53" t="e">
        <f t="shared" si="64"/>
        <v>#DIV/0!</v>
      </c>
      <c r="J160" s="53" t="e">
        <f t="shared" si="64"/>
        <v>#DIV/0!</v>
      </c>
      <c r="K160" s="53"/>
      <c r="L160" s="53" t="e">
        <f t="shared" si="64"/>
        <v>#DIV/0!</v>
      </c>
      <c r="M160" s="53" t="e">
        <f t="shared" si="64"/>
        <v>#DIV/0!</v>
      </c>
      <c r="N160" s="53" t="e">
        <f t="shared" si="64"/>
        <v>#DIV/0!</v>
      </c>
      <c r="O160" s="53" t="e">
        <f t="shared" si="64"/>
        <v>#DIV/0!</v>
      </c>
      <c r="P160" s="53" t="e">
        <f t="shared" si="64"/>
        <v>#DIV/0!</v>
      </c>
      <c r="Q160" s="53" t="e">
        <f t="shared" si="64"/>
        <v>#DIV/0!</v>
      </c>
      <c r="R160" s="53"/>
      <c r="S160" s="53"/>
      <c r="T160" s="53" t="e">
        <f t="shared" ref="T160:Z160" si="65">T158/T154*10</f>
        <v>#DIV/0!</v>
      </c>
      <c r="U160" s="53" t="e">
        <f t="shared" si="65"/>
        <v>#DIV/0!</v>
      </c>
      <c r="V160" s="53"/>
      <c r="W160" s="53" t="e">
        <f t="shared" si="65"/>
        <v>#DIV/0!</v>
      </c>
      <c r="X160" s="53" t="e">
        <f t="shared" si="65"/>
        <v>#DIV/0!</v>
      </c>
      <c r="Y160" s="53" t="e">
        <f t="shared" si="65"/>
        <v>#DIV/0!</v>
      </c>
      <c r="Z160" s="53" t="e">
        <f t="shared" si="65"/>
        <v>#DIV/0!</v>
      </c>
      <c r="AA160" s="53" t="e">
        <f>AA158/AA154*10</f>
        <v>#DIV/0!</v>
      </c>
      <c r="AB160" s="53"/>
      <c r="AC160" s="53" t="e">
        <f>AC158/AC154*10</f>
        <v>#DIV/0!</v>
      </c>
      <c r="AD160" s="53"/>
      <c r="AE160" s="53"/>
      <c r="AF160" s="53"/>
      <c r="AG160" s="53" t="e">
        <f>AG158/AG154*10</f>
        <v>#DIV/0!</v>
      </c>
    </row>
    <row r="161" spans="1:33" s="11" customFormat="1" ht="30" hidden="1" customHeight="1" outlineLevel="1" x14ac:dyDescent="0.2">
      <c r="A161" s="10" t="s">
        <v>59</v>
      </c>
      <c r="B161" s="7"/>
      <c r="C161" s="23">
        <f>E161+F161+G161+H161+I161+J161+L161+M161+N161+O161+P161+Q161+T161+U161+W161+X161+Y161+Z161+AA161+AC161+AG161</f>
        <v>0</v>
      </c>
      <c r="D161" s="13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1:33" s="11" customFormat="1" ht="30" hidden="1" customHeight="1" x14ac:dyDescent="0.2">
      <c r="A162" s="10" t="s">
        <v>60</v>
      </c>
      <c r="B162" s="52"/>
      <c r="C162" s="23">
        <f>SUM(E162:AG162)</f>
        <v>0</v>
      </c>
      <c r="D162" s="13"/>
      <c r="E162" s="53"/>
      <c r="F162" s="53"/>
      <c r="G162" s="54"/>
      <c r="H162" s="53"/>
      <c r="I162" s="53"/>
      <c r="J162" s="53"/>
      <c r="K162" s="53"/>
      <c r="L162" s="53"/>
      <c r="M162" s="22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49"/>
      <c r="Y162" s="53"/>
      <c r="Z162" s="53"/>
      <c r="AA162" s="53"/>
      <c r="AB162" s="53"/>
      <c r="AC162" s="52"/>
      <c r="AD162" s="52"/>
      <c r="AE162" s="52"/>
      <c r="AF162" s="52"/>
      <c r="AG162" s="53"/>
    </row>
    <row r="163" spans="1:33" s="11" customFormat="1" ht="30" hidden="1" customHeight="1" outlineLevel="1" x14ac:dyDescent="0.2">
      <c r="A163" s="10" t="s">
        <v>61</v>
      </c>
      <c r="B163" s="51"/>
      <c r="C163" s="51">
        <f>C161-C162</f>
        <v>0</v>
      </c>
      <c r="D163" s="13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spans="1:33" s="11" customFormat="1" ht="30" hidden="1" customHeight="1" outlineLevel="1" x14ac:dyDescent="0.2">
      <c r="A164" s="50" t="s">
        <v>131</v>
      </c>
      <c r="B164" s="20"/>
      <c r="C164" s="23">
        <f>SUM(E164:AG164)</f>
        <v>0</v>
      </c>
      <c r="D164" s="13" t="e">
        <f t="shared" si="60"/>
        <v>#DIV/0!</v>
      </c>
      <c r="E164" s="34"/>
      <c r="F164" s="34"/>
      <c r="G164" s="34"/>
      <c r="H164" s="34"/>
      <c r="I164" s="34"/>
      <c r="J164" s="34"/>
      <c r="K164" s="93"/>
      <c r="L164" s="34"/>
      <c r="M164" s="34"/>
      <c r="N164" s="34"/>
      <c r="O164" s="34"/>
      <c r="P164" s="34"/>
      <c r="Q164" s="34"/>
      <c r="R164" s="93"/>
      <c r="S164" s="93"/>
      <c r="T164" s="34"/>
      <c r="U164" s="34"/>
      <c r="V164" s="93"/>
      <c r="W164" s="34"/>
      <c r="X164" s="34"/>
      <c r="Y164" s="34"/>
      <c r="Z164" s="34"/>
      <c r="AA164" s="34"/>
      <c r="AB164" s="93"/>
      <c r="AC164" s="34"/>
      <c r="AD164" s="93"/>
      <c r="AE164" s="93"/>
      <c r="AF164" s="93"/>
      <c r="AG164" s="34"/>
    </row>
    <row r="165" spans="1:33" s="11" customFormat="1" ht="27" hidden="1" customHeight="1" x14ac:dyDescent="0.2">
      <c r="A165" s="12" t="s">
        <v>140</v>
      </c>
      <c r="B165" s="28" t="e">
        <f>B164/B163</f>
        <v>#DIV/0!</v>
      </c>
      <c r="C165" s="28" t="e">
        <f>C164/C163</f>
        <v>#DIV/0!</v>
      </c>
      <c r="D165" s="13"/>
      <c r="E165" s="24" t="e">
        <f>E164/E163</f>
        <v>#DIV/0!</v>
      </c>
      <c r="F165" s="24" t="e">
        <f t="shared" ref="F165:AG165" si="66">F164/F163</f>
        <v>#DIV/0!</v>
      </c>
      <c r="G165" s="24" t="e">
        <f t="shared" si="66"/>
        <v>#DIV/0!</v>
      </c>
      <c r="H165" s="24" t="e">
        <f t="shared" si="66"/>
        <v>#DIV/0!</v>
      </c>
      <c r="I165" s="24" t="e">
        <f t="shared" si="66"/>
        <v>#DIV/0!</v>
      </c>
      <c r="J165" s="24" t="e">
        <f t="shared" si="66"/>
        <v>#DIV/0!</v>
      </c>
      <c r="K165" s="24"/>
      <c r="L165" s="24" t="e">
        <f t="shared" si="66"/>
        <v>#DIV/0!</v>
      </c>
      <c r="M165" s="24" t="e">
        <f t="shared" si="66"/>
        <v>#DIV/0!</v>
      </c>
      <c r="N165" s="24" t="e">
        <f t="shared" si="66"/>
        <v>#DIV/0!</v>
      </c>
      <c r="O165" s="24" t="e">
        <f t="shared" si="66"/>
        <v>#DIV/0!</v>
      </c>
      <c r="P165" s="24" t="e">
        <f t="shared" si="66"/>
        <v>#DIV/0!</v>
      </c>
      <c r="Q165" s="24" t="e">
        <f t="shared" si="66"/>
        <v>#DIV/0!</v>
      </c>
      <c r="R165" s="24"/>
      <c r="S165" s="24"/>
      <c r="T165" s="24"/>
      <c r="U165" s="24" t="e">
        <f t="shared" si="66"/>
        <v>#DIV/0!</v>
      </c>
      <c r="V165" s="24"/>
      <c r="W165" s="24" t="e">
        <f t="shared" si="66"/>
        <v>#DIV/0!</v>
      </c>
      <c r="X165" s="24" t="e">
        <f t="shared" si="66"/>
        <v>#DIV/0!</v>
      </c>
      <c r="Y165" s="24" t="e">
        <f t="shared" si="66"/>
        <v>#DIV/0!</v>
      </c>
      <c r="Z165" s="24" t="e">
        <f t="shared" si="66"/>
        <v>#DIV/0!</v>
      </c>
      <c r="AA165" s="24" t="e">
        <f t="shared" si="66"/>
        <v>#DIV/0!</v>
      </c>
      <c r="AB165" s="24"/>
      <c r="AC165" s="24" t="e">
        <f t="shared" si="66"/>
        <v>#DIV/0!</v>
      </c>
      <c r="AD165" s="24"/>
      <c r="AE165" s="24"/>
      <c r="AF165" s="24"/>
      <c r="AG165" s="24" t="e">
        <f t="shared" si="66"/>
        <v>#DIV/0!</v>
      </c>
    </row>
    <row r="166" spans="1:33" s="11" customFormat="1" ht="31.15" hidden="1" customHeight="1" x14ac:dyDescent="0.2">
      <c r="A166" s="12" t="s">
        <v>143</v>
      </c>
      <c r="B166" s="34"/>
      <c r="C166" s="34"/>
      <c r="D166" s="14" t="e">
        <f t="shared" si="60"/>
        <v>#DIV/0!</v>
      </c>
      <c r="E166" s="34"/>
      <c r="F166" s="34"/>
      <c r="G166" s="34"/>
      <c r="H166" s="34"/>
      <c r="I166" s="34"/>
      <c r="J166" s="34"/>
      <c r="K166" s="93"/>
      <c r="L166" s="34"/>
      <c r="M166" s="34"/>
      <c r="N166" s="34"/>
      <c r="O166" s="34"/>
      <c r="P166" s="34"/>
      <c r="Q166" s="34"/>
      <c r="R166" s="93"/>
      <c r="S166" s="93"/>
      <c r="T166" s="34"/>
      <c r="U166" s="34"/>
      <c r="V166" s="93"/>
      <c r="W166" s="34"/>
      <c r="X166" s="34"/>
      <c r="Y166" s="34"/>
      <c r="Z166" s="34"/>
      <c r="AA166" s="34"/>
      <c r="AB166" s="93"/>
      <c r="AC166" s="34"/>
      <c r="AD166" s="93"/>
      <c r="AE166" s="93"/>
      <c r="AF166" s="93"/>
      <c r="AG166" s="34"/>
    </row>
    <row r="167" spans="1:33" s="11" customFormat="1" ht="30" hidden="1" customHeight="1" x14ac:dyDescent="0.2">
      <c r="A167" s="27" t="s">
        <v>62</v>
      </c>
      <c r="B167" s="20"/>
      <c r="C167" s="23">
        <f>SUM(E167:AG167)</f>
        <v>0</v>
      </c>
      <c r="D167" s="13" t="e">
        <f t="shared" si="60"/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34"/>
      <c r="X167" s="34"/>
      <c r="Y167" s="34"/>
      <c r="Z167" s="34"/>
      <c r="AA167" s="34"/>
      <c r="AB167" s="93"/>
      <c r="AC167" s="34"/>
      <c r="AD167" s="93"/>
      <c r="AE167" s="93"/>
      <c r="AF167" s="93"/>
      <c r="AG167" s="34"/>
    </row>
    <row r="168" spans="1:33" s="11" customFormat="1" ht="30" hidden="1" customHeight="1" x14ac:dyDescent="0.2">
      <c r="A168" s="12" t="s">
        <v>5</v>
      </c>
      <c r="B168" s="25" t="e">
        <f>B167/B166</f>
        <v>#DIV/0!</v>
      </c>
      <c r="C168" s="25" t="e">
        <f>C167/C166</f>
        <v>#DIV/0!</v>
      </c>
      <c r="D168" s="8"/>
      <c r="E168" s="25" t="e">
        <f t="shared" ref="E168:N168" si="67">E167/E166</f>
        <v>#DIV/0!</v>
      </c>
      <c r="F168" s="25" t="e">
        <f t="shared" si="67"/>
        <v>#DIV/0!</v>
      </c>
      <c r="G168" s="25" t="e">
        <f t="shared" si="67"/>
        <v>#DIV/0!</v>
      </c>
      <c r="H168" s="25" t="e">
        <f t="shared" si="67"/>
        <v>#DIV/0!</v>
      </c>
      <c r="I168" s="25" t="e">
        <f t="shared" si="67"/>
        <v>#DIV/0!</v>
      </c>
      <c r="J168" s="25" t="e">
        <f t="shared" si="67"/>
        <v>#DIV/0!</v>
      </c>
      <c r="K168" s="92"/>
      <c r="L168" s="25" t="e">
        <f t="shared" si="67"/>
        <v>#DIV/0!</v>
      </c>
      <c r="M168" s="25" t="e">
        <f t="shared" si="67"/>
        <v>#DIV/0!</v>
      </c>
      <c r="N168" s="25" t="e">
        <f t="shared" si="67"/>
        <v>#DIV/0!</v>
      </c>
      <c r="O168" s="25"/>
      <c r="P168" s="25" t="e">
        <f>P167/P166</f>
        <v>#DIV/0!</v>
      </c>
      <c r="Q168" s="25" t="e">
        <f>Q167/Q166</f>
        <v>#DIV/0!</v>
      </c>
      <c r="R168" s="92"/>
      <c r="S168" s="92"/>
      <c r="T168" s="25"/>
      <c r="U168" s="25" t="e">
        <f>U167/U166</f>
        <v>#DIV/0!</v>
      </c>
      <c r="V168" s="92"/>
      <c r="W168" s="25" t="e">
        <f>W167/W166</f>
        <v>#DIV/0!</v>
      </c>
      <c r="X168" s="25" t="e">
        <f>X167/X166</f>
        <v>#DIV/0!</v>
      </c>
      <c r="Y168" s="25" t="e">
        <f>Y167/Y166</f>
        <v>#DIV/0!</v>
      </c>
      <c r="Z168" s="25"/>
      <c r="AA168" s="25" t="e">
        <f>AA167/AA166</f>
        <v>#DIV/0!</v>
      </c>
      <c r="AB168" s="92"/>
      <c r="AC168" s="25" t="e">
        <f>AC167/AC166</f>
        <v>#DIV/0!</v>
      </c>
      <c r="AD168" s="92"/>
      <c r="AE168" s="92"/>
      <c r="AF168" s="92"/>
      <c r="AG168" s="25" t="e">
        <f>AG167/AG166</f>
        <v>#DIV/0!</v>
      </c>
    </row>
    <row r="169" spans="1:33" s="11" customFormat="1" ht="30" hidden="1" customHeight="1" x14ac:dyDescent="0.2">
      <c r="A169" s="27" t="s">
        <v>50</v>
      </c>
      <c r="B169" s="55" t="e">
        <f>B167/B164*10</f>
        <v>#DIV/0!</v>
      </c>
      <c r="C169" s="55" t="e">
        <f>C167/C164*10</f>
        <v>#DIV/0!</v>
      </c>
      <c r="D169" s="13" t="e">
        <f t="shared" si="60"/>
        <v>#DIV/0!</v>
      </c>
      <c r="E169" s="53" t="e">
        <f>E167/E164*10</f>
        <v>#DIV/0!</v>
      </c>
      <c r="F169" s="53" t="e">
        <f>F167/F164*10</f>
        <v>#DIV/0!</v>
      </c>
      <c r="G169" s="53" t="e">
        <f>G167/G164*10</f>
        <v>#DIV/0!</v>
      </c>
      <c r="H169" s="53" t="e">
        <f t="shared" ref="H169:O169" si="68">H167/H164*10</f>
        <v>#DIV/0!</v>
      </c>
      <c r="I169" s="53" t="e">
        <f t="shared" si="68"/>
        <v>#DIV/0!</v>
      </c>
      <c r="J169" s="53" t="e">
        <f t="shared" si="68"/>
        <v>#DIV/0!</v>
      </c>
      <c r="K169" s="53"/>
      <c r="L169" s="53" t="e">
        <f t="shared" si="68"/>
        <v>#DIV/0!</v>
      </c>
      <c r="M169" s="53" t="e">
        <f t="shared" si="68"/>
        <v>#DIV/0!</v>
      </c>
      <c r="N169" s="53" t="e">
        <f t="shared" si="68"/>
        <v>#DIV/0!</v>
      </c>
      <c r="O169" s="53" t="e">
        <f t="shared" si="68"/>
        <v>#DIV/0!</v>
      </c>
      <c r="P169" s="53" t="e">
        <f>P167/P164*10</f>
        <v>#DIV/0!</v>
      </c>
      <c r="Q169" s="53" t="e">
        <f>Q167/Q164*10</f>
        <v>#DIV/0!</v>
      </c>
      <c r="R169" s="53"/>
      <c r="S169" s="53"/>
      <c r="T169" s="53"/>
      <c r="U169" s="53" t="e">
        <f t="shared" ref="U169:AG169" si="69">U167/U164*10</f>
        <v>#DIV/0!</v>
      </c>
      <c r="V169" s="53"/>
      <c r="W169" s="53" t="e">
        <f t="shared" si="69"/>
        <v>#DIV/0!</v>
      </c>
      <c r="X169" s="53" t="e">
        <f t="shared" si="69"/>
        <v>#DIV/0!</v>
      </c>
      <c r="Y169" s="53" t="e">
        <f t="shared" si="69"/>
        <v>#DIV/0!</v>
      </c>
      <c r="Z169" s="53" t="e">
        <f t="shared" si="69"/>
        <v>#DIV/0!</v>
      </c>
      <c r="AA169" s="53" t="e">
        <f t="shared" si="69"/>
        <v>#DIV/0!</v>
      </c>
      <c r="AB169" s="53"/>
      <c r="AC169" s="53" t="e">
        <f t="shared" si="69"/>
        <v>#DIV/0!</v>
      </c>
      <c r="AD169" s="53"/>
      <c r="AE169" s="53"/>
      <c r="AF169" s="53"/>
      <c r="AG169" s="53" t="e">
        <f t="shared" si="69"/>
        <v>#DIV/0!</v>
      </c>
    </row>
    <row r="170" spans="1:33" s="11" customFormat="1" ht="30" hidden="1" customHeight="1" outlineLevel="1" x14ac:dyDescent="0.2">
      <c r="A170" s="50" t="s">
        <v>132</v>
      </c>
      <c r="B170" s="20"/>
      <c r="C170" s="23">
        <f>SUM(E170:AG170)</f>
        <v>0</v>
      </c>
      <c r="D170" s="13" t="e">
        <f t="shared" si="60"/>
        <v>#DIV/0!</v>
      </c>
      <c r="E170" s="33"/>
      <c r="F170" s="32"/>
      <c r="G170" s="5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56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</row>
    <row r="171" spans="1:33" s="11" customFormat="1" ht="30" hidden="1" customHeight="1" x14ac:dyDescent="0.2">
      <c r="A171" s="27" t="s">
        <v>133</v>
      </c>
      <c r="B171" s="20"/>
      <c r="C171" s="23">
        <f>SUM(E171:AG171)</f>
        <v>0</v>
      </c>
      <c r="D171" s="13" t="e">
        <f t="shared" si="60"/>
        <v>#DIV/0!</v>
      </c>
      <c r="E171" s="33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56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</row>
    <row r="172" spans="1:33" s="11" customFormat="1" ht="30" hidden="1" customHeight="1" x14ac:dyDescent="0.2">
      <c r="A172" s="27" t="s">
        <v>50</v>
      </c>
      <c r="B172" s="55" t="e">
        <f>B171/B170*10</f>
        <v>#DIV/0!</v>
      </c>
      <c r="C172" s="55" t="e">
        <f>C171/C170*10</f>
        <v>#DIV/0!</v>
      </c>
      <c r="D172" s="13" t="e">
        <f t="shared" si="60"/>
        <v>#DIV/0!</v>
      </c>
      <c r="E172" s="33"/>
      <c r="F172" s="53"/>
      <c r="G172" s="53" t="e">
        <f>G171/G170*10</f>
        <v>#DIV/0!</v>
      </c>
      <c r="H172" s="53"/>
      <c r="I172" s="53"/>
      <c r="J172" s="53"/>
      <c r="K172" s="53"/>
      <c r="L172" s="53"/>
      <c r="M172" s="53" t="e">
        <f>M171/M170*10</f>
        <v>#DIV/0!</v>
      </c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33"/>
      <c r="AA172" s="53"/>
      <c r="AB172" s="53"/>
      <c r="AC172" s="33"/>
      <c r="AD172" s="33"/>
      <c r="AE172" s="33"/>
      <c r="AF172" s="33"/>
      <c r="AG172" s="53" t="e">
        <f>AG171/AG170*10</f>
        <v>#DIV/0!</v>
      </c>
    </row>
    <row r="173" spans="1:33" s="11" customFormat="1" ht="30" hidden="1" customHeight="1" outlineLevel="1" x14ac:dyDescent="0.2">
      <c r="A173" s="50" t="s">
        <v>63</v>
      </c>
      <c r="B173" s="17"/>
      <c r="C173" s="48">
        <f>SUM(E173:AG173)</f>
        <v>0</v>
      </c>
      <c r="D173" s="13" t="e">
        <f t="shared" si="60"/>
        <v>#DIV/0!</v>
      </c>
      <c r="E173" s="33"/>
      <c r="F173" s="32"/>
      <c r="G173" s="53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56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</row>
    <row r="174" spans="1:33" s="11" customFormat="1" ht="30" hidden="1" customHeight="1" x14ac:dyDescent="0.2">
      <c r="A174" s="27" t="s">
        <v>64</v>
      </c>
      <c r="B174" s="17"/>
      <c r="C174" s="48">
        <f>SUM(E174:AG174)</f>
        <v>0</v>
      </c>
      <c r="D174" s="13" t="e">
        <f t="shared" si="60"/>
        <v>#DIV/0!</v>
      </c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56"/>
      <c r="X174" s="32"/>
      <c r="Y174" s="32"/>
      <c r="Z174" s="32"/>
      <c r="AA174" s="56"/>
      <c r="AB174" s="56"/>
      <c r="AC174" s="32"/>
      <c r="AD174" s="32"/>
      <c r="AE174" s="32"/>
      <c r="AF174" s="32"/>
      <c r="AG174" s="32"/>
    </row>
    <row r="175" spans="1:33" s="11" customFormat="1" ht="30" hidden="1" customHeight="1" x14ac:dyDescent="0.2">
      <c r="A175" s="27" t="s">
        <v>50</v>
      </c>
      <c r="B175" s="55" t="e">
        <f>B174/B173*10</f>
        <v>#DIV/0!</v>
      </c>
      <c r="C175" s="55" t="e">
        <f>C174/C173*10</f>
        <v>#DIV/0!</v>
      </c>
      <c r="D175" s="13" t="e">
        <f t="shared" si="60"/>
        <v>#DIV/0!</v>
      </c>
      <c r="E175" s="33"/>
      <c r="F175" s="53"/>
      <c r="G175" s="53"/>
      <c r="H175" s="53" t="e">
        <f>H174/H173*10</f>
        <v>#DIV/0!</v>
      </c>
      <c r="I175" s="53"/>
      <c r="J175" s="53"/>
      <c r="K175" s="53"/>
      <c r="L175" s="53"/>
      <c r="M175" s="53"/>
      <c r="N175" s="53"/>
      <c r="O175" s="53" t="e">
        <f>O174/O173*10</f>
        <v>#DIV/0!</v>
      </c>
      <c r="P175" s="53"/>
      <c r="Q175" s="53"/>
      <c r="R175" s="53"/>
      <c r="S175" s="53"/>
      <c r="T175" s="53"/>
      <c r="U175" s="53" t="e">
        <f>U174/U173*10</f>
        <v>#DIV/0!</v>
      </c>
      <c r="V175" s="53"/>
      <c r="W175" s="53" t="e">
        <f>W174/W173*10</f>
        <v>#DIV/0!</v>
      </c>
      <c r="X175" s="53"/>
      <c r="Y175" s="53"/>
      <c r="Z175" s="53"/>
      <c r="AA175" s="53" t="e">
        <f>AA174/AA173*10</f>
        <v>#DIV/0!</v>
      </c>
      <c r="AB175" s="53"/>
      <c r="AC175" s="33"/>
      <c r="AD175" s="33"/>
      <c r="AE175" s="33"/>
      <c r="AF175" s="33"/>
      <c r="AG175" s="33"/>
    </row>
    <row r="176" spans="1:33" s="11" customFormat="1" ht="30" hidden="1" customHeight="1" x14ac:dyDescent="0.2">
      <c r="A176" s="50" t="s">
        <v>108</v>
      </c>
      <c r="B176" s="55"/>
      <c r="C176" s="48">
        <f>SUM(E176:AG176)</f>
        <v>0</v>
      </c>
      <c r="D176" s="13" t="e">
        <f t="shared" si="60"/>
        <v>#DIV/0!</v>
      </c>
      <c r="E176" s="3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2"/>
      <c r="Z176" s="33"/>
      <c r="AA176" s="53"/>
      <c r="AB176" s="53"/>
      <c r="AC176" s="33"/>
      <c r="AD176" s="33"/>
      <c r="AE176" s="33"/>
      <c r="AF176" s="33"/>
      <c r="AG176" s="33"/>
    </row>
    <row r="177" spans="1:33" s="11" customFormat="1" ht="30" hidden="1" customHeight="1" x14ac:dyDescent="0.2">
      <c r="A177" s="27" t="s">
        <v>109</v>
      </c>
      <c r="B177" s="55"/>
      <c r="C177" s="48">
        <f>SUM(E177:AG177)</f>
        <v>0</v>
      </c>
      <c r="D177" s="13" t="e">
        <f t="shared" si="60"/>
        <v>#DIV/0!</v>
      </c>
      <c r="E177" s="3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2"/>
      <c r="Z177" s="33"/>
      <c r="AA177" s="53"/>
      <c r="AB177" s="53"/>
      <c r="AC177" s="33"/>
      <c r="AD177" s="33"/>
      <c r="AE177" s="33"/>
      <c r="AF177" s="33"/>
      <c r="AG177" s="33"/>
    </row>
    <row r="178" spans="1:33" s="11" customFormat="1" ht="30" hidden="1" customHeight="1" x14ac:dyDescent="0.2">
      <c r="A178" s="27" t="s">
        <v>50</v>
      </c>
      <c r="B178" s="55" t="e">
        <f>B177/B176*10</f>
        <v>#DIV/0!</v>
      </c>
      <c r="C178" s="55" t="e">
        <f>C177/C176*10</f>
        <v>#DIV/0!</v>
      </c>
      <c r="D178" s="13" t="e">
        <f t="shared" si="60"/>
        <v>#DIV/0!</v>
      </c>
      <c r="E178" s="33"/>
      <c r="F178" s="53"/>
      <c r="G178" s="53"/>
      <c r="H178" s="53"/>
      <c r="I178" s="53"/>
      <c r="J178" s="53"/>
      <c r="K178" s="53"/>
      <c r="L178" s="53"/>
      <c r="M178" s="53"/>
      <c r="N178" s="53" t="e">
        <f>N177/N176*10</f>
        <v>#DIV/0!</v>
      </c>
      <c r="O178" s="53"/>
      <c r="P178" s="53"/>
      <c r="Q178" s="53"/>
      <c r="R178" s="53"/>
      <c r="S178" s="53"/>
      <c r="T178" s="53"/>
      <c r="U178" s="53"/>
      <c r="V178" s="53"/>
      <c r="W178" s="53"/>
      <c r="X178" s="53" t="e">
        <f>X177/X176*10</f>
        <v>#DIV/0!</v>
      </c>
      <c r="Y178" s="53" t="e">
        <f>Y177/Y176*10</f>
        <v>#DIV/0!</v>
      </c>
      <c r="Z178" s="33"/>
      <c r="AA178" s="53"/>
      <c r="AB178" s="53"/>
      <c r="AC178" s="33"/>
      <c r="AD178" s="33"/>
      <c r="AE178" s="33"/>
      <c r="AF178" s="33"/>
      <c r="AG178" s="33"/>
    </row>
    <row r="179" spans="1:33" s="11" customFormat="1" ht="30" hidden="1" customHeight="1" x14ac:dyDescent="0.2">
      <c r="A179" s="50" t="s">
        <v>65</v>
      </c>
      <c r="B179" s="23"/>
      <c r="C179" s="23">
        <f>SUM(E179:AG179)</f>
        <v>0</v>
      </c>
      <c r="D179" s="13" t="e">
        <f t="shared" si="60"/>
        <v>#DIV/0!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</row>
    <row r="180" spans="1:33" s="11" customFormat="1" ht="30" hidden="1" customHeight="1" x14ac:dyDescent="0.2">
      <c r="A180" s="27" t="s">
        <v>66</v>
      </c>
      <c r="B180" s="23"/>
      <c r="C180" s="23">
        <f>SUM(E180:AG180)</f>
        <v>0</v>
      </c>
      <c r="D180" s="13" t="e">
        <f t="shared" si="60"/>
        <v>#DIV/0!</v>
      </c>
      <c r="E180" s="32"/>
      <c r="F180" s="30"/>
      <c r="G180" s="53"/>
      <c r="H180" s="22"/>
      <c r="I180" s="22"/>
      <c r="J180" s="22"/>
      <c r="K180" s="22"/>
      <c r="L180" s="22"/>
      <c r="M180" s="33"/>
      <c r="N180" s="33"/>
      <c r="O180" s="30"/>
      <c r="P180" s="30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0"/>
    </row>
    <row r="181" spans="1:33" s="11" customFormat="1" ht="30" hidden="1" customHeight="1" x14ac:dyDescent="0.2">
      <c r="A181" s="27" t="s">
        <v>50</v>
      </c>
      <c r="B181" s="48" t="e">
        <f>B180/B179*10</f>
        <v>#DIV/0!</v>
      </c>
      <c r="C181" s="48" t="e">
        <f>C180/C179*10</f>
        <v>#DIV/0!</v>
      </c>
      <c r="D181" s="13" t="e">
        <f t="shared" si="60"/>
        <v>#DIV/0!</v>
      </c>
      <c r="E181" s="49" t="e">
        <f>E180/E179*10</f>
        <v>#DIV/0!</v>
      </c>
      <c r="F181" s="49"/>
      <c r="G181" s="49"/>
      <c r="H181" s="49" t="e">
        <f t="shared" ref="H181:N181" si="70">H180/H179*10</f>
        <v>#DIV/0!</v>
      </c>
      <c r="I181" s="49" t="e">
        <f t="shared" si="70"/>
        <v>#DIV/0!</v>
      </c>
      <c r="J181" s="49" t="e">
        <f t="shared" si="70"/>
        <v>#DIV/0!</v>
      </c>
      <c r="K181" s="49"/>
      <c r="L181" s="49" t="e">
        <f t="shared" si="70"/>
        <v>#DIV/0!</v>
      </c>
      <c r="M181" s="49" t="e">
        <f t="shared" si="70"/>
        <v>#DIV/0!</v>
      </c>
      <c r="N181" s="49" t="e">
        <f t="shared" si="70"/>
        <v>#DIV/0!</v>
      </c>
      <c r="O181" s="22"/>
      <c r="P181" s="22"/>
      <c r="Q181" s="49" t="e">
        <f>Q180/Q179*10</f>
        <v>#DIV/0!</v>
      </c>
      <c r="R181" s="49"/>
      <c r="S181" s="49"/>
      <c r="T181" s="49" t="e">
        <f>T180/T179*10</f>
        <v>#DIV/0!</v>
      </c>
      <c r="U181" s="49"/>
      <c r="V181" s="49"/>
      <c r="W181" s="49" t="e">
        <f t="shared" ref="W181:AC181" si="71">W180/W179*10</f>
        <v>#DIV/0!</v>
      </c>
      <c r="X181" s="49" t="e">
        <f t="shared" si="71"/>
        <v>#DIV/0!</v>
      </c>
      <c r="Y181" s="49" t="e">
        <f t="shared" si="71"/>
        <v>#DIV/0!</v>
      </c>
      <c r="Z181" s="49" t="e">
        <f t="shared" si="71"/>
        <v>#DIV/0!</v>
      </c>
      <c r="AA181" s="49" t="e">
        <f t="shared" si="71"/>
        <v>#DIV/0!</v>
      </c>
      <c r="AB181" s="49"/>
      <c r="AC181" s="49" t="e">
        <f t="shared" si="71"/>
        <v>#DIV/0!</v>
      </c>
      <c r="AD181" s="49"/>
      <c r="AE181" s="49"/>
      <c r="AF181" s="49"/>
      <c r="AG181" s="22"/>
    </row>
    <row r="182" spans="1:33" s="11" customFormat="1" ht="30" hidden="1" customHeight="1" x14ac:dyDescent="0.2">
      <c r="A182" s="50" t="s">
        <v>138</v>
      </c>
      <c r="B182" s="23"/>
      <c r="C182" s="23">
        <f>SUM(E182:AG182)</f>
        <v>0</v>
      </c>
      <c r="D182" s="13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</row>
    <row r="183" spans="1:33" s="11" customFormat="1" ht="30" hidden="1" customHeight="1" x14ac:dyDescent="0.2">
      <c r="A183" s="27" t="s">
        <v>139</v>
      </c>
      <c r="B183" s="23"/>
      <c r="C183" s="23">
        <f>SUM(E183:AG183)</f>
        <v>0</v>
      </c>
      <c r="D183" s="13"/>
      <c r="E183" s="32"/>
      <c r="F183" s="30"/>
      <c r="G183" s="53"/>
      <c r="H183" s="22"/>
      <c r="I183" s="22"/>
      <c r="J183" s="22"/>
      <c r="K183" s="22"/>
      <c r="L183" s="22"/>
      <c r="M183" s="33"/>
      <c r="N183" s="33"/>
      <c r="O183" s="22"/>
      <c r="P183" s="30"/>
      <c r="Q183" s="30"/>
      <c r="R183" s="30"/>
      <c r="S183" s="30"/>
      <c r="T183" s="33"/>
      <c r="U183" s="33"/>
      <c r="V183" s="33"/>
      <c r="W183" s="33"/>
      <c r="X183" s="30"/>
      <c r="Y183" s="30"/>
      <c r="Z183" s="33"/>
      <c r="AA183" s="30"/>
      <c r="AB183" s="30"/>
      <c r="AC183" s="33"/>
      <c r="AD183" s="33"/>
      <c r="AE183" s="33"/>
      <c r="AF183" s="33"/>
      <c r="AG183" s="30"/>
    </row>
    <row r="184" spans="1:33" s="11" customFormat="1" ht="30" hidden="1" customHeight="1" x14ac:dyDescent="0.2">
      <c r="A184" s="27" t="s">
        <v>50</v>
      </c>
      <c r="B184" s="48"/>
      <c r="C184" s="48" t="e">
        <f>C183/C182*10</f>
        <v>#DIV/0!</v>
      </c>
      <c r="D184" s="13"/>
      <c r="E184" s="49"/>
      <c r="F184" s="49"/>
      <c r="G184" s="49"/>
      <c r="H184" s="49" t="e">
        <f>H183/H182*10</f>
        <v>#DIV/0!</v>
      </c>
      <c r="I184" s="49" t="e">
        <f>I183/I182*10</f>
        <v>#DIV/0!</v>
      </c>
      <c r="J184" s="49" t="e">
        <f>J183/J182*10</f>
        <v>#DIV/0!</v>
      </c>
      <c r="K184" s="49"/>
      <c r="L184" s="49" t="e">
        <f>L183/L182*10</f>
        <v>#DIV/0!</v>
      </c>
      <c r="M184" s="49"/>
      <c r="N184" s="49" t="e">
        <f>N183/N182*10</f>
        <v>#DIV/0!</v>
      </c>
      <c r="O184" s="49"/>
      <c r="P184" s="22"/>
      <c r="Q184" s="22"/>
      <c r="R184" s="22"/>
      <c r="S184" s="22"/>
      <c r="T184" s="49" t="e">
        <f>T183/T182*10</f>
        <v>#DIV/0!</v>
      </c>
      <c r="U184" s="49" t="e">
        <f>U183/U182*10</f>
        <v>#DIV/0!</v>
      </c>
      <c r="V184" s="49"/>
      <c r="W184" s="49"/>
      <c r="X184" s="22"/>
      <c r="Y184" s="22"/>
      <c r="Z184" s="49" t="e">
        <f>Z183/Z182*10</f>
        <v>#DIV/0!</v>
      </c>
      <c r="AA184" s="49"/>
      <c r="AB184" s="49"/>
      <c r="AC184" s="49" t="e">
        <f>AC183/AC182*10</f>
        <v>#DIV/0!</v>
      </c>
      <c r="AD184" s="49"/>
      <c r="AE184" s="49"/>
      <c r="AF184" s="49"/>
      <c r="AG184" s="22"/>
    </row>
    <row r="185" spans="1:33" s="11" customFormat="1" ht="30" hidden="1" customHeight="1" x14ac:dyDescent="0.2">
      <c r="A185" s="50" t="s">
        <v>134</v>
      </c>
      <c r="B185" s="23">
        <v>75</v>
      </c>
      <c r="C185" s="23">
        <f>SUM(E185:AG185)</f>
        <v>165</v>
      </c>
      <c r="D185" s="13">
        <f>C185/B185</f>
        <v>2.2000000000000002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>
        <v>50</v>
      </c>
      <c r="U185" s="32"/>
      <c r="V185" s="32"/>
      <c r="W185" s="32"/>
      <c r="X185" s="32">
        <v>115</v>
      </c>
      <c r="Y185" s="32"/>
      <c r="Z185" s="32"/>
      <c r="AA185" s="32"/>
      <c r="AB185" s="32"/>
      <c r="AC185" s="32"/>
      <c r="AD185" s="32"/>
      <c r="AE185" s="32"/>
      <c r="AF185" s="32"/>
      <c r="AG185" s="32"/>
    </row>
    <row r="186" spans="1:33" s="11" customFormat="1" ht="30" hidden="1" customHeight="1" x14ac:dyDescent="0.2">
      <c r="A186" s="27" t="s">
        <v>135</v>
      </c>
      <c r="B186" s="23">
        <v>83</v>
      </c>
      <c r="C186" s="23">
        <f>SUM(E186:AG186)</f>
        <v>104</v>
      </c>
      <c r="D186" s="13">
        <f t="shared" si="60"/>
        <v>1.2530120481927711</v>
      </c>
      <c r="E186" s="32"/>
      <c r="F186" s="30"/>
      <c r="G186" s="53"/>
      <c r="H186" s="30"/>
      <c r="I186" s="30"/>
      <c r="J186" s="30"/>
      <c r="K186" s="30"/>
      <c r="L186" s="33"/>
      <c r="M186" s="33"/>
      <c r="N186" s="33"/>
      <c r="O186" s="30"/>
      <c r="P186" s="30"/>
      <c r="Q186" s="30"/>
      <c r="R186" s="30"/>
      <c r="S186" s="30"/>
      <c r="T186" s="33">
        <v>20</v>
      </c>
      <c r="U186" s="33"/>
      <c r="V186" s="33"/>
      <c r="W186" s="33"/>
      <c r="X186" s="33">
        <v>84</v>
      </c>
      <c r="Y186" s="30"/>
      <c r="Z186" s="33"/>
      <c r="AA186" s="30"/>
      <c r="AB186" s="30"/>
      <c r="AC186" s="33"/>
      <c r="AD186" s="33"/>
      <c r="AE186" s="33"/>
      <c r="AF186" s="33"/>
      <c r="AG186" s="30"/>
    </row>
    <row r="187" spans="1:33" s="11" customFormat="1" ht="30" hidden="1" customHeight="1" x14ac:dyDescent="0.2">
      <c r="A187" s="27" t="s">
        <v>50</v>
      </c>
      <c r="B187" s="48">
        <f>B186/B185*10</f>
        <v>11.066666666666666</v>
      </c>
      <c r="C187" s="48">
        <f>C186/C185*10</f>
        <v>6.3030303030303028</v>
      </c>
      <c r="D187" s="13">
        <f t="shared" si="60"/>
        <v>0.56955093099671417</v>
      </c>
      <c r="E187" s="49"/>
      <c r="F187" s="49"/>
      <c r="G187" s="49"/>
      <c r="H187" s="22"/>
      <c r="I187" s="22"/>
      <c r="J187" s="22"/>
      <c r="K187" s="22"/>
      <c r="L187" s="49"/>
      <c r="M187" s="49"/>
      <c r="N187" s="49"/>
      <c r="O187" s="22"/>
      <c r="P187" s="22"/>
      <c r="Q187" s="22"/>
      <c r="R187" s="22"/>
      <c r="S187" s="22"/>
      <c r="T187" s="49">
        <f>T186/T185*10</f>
        <v>4</v>
      </c>
      <c r="U187" s="49"/>
      <c r="V187" s="49"/>
      <c r="W187" s="49"/>
      <c r="X187" s="49">
        <f>X186/X185*10</f>
        <v>7.304347826086957</v>
      </c>
      <c r="Y187" s="22"/>
      <c r="Z187" s="49"/>
      <c r="AA187" s="49"/>
      <c r="AB187" s="49"/>
      <c r="AC187" s="49"/>
      <c r="AD187" s="49"/>
      <c r="AE187" s="49"/>
      <c r="AF187" s="49"/>
      <c r="AG187" s="22"/>
    </row>
    <row r="188" spans="1:33" s="11" customFormat="1" ht="30" hidden="1" customHeight="1" outlineLevel="1" x14ac:dyDescent="0.2">
      <c r="A188" s="50" t="s">
        <v>67</v>
      </c>
      <c r="B188" s="23"/>
      <c r="C188" s="23">
        <f>SUM(E188:AG188)</f>
        <v>0</v>
      </c>
      <c r="D188" s="13" t="e">
        <f t="shared" si="60"/>
        <v>#DIV/0!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</row>
    <row r="189" spans="1:33" s="11" customFormat="1" ht="30" hidden="1" customHeight="1" outlineLevel="1" x14ac:dyDescent="0.2">
      <c r="A189" s="27" t="s">
        <v>68</v>
      </c>
      <c r="B189" s="23"/>
      <c r="C189" s="23">
        <f>SUM(E189:AG189)</f>
        <v>0</v>
      </c>
      <c r="D189" s="13" t="e">
        <f t="shared" si="60"/>
        <v>#DIV/0!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</row>
    <row r="190" spans="1:33" s="11" customFormat="1" ht="30" hidden="1" customHeight="1" x14ac:dyDescent="0.2">
      <c r="A190" s="27" t="s">
        <v>50</v>
      </c>
      <c r="B190" s="55" t="e">
        <f>B189/B188*10</f>
        <v>#DIV/0!</v>
      </c>
      <c r="C190" s="55" t="e">
        <f>C189/C188*10</f>
        <v>#DIV/0!</v>
      </c>
      <c r="D190" s="13" t="e">
        <f t="shared" si="60"/>
        <v>#DIV/0!</v>
      </c>
      <c r="E190" s="53"/>
      <c r="F190" s="53"/>
      <c r="G190" s="53" t="e">
        <f>G189/G188*10</f>
        <v>#DIV/0!</v>
      </c>
      <c r="H190" s="53"/>
      <c r="I190" s="53"/>
      <c r="J190" s="53"/>
      <c r="K190" s="53"/>
      <c r="L190" s="53"/>
      <c r="M190" s="53" t="e">
        <f>M189/M188*10</f>
        <v>#DIV/0!</v>
      </c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 t="e">
        <f>Y189/Y188*10</f>
        <v>#DIV/0!</v>
      </c>
      <c r="Z190" s="53"/>
      <c r="AA190" s="53"/>
      <c r="AB190" s="53"/>
      <c r="AC190" s="53"/>
      <c r="AD190" s="53"/>
      <c r="AE190" s="53"/>
      <c r="AF190" s="53"/>
      <c r="AG190" s="53"/>
    </row>
    <row r="191" spans="1:33" s="11" customFormat="1" ht="30" hidden="1" customHeight="1" outlineLevel="1" x14ac:dyDescent="0.2">
      <c r="A191" s="50" t="s">
        <v>69</v>
      </c>
      <c r="B191" s="23"/>
      <c r="C191" s="23">
        <f>SUM(E191:AG191)</f>
        <v>0</v>
      </c>
      <c r="D191" s="13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</row>
    <row r="192" spans="1:33" s="11" customFormat="1" ht="30" hidden="1" customHeight="1" outlineLevel="1" x14ac:dyDescent="0.2">
      <c r="A192" s="27" t="s">
        <v>70</v>
      </c>
      <c r="B192" s="23"/>
      <c r="C192" s="23">
        <f>SUM(E192:AG192)</f>
        <v>0</v>
      </c>
      <c r="D192" s="13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</row>
    <row r="193" spans="1:33" s="11" customFormat="1" ht="30" hidden="1" customHeight="1" x14ac:dyDescent="0.2">
      <c r="A193" s="27" t="s">
        <v>50</v>
      </c>
      <c r="B193" s="55" t="e">
        <f>B192/B191*10</f>
        <v>#DIV/0!</v>
      </c>
      <c r="C193" s="55" t="e">
        <f>C192/C191*10</f>
        <v>#DIV/0!</v>
      </c>
      <c r="D193" s="13" t="e">
        <f t="shared" si="60"/>
        <v>#DIV/0!</v>
      </c>
      <c r="E193" s="55"/>
      <c r="F193" s="55"/>
      <c r="G193" s="53" t="e">
        <f>G192/G191*10</f>
        <v>#DIV/0!</v>
      </c>
      <c r="H193" s="55"/>
      <c r="I193" s="55"/>
      <c r="J193" s="53" t="e">
        <f>J192/J191*10</f>
        <v>#DIV/0!</v>
      </c>
      <c r="K193" s="53"/>
      <c r="L193" s="53" t="e">
        <f>L192/L191*10</f>
        <v>#DIV/0!</v>
      </c>
      <c r="M193" s="53" t="e">
        <f>M192/M191*10</f>
        <v>#DIV/0!</v>
      </c>
      <c r="N193" s="53"/>
      <c r="O193" s="53"/>
      <c r="P193" s="53"/>
      <c r="Q193" s="53"/>
      <c r="R193" s="53"/>
      <c r="S193" s="53"/>
      <c r="T193" s="53"/>
      <c r="U193" s="53" t="e">
        <f>U192/U191*10</f>
        <v>#DIV/0!</v>
      </c>
      <c r="V193" s="53"/>
      <c r="W193" s="53"/>
      <c r="X193" s="53"/>
      <c r="Y193" s="53" t="e">
        <f>Y192/Y191*10</f>
        <v>#DIV/0!</v>
      </c>
      <c r="Z193" s="53"/>
      <c r="AA193" s="53"/>
      <c r="AB193" s="53"/>
      <c r="AC193" s="53" t="e">
        <f>AC192/AC191*10</f>
        <v>#DIV/0!</v>
      </c>
      <c r="AD193" s="53"/>
      <c r="AE193" s="53"/>
      <c r="AF193" s="53"/>
      <c r="AG193" s="53"/>
    </row>
    <row r="194" spans="1:33" s="11" customFormat="1" ht="30" hidden="1" customHeight="1" x14ac:dyDescent="0.2">
      <c r="A194" s="50" t="s">
        <v>71</v>
      </c>
      <c r="B194" s="20"/>
      <c r="C194" s="23">
        <f>SUM(E194:AG194)</f>
        <v>0</v>
      </c>
      <c r="D194" s="13" t="e">
        <f t="shared" si="60"/>
        <v>#DIV/0!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52"/>
      <c r="R194" s="52"/>
      <c r="S194" s="5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</row>
    <row r="195" spans="1:33" s="11" customFormat="1" ht="30" hidden="1" customHeight="1" x14ac:dyDescent="0.2">
      <c r="A195" s="50" t="s">
        <v>72</v>
      </c>
      <c r="B195" s="20"/>
      <c r="C195" s="23"/>
      <c r="D195" s="13" t="e">
        <f>C195/B195</f>
        <v>#DIV/0!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</row>
    <row r="196" spans="1:33" s="11" customFormat="1" ht="30" hidden="1" customHeight="1" x14ac:dyDescent="0.2">
      <c r="A196" s="50" t="s">
        <v>73</v>
      </c>
      <c r="B196" s="20"/>
      <c r="C196" s="23"/>
      <c r="D196" s="13" t="e">
        <f>C196/B196</f>
        <v>#DIV/0!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</row>
    <row r="197" spans="1:33" s="45" customFormat="1" ht="30" hidden="1" customHeight="1" x14ac:dyDescent="0.2">
      <c r="A197" s="27" t="s">
        <v>74</v>
      </c>
      <c r="B197" s="20"/>
      <c r="C197" s="23">
        <f>SUM(E197:AG197)</f>
        <v>0</v>
      </c>
      <c r="D197" s="13" t="e">
        <f>C197/B197</f>
        <v>#DIV/0!</v>
      </c>
      <c r="E197" s="34"/>
      <c r="F197" s="34"/>
      <c r="G197" s="34"/>
      <c r="H197" s="34"/>
      <c r="I197" s="34"/>
      <c r="J197" s="34"/>
      <c r="K197" s="93"/>
      <c r="L197" s="34"/>
      <c r="M197" s="34"/>
      <c r="N197" s="34"/>
      <c r="O197" s="34"/>
      <c r="P197" s="34"/>
      <c r="Q197" s="34"/>
      <c r="R197" s="93"/>
      <c r="S197" s="93"/>
      <c r="T197" s="34"/>
      <c r="U197" s="34"/>
      <c r="V197" s="93"/>
      <c r="W197" s="34"/>
      <c r="X197" s="34"/>
      <c r="Y197" s="34"/>
      <c r="Z197" s="34"/>
      <c r="AA197" s="34"/>
      <c r="AB197" s="93"/>
      <c r="AC197" s="34"/>
      <c r="AD197" s="93"/>
      <c r="AE197" s="93"/>
      <c r="AF197" s="93"/>
      <c r="AG197" s="34"/>
    </row>
    <row r="198" spans="1:33" s="45" customFormat="1" ht="30" hidden="1" customHeight="1" x14ac:dyDescent="0.2">
      <c r="A198" s="12" t="s">
        <v>75</v>
      </c>
      <c r="B198" s="82"/>
      <c r="C198" s="82" t="e">
        <f>C197/C200</f>
        <v>#DIV/0!</v>
      </c>
      <c r="D198" s="8"/>
      <c r="E198" s="25"/>
      <c r="F198" s="25"/>
      <c r="G198" s="25"/>
      <c r="H198" s="25"/>
      <c r="I198" s="25"/>
      <c r="J198" s="25"/>
      <c r="K198" s="92"/>
      <c r="L198" s="25"/>
      <c r="M198" s="25"/>
      <c r="N198" s="25"/>
      <c r="O198" s="25"/>
      <c r="P198" s="25"/>
      <c r="Q198" s="25"/>
      <c r="R198" s="92"/>
      <c r="S198" s="92"/>
      <c r="T198" s="25"/>
      <c r="U198" s="25"/>
      <c r="V198" s="92"/>
      <c r="W198" s="25"/>
      <c r="X198" s="25"/>
      <c r="Y198" s="25"/>
      <c r="Z198" s="25"/>
      <c r="AA198" s="25"/>
      <c r="AB198" s="92"/>
      <c r="AC198" s="25"/>
      <c r="AD198" s="92"/>
      <c r="AE198" s="92"/>
      <c r="AF198" s="92"/>
      <c r="AG198" s="25"/>
    </row>
    <row r="199" spans="1:33" s="11" customFormat="1" ht="30" hidden="1" customHeight="1" x14ac:dyDescent="0.2">
      <c r="A199" s="27" t="s">
        <v>76</v>
      </c>
      <c r="B199" s="20"/>
      <c r="C199" s="23">
        <f>SUM(E199:AG199)</f>
        <v>0</v>
      </c>
      <c r="D199" s="13" t="e">
        <f t="shared" ref="D199:D211" si="72">C199/B199</f>
        <v>#DIV/0!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1:33" s="11" customFormat="1" ht="30" hidden="1" customHeight="1" outlineLevel="1" x14ac:dyDescent="0.2">
      <c r="A200" s="27" t="s">
        <v>77</v>
      </c>
      <c r="B200" s="20"/>
      <c r="C200" s="20"/>
      <c r="D200" s="13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1:33" s="11" customFormat="1" ht="30" hidden="1" customHeight="1" outlineLevel="1" x14ac:dyDescent="0.2">
      <c r="A201" s="27" t="s">
        <v>78</v>
      </c>
      <c r="B201" s="20"/>
      <c r="C201" s="23">
        <f>SUM(E201:AG201)</f>
        <v>0</v>
      </c>
      <c r="D201" s="13" t="e">
        <f t="shared" si="72"/>
        <v>#DIV/0!</v>
      </c>
      <c r="E201" s="34"/>
      <c r="F201" s="34"/>
      <c r="G201" s="34"/>
      <c r="H201" s="34"/>
      <c r="I201" s="34"/>
      <c r="J201" s="34"/>
      <c r="K201" s="93"/>
      <c r="L201" s="34"/>
      <c r="M201" s="34"/>
      <c r="N201" s="34"/>
      <c r="O201" s="34"/>
      <c r="P201" s="34"/>
      <c r="Q201" s="34"/>
      <c r="R201" s="93"/>
      <c r="S201" s="93"/>
      <c r="T201" s="34"/>
      <c r="U201" s="34"/>
      <c r="V201" s="93"/>
      <c r="W201" s="34"/>
      <c r="X201" s="34"/>
      <c r="Y201" s="34"/>
      <c r="Z201" s="34"/>
      <c r="AA201" s="34"/>
      <c r="AB201" s="93"/>
      <c r="AC201" s="34"/>
      <c r="AD201" s="93"/>
      <c r="AE201" s="93"/>
      <c r="AF201" s="93"/>
      <c r="AG201" s="34"/>
    </row>
    <row r="202" spans="1:33" s="11" customFormat="1" ht="30" hidden="1" customHeight="1" x14ac:dyDescent="0.2">
      <c r="A202" s="12" t="s">
        <v>5</v>
      </c>
      <c r="B202" s="83" t="e">
        <f>B201/B200</f>
        <v>#DIV/0!</v>
      </c>
      <c r="C202" s="83" t="e">
        <f>C201/C200</f>
        <v>#DIV/0!</v>
      </c>
      <c r="D202" s="13"/>
      <c r="E202" s="14" t="e">
        <f>E201/E200</f>
        <v>#DIV/0!</v>
      </c>
      <c r="F202" s="14" t="e">
        <f t="shared" ref="F202:AG202" si="73">F201/F200</f>
        <v>#DIV/0!</v>
      </c>
      <c r="G202" s="14" t="e">
        <f t="shared" si="73"/>
        <v>#DIV/0!</v>
      </c>
      <c r="H202" s="14" t="e">
        <f t="shared" si="73"/>
        <v>#DIV/0!</v>
      </c>
      <c r="I202" s="14" t="e">
        <f t="shared" si="73"/>
        <v>#DIV/0!</v>
      </c>
      <c r="J202" s="14" t="e">
        <f t="shared" si="73"/>
        <v>#DIV/0!</v>
      </c>
      <c r="K202" s="14"/>
      <c r="L202" s="14" t="e">
        <f t="shared" si="73"/>
        <v>#DIV/0!</v>
      </c>
      <c r="M202" s="14" t="e">
        <f t="shared" si="73"/>
        <v>#DIV/0!</v>
      </c>
      <c r="N202" s="14" t="e">
        <f t="shared" si="73"/>
        <v>#DIV/0!</v>
      </c>
      <c r="O202" s="14" t="e">
        <f t="shared" si="73"/>
        <v>#DIV/0!</v>
      </c>
      <c r="P202" s="14" t="e">
        <f t="shared" si="73"/>
        <v>#DIV/0!</v>
      </c>
      <c r="Q202" s="14" t="e">
        <f t="shared" si="73"/>
        <v>#DIV/0!</v>
      </c>
      <c r="R202" s="14"/>
      <c r="S202" s="14"/>
      <c r="T202" s="14" t="e">
        <f t="shared" si="73"/>
        <v>#DIV/0!</v>
      </c>
      <c r="U202" s="14" t="e">
        <f t="shared" si="73"/>
        <v>#DIV/0!</v>
      </c>
      <c r="V202" s="14"/>
      <c r="W202" s="14" t="e">
        <f t="shared" si="73"/>
        <v>#DIV/0!</v>
      </c>
      <c r="X202" s="14" t="e">
        <f t="shared" si="73"/>
        <v>#DIV/0!</v>
      </c>
      <c r="Y202" s="14" t="e">
        <f t="shared" si="73"/>
        <v>#DIV/0!</v>
      </c>
      <c r="Z202" s="14" t="e">
        <f t="shared" si="73"/>
        <v>#DIV/0!</v>
      </c>
      <c r="AA202" s="14" t="e">
        <f t="shared" si="73"/>
        <v>#DIV/0!</v>
      </c>
      <c r="AB202" s="14"/>
      <c r="AC202" s="14" t="e">
        <f t="shared" si="73"/>
        <v>#DIV/0!</v>
      </c>
      <c r="AD202" s="14"/>
      <c r="AE202" s="14"/>
      <c r="AF202" s="14"/>
      <c r="AG202" s="14" t="e">
        <f t="shared" si="73"/>
        <v>#DIV/0!</v>
      </c>
    </row>
    <row r="203" spans="1:33" s="11" customFormat="1" ht="30" hidden="1" customHeight="1" x14ac:dyDescent="0.2">
      <c r="A203" s="10" t="s">
        <v>79</v>
      </c>
      <c r="B203" s="22"/>
      <c r="C203" s="22">
        <f>SUM(E203:AG203)</f>
        <v>0</v>
      </c>
      <c r="D203" s="13" t="e">
        <f t="shared" si="72"/>
        <v>#DIV/0!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1:33" s="11" customFormat="1" ht="30" hidden="1" customHeight="1" x14ac:dyDescent="0.2">
      <c r="A204" s="10" t="s">
        <v>80</v>
      </c>
      <c r="B204" s="22"/>
      <c r="C204" s="22">
        <f>SUM(E204:AG204)</f>
        <v>0</v>
      </c>
      <c r="D204" s="13" t="e">
        <f t="shared" si="72"/>
        <v>#DIV/0!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s="11" customFormat="1" ht="30" hidden="1" customHeight="1" x14ac:dyDescent="0.2">
      <c r="A205" s="27" t="s">
        <v>103</v>
      </c>
      <c r="B205" s="20"/>
      <c r="C205" s="23">
        <f>SUM(E205:AG205)</f>
        <v>0</v>
      </c>
      <c r="D205" s="13" t="e">
        <f t="shared" si="72"/>
        <v>#DIV/0!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:33" s="45" customFormat="1" ht="30" hidden="1" customHeight="1" outlineLevel="1" x14ac:dyDescent="0.2">
      <c r="A206" s="10" t="s">
        <v>124</v>
      </c>
      <c r="B206" s="23"/>
      <c r="C206" s="23">
        <f>SUM(E206:AG206)</f>
        <v>101088</v>
      </c>
      <c r="D206" s="13" t="e">
        <f t="shared" si="72"/>
        <v>#DIV/0!</v>
      </c>
      <c r="E206" s="26">
        <v>1366</v>
      </c>
      <c r="F206" s="26">
        <v>2847</v>
      </c>
      <c r="G206" s="26">
        <v>5196</v>
      </c>
      <c r="H206" s="26">
        <v>6543</v>
      </c>
      <c r="I206" s="26">
        <v>7357</v>
      </c>
      <c r="J206" s="26">
        <v>5788</v>
      </c>
      <c r="K206" s="26"/>
      <c r="L206" s="26">
        <v>3545</v>
      </c>
      <c r="M206" s="26">
        <v>5170</v>
      </c>
      <c r="N206" s="26">
        <v>3029</v>
      </c>
      <c r="O206" s="26">
        <v>3517</v>
      </c>
      <c r="P206" s="26">
        <v>3888</v>
      </c>
      <c r="Q206" s="26">
        <v>6744</v>
      </c>
      <c r="R206" s="26"/>
      <c r="S206" s="26"/>
      <c r="T206" s="26">
        <v>6037</v>
      </c>
      <c r="U206" s="26">
        <v>3845</v>
      </c>
      <c r="V206" s="26"/>
      <c r="W206" s="26">
        <v>3946</v>
      </c>
      <c r="X206" s="26">
        <v>5043</v>
      </c>
      <c r="Y206" s="26">
        <v>2005</v>
      </c>
      <c r="Z206" s="26">
        <v>1351</v>
      </c>
      <c r="AA206" s="26">
        <v>8708</v>
      </c>
      <c r="AB206" s="26"/>
      <c r="AC206" s="26">
        <v>9901</v>
      </c>
      <c r="AD206" s="26"/>
      <c r="AE206" s="26"/>
      <c r="AF206" s="26"/>
      <c r="AG206" s="26">
        <v>5262</v>
      </c>
    </row>
    <row r="207" spans="1:33" s="58" customFormat="1" ht="30" hidden="1" customHeight="1" outlineLevel="1" x14ac:dyDescent="0.2">
      <c r="A207" s="27" t="s">
        <v>81</v>
      </c>
      <c r="B207" s="23"/>
      <c r="C207" s="23">
        <f>SUM(E207:AG207)</f>
        <v>99561</v>
      </c>
      <c r="D207" s="13" t="e">
        <f t="shared" si="72"/>
        <v>#DIV/0!</v>
      </c>
      <c r="E207" s="32">
        <v>1366</v>
      </c>
      <c r="F207" s="32">
        <v>2847</v>
      </c>
      <c r="G207" s="32">
        <v>5196</v>
      </c>
      <c r="H207" s="32">
        <v>6543</v>
      </c>
      <c r="I207" s="32">
        <v>7250</v>
      </c>
      <c r="J207" s="32">
        <v>5539</v>
      </c>
      <c r="K207" s="32"/>
      <c r="L207" s="32">
        <v>3467</v>
      </c>
      <c r="M207" s="32">
        <v>5170</v>
      </c>
      <c r="N207" s="32">
        <v>3029</v>
      </c>
      <c r="O207" s="32">
        <v>3517</v>
      </c>
      <c r="P207" s="32">
        <v>3752</v>
      </c>
      <c r="Q207" s="32">
        <v>6565</v>
      </c>
      <c r="R207" s="32"/>
      <c r="S207" s="32"/>
      <c r="T207" s="32">
        <v>6037</v>
      </c>
      <c r="U207" s="32">
        <v>3845</v>
      </c>
      <c r="V207" s="32"/>
      <c r="W207" s="32">
        <v>3946</v>
      </c>
      <c r="X207" s="32">
        <v>5043</v>
      </c>
      <c r="Y207" s="32">
        <v>1980</v>
      </c>
      <c r="Z207" s="32">
        <v>1351</v>
      </c>
      <c r="AA207" s="32">
        <v>8708</v>
      </c>
      <c r="AB207" s="32"/>
      <c r="AC207" s="32">
        <v>9350</v>
      </c>
      <c r="AD207" s="32"/>
      <c r="AE207" s="32"/>
      <c r="AF207" s="32"/>
      <c r="AG207" s="32">
        <v>5060</v>
      </c>
    </row>
    <row r="208" spans="1:33" s="45" customFormat="1" ht="30" hidden="1" customHeight="1" x14ac:dyDescent="0.2">
      <c r="A208" s="10" t="s">
        <v>82</v>
      </c>
      <c r="B208" s="47"/>
      <c r="C208" s="47">
        <f>C207/C206</f>
        <v>0.98489434947768284</v>
      </c>
      <c r="D208" s="13" t="e">
        <f t="shared" si="72"/>
        <v>#DIV/0!</v>
      </c>
      <c r="E208" s="68">
        <f t="shared" ref="E208:AG208" si="74">E207/E206</f>
        <v>1</v>
      </c>
      <c r="F208" s="68">
        <f t="shared" si="74"/>
        <v>1</v>
      </c>
      <c r="G208" s="68">
        <f t="shared" si="74"/>
        <v>1</v>
      </c>
      <c r="H208" s="68">
        <f t="shared" si="74"/>
        <v>1</v>
      </c>
      <c r="I208" s="68">
        <f t="shared" si="74"/>
        <v>0.98545602827239365</v>
      </c>
      <c r="J208" s="68">
        <f t="shared" si="74"/>
        <v>0.95697995853489981</v>
      </c>
      <c r="K208" s="68"/>
      <c r="L208" s="68">
        <f t="shared" si="74"/>
        <v>0.97799717912552886</v>
      </c>
      <c r="M208" s="68">
        <f t="shared" si="74"/>
        <v>1</v>
      </c>
      <c r="N208" s="68">
        <f t="shared" si="74"/>
        <v>1</v>
      </c>
      <c r="O208" s="68">
        <f t="shared" si="74"/>
        <v>1</v>
      </c>
      <c r="P208" s="68">
        <f t="shared" si="74"/>
        <v>0.96502057613168724</v>
      </c>
      <c r="Q208" s="68">
        <f t="shared" si="74"/>
        <v>0.9734578884934757</v>
      </c>
      <c r="R208" s="68"/>
      <c r="S208" s="68"/>
      <c r="T208" s="68">
        <f t="shared" si="74"/>
        <v>1</v>
      </c>
      <c r="U208" s="68">
        <f t="shared" si="74"/>
        <v>1</v>
      </c>
      <c r="V208" s="68"/>
      <c r="W208" s="68">
        <f t="shared" si="74"/>
        <v>1</v>
      </c>
      <c r="X208" s="68">
        <f t="shared" si="74"/>
        <v>1</v>
      </c>
      <c r="Y208" s="68">
        <f t="shared" si="74"/>
        <v>0.98753117206982544</v>
      </c>
      <c r="Z208" s="68">
        <f t="shared" si="74"/>
        <v>1</v>
      </c>
      <c r="AA208" s="68">
        <f t="shared" si="74"/>
        <v>1</v>
      </c>
      <c r="AB208" s="68"/>
      <c r="AC208" s="68">
        <f t="shared" si="74"/>
        <v>0.9443490556509444</v>
      </c>
      <c r="AD208" s="68"/>
      <c r="AE208" s="68"/>
      <c r="AF208" s="68"/>
      <c r="AG208" s="68">
        <f t="shared" si="74"/>
        <v>0.9616115545419992</v>
      </c>
    </row>
    <row r="209" spans="1:43" s="45" customFormat="1" ht="30" hidden="1" customHeight="1" outlineLevel="1" x14ac:dyDescent="0.2">
      <c r="A209" s="10" t="s">
        <v>83</v>
      </c>
      <c r="B209" s="23"/>
      <c r="C209" s="23">
        <f>SUM(E209:AG209)</f>
        <v>0</v>
      </c>
      <c r="D209" s="13" t="e">
        <f t="shared" si="72"/>
        <v>#DIV/0!</v>
      </c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:43" s="58" customFormat="1" ht="30" hidden="1" customHeight="1" outlineLevel="1" x14ac:dyDescent="0.2">
      <c r="A210" s="27" t="s">
        <v>84</v>
      </c>
      <c r="B210" s="20"/>
      <c r="C210" s="23">
        <f>SUM(E210:AG210)</f>
        <v>15599</v>
      </c>
      <c r="D210" s="13" t="e">
        <f t="shared" si="72"/>
        <v>#DIV/0!</v>
      </c>
      <c r="E210" s="44">
        <v>17</v>
      </c>
      <c r="F210" s="32">
        <v>360</v>
      </c>
      <c r="G210" s="32">
        <v>2381</v>
      </c>
      <c r="H210" s="32">
        <v>435</v>
      </c>
      <c r="I210" s="32">
        <v>387</v>
      </c>
      <c r="J210" s="32">
        <v>1130</v>
      </c>
      <c r="K210" s="32"/>
      <c r="L210" s="32"/>
      <c r="M210" s="32">
        <v>1360</v>
      </c>
      <c r="N210" s="32">
        <v>202</v>
      </c>
      <c r="O210" s="32">
        <v>581</v>
      </c>
      <c r="P210" s="44">
        <v>217</v>
      </c>
      <c r="Q210" s="32">
        <v>663</v>
      </c>
      <c r="R210" s="32"/>
      <c r="S210" s="32"/>
      <c r="T210" s="32">
        <v>1813</v>
      </c>
      <c r="U210" s="32">
        <v>170</v>
      </c>
      <c r="V210" s="32"/>
      <c r="W210" s="32">
        <v>630</v>
      </c>
      <c r="X210" s="32"/>
      <c r="Y210" s="32">
        <v>110</v>
      </c>
      <c r="Z210" s="32"/>
      <c r="AA210" s="32">
        <v>1225</v>
      </c>
      <c r="AB210" s="32"/>
      <c r="AC210" s="32">
        <v>3778</v>
      </c>
      <c r="AD210" s="32"/>
      <c r="AE210" s="32"/>
      <c r="AF210" s="32"/>
      <c r="AG210" s="32">
        <v>140</v>
      </c>
    </row>
    <row r="211" spans="1:43" s="45" customFormat="1" ht="30" hidden="1" customHeight="1" x14ac:dyDescent="0.2">
      <c r="A211" s="10" t="s">
        <v>85</v>
      </c>
      <c r="B211" s="13"/>
      <c r="C211" s="13" t="e">
        <f>C210/C209</f>
        <v>#DIV/0!</v>
      </c>
      <c r="D211" s="13" t="e">
        <f t="shared" si="72"/>
        <v>#DIV/0!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</row>
    <row r="212" spans="1:43" s="45" customFormat="1" ht="30" hidden="1" customHeight="1" x14ac:dyDescent="0.2">
      <c r="A212" s="12" t="s">
        <v>86</v>
      </c>
      <c r="B212" s="20"/>
      <c r="C212" s="23"/>
      <c r="D212" s="23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</row>
    <row r="213" spans="1:43" s="58" customFormat="1" ht="30" hidden="1" customHeight="1" outlineLevel="1" x14ac:dyDescent="0.2">
      <c r="A213" s="50" t="s">
        <v>87</v>
      </c>
      <c r="B213" s="20"/>
      <c r="C213" s="23">
        <f>SUM(E213:AG213)</f>
        <v>0</v>
      </c>
      <c r="D213" s="8" t="e">
        <f t="shared" ref="D213:D232" si="75">C213/B213</f>
        <v>#DIV/0!</v>
      </c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</row>
    <row r="214" spans="1:43" s="45" customFormat="1" ht="30" hidden="1" customHeight="1" outlineLevel="1" x14ac:dyDescent="0.2">
      <c r="A214" s="12" t="s">
        <v>88</v>
      </c>
      <c r="B214" s="20"/>
      <c r="C214" s="23">
        <f>SUM(E214:AG214)</f>
        <v>0</v>
      </c>
      <c r="D214" s="8" t="e">
        <f t="shared" si="75"/>
        <v>#DIV/0!</v>
      </c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Q214" s="45" t="s">
        <v>0</v>
      </c>
    </row>
    <row r="215" spans="1:43" s="45" customFormat="1" ht="30" hidden="1" customHeight="1" outlineLevel="1" x14ac:dyDescent="0.2">
      <c r="A215" s="12" t="s">
        <v>89</v>
      </c>
      <c r="B215" s="23">
        <f>B213*0.45</f>
        <v>0</v>
      </c>
      <c r="C215" s="23">
        <f>C213*0.45</f>
        <v>0</v>
      </c>
      <c r="D215" s="8" t="e">
        <f t="shared" si="75"/>
        <v>#DIV/0!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59"/>
    </row>
    <row r="216" spans="1:43" s="45" customFormat="1" ht="30" hidden="1" customHeight="1" x14ac:dyDescent="0.2">
      <c r="A216" s="12" t="s">
        <v>90</v>
      </c>
      <c r="B216" s="47" t="e">
        <f>B213/B214</f>
        <v>#DIV/0!</v>
      </c>
      <c r="C216" s="47" t="e">
        <f>C213/C214</f>
        <v>#DIV/0!</v>
      </c>
      <c r="D216" s="8"/>
      <c r="E216" s="68" t="e">
        <f t="shared" ref="E216:AG216" si="76">E213/E214</f>
        <v>#DIV/0!</v>
      </c>
      <c r="F216" s="68" t="e">
        <f t="shared" si="76"/>
        <v>#DIV/0!</v>
      </c>
      <c r="G216" s="68" t="e">
        <f t="shared" si="76"/>
        <v>#DIV/0!</v>
      </c>
      <c r="H216" s="68" t="e">
        <f t="shared" si="76"/>
        <v>#DIV/0!</v>
      </c>
      <c r="I216" s="68" t="e">
        <f t="shared" si="76"/>
        <v>#DIV/0!</v>
      </c>
      <c r="J216" s="68" t="e">
        <f t="shared" si="76"/>
        <v>#DIV/0!</v>
      </c>
      <c r="K216" s="68"/>
      <c r="L216" s="68" t="e">
        <f t="shared" si="76"/>
        <v>#DIV/0!</v>
      </c>
      <c r="M216" s="68" t="e">
        <f t="shared" si="76"/>
        <v>#DIV/0!</v>
      </c>
      <c r="N216" s="68" t="e">
        <f t="shared" si="76"/>
        <v>#DIV/0!</v>
      </c>
      <c r="O216" s="68" t="e">
        <f t="shared" si="76"/>
        <v>#DIV/0!</v>
      </c>
      <c r="P216" s="68" t="e">
        <f t="shared" si="76"/>
        <v>#DIV/0!</v>
      </c>
      <c r="Q216" s="68" t="e">
        <f t="shared" si="76"/>
        <v>#DIV/0!</v>
      </c>
      <c r="R216" s="68"/>
      <c r="S216" s="68"/>
      <c r="T216" s="68" t="e">
        <f t="shared" si="76"/>
        <v>#DIV/0!</v>
      </c>
      <c r="U216" s="68" t="e">
        <f t="shared" si="76"/>
        <v>#DIV/0!</v>
      </c>
      <c r="V216" s="68"/>
      <c r="W216" s="68" t="e">
        <f t="shared" si="76"/>
        <v>#DIV/0!</v>
      </c>
      <c r="X216" s="68" t="e">
        <f t="shared" si="76"/>
        <v>#DIV/0!</v>
      </c>
      <c r="Y216" s="68" t="e">
        <f t="shared" si="76"/>
        <v>#DIV/0!</v>
      </c>
      <c r="Z216" s="68" t="e">
        <f t="shared" si="76"/>
        <v>#DIV/0!</v>
      </c>
      <c r="AA216" s="68" t="e">
        <f t="shared" si="76"/>
        <v>#DIV/0!</v>
      </c>
      <c r="AB216" s="68"/>
      <c r="AC216" s="68" t="e">
        <f t="shared" si="76"/>
        <v>#DIV/0!</v>
      </c>
      <c r="AD216" s="68"/>
      <c r="AE216" s="68"/>
      <c r="AF216" s="68"/>
      <c r="AG216" s="68" t="e">
        <f t="shared" si="76"/>
        <v>#DIV/0!</v>
      </c>
    </row>
    <row r="217" spans="1:43" s="58" customFormat="1" ht="30" hidden="1" customHeight="1" outlineLevel="1" x14ac:dyDescent="0.2">
      <c r="A217" s="50" t="s">
        <v>91</v>
      </c>
      <c r="B217" s="20"/>
      <c r="C217" s="23">
        <f>SUM(E217:AG217)</f>
        <v>0</v>
      </c>
      <c r="D217" s="8" t="e">
        <f t="shared" si="75"/>
        <v>#DIV/0!</v>
      </c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</row>
    <row r="218" spans="1:43" s="45" customFormat="1" ht="28.15" hidden="1" customHeight="1" outlineLevel="1" x14ac:dyDescent="0.2">
      <c r="A218" s="12" t="s">
        <v>88</v>
      </c>
      <c r="B218" s="20"/>
      <c r="C218" s="23">
        <f>SUM(E218:AG218)</f>
        <v>0</v>
      </c>
      <c r="D218" s="8" t="e">
        <f t="shared" si="75"/>
        <v>#DIV/0!</v>
      </c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</row>
    <row r="219" spans="1:43" s="45" customFormat="1" ht="27" hidden="1" customHeight="1" outlineLevel="1" x14ac:dyDescent="0.2">
      <c r="A219" s="12" t="s">
        <v>89</v>
      </c>
      <c r="B219" s="23">
        <f>B217*0.3</f>
        <v>0</v>
      </c>
      <c r="C219" s="23">
        <f>C217*0.3</f>
        <v>0</v>
      </c>
      <c r="D219" s="8" t="e">
        <f t="shared" si="75"/>
        <v>#DIV/0!</v>
      </c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</row>
    <row r="220" spans="1:43" s="58" customFormat="1" ht="30" hidden="1" customHeight="1" x14ac:dyDescent="0.2">
      <c r="A220" s="12" t="s">
        <v>90</v>
      </c>
      <c r="B220" s="8" t="e">
        <f>B217/B218</f>
        <v>#DIV/0!</v>
      </c>
      <c r="C220" s="8" t="e">
        <f>C217/C218</f>
        <v>#DIV/0!</v>
      </c>
      <c r="D220" s="8"/>
      <c r="E220" s="25" t="e">
        <f t="shared" ref="E220:AG220" si="77">E217/E218</f>
        <v>#DIV/0!</v>
      </c>
      <c r="F220" s="25" t="e">
        <f t="shared" si="77"/>
        <v>#DIV/0!</v>
      </c>
      <c r="G220" s="25" t="e">
        <f t="shared" si="77"/>
        <v>#DIV/0!</v>
      </c>
      <c r="H220" s="25" t="e">
        <f t="shared" si="77"/>
        <v>#DIV/0!</v>
      </c>
      <c r="I220" s="25" t="e">
        <f t="shared" si="77"/>
        <v>#DIV/0!</v>
      </c>
      <c r="J220" s="25" t="e">
        <f t="shared" si="77"/>
        <v>#DIV/0!</v>
      </c>
      <c r="K220" s="92"/>
      <c r="L220" s="25" t="e">
        <f t="shared" si="77"/>
        <v>#DIV/0!</v>
      </c>
      <c r="M220" s="25" t="e">
        <f t="shared" si="77"/>
        <v>#DIV/0!</v>
      </c>
      <c r="N220" s="25" t="e">
        <f t="shared" si="77"/>
        <v>#DIV/0!</v>
      </c>
      <c r="O220" s="25" t="e">
        <f t="shared" si="77"/>
        <v>#DIV/0!</v>
      </c>
      <c r="P220" s="25" t="e">
        <f t="shared" si="77"/>
        <v>#DIV/0!</v>
      </c>
      <c r="Q220" s="25" t="e">
        <f t="shared" si="77"/>
        <v>#DIV/0!</v>
      </c>
      <c r="R220" s="92"/>
      <c r="S220" s="92"/>
      <c r="T220" s="25" t="e">
        <f t="shared" si="77"/>
        <v>#DIV/0!</v>
      </c>
      <c r="U220" s="25" t="e">
        <f t="shared" si="77"/>
        <v>#DIV/0!</v>
      </c>
      <c r="V220" s="92"/>
      <c r="W220" s="25" t="e">
        <f t="shared" si="77"/>
        <v>#DIV/0!</v>
      </c>
      <c r="X220" s="25" t="e">
        <f t="shared" si="77"/>
        <v>#DIV/0!</v>
      </c>
      <c r="Y220" s="25" t="e">
        <f t="shared" si="77"/>
        <v>#DIV/0!</v>
      </c>
      <c r="Z220" s="25" t="e">
        <f t="shared" si="77"/>
        <v>#DIV/0!</v>
      </c>
      <c r="AA220" s="25" t="e">
        <f t="shared" si="77"/>
        <v>#DIV/0!</v>
      </c>
      <c r="AB220" s="92"/>
      <c r="AC220" s="25" t="e">
        <f t="shared" si="77"/>
        <v>#DIV/0!</v>
      </c>
      <c r="AD220" s="92"/>
      <c r="AE220" s="92"/>
      <c r="AF220" s="92"/>
      <c r="AG220" s="25" t="e">
        <f t="shared" si="77"/>
        <v>#DIV/0!</v>
      </c>
    </row>
    <row r="221" spans="1:43" s="58" customFormat="1" ht="30" hidden="1" customHeight="1" outlineLevel="1" x14ac:dyDescent="0.2">
      <c r="A221" s="50" t="s">
        <v>92</v>
      </c>
      <c r="B221" s="20"/>
      <c r="C221" s="23">
        <f>SUM(E221:AG221)</f>
        <v>0</v>
      </c>
      <c r="D221" s="8" t="e">
        <f t="shared" si="75"/>
        <v>#DIV/0!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</row>
    <row r="222" spans="1:43" s="45" customFormat="1" ht="30" hidden="1" customHeight="1" outlineLevel="1" x14ac:dyDescent="0.2">
      <c r="A222" s="12" t="s">
        <v>88</v>
      </c>
      <c r="B222" s="20"/>
      <c r="C222" s="23">
        <f>SUM(E222:AG222)</f>
        <v>0</v>
      </c>
      <c r="D222" s="8" t="e">
        <f t="shared" si="75"/>
        <v>#DIV/0!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</row>
    <row r="223" spans="1:43" s="45" customFormat="1" ht="30" hidden="1" customHeight="1" outlineLevel="1" x14ac:dyDescent="0.2">
      <c r="A223" s="12" t="s">
        <v>93</v>
      </c>
      <c r="B223" s="23">
        <f>B221*0.19</f>
        <v>0</v>
      </c>
      <c r="C223" s="23">
        <f>C221*0.19</f>
        <v>0</v>
      </c>
      <c r="D223" s="8" t="e">
        <f t="shared" si="75"/>
        <v>#DIV/0!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</row>
    <row r="224" spans="1:43" s="58" customFormat="1" ht="30" hidden="1" customHeight="1" x14ac:dyDescent="0.2">
      <c r="A224" s="12" t="s">
        <v>94</v>
      </c>
      <c r="B224" s="8" t="e">
        <f>B221/B222</f>
        <v>#DIV/0!</v>
      </c>
      <c r="C224" s="8" t="e">
        <f>C221/C222</f>
        <v>#DIV/0!</v>
      </c>
      <c r="D224" s="8"/>
      <c r="E224" s="25" t="e">
        <f>E221/E222</f>
        <v>#DIV/0!</v>
      </c>
      <c r="F224" s="25" t="e">
        <f>F221/F222</f>
        <v>#DIV/0!</v>
      </c>
      <c r="G224" s="25" t="e">
        <f t="shared" ref="G224:AG224" si="78">G221/G222</f>
        <v>#DIV/0!</v>
      </c>
      <c r="H224" s="25" t="e">
        <f t="shared" si="78"/>
        <v>#DIV/0!</v>
      </c>
      <c r="I224" s="25" t="e">
        <f t="shared" si="78"/>
        <v>#DIV/0!</v>
      </c>
      <c r="J224" s="25" t="e">
        <f t="shared" si="78"/>
        <v>#DIV/0!</v>
      </c>
      <c r="K224" s="92"/>
      <c r="L224" s="25" t="e">
        <f t="shared" si="78"/>
        <v>#DIV/0!</v>
      </c>
      <c r="M224" s="25" t="e">
        <f t="shared" si="78"/>
        <v>#DIV/0!</v>
      </c>
      <c r="N224" s="25" t="e">
        <f t="shared" si="78"/>
        <v>#DIV/0!</v>
      </c>
      <c r="O224" s="25" t="e">
        <f t="shared" si="78"/>
        <v>#DIV/0!</v>
      </c>
      <c r="P224" s="25" t="e">
        <f t="shared" si="78"/>
        <v>#DIV/0!</v>
      </c>
      <c r="Q224" s="25" t="e">
        <f t="shared" si="78"/>
        <v>#DIV/0!</v>
      </c>
      <c r="R224" s="92"/>
      <c r="S224" s="92"/>
      <c r="T224" s="25" t="e">
        <f t="shared" si="78"/>
        <v>#DIV/0!</v>
      </c>
      <c r="U224" s="25" t="e">
        <f t="shared" si="78"/>
        <v>#DIV/0!</v>
      </c>
      <c r="V224" s="92"/>
      <c r="W224" s="25" t="e">
        <f t="shared" si="78"/>
        <v>#DIV/0!</v>
      </c>
      <c r="X224" s="25" t="e">
        <f t="shared" si="78"/>
        <v>#DIV/0!</v>
      </c>
      <c r="Y224" s="25" t="e">
        <f t="shared" si="78"/>
        <v>#DIV/0!</v>
      </c>
      <c r="Z224" s="25" t="e">
        <f t="shared" si="78"/>
        <v>#DIV/0!</v>
      </c>
      <c r="AA224" s="25" t="e">
        <f t="shared" si="78"/>
        <v>#DIV/0!</v>
      </c>
      <c r="AB224" s="92"/>
      <c r="AC224" s="25" t="e">
        <f t="shared" si="78"/>
        <v>#DIV/0!</v>
      </c>
      <c r="AD224" s="92"/>
      <c r="AE224" s="92"/>
      <c r="AF224" s="92"/>
      <c r="AG224" s="25" t="e">
        <f t="shared" si="78"/>
        <v>#DIV/0!</v>
      </c>
    </row>
    <row r="225" spans="1:33" s="45" customFormat="1" ht="30" hidden="1" customHeight="1" x14ac:dyDescent="0.2">
      <c r="A225" s="50" t="s">
        <v>95</v>
      </c>
      <c r="B225" s="23"/>
      <c r="C225" s="23">
        <f>SUM(E225:AG225)</f>
        <v>0</v>
      </c>
      <c r="D225" s="8" t="e">
        <f t="shared" si="75"/>
        <v>#DIV/0!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</row>
    <row r="226" spans="1:33" s="45" customFormat="1" ht="30" hidden="1" customHeight="1" x14ac:dyDescent="0.2">
      <c r="A226" s="12" t="s">
        <v>93</v>
      </c>
      <c r="B226" s="23"/>
      <c r="C226" s="23">
        <f>C225*0.7</f>
        <v>0</v>
      </c>
      <c r="D226" s="8" t="e">
        <f t="shared" si="75"/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</row>
    <row r="227" spans="1:33" s="45" customFormat="1" ht="30" hidden="1" customHeight="1" x14ac:dyDescent="0.2">
      <c r="A227" s="27" t="s">
        <v>96</v>
      </c>
      <c r="B227" s="23"/>
      <c r="C227" s="23">
        <f>SUM(E227:AG227)</f>
        <v>0</v>
      </c>
      <c r="D227" s="8" t="e">
        <f t="shared" si="75"/>
        <v>#DIV/0!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</row>
    <row r="228" spans="1:33" s="45" customFormat="1" ht="30" hidden="1" customHeight="1" x14ac:dyDescent="0.2">
      <c r="A228" s="12" t="s">
        <v>93</v>
      </c>
      <c r="B228" s="23">
        <f>B227*0.2</f>
        <v>0</v>
      </c>
      <c r="C228" s="23">
        <f>C227*0.2</f>
        <v>0</v>
      </c>
      <c r="D228" s="8" t="e">
        <f t="shared" si="75"/>
        <v>#DIV/0!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</row>
    <row r="229" spans="1:33" s="45" customFormat="1" ht="30" hidden="1" customHeight="1" x14ac:dyDescent="0.2">
      <c r="A229" s="27" t="s">
        <v>117</v>
      </c>
      <c r="B229" s="23"/>
      <c r="C229" s="23">
        <f>SUM(E229:AG229)</f>
        <v>0</v>
      </c>
      <c r="D229" s="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:33" s="45" customFormat="1" ht="30" hidden="1" customHeight="1" x14ac:dyDescent="0.2">
      <c r="A230" s="27" t="s">
        <v>97</v>
      </c>
      <c r="B230" s="23">
        <f>B228+B226+B223+B219+B215</f>
        <v>0</v>
      </c>
      <c r="C230" s="23">
        <f>C228+C226+C223+C219+C215</f>
        <v>0</v>
      </c>
      <c r="D230" s="8" t="e">
        <f t="shared" si="75"/>
        <v>#DIV/0!</v>
      </c>
      <c r="E230" s="22">
        <f>E228+E226+E223+E219+E215</f>
        <v>0</v>
      </c>
      <c r="F230" s="22">
        <f t="shared" ref="F230:AG230" si="79">F228+F226+F223+F219+F215</f>
        <v>0</v>
      </c>
      <c r="G230" s="22">
        <f t="shared" si="79"/>
        <v>0</v>
      </c>
      <c r="H230" s="22">
        <f t="shared" si="79"/>
        <v>0</v>
      </c>
      <c r="I230" s="22">
        <f t="shared" si="79"/>
        <v>0</v>
      </c>
      <c r="J230" s="22">
        <f t="shared" si="79"/>
        <v>0</v>
      </c>
      <c r="K230" s="22"/>
      <c r="L230" s="22">
        <f t="shared" si="79"/>
        <v>0</v>
      </c>
      <c r="M230" s="22">
        <f t="shared" si="79"/>
        <v>0</v>
      </c>
      <c r="N230" s="22">
        <f t="shared" si="79"/>
        <v>0</v>
      </c>
      <c r="O230" s="22">
        <f t="shared" si="79"/>
        <v>0</v>
      </c>
      <c r="P230" s="22">
        <f t="shared" si="79"/>
        <v>0</v>
      </c>
      <c r="Q230" s="22">
        <f t="shared" si="79"/>
        <v>0</v>
      </c>
      <c r="R230" s="22"/>
      <c r="S230" s="22"/>
      <c r="T230" s="22">
        <f t="shared" si="79"/>
        <v>0</v>
      </c>
      <c r="U230" s="22">
        <f t="shared" si="79"/>
        <v>0</v>
      </c>
      <c r="V230" s="22"/>
      <c r="W230" s="22">
        <f t="shared" si="79"/>
        <v>0</v>
      </c>
      <c r="X230" s="22">
        <f t="shared" si="79"/>
        <v>0</v>
      </c>
      <c r="Y230" s="22">
        <f t="shared" si="79"/>
        <v>0</v>
      </c>
      <c r="Z230" s="22">
        <f t="shared" si="79"/>
        <v>0</v>
      </c>
      <c r="AA230" s="22">
        <f t="shared" si="79"/>
        <v>0</v>
      </c>
      <c r="AB230" s="22"/>
      <c r="AC230" s="22">
        <f t="shared" si="79"/>
        <v>0</v>
      </c>
      <c r="AD230" s="22"/>
      <c r="AE230" s="22"/>
      <c r="AF230" s="22"/>
      <c r="AG230" s="22">
        <f t="shared" si="79"/>
        <v>0</v>
      </c>
    </row>
    <row r="231" spans="1:33" s="45" customFormat="1" ht="6" hidden="1" customHeight="1" x14ac:dyDescent="0.2">
      <c r="A231" s="12" t="s">
        <v>123</v>
      </c>
      <c r="B231" s="22"/>
      <c r="C231" s="22">
        <f>SUM(E231:AG231)</f>
        <v>0</v>
      </c>
      <c r="D231" s="8" t="e">
        <f t="shared" si="75"/>
        <v>#DIV/0!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</row>
    <row r="232" spans="1:33" s="45" customFormat="1" ht="0.6" hidden="1" customHeight="1" x14ac:dyDescent="0.2">
      <c r="A232" s="50" t="s">
        <v>116</v>
      </c>
      <c r="B232" s="48" t="e">
        <f>B230/B231*10</f>
        <v>#DIV/0!</v>
      </c>
      <c r="C232" s="48" t="e">
        <f>C230/C231*10</f>
        <v>#DIV/0!</v>
      </c>
      <c r="D232" s="8" t="e">
        <f t="shared" si="75"/>
        <v>#DIV/0!</v>
      </c>
      <c r="E232" s="49" t="e">
        <f>E230/E231*10</f>
        <v>#DIV/0!</v>
      </c>
      <c r="F232" s="49" t="e">
        <f t="shared" ref="F232:AG232" si="80">F230/F231*10</f>
        <v>#DIV/0!</v>
      </c>
      <c r="G232" s="49" t="e">
        <f t="shared" si="80"/>
        <v>#DIV/0!</v>
      </c>
      <c r="H232" s="49" t="e">
        <f t="shared" si="80"/>
        <v>#DIV/0!</v>
      </c>
      <c r="I232" s="49" t="e">
        <f t="shared" si="80"/>
        <v>#DIV/0!</v>
      </c>
      <c r="J232" s="49" t="e">
        <f t="shared" si="80"/>
        <v>#DIV/0!</v>
      </c>
      <c r="K232" s="49"/>
      <c r="L232" s="49" t="e">
        <f t="shared" si="80"/>
        <v>#DIV/0!</v>
      </c>
      <c r="M232" s="49" t="e">
        <f t="shared" si="80"/>
        <v>#DIV/0!</v>
      </c>
      <c r="N232" s="49" t="e">
        <f t="shared" si="80"/>
        <v>#DIV/0!</v>
      </c>
      <c r="O232" s="49" t="e">
        <f t="shared" si="80"/>
        <v>#DIV/0!</v>
      </c>
      <c r="P232" s="49" t="e">
        <f t="shared" si="80"/>
        <v>#DIV/0!</v>
      </c>
      <c r="Q232" s="49" t="e">
        <f t="shared" si="80"/>
        <v>#DIV/0!</v>
      </c>
      <c r="R232" s="49"/>
      <c r="S232" s="49"/>
      <c r="T232" s="49" t="e">
        <f t="shared" si="80"/>
        <v>#DIV/0!</v>
      </c>
      <c r="U232" s="49" t="e">
        <f t="shared" si="80"/>
        <v>#DIV/0!</v>
      </c>
      <c r="V232" s="49"/>
      <c r="W232" s="49" t="e">
        <f t="shared" si="80"/>
        <v>#DIV/0!</v>
      </c>
      <c r="X232" s="49" t="e">
        <f t="shared" si="80"/>
        <v>#DIV/0!</v>
      </c>
      <c r="Y232" s="49" t="e">
        <f t="shared" si="80"/>
        <v>#DIV/0!</v>
      </c>
      <c r="Z232" s="49" t="e">
        <f t="shared" si="80"/>
        <v>#DIV/0!</v>
      </c>
      <c r="AA232" s="49" t="e">
        <f t="shared" si="80"/>
        <v>#DIV/0!</v>
      </c>
      <c r="AB232" s="49"/>
      <c r="AC232" s="49" t="e">
        <f t="shared" si="80"/>
        <v>#DIV/0!</v>
      </c>
      <c r="AD232" s="49"/>
      <c r="AE232" s="49"/>
      <c r="AF232" s="49"/>
      <c r="AG232" s="49" t="e">
        <f t="shared" si="80"/>
        <v>#DIV/0!</v>
      </c>
    </row>
    <row r="233" spans="1:33" ht="18" hidden="1" customHeight="1" x14ac:dyDescent="0.2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</row>
    <row r="234" spans="1:33" ht="27" hidden="1" customHeight="1" x14ac:dyDescent="0.25">
      <c r="A234" s="12" t="s">
        <v>137</v>
      </c>
      <c r="B234" s="76"/>
      <c r="C234" s="76">
        <f>SUM(E234:AG234)</f>
        <v>273</v>
      </c>
      <c r="D234" s="76"/>
      <c r="E234" s="76">
        <v>11</v>
      </c>
      <c r="F234" s="76">
        <v>12</v>
      </c>
      <c r="G234" s="76">
        <v>15</v>
      </c>
      <c r="H234" s="76">
        <v>20</v>
      </c>
      <c r="I234" s="76">
        <v>12</v>
      </c>
      <c r="J234" s="76">
        <v>36</v>
      </c>
      <c r="K234" s="76"/>
      <c r="L234" s="76">
        <v>18</v>
      </c>
      <c r="M234" s="76">
        <v>20</v>
      </c>
      <c r="N234" s="76">
        <v>5</v>
      </c>
      <c r="O234" s="76">
        <v>4</v>
      </c>
      <c r="P234" s="76">
        <v>5</v>
      </c>
      <c r="Q234" s="76">
        <v>16</v>
      </c>
      <c r="R234" s="76"/>
      <c r="S234" s="76"/>
      <c r="T234" s="76">
        <v>16</v>
      </c>
      <c r="U234" s="76">
        <v>13</v>
      </c>
      <c r="V234" s="76"/>
      <c r="W234" s="76">
        <v>18</v>
      </c>
      <c r="X234" s="76">
        <v>10</v>
      </c>
      <c r="Y234" s="76">
        <v>3</v>
      </c>
      <c r="Z234" s="76">
        <v>4</v>
      </c>
      <c r="AA234" s="76">
        <v>3</v>
      </c>
      <c r="AB234" s="76"/>
      <c r="AC234" s="76">
        <v>23</v>
      </c>
      <c r="AD234" s="76"/>
      <c r="AE234" s="76"/>
      <c r="AF234" s="76"/>
      <c r="AG234" s="76">
        <v>9</v>
      </c>
    </row>
    <row r="235" spans="1:33" ht="18" hidden="1" customHeight="1" x14ac:dyDescent="0.25">
      <c r="A235" s="12" t="s">
        <v>141</v>
      </c>
      <c r="B235" s="76">
        <v>108</v>
      </c>
      <c r="C235" s="76">
        <f>SUM(E235:AG235)</f>
        <v>450</v>
      </c>
      <c r="D235" s="76"/>
      <c r="E235" s="76">
        <v>20</v>
      </c>
      <c r="F235" s="76">
        <v>5</v>
      </c>
      <c r="G235" s="76">
        <v>59</v>
      </c>
      <c r="H235" s="76">
        <v>16</v>
      </c>
      <c r="I235" s="76">
        <v>21</v>
      </c>
      <c r="J235" s="76">
        <v>28</v>
      </c>
      <c r="K235" s="76"/>
      <c r="L235" s="76">
        <v>9</v>
      </c>
      <c r="M235" s="76">
        <v>20</v>
      </c>
      <c r="N235" s="76">
        <v>22</v>
      </c>
      <c r="O235" s="76">
        <v>5</v>
      </c>
      <c r="P235" s="76">
        <v>5</v>
      </c>
      <c r="Q235" s="76">
        <v>28</v>
      </c>
      <c r="R235" s="76"/>
      <c r="S235" s="76"/>
      <c r="T235" s="76">
        <v>25</v>
      </c>
      <c r="U235" s="76">
        <v>57</v>
      </c>
      <c r="V235" s="76"/>
      <c r="W235" s="76">
        <v>7</v>
      </c>
      <c r="X235" s="76">
        <v>17</v>
      </c>
      <c r="Y235" s="76">
        <v>25</v>
      </c>
      <c r="Z235" s="76">
        <v>11</v>
      </c>
      <c r="AA235" s="76">
        <v>5</v>
      </c>
      <c r="AB235" s="76"/>
      <c r="AC235" s="76">
        <v>50</v>
      </c>
      <c r="AD235" s="76"/>
      <c r="AE235" s="76"/>
      <c r="AF235" s="76"/>
      <c r="AG235" s="76">
        <v>15</v>
      </c>
    </row>
    <row r="236" spans="1:33" ht="24.6" hidden="1" customHeight="1" x14ac:dyDescent="0.35">
      <c r="A236" s="77" t="s">
        <v>98</v>
      </c>
      <c r="B236" s="61"/>
      <c r="C236" s="61">
        <f>SUM(E236:AG236)</f>
        <v>0</v>
      </c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</row>
    <row r="237" spans="1:33" s="63" customFormat="1" ht="21.6" hidden="1" customHeight="1" x14ac:dyDescent="0.35">
      <c r="A237" s="62" t="s">
        <v>99</v>
      </c>
      <c r="B237" s="62"/>
      <c r="C237" s="62">
        <f>SUM(E237:AG237)</f>
        <v>0</v>
      </c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</row>
    <row r="238" spans="1:33" s="63" customFormat="1" ht="21.6" hidden="1" customHeight="1" x14ac:dyDescent="0.35">
      <c r="A238" s="62" t="s">
        <v>100</v>
      </c>
      <c r="B238" s="62"/>
      <c r="C238" s="62">
        <f>SUM(E238:AG238)</f>
        <v>0</v>
      </c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</row>
    <row r="239" spans="1:33" s="63" customFormat="1" ht="21.6" hidden="1" customHeight="1" x14ac:dyDescent="0.3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</row>
    <row r="240" spans="1:33" s="63" customFormat="1" ht="21.6" hidden="1" customHeight="1" x14ac:dyDescent="0.35">
      <c r="A240" s="64" t="s">
        <v>101</v>
      </c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</row>
    <row r="241" spans="1:33" ht="16.899999999999999" hidden="1" customHeight="1" x14ac:dyDescent="0.25">
      <c r="A241" s="78"/>
      <c r="B241" s="79"/>
      <c r="C241" s="79"/>
      <c r="D241" s="79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41.45" hidden="1" customHeight="1" x14ac:dyDescent="0.3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</row>
    <row r="243" spans="1:33" ht="20.45" hidden="1" customHeight="1" x14ac:dyDescent="0.25">
      <c r="A243" s="118"/>
      <c r="B243" s="119"/>
      <c r="C243" s="119"/>
      <c r="D243" s="119"/>
      <c r="E243" s="119"/>
      <c r="F243" s="119"/>
      <c r="G243" s="119"/>
      <c r="H243" s="119"/>
      <c r="I243" s="119"/>
      <c r="J243" s="119"/>
      <c r="K243" s="96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6.899999999999999" hidden="1" customHeight="1" x14ac:dyDescent="0.25">
      <c r="A244" s="80"/>
      <c r="B244" s="6"/>
      <c r="C244" s="6"/>
      <c r="D244" s="6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9" hidden="1" customHeight="1" x14ac:dyDescent="0.25">
      <c r="A245" s="65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</row>
    <row r="246" spans="1:33" s="11" customFormat="1" ht="49.15" hidden="1" customHeight="1" x14ac:dyDescent="0.2">
      <c r="A246" s="27" t="s">
        <v>102</v>
      </c>
      <c r="B246" s="23"/>
      <c r="C246" s="23">
        <f>SUM(E246:AG246)</f>
        <v>259083</v>
      </c>
      <c r="D246" s="23"/>
      <c r="E246" s="34">
        <v>9345</v>
      </c>
      <c r="F246" s="34">
        <v>9100</v>
      </c>
      <c r="G246" s="34">
        <v>16579</v>
      </c>
      <c r="H246" s="34">
        <v>16195</v>
      </c>
      <c r="I246" s="34">
        <v>7250</v>
      </c>
      <c r="J246" s="34">
        <v>17539</v>
      </c>
      <c r="K246" s="93"/>
      <c r="L246" s="34">
        <v>12001</v>
      </c>
      <c r="M246" s="34">
        <v>14609</v>
      </c>
      <c r="N246" s="34">
        <v>13004</v>
      </c>
      <c r="O246" s="34">
        <v>3780</v>
      </c>
      <c r="P246" s="34">
        <v>8536</v>
      </c>
      <c r="Q246" s="34">
        <v>11438</v>
      </c>
      <c r="R246" s="93"/>
      <c r="S246" s="93"/>
      <c r="T246" s="34">
        <v>16561</v>
      </c>
      <c r="U246" s="34">
        <v>15418</v>
      </c>
      <c r="V246" s="93"/>
      <c r="W246" s="34">
        <v>18986</v>
      </c>
      <c r="X246" s="34">
        <v>13238</v>
      </c>
      <c r="Y246" s="34">
        <v>7143</v>
      </c>
      <c r="Z246" s="34">
        <v>4504</v>
      </c>
      <c r="AA246" s="34">
        <v>11688</v>
      </c>
      <c r="AB246" s="93"/>
      <c r="AC246" s="34">
        <v>21385</v>
      </c>
      <c r="AD246" s="93"/>
      <c r="AE246" s="93"/>
      <c r="AF246" s="93"/>
      <c r="AG246" s="34">
        <v>10784</v>
      </c>
    </row>
    <row r="247" spans="1:33" ht="21" hidden="1" customHeight="1" x14ac:dyDescent="0.25">
      <c r="A247" s="60" t="s">
        <v>104</v>
      </c>
      <c r="B247" s="67"/>
      <c r="C247" s="23">
        <f>SUM(E247:AG247)</f>
        <v>380</v>
      </c>
      <c r="D247" s="23"/>
      <c r="E247" s="60">
        <v>16</v>
      </c>
      <c r="F247" s="60">
        <v>21</v>
      </c>
      <c r="G247" s="60">
        <v>32</v>
      </c>
      <c r="H247" s="60">
        <v>25</v>
      </c>
      <c r="I247" s="60">
        <v>16</v>
      </c>
      <c r="J247" s="60">
        <v>31</v>
      </c>
      <c r="K247" s="60"/>
      <c r="L247" s="60">
        <v>14</v>
      </c>
      <c r="M247" s="60">
        <v>29</v>
      </c>
      <c r="N247" s="60">
        <v>18</v>
      </c>
      <c r="O247" s="60">
        <v>8</v>
      </c>
      <c r="P247" s="60">
        <v>7</v>
      </c>
      <c r="Q247" s="60">
        <v>15</v>
      </c>
      <c r="R247" s="60"/>
      <c r="S247" s="60"/>
      <c r="T247" s="60">
        <v>25</v>
      </c>
      <c r="U247" s="60">
        <v>31</v>
      </c>
      <c r="V247" s="60"/>
      <c r="W247" s="60">
        <v>10</v>
      </c>
      <c r="X247" s="60">
        <v>8</v>
      </c>
      <c r="Y247" s="60">
        <v>8</v>
      </c>
      <c r="Z247" s="60">
        <v>6</v>
      </c>
      <c r="AA247" s="60">
        <v>12</v>
      </c>
      <c r="AB247" s="60"/>
      <c r="AC247" s="60">
        <v>35</v>
      </c>
      <c r="AD247" s="60"/>
      <c r="AE247" s="60"/>
      <c r="AF247" s="60"/>
      <c r="AG247" s="60">
        <v>13</v>
      </c>
    </row>
    <row r="248" spans="1:33" ht="0.6" hidden="1" customHeight="1" x14ac:dyDescent="0.25">
      <c r="A248" s="60" t="s">
        <v>105</v>
      </c>
      <c r="B248" s="67"/>
      <c r="C248" s="23">
        <f>SUM(E248:AG248)</f>
        <v>208</v>
      </c>
      <c r="D248" s="23"/>
      <c r="E248" s="60">
        <v>10</v>
      </c>
      <c r="F248" s="60">
        <v>2</v>
      </c>
      <c r="G248" s="60">
        <v>42</v>
      </c>
      <c r="H248" s="60">
        <v>11</v>
      </c>
      <c r="I248" s="60">
        <v>9</v>
      </c>
      <c r="J248" s="60">
        <v>30</v>
      </c>
      <c r="K248" s="60"/>
      <c r="L248" s="60">
        <v>9</v>
      </c>
      <c r="M248" s="60">
        <v>15</v>
      </c>
      <c r="N248" s="60">
        <v>1</v>
      </c>
      <c r="O248" s="60">
        <v>2</v>
      </c>
      <c r="P248" s="60">
        <v>5</v>
      </c>
      <c r="Q248" s="60">
        <v>1</v>
      </c>
      <c r="R248" s="60"/>
      <c r="S248" s="60"/>
      <c r="T248" s="60">
        <v>4</v>
      </c>
      <c r="U248" s="60">
        <v>8</v>
      </c>
      <c r="V248" s="60"/>
      <c r="W248" s="60">
        <v>14</v>
      </c>
      <c r="X248" s="60">
        <v>2</v>
      </c>
      <c r="Y248" s="60">
        <v>1</v>
      </c>
      <c r="Z248" s="60">
        <v>2</v>
      </c>
      <c r="AA248" s="60">
        <v>16</v>
      </c>
      <c r="AB248" s="60"/>
      <c r="AC248" s="60">
        <v>16</v>
      </c>
      <c r="AD248" s="60"/>
      <c r="AE248" s="60"/>
      <c r="AF248" s="60"/>
      <c r="AG248" s="60">
        <v>8</v>
      </c>
    </row>
    <row r="249" spans="1:33" ht="2.4500000000000002" hidden="1" customHeight="1" x14ac:dyDescent="0.25">
      <c r="A249" s="60" t="s">
        <v>105</v>
      </c>
      <c r="B249" s="67"/>
      <c r="C249" s="23">
        <f>SUM(E249:AG249)</f>
        <v>194</v>
      </c>
      <c r="D249" s="23"/>
      <c r="E249" s="60">
        <v>10</v>
      </c>
      <c r="F249" s="60">
        <v>2</v>
      </c>
      <c r="G249" s="60">
        <v>42</v>
      </c>
      <c r="H249" s="60">
        <v>11</v>
      </c>
      <c r="I249" s="60">
        <v>2</v>
      </c>
      <c r="J249" s="60">
        <v>30</v>
      </c>
      <c r="K249" s="60"/>
      <c r="L249" s="60">
        <v>9</v>
      </c>
      <c r="M249" s="60">
        <v>15</v>
      </c>
      <c r="N249" s="60">
        <v>1</v>
      </c>
      <c r="O249" s="60">
        <v>2</v>
      </c>
      <c r="P249" s="60">
        <v>5</v>
      </c>
      <c r="Q249" s="60">
        <v>1</v>
      </c>
      <c r="R249" s="60"/>
      <c r="S249" s="60"/>
      <c r="T249" s="60">
        <v>4</v>
      </c>
      <c r="U249" s="60">
        <v>1</v>
      </c>
      <c r="V249" s="60"/>
      <c r="W249" s="60">
        <v>14</v>
      </c>
      <c r="X249" s="60">
        <v>2</v>
      </c>
      <c r="Y249" s="60">
        <v>1</v>
      </c>
      <c r="Z249" s="60">
        <v>2</v>
      </c>
      <c r="AA249" s="60">
        <v>16</v>
      </c>
      <c r="AB249" s="60"/>
      <c r="AC249" s="60">
        <v>16</v>
      </c>
      <c r="AD249" s="60"/>
      <c r="AE249" s="60"/>
      <c r="AF249" s="60"/>
      <c r="AG249" s="60">
        <v>8</v>
      </c>
    </row>
    <row r="250" spans="1:33" ht="24" hidden="1" customHeight="1" x14ac:dyDescent="0.25">
      <c r="A250" s="60" t="s">
        <v>30</v>
      </c>
      <c r="B250" s="23">
        <v>554</v>
      </c>
      <c r="C250" s="23">
        <f>SUM(E250:AG250)</f>
        <v>574</v>
      </c>
      <c r="D250" s="23"/>
      <c r="E250" s="73">
        <v>11</v>
      </c>
      <c r="F250" s="73">
        <v>15</v>
      </c>
      <c r="G250" s="73">
        <v>93</v>
      </c>
      <c r="H250" s="73">
        <v>30</v>
      </c>
      <c r="I250" s="73">
        <v>15</v>
      </c>
      <c r="J250" s="73">
        <v>55</v>
      </c>
      <c r="K250" s="73"/>
      <c r="L250" s="73">
        <v>16</v>
      </c>
      <c r="M250" s="73">
        <v>18</v>
      </c>
      <c r="N250" s="73">
        <v>16</v>
      </c>
      <c r="O250" s="73">
        <v>10</v>
      </c>
      <c r="P250" s="73">
        <v>11</v>
      </c>
      <c r="Q250" s="73">
        <v>40</v>
      </c>
      <c r="R250" s="73"/>
      <c r="S250" s="73"/>
      <c r="T250" s="73">
        <v>22</v>
      </c>
      <c r="U250" s="73">
        <v>55</v>
      </c>
      <c r="V250" s="73"/>
      <c r="W250" s="73">
        <v>14</v>
      </c>
      <c r="X250" s="73">
        <v>29</v>
      </c>
      <c r="Y250" s="73">
        <v>22</v>
      </c>
      <c r="Z250" s="73">
        <v>9</v>
      </c>
      <c r="AA250" s="73">
        <v>7</v>
      </c>
      <c r="AB250" s="73"/>
      <c r="AC250" s="73">
        <v>60</v>
      </c>
      <c r="AD250" s="73"/>
      <c r="AE250" s="73"/>
      <c r="AF250" s="73"/>
      <c r="AG250" s="73">
        <v>26</v>
      </c>
    </row>
    <row r="251" spans="1:33" hidden="1" x14ac:dyDescent="0.25"/>
    <row r="252" spans="1:33" s="60" customFormat="1" hidden="1" x14ac:dyDescent="0.25">
      <c r="A252" s="60" t="s">
        <v>112</v>
      </c>
      <c r="B252" s="67"/>
      <c r="C252" s="60">
        <f>SUM(E252:AG252)</f>
        <v>40</v>
      </c>
      <c r="E252" s="60">
        <v>3</v>
      </c>
      <c r="G252" s="60">
        <v>1</v>
      </c>
      <c r="H252" s="60">
        <v>6</v>
      </c>
      <c r="J252" s="60">
        <v>1</v>
      </c>
      <c r="N252" s="60">
        <v>1</v>
      </c>
      <c r="P252" s="60">
        <v>2</v>
      </c>
      <c r="Q252" s="60">
        <v>1</v>
      </c>
      <c r="T252" s="60">
        <v>3</v>
      </c>
      <c r="U252" s="60">
        <v>1</v>
      </c>
      <c r="W252" s="60">
        <v>3</v>
      </c>
      <c r="X252" s="60">
        <v>7</v>
      </c>
      <c r="Y252" s="60">
        <v>1</v>
      </c>
      <c r="Z252" s="60">
        <v>1</v>
      </c>
      <c r="AA252" s="60">
        <v>1</v>
      </c>
      <c r="AC252" s="60">
        <v>4</v>
      </c>
      <c r="AG252" s="60">
        <v>4</v>
      </c>
    </row>
    <row r="253" spans="1:33" hidden="1" x14ac:dyDescent="0.25"/>
    <row r="254" spans="1:33" ht="21.6" hidden="1" customHeight="1" x14ac:dyDescent="0.25">
      <c r="A254" s="60" t="s">
        <v>115</v>
      </c>
      <c r="B254" s="23">
        <v>45</v>
      </c>
      <c r="C254" s="23">
        <f>SUM(E254:AG254)</f>
        <v>58</v>
      </c>
      <c r="D254" s="23"/>
      <c r="E254" s="73">
        <v>5</v>
      </c>
      <c r="F254" s="73">
        <v>3</v>
      </c>
      <c r="G254" s="73"/>
      <c r="H254" s="73">
        <v>5</v>
      </c>
      <c r="I254" s="73">
        <v>2</v>
      </c>
      <c r="J254" s="73"/>
      <c r="K254" s="73"/>
      <c r="L254" s="73">
        <v>2</v>
      </c>
      <c r="M254" s="73">
        <v>0</v>
      </c>
      <c r="N254" s="73">
        <v>3</v>
      </c>
      <c r="O254" s="73">
        <v>3</v>
      </c>
      <c r="P254" s="73">
        <v>3</v>
      </c>
      <c r="Q254" s="73">
        <v>2</v>
      </c>
      <c r="R254" s="73"/>
      <c r="S254" s="73"/>
      <c r="T254" s="73">
        <v>2</v>
      </c>
      <c r="U254" s="73">
        <v>10</v>
      </c>
      <c r="V254" s="73"/>
      <c r="W254" s="73">
        <v>6</v>
      </c>
      <c r="X254" s="73">
        <v>6</v>
      </c>
      <c r="Y254" s="73">
        <v>1</v>
      </c>
      <c r="Z254" s="73">
        <v>1</v>
      </c>
      <c r="AA254" s="73">
        <v>4</v>
      </c>
      <c r="AB254" s="73"/>
      <c r="AC254" s="73"/>
      <c r="AD254" s="73"/>
      <c r="AE254" s="73"/>
      <c r="AF254" s="73"/>
      <c r="AG254" s="73"/>
    </row>
    <row r="255" spans="1:33" hidden="1" x14ac:dyDescent="0.25"/>
    <row r="256" spans="1:33" hidden="1" x14ac:dyDescent="0.25"/>
    <row r="257" spans="1:33" ht="13.9" hidden="1" customHeight="1" x14ac:dyDescent="0.25"/>
    <row r="258" spans="1:33" hidden="1" x14ac:dyDescent="0.25">
      <c r="J258" s="1" t="s">
        <v>126</v>
      </c>
      <c r="W258" s="1" t="s">
        <v>129</v>
      </c>
      <c r="Y258" s="1" t="s">
        <v>127</v>
      </c>
      <c r="AC258" s="1" t="s">
        <v>128</v>
      </c>
      <c r="AG258" s="1" t="s">
        <v>125</v>
      </c>
    </row>
    <row r="259" spans="1:33" ht="2.25" customHeight="1" x14ac:dyDescent="0.25"/>
    <row r="260" spans="1:33" ht="18.75" customHeight="1" x14ac:dyDescent="0.25">
      <c r="A260" s="12"/>
      <c r="B260" s="67"/>
      <c r="C260" s="76">
        <f>SUM(E260:AG260)</f>
        <v>0</v>
      </c>
      <c r="D260" s="67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</row>
  </sheetData>
  <dataConsolidate/>
  <mergeCells count="37">
    <mergeCell ref="A2:AG2"/>
    <mergeCell ref="A4:A8"/>
    <mergeCell ref="B4:B8"/>
    <mergeCell ref="C4:C8"/>
    <mergeCell ref="E7:E8"/>
    <mergeCell ref="F7:F8"/>
    <mergeCell ref="G7:G8"/>
    <mergeCell ref="Z7:Z8"/>
    <mergeCell ref="AA7:AA8"/>
    <mergeCell ref="AC7:AC8"/>
    <mergeCell ref="AG7:AG8"/>
    <mergeCell ref="K7:K8"/>
    <mergeCell ref="D4:D8"/>
    <mergeCell ref="AB7:AB8"/>
    <mergeCell ref="AF7:AF8"/>
    <mergeCell ref="P7:P8"/>
    <mergeCell ref="A243:J243"/>
    <mergeCell ref="A242:AG242"/>
    <mergeCell ref="Y7:Y8"/>
    <mergeCell ref="H7:H8"/>
    <mergeCell ref="W7:W8"/>
    <mergeCell ref="X7:X8"/>
    <mergeCell ref="I7:I8"/>
    <mergeCell ref="J7:J8"/>
    <mergeCell ref="L7:L8"/>
    <mergeCell ref="M7:M8"/>
    <mergeCell ref="N7:N8"/>
    <mergeCell ref="O7:O8"/>
    <mergeCell ref="T7:T8"/>
    <mergeCell ref="AE7:AE8"/>
    <mergeCell ref="U7:U8"/>
    <mergeCell ref="AD7:AD8"/>
    <mergeCell ref="V7:V8"/>
    <mergeCell ref="R7:R8"/>
    <mergeCell ref="Q7:Q8"/>
    <mergeCell ref="S7:S8"/>
    <mergeCell ref="E4:AG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2021-08-03T11:54:55Z</cp:lastPrinted>
  <dcterms:created xsi:type="dcterms:W3CDTF">2017-06-08T05:54:08Z</dcterms:created>
  <dcterms:modified xsi:type="dcterms:W3CDTF">2021-08-09T13:51:32Z</dcterms:modified>
</cp:coreProperties>
</file>