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 1-закупки" sheetId="1" r:id="rId1"/>
    <sheet name="№ 2-закупки" sheetId="2" r:id="rId2"/>
    <sheet name="№ 1а-закупки" sheetId="3" r:id="rId3"/>
    <sheet name="СМП" sheetId="4" r:id="rId4"/>
  </sheets>
  <definedNames>
    <definedName name="_xlnm.Print_Titles" localSheetId="0">'№ 1-закупки'!$17:$20</definedName>
    <definedName name="_xlnm.Print_Titles" localSheetId="1">'№ 2-закупки'!$18:$21</definedName>
    <definedName name="_xlnm.Print_Titles" localSheetId="3">СМП!#REF!</definedName>
    <definedName name="_xlnm.Print_Area" localSheetId="0">'№ 1-закупки'!$A$1:$K$136</definedName>
    <definedName name="_xlnm.Print_Area" localSheetId="1">'№ 2-закупки'!$A$1:$J$177</definedName>
    <definedName name="_xlnm.Print_Area" localSheetId="3">СМП!$A$1:$I$27</definedName>
  </definedNames>
  <calcPr calcId="125725"/>
</workbook>
</file>

<file path=xl/calcChain.xml><?xml version="1.0" encoding="utf-8"?>
<calcChain xmlns="http://schemas.openxmlformats.org/spreadsheetml/2006/main">
  <c r="C27" i="4"/>
  <c r="I27"/>
  <c r="E8"/>
  <c r="E9"/>
  <c r="E10"/>
  <c r="E11"/>
  <c r="E12"/>
  <c r="E13"/>
  <c r="E14"/>
  <c r="E15"/>
  <c r="E16"/>
  <c r="E17"/>
  <c r="E18"/>
  <c r="E19"/>
  <c r="E20"/>
  <c r="E21"/>
  <c r="E22"/>
  <c r="E23"/>
  <c r="E24"/>
  <c r="E25"/>
  <c r="E26"/>
  <c r="E27"/>
  <c r="E7"/>
  <c r="F27"/>
  <c r="G27"/>
  <c r="C121" i="1"/>
  <c r="C120"/>
  <c r="I7" i="4"/>
  <c r="C119" i="1"/>
  <c r="R127"/>
  <c r="S127"/>
  <c r="N125"/>
  <c r="O123"/>
  <c r="O127" s="1"/>
  <c r="R123"/>
  <c r="S123"/>
  <c r="T123"/>
  <c r="T127" s="1"/>
  <c r="N123"/>
  <c r="N127" s="1"/>
  <c r="N121"/>
  <c r="N119"/>
  <c r="C55" i="3"/>
  <c r="C54"/>
  <c r="C53"/>
  <c r="C51"/>
  <c r="C50"/>
  <c r="C49"/>
  <c r="C48"/>
  <c r="C47"/>
  <c r="C46"/>
  <c r="C45"/>
  <c r="C44"/>
  <c r="C43"/>
  <c r="C41"/>
  <c r="C40"/>
  <c r="C39"/>
  <c r="C37"/>
  <c r="C36"/>
  <c r="C35"/>
  <c r="C33"/>
  <c r="C32"/>
  <c r="C31"/>
  <c r="C30"/>
  <c r="C29"/>
  <c r="C28"/>
  <c r="C27"/>
  <c r="C26"/>
  <c r="C25"/>
  <c r="I8" i="4" l="1"/>
  <c r="I11"/>
  <c r="I12"/>
  <c r="I13"/>
  <c r="I14"/>
  <c r="I15"/>
  <c r="I16"/>
  <c r="I17"/>
  <c r="I19"/>
  <c r="I20"/>
  <c r="I22"/>
  <c r="I23"/>
  <c r="I24"/>
  <c r="I25"/>
  <c r="I26"/>
  <c r="H27"/>
  <c r="J165" i="2"/>
  <c r="J127"/>
  <c r="J164"/>
  <c r="I164"/>
  <c r="H164"/>
  <c r="G164"/>
  <c r="E164"/>
  <c r="M138"/>
  <c r="M139"/>
  <c r="M140"/>
  <c r="M141"/>
  <c r="M142"/>
  <c r="M143"/>
  <c r="M144"/>
  <c r="M145"/>
  <c r="M146"/>
  <c r="M147"/>
  <c r="M148"/>
  <c r="M149"/>
  <c r="M150"/>
  <c r="M151"/>
  <c r="M152"/>
  <c r="M153"/>
  <c r="M154"/>
  <c r="M155"/>
  <c r="M156"/>
  <c r="M157"/>
  <c r="M158"/>
  <c r="M159"/>
  <c r="M160"/>
  <c r="M161"/>
  <c r="M162"/>
  <c r="M163"/>
  <c r="M137"/>
  <c r="F127"/>
  <c r="F165" s="1"/>
  <c r="E127"/>
  <c r="H93"/>
  <c r="I93" s="1"/>
  <c r="H94"/>
  <c r="I94" s="1"/>
  <c r="H95"/>
  <c r="I95" s="1"/>
  <c r="H96"/>
  <c r="I96" s="1"/>
  <c r="H97"/>
  <c r="I97" s="1"/>
  <c r="H98"/>
  <c r="I98" s="1"/>
  <c r="H99"/>
  <c r="I99" s="1"/>
  <c r="H100"/>
  <c r="I100" s="1"/>
  <c r="H101"/>
  <c r="I101" s="1"/>
  <c r="H102"/>
  <c r="I102"/>
  <c r="H103"/>
  <c r="I103" s="1"/>
  <c r="H104"/>
  <c r="I104" s="1"/>
  <c r="H105"/>
  <c r="I105"/>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N125"/>
  <c r="M125"/>
  <c r="N123"/>
  <c r="N121"/>
  <c r="M120"/>
  <c r="N119"/>
  <c r="M118"/>
  <c r="N117"/>
  <c r="M116"/>
  <c r="N115"/>
  <c r="M114"/>
  <c r="N113"/>
  <c r="M112"/>
  <c r="N111"/>
  <c r="M110"/>
  <c r="N109"/>
  <c r="M108"/>
  <c r="N107"/>
  <c r="M106"/>
  <c r="N105"/>
  <c r="M104"/>
  <c r="M103"/>
  <c r="N102"/>
  <c r="M101"/>
  <c r="N100"/>
  <c r="M99"/>
  <c r="N98"/>
  <c r="M97"/>
  <c r="N96"/>
  <c r="M95"/>
  <c r="N94"/>
  <c r="M94"/>
  <c r="N95"/>
  <c r="M96"/>
  <c r="N97"/>
  <c r="M98"/>
  <c r="N99"/>
  <c r="M100"/>
  <c r="N101"/>
  <c r="M102"/>
  <c r="N103"/>
  <c r="N104"/>
  <c r="M105"/>
  <c r="N106"/>
  <c r="M107"/>
  <c r="N108"/>
  <c r="M109"/>
  <c r="N110"/>
  <c r="M111"/>
  <c r="N112"/>
  <c r="M113"/>
  <c r="N114"/>
  <c r="M115"/>
  <c r="N116"/>
  <c r="M117"/>
  <c r="N118"/>
  <c r="M119"/>
  <c r="N120"/>
  <c r="M121"/>
  <c r="M122"/>
  <c r="N122"/>
  <c r="M123"/>
  <c r="M124"/>
  <c r="N124"/>
  <c r="M126"/>
  <c r="N126"/>
  <c r="N93"/>
  <c r="M93"/>
  <c r="G127"/>
  <c r="G165" s="1"/>
  <c r="H92"/>
  <c r="I92" s="1"/>
  <c r="H91"/>
  <c r="I91" s="1"/>
  <c r="H90"/>
  <c r="I90" s="1"/>
  <c r="H89"/>
  <c r="I89" s="1"/>
  <c r="H88"/>
  <c r="I88" s="1"/>
  <c r="H87"/>
  <c r="I87" s="1"/>
  <c r="H86"/>
  <c r="I86" s="1"/>
  <c r="H85"/>
  <c r="I85" s="1"/>
  <c r="H84"/>
  <c r="I84" s="1"/>
  <c r="H83"/>
  <c r="I83" s="1"/>
  <c r="H82"/>
  <c r="I82" s="1"/>
  <c r="H81"/>
  <c r="I81" s="1"/>
  <c r="H80"/>
  <c r="I80" s="1"/>
  <c r="H79"/>
  <c r="I79" s="1"/>
  <c r="H78"/>
  <c r="I78" s="1"/>
  <c r="H77"/>
  <c r="I77" s="1"/>
  <c r="H76"/>
  <c r="I76" s="1"/>
  <c r="H75"/>
  <c r="I75" s="1"/>
  <c r="H74"/>
  <c r="I74" s="1"/>
  <c r="H73"/>
  <c r="I73" s="1"/>
  <c r="H72"/>
  <c r="I72" s="1"/>
  <c r="H71"/>
  <c r="I71" s="1"/>
  <c r="H70"/>
  <c r="I70" s="1"/>
  <c r="H69"/>
  <c r="I69" s="1"/>
  <c r="H68"/>
  <c r="I68" s="1"/>
  <c r="H67"/>
  <c r="I67" s="1"/>
  <c r="H66"/>
  <c r="I66" s="1"/>
  <c r="H65"/>
  <c r="I65" s="1"/>
  <c r="H64"/>
  <c r="I64" s="1"/>
  <c r="H63"/>
  <c r="I63" s="1"/>
  <c r="H62"/>
  <c r="I62" s="1"/>
  <c r="H61"/>
  <c r="I61" s="1"/>
  <c r="H60"/>
  <c r="I60" s="1"/>
  <c r="H59"/>
  <c r="I59" s="1"/>
  <c r="H58"/>
  <c r="I58" s="1"/>
  <c r="H57"/>
  <c r="I57" s="1"/>
  <c r="H56"/>
  <c r="I56" s="1"/>
  <c r="H55"/>
  <c r="I55" s="1"/>
  <c r="H54"/>
  <c r="I54" s="1"/>
  <c r="H53"/>
  <c r="I53" s="1"/>
  <c r="H52"/>
  <c r="I52" s="1"/>
  <c r="H51"/>
  <c r="I51" s="1"/>
  <c r="H50"/>
  <c r="I50" s="1"/>
  <c r="H49"/>
  <c r="I49" s="1"/>
  <c r="H48"/>
  <c r="I48" s="1"/>
  <c r="H47"/>
  <c r="I47" s="1"/>
  <c r="H46"/>
  <c r="I46" s="1"/>
  <c r="H45"/>
  <c r="I45" s="1"/>
  <c r="H44"/>
  <c r="I44" s="1"/>
  <c r="H43"/>
  <c r="I43" s="1"/>
  <c r="H42"/>
  <c r="I42" s="1"/>
  <c r="H41"/>
  <c r="I41" s="1"/>
  <c r="H40"/>
  <c r="I40" s="1"/>
  <c r="H39"/>
  <c r="I39" s="1"/>
  <c r="H38"/>
  <c r="I38" s="1"/>
  <c r="H37"/>
  <c r="I37" s="1"/>
  <c r="H36"/>
  <c r="I36" s="1"/>
  <c r="H35"/>
  <c r="I35" s="1"/>
  <c r="H34"/>
  <c r="I34" s="1"/>
  <c r="H33"/>
  <c r="I33" s="1"/>
  <c r="H32"/>
  <c r="I32" s="1"/>
  <c r="H31"/>
  <c r="I31" s="1"/>
  <c r="H30"/>
  <c r="I30" s="1"/>
  <c r="H29"/>
  <c r="I29" s="1"/>
  <c r="H28"/>
  <c r="I28" s="1"/>
  <c r="H27"/>
  <c r="I27" s="1"/>
  <c r="H26"/>
  <c r="I26" s="1"/>
  <c r="H25"/>
  <c r="I25" s="1"/>
  <c r="H24"/>
  <c r="D27" i="4" l="1"/>
  <c r="J7"/>
  <c r="H127" i="2"/>
  <c r="H165" s="1"/>
  <c r="I127"/>
  <c r="E165"/>
  <c r="I24"/>
  <c r="I165" l="1"/>
  <c r="C125" i="1"/>
  <c r="C124"/>
  <c r="C123"/>
  <c r="C118"/>
  <c r="C113"/>
  <c r="C112"/>
  <c r="C111"/>
  <c r="C109"/>
  <c r="C108"/>
  <c r="C107"/>
  <c r="C106"/>
  <c r="C103"/>
  <c r="C102"/>
  <c r="C101"/>
  <c r="C100"/>
  <c r="C99"/>
  <c r="C98"/>
  <c r="C97"/>
  <c r="C96"/>
  <c r="C95"/>
  <c r="C94"/>
  <c r="C93"/>
  <c r="C92"/>
  <c r="C91"/>
  <c r="C90"/>
  <c r="C89"/>
  <c r="C88"/>
  <c r="C87"/>
  <c r="C86"/>
  <c r="C85"/>
  <c r="C84"/>
  <c r="C83"/>
  <c r="C82"/>
  <c r="C81"/>
  <c r="C80"/>
  <c r="C79"/>
  <c r="C78"/>
  <c r="C77"/>
  <c r="C76"/>
  <c r="C75"/>
  <c r="C74"/>
  <c r="C71"/>
  <c r="C70"/>
  <c r="C69"/>
  <c r="C68"/>
  <c r="C67"/>
  <c r="C66"/>
  <c r="C65"/>
  <c r="C64"/>
  <c r="C63"/>
  <c r="C62"/>
  <c r="C61"/>
  <c r="C60"/>
  <c r="C59"/>
  <c r="C58"/>
  <c r="C57"/>
  <c r="C56"/>
  <c r="C54"/>
  <c r="C53"/>
  <c r="C52"/>
  <c r="C51"/>
  <c r="C50"/>
  <c r="C49"/>
  <c r="C48"/>
  <c r="C47"/>
  <c r="C46"/>
  <c r="C45"/>
  <c r="C44"/>
  <c r="C43"/>
  <c r="C42"/>
  <c r="C41"/>
  <c r="C40"/>
  <c r="C39"/>
  <c r="C38"/>
  <c r="C37"/>
  <c r="C36"/>
  <c r="C35"/>
  <c r="C34"/>
  <c r="C33"/>
  <c r="C32"/>
  <c r="C31"/>
  <c r="C30"/>
  <c r="C29"/>
  <c r="C28"/>
  <c r="C27"/>
  <c r="C26"/>
  <c r="C25"/>
  <c r="C24"/>
  <c r="C23"/>
</calcChain>
</file>

<file path=xl/sharedStrings.xml><?xml version="1.0" encoding="utf-8"?>
<sst xmlns="http://schemas.openxmlformats.org/spreadsheetml/2006/main" count="841" uniqueCount="409">
  <si>
    <t>Утверждена</t>
  </si>
  <si>
    <t>приказом Минэкономразвития Чувашии</t>
  </si>
  <si>
    <t>от _______________ 2016 № ______</t>
  </si>
  <si>
    <t>№ 1-закупки</t>
  </si>
  <si>
    <t>ФОРМА</t>
  </si>
  <si>
    <t>Сведения</t>
  </si>
  <si>
    <t xml:space="preserve">об определении поставщиков (подрядчиков, исполнителей) </t>
  </si>
  <si>
    <t xml:space="preserve">для обеспечения нужд Чувашской Республики </t>
  </si>
  <si>
    <t xml:space="preserve">Наименование </t>
  </si>
  <si>
    <t>государственного органа Чувашской Республики, органа управления ТФОМС Чувашской Республики, представляющего отчет</t>
  </si>
  <si>
    <t>Отчетный период</t>
  </si>
  <si>
    <t>(тыс. рублей)</t>
  </si>
  <si>
    <t>Наименование показателей</t>
  </si>
  <si>
    <t>Код строки</t>
  </si>
  <si>
    <t xml:space="preserve">Закупки </t>
  </si>
  <si>
    <t>всего</t>
  </si>
  <si>
    <t>В том числе из графы 3</t>
  </si>
  <si>
    <t>конкурсы</t>
  </si>
  <si>
    <t>электронный аукцион</t>
  </si>
  <si>
    <t>запрос котировок</t>
  </si>
  <si>
    <t>запрос предложений</t>
  </si>
  <si>
    <t>закупки у единственного поставщика (подрядчика, исполнителя)</t>
  </si>
  <si>
    <t>открытые</t>
  </si>
  <si>
    <t>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</si>
  <si>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</si>
  <si>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</si>
  <si>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</si>
  <si>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 xml:space="preserve">I. Количественные характеристики способов определения поставщиков (подрядчиков, исполнителей), </t>
  </si>
  <si>
    <t>закупок у единственного поставщика (подрядчика, исполнителя)</t>
  </si>
  <si>
    <t>1. Всего проведено способов определения поставщиков (подрядчиков, исполнителей) (лотов) и закупок у единственного поставщика (подрядчика, исполнителя)</t>
  </si>
  <si>
    <t>Количество закрытых конкурсов, закрытых аукционов, извещения о проведении которых размещаются в единой информационной системе</t>
  </si>
  <si>
    <t>х</t>
  </si>
  <si>
    <t>Из строки 101 - количество несостоявшихся способов определения поставщиков (подрядчиков, исполнителей) (лотов)</t>
  </si>
  <si>
    <t>Из строки 103 - количество несостоявшихся способов определения поставщиков (подрядчиков, исполнителей) (лотов), которые не привели к заключению контрактов</t>
  </si>
  <si>
    <t>Из строки 104 - количество способов определения поставщиков (подрядчиков, исполнителей), которые не привели к заключению контрактов из-за отказа от заключения контрактов</t>
  </si>
  <si>
    <t>Из строки 101 - проведено совместных конкурсов, аукционов (лотов)</t>
  </si>
  <si>
    <t>Из строки 107 - количество несостоявшихся совместных конкурсов, аукционов (лотов)</t>
  </si>
  <si>
    <t>Из строки 107 - количество совместных конкурсов, аукционов (лотов), которые не привели к заключению контракта</t>
  </si>
  <si>
    <t>2. Количество заключенных контрактов и договоров</t>
  </si>
  <si>
    <t>Из строки 110 - количество заключенных контрактов по результатам несостоявшихся способов определения поставщиков (подрядчиков, исполнителей) (лотов)</t>
  </si>
  <si>
    <t>Из строки 110 - количество контрактов, заключенных по результатам проведения совместных конкурсов, аукционов</t>
  </si>
  <si>
    <t>Из строки 110 - количество контрактов, заключенных по результатам несостоявшихся совместных конкурсов, аукционов</t>
  </si>
  <si>
    <t>Из строки 110 - количество заключенных контрактов и договоров с отечественными участниками</t>
  </si>
  <si>
    <t>из них:</t>
  </si>
  <si>
    <t>с учреждениями УИС</t>
  </si>
  <si>
    <t xml:space="preserve">с организациями инвалидов   </t>
  </si>
  <si>
    <t>3. Внесено изменений в контракты и договоры</t>
  </si>
  <si>
    <t>4. Расторгнуто контрактов и договоров</t>
  </si>
  <si>
    <t>в том числе:</t>
  </si>
  <si>
    <t>по соглашению сторон</t>
  </si>
  <si>
    <t>в случае одностороннего отказа заказчика от исполнения контракта</t>
  </si>
  <si>
    <t>в случае одностороннего отказа поставщика (подрядчика, исполнителя) от исполнения контракта</t>
  </si>
  <si>
    <t>по решению суда</t>
  </si>
  <si>
    <t xml:space="preserve">5. Количество осуществленных способов определения поставщиков (подрядчиков, исполнителей), признанных недействительными </t>
  </si>
  <si>
    <t>II. Количественные характеристики участников закупки товаров, работ, услуг для обеспечения государственных и муниципальных нужд</t>
  </si>
  <si>
    <t>1. Общее количество поданных заявок</t>
  </si>
  <si>
    <t>Количество заявок, поданных для участия в закрытых конкурсах, закрытых аукционах, извещения о проведении которых размещаются в единой информационной системе</t>
  </si>
  <si>
    <t>Из строки 201 - количество заявок, поданных для участия в способах определения поставщиков (подрядчиков, исполнителей), признанных несостоявшимися</t>
  </si>
  <si>
    <t xml:space="preserve">Из строки 201 - количество заявок, поданных для участия в совместных конкурсах, аукционах </t>
  </si>
  <si>
    <t>Из строки 204 - количество заявок, поданных для участия в совместных конкурсах, аукционах признанных несостоявшимися</t>
  </si>
  <si>
    <t xml:space="preserve">Из строки 201 - заявок отечественных участников торгов </t>
  </si>
  <si>
    <t xml:space="preserve">из них </t>
  </si>
  <si>
    <t>заявок учреждений УИС</t>
  </si>
  <si>
    <t>заявок организаций инвалидов</t>
  </si>
  <si>
    <t>2. Из строки 201 - не допущено заявок к участию в определении поставщиков (подрядчиков, исполнителей)</t>
  </si>
  <si>
    <t>Из строки 209 - по причинам:</t>
  </si>
  <si>
    <t xml:space="preserve">- участник не отвечал требованиям, установленным Законом </t>
  </si>
  <si>
    <t>210</t>
  </si>
  <si>
    <t>- участником не представлено обеспечение заявки</t>
  </si>
  <si>
    <t>- заявка не отвечала требованиям, предусмотренным документацией о закупке</t>
  </si>
  <si>
    <t>212</t>
  </si>
  <si>
    <t>3. Из строки 201 - отозвано заявок участниками закупок</t>
  </si>
  <si>
    <t>4. Количество обжалований по осуществлению закупок</t>
  </si>
  <si>
    <t xml:space="preserve">III. Стоимостные характеристики способов определения поставщиков (подрядчиков, исполнителей), </t>
  </si>
  <si>
    <t>закупок у единственного поставщика (подрядчика, исполнителя), тысяча рублей</t>
  </si>
  <si>
    <t>1. Суммарная начальная цена контрактов (лотов) и договоров</t>
  </si>
  <si>
    <t>Суммарная начальная цена закрытых конкурсов, закрытых аукционов, извещения о проведении которых размещаются единой информационной системе</t>
  </si>
  <si>
    <t>Из строки 301 - суммарная начальная цена контрактов несостоявшихся конкурсов, аукционов (лотов), запросов котировок, запросов предложений</t>
  </si>
  <si>
    <t>Из строки 303 -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t>
  </si>
  <si>
    <t>Из строки 304 - суммарная начальная цена контрактов торгов (лотов), которые не привели к заключению контрактов из-за отказа от заключения контрактов</t>
  </si>
  <si>
    <t>Из строки 301 - суммарная начальная цена контрактов (лотов), выставленных на совместные конкурсы, аукционы (лоты)</t>
  </si>
  <si>
    <t>Из строки 307 - суммарная начальная цена контрактов несостоявшихся совместных конкурсов, аукционов (лотов)</t>
  </si>
  <si>
    <t>2. Общая стоимость заключенных контрактов и договоров</t>
  </si>
  <si>
    <t>Из строки 309 - общая стоимость контрактов, заключенных по результатам несостоявшихся конкурсов, аукционов (лотов), запросов котировок, запросов предложений</t>
  </si>
  <si>
    <t>Из строки 309 - стоимость контрактов, заключенных по результатам проведения совместных конкурсов, аукционов</t>
  </si>
  <si>
    <t>Из строки 311 - стоимость контрактов, заключенных по результатам несостоявшихся совместных конкурсов, аукционов</t>
  </si>
  <si>
    <t>Из строки 309 - стоимость контрактов, заключенных с отечественными участниками торгов</t>
  </si>
  <si>
    <t>с организациями инвалидов</t>
  </si>
  <si>
    <t>3. Сумма изменения стоимости заключенных контрактов, договоров</t>
  </si>
  <si>
    <t>4. Общая стоимость расторгнутых контрактов и договоров</t>
  </si>
  <si>
    <t>IV. Количественные и стоимостные характеристики способов определения поставщиков (подрядчиков, исполнителей) среди субъектов малого предпринимательства, социально ориентированных некоммерческих организаций</t>
  </si>
  <si>
    <t>4.1. Количественные характеристики способов определения поставщиков (подрядчиков, исполнителей) для субъектов малого предпринимательства, социально ориентированных некоммерческих организаций</t>
  </si>
  <si>
    <t>1. Всего проведено конкурентных способов определения поставщиков (подрядчиков, исполнителей) (лотов) для субъектов малого предпринимательства, социально ориентированных некоммерческих организаций</t>
  </si>
  <si>
    <t>Из строки 4.101 - проведено конкурентных способов определения поставщиков (подрядчиков, исполнителей) (лотов) для субъектов малого предпринимательства, социально ориентированных некоммерческих организаций, признанных несостоявшимися</t>
  </si>
  <si>
    <t xml:space="preserve">2. Количество заключенных контрактов с субъектами малого предпринимательства, социально ориентированными некоммерческими организациями </t>
  </si>
  <si>
    <t>Из строки 4.102 - количество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способов определения поставщиков (подрядчиков, исполнителей)</t>
  </si>
  <si>
    <t>4.2. Количественные характеристики участников закупки товаров, работ, услуг для субъектов малого предпринимательства, социально ориентированных некоммерческих организаций</t>
  </si>
  <si>
    <t>1. Общее количество заявок, поданных на конкурентные способы определения поставщиков (подрядчиков, исполнителей) (лотов), проведенные для субъектов малого предпринимательства, социально ориентированных некоммерческих организаций</t>
  </si>
  <si>
    <t xml:space="preserve">2. Из строки 4.201 - не допущено заявок к участию в определении поставщиков (подрядчиков, исполнителей) </t>
  </si>
  <si>
    <t>из них заявок участников, не являющихся субъектами малого предпринимательства, социально ориентированными некоммерческими организациями</t>
  </si>
  <si>
    <t xml:space="preserve">4.3. Стоимостная характеристика способов определения поставщиков (подрядчиков, исполнителей) для субъектов малого предпринимательства, </t>
  </si>
  <si>
    <t>социально ориентированных некоммерческих организаций, тысяча рублей</t>
  </si>
  <si>
    <t>1. Совокупный годовой объем закупок</t>
  </si>
  <si>
    <t>2. Совокупный годовой объем закупок, рассчитанный с учетом части 1.1 статьи 30 Федерального закона от 05.04.2013 № 44-ФЗ</t>
  </si>
  <si>
    <t>3. Суммарная начальная цена контрактов по процедурам, проведенным для субъектов малого предпринимательства, социально ориентированных некоммерческих организаций</t>
  </si>
  <si>
    <t>Из строки 4.303 - суммарная начальная цена контрактов по процедурам, проведенным для субъектов малого предпринимательства, социально ориентированных некоммерческих организаций, признанным несостоявшимися</t>
  </si>
  <si>
    <t xml:space="preserve">4. Стоимость заключенных контрактов с субъектами малого предпринимательства, социально ориентированными некоммерческими организациями </t>
  </si>
  <si>
    <t>из них заключенных</t>
  </si>
  <si>
    <t>с субъектами малого предпринимательства</t>
  </si>
  <si>
    <t>с социально ориентированными некоммерческими организациями</t>
  </si>
  <si>
    <t>5. Стоимость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способов определения поставщиков (подрядчиков, исполнителей)</t>
  </si>
  <si>
    <t>6. Стоимость заключенных контрактов с субъектами малого предпринимательства, социально ориентированными некоммерческими организациями, привлекаемыми к исполнению контрактов в качестве субподрядчиков, соисполнителей</t>
  </si>
  <si>
    <t>ФИО полностью</t>
  </si>
  <si>
    <t>должность</t>
  </si>
  <si>
    <t>подпись</t>
  </si>
  <si>
    <t>№ 2-закупки</t>
  </si>
  <si>
    <t xml:space="preserve">Сведения </t>
  </si>
  <si>
    <t>об эффективности проведенных конкурентных процедур закупок</t>
  </si>
  <si>
    <t>и количестве поданных заявок для участия в них</t>
  </si>
  <si>
    <t>Наименование</t>
  </si>
  <si>
    <t>№ п/п</t>
  </si>
  <si>
    <t>Предмет закупки</t>
  </si>
  <si>
    <t>Дата закупки</t>
  </si>
  <si>
    <t>Способ закупки</t>
  </si>
  <si>
    <t>Начальная (максимальная) цена контракта, тыс. руб.</t>
  </si>
  <si>
    <t>Стоимость заключенного контракта, тыс. руб.</t>
  </si>
  <si>
    <t>Затраты заказчика на организацию и проведение закупки, тыс. руб.</t>
  </si>
  <si>
    <t>Бюджетная эффективность</t>
  </si>
  <si>
    <t>Количество заявок, поданных участниками закупки, шт.</t>
  </si>
  <si>
    <t xml:space="preserve">абсолютная, тыс. руб. </t>
  </si>
  <si>
    <t>относительная,</t>
  </si>
  <si>
    <t xml:space="preserve">% </t>
  </si>
  <si>
    <t>(за исключением сведений о проведенных совместных торгах)</t>
  </si>
  <si>
    <t>Итого по разделу 1</t>
  </si>
  <si>
    <t>путем проведения совместных торгов</t>
  </si>
  <si>
    <t>Итого по разделу 2</t>
  </si>
  <si>
    <t>которые не привели к заключению контракта</t>
  </si>
  <si>
    <t>Итого по разделу 3</t>
  </si>
  <si>
    <t>ВСЕГО</t>
  </si>
  <si>
    <t>№ 1а-закупки</t>
  </si>
  <si>
    <t>Сведения о закупочной деятельности</t>
  </si>
  <si>
    <t>Количество бюджетных учреждений, находящихся в ведении и осуществляющих закупки в соответствии с Федеральным законом № 223-ФЗ всего, шт.</t>
  </si>
  <si>
    <t>Сведения об уполномоченном органе (при наличии), которому переданы функции по организации и проведению закупок</t>
  </si>
  <si>
    <t>Закупки</t>
  </si>
  <si>
    <t>Конкурсы</t>
  </si>
  <si>
    <t>Аукционы</t>
  </si>
  <si>
    <t>Запрос котировок</t>
  </si>
  <si>
    <t>Закупки у единственного поставщика (подрядчика, исполнителя)</t>
  </si>
  <si>
    <t>Иные способы</t>
  </si>
  <si>
    <t xml:space="preserve">открытые </t>
  </si>
  <si>
    <t>в электронной форме</t>
  </si>
  <si>
    <t>I. Количественная характеристика торгов и других способов закупки</t>
  </si>
  <si>
    <t>1. Всего проведено торгов, запросов котировок, иных способов закупки (лотов) и закупок у единственного поставщика (подрядчика, исполнителя)</t>
  </si>
  <si>
    <t>Из строки 101 - количество несостоявшихся способов определения поставщиков (подрядчиков, исполнителей) (лотов), которые не привели к заключению договоров</t>
  </si>
  <si>
    <t>Из строки 102 - количество несостоявшихся способов определения поставщиков (подрядчиков, исполнителей) (лотов), которые не привели к заключению договоров из-за отказа в допуске к участию всех участников закупки</t>
  </si>
  <si>
    <t>Из строки 102 - количество способов определения поставщиков (подрядчиков, исполнителей), которые не привели к заключению договоров из-за отказа от заключения договоров</t>
  </si>
  <si>
    <t>2. Количество заключенных договоров</t>
  </si>
  <si>
    <t>Из строки 110 - количество заключенных договоров с отечественными участниками</t>
  </si>
  <si>
    <t>3. Внесено изменений в договоры</t>
  </si>
  <si>
    <t>4. Расторгнуто договоров</t>
  </si>
  <si>
    <t>в случае одностороннего отказа заказчика от исполнения договора</t>
  </si>
  <si>
    <t>в случае одностороннего отказа поставщика (подрядчика, исполнителя) от исполнения договора</t>
  </si>
  <si>
    <t>II. Количественная характеристика участников торгов и других способов закупки товаров, работ, услуг</t>
  </si>
  <si>
    <t>Из строки 201 - не допущено заявок к участию в торгах, запросах котировок, иных способах закупки (лотах)</t>
  </si>
  <si>
    <t>2. Количество обжалований по закупке товаров, работ, услуг</t>
  </si>
  <si>
    <t>III. Стоимостная характеристика торгов и других способов закупки товаров, работ, услуг, тысяча рублей</t>
  </si>
  <si>
    <t>1. Суммарная начальная цена договоров (лотов), выставленных на торги, запрос котировок, иные способы закупки, и сумма договоров, заключенных с единственным поставщиком (подрядчиком, исполнителем)</t>
  </si>
  <si>
    <t>Из строки 301 - суммарная начальная цена договоров (лотов), выставленных на торги, запрос котировок, иные способы закупки, которые не привели к заключению договоров</t>
  </si>
  <si>
    <t>Из строки 302 - суммарная начальная цена договоров (лотов), выставленных на торги, запрос котировок, иные способы закупки, которые не привели к заключению договоров из-за отказа в допуске к участию всех участников закупки</t>
  </si>
  <si>
    <t>Из строки 302 - суммарная начальная цена договоров (лотов), выставленных на торги, запрос котировок, иные способы закупки, которые не привели к заключению договоров из-за отказа от заключения договоров</t>
  </si>
  <si>
    <t>2. Общая стоимость заключенных договоров</t>
  </si>
  <si>
    <t>Из строки 305 – стоимость договоров, заключенных с отечественными участниками</t>
  </si>
  <si>
    <t>3. Сумма изменения стоимости заключенных договоров</t>
  </si>
  <si>
    <t>4. Общая стоимость расторгнутых договоров</t>
  </si>
  <si>
    <t>Из строки 103 - количество несостоявшихся способов определения поставщиков (подрядчиков, исполнителей) (лотов), если подана только 1 заявка</t>
  </si>
  <si>
    <t>Из строки 103 - количество несостоявшихся способов определения поставщиков (подрядчиков, исполнителей) (лотов), если только 1 заявка признана соответствующей</t>
  </si>
  <si>
    <t>103.1</t>
  </si>
  <si>
    <t>103.2</t>
  </si>
  <si>
    <t>Из строки 104 - количество несостоявшихся способов определения поставщиков (подрядчиков, исполнителей) (лотов), которые не привели к заключению контрактов, если не подано не одной заявки</t>
  </si>
  <si>
    <t>104.1</t>
  </si>
  <si>
    <t>Всего завершено способов определения поставщиков (подрядчиков, исполнителей) (лотов) и закупок у единственного поставщика (подрядчика, исполнителя)</t>
  </si>
  <si>
    <t>Всего отменено способов определения поставщиков (подрядчиков, исполнителей) (лотов) и закупок у единственного поставщика (подрядчика, исполнителя)</t>
  </si>
  <si>
    <t>101.1</t>
  </si>
  <si>
    <t>101.2</t>
  </si>
  <si>
    <t>Из строки 104 - количество несостоявшихся способов определения поставщиков (подрядчиков, исполнителей) (лотов), которые не привели к заключению контрактов, если все поданные заявки отклонены (из-за отказа в допуске к участию всех участников закупки)</t>
  </si>
  <si>
    <t>Из строки 111 - количество заключенных контрактов по результатам несостоявшихся способов определения поставщиков (подрядчиков, исполнителей) (лотов), если подана только 1 заявка</t>
  </si>
  <si>
    <t>111.1</t>
  </si>
  <si>
    <t>111.2</t>
  </si>
  <si>
    <t>Из строки 303 - суммарная начальная цена контрактов несостоявшихся конкурсов, аукционов (лотов), запросов котировок, запросов предложений, если подана только 1 заявка</t>
  </si>
  <si>
    <t>303.1</t>
  </si>
  <si>
    <t>303.2</t>
  </si>
  <si>
    <t>304.1</t>
  </si>
  <si>
    <t>Из строки 304 -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 если не подано не одной заявки</t>
  </si>
  <si>
    <t>Из строки 304 -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 если все поданные заявки отклонены (из-за отказа в допуске к участию всех участников закупки)</t>
  </si>
  <si>
    <t>Суммарная начальная цена завершенных заупочных процедур</t>
  </si>
  <si>
    <t>Суммарная начальная цена контрактов (лотов) и договоров отмененных закупочных процедур</t>
  </si>
  <si>
    <t>301.1</t>
  </si>
  <si>
    <t>301.2</t>
  </si>
  <si>
    <t>Из строки 310 - общая стоимость контрактов, заключенных по результатам несостоявшихся конкурсов, аукционов (лотов), запросов котировок, запросов предложений, если подана 1 заявка</t>
  </si>
  <si>
    <t>Из строки 310 - общая стоимость контрактов, заключенных по результатам несостоявшихся конкурсов, аукционов (лотов), запросов котировок, запросов предложений, если только 1 заявка признана соответсвующей</t>
  </si>
  <si>
    <t>310.1</t>
  </si>
  <si>
    <t>310.2</t>
  </si>
  <si>
    <t>4.309</t>
  </si>
  <si>
    <t>4.308</t>
  </si>
  <si>
    <t>4.307</t>
  </si>
  <si>
    <t>4.306</t>
  </si>
  <si>
    <t>4.305</t>
  </si>
  <si>
    <t>4.304</t>
  </si>
  <si>
    <t>4.303</t>
  </si>
  <si>
    <t>4.302</t>
  </si>
  <si>
    <t>4.301</t>
  </si>
  <si>
    <t>4.203</t>
  </si>
  <si>
    <t>4.202</t>
  </si>
  <si>
    <t>4.201</t>
  </si>
  <si>
    <t>4.103</t>
  </si>
  <si>
    <t>4.104</t>
  </si>
  <si>
    <t>4.102</t>
  </si>
  <si>
    <t>4.101</t>
  </si>
  <si>
    <t>Закупки у СМП, СОНКО</t>
  </si>
  <si>
    <t>по данным заказчиков</t>
  </si>
  <si>
    <t xml:space="preserve">  № п/п</t>
  </si>
  <si>
    <t>Главный распорядитель бюджетных средств</t>
  </si>
  <si>
    <t xml:space="preserve">Совокупный годовой объем закупок, рассчитанный за вычетом закупок, предусмотренных частью 1.1 статьи 30 Закона о контарктной системе
</t>
  </si>
  <si>
    <t xml:space="preserve">Объем закупок в отчетном году, осуществленных по результатам состоявшихся процедур определения поставщика (подрядчика, исполнителя), в извещении об осуществлении которых было установлено ограничение в отношении участников закупок, которыми могли быть только субъекты малого предпринимательства и социально ориентированные некоммерческие организации (тыс. рублей)
</t>
  </si>
  <si>
    <t xml:space="preserve">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заключенных по результатам определений поставщиков (подрядчиков, исполнителей), в извещениях об осуществлении которых было установлено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и социально ориентированных некоммерческих организаций (тыс. рублей)
</t>
  </si>
  <si>
    <t xml:space="preserve">Доля закупок, которые заказчик осуществил у субъектов малого предпринимательства и социально ориентированных некоммерческих организаций в отчетном году, в совокупном годовом объеме закупок, за исключением объема закупок, сведения о которых составляют государственную тайну (процентов) и за вычетом закупок, предусмотренных частью 1.1 статьи 30 Закона о контарктной системе (процентов)
</t>
  </si>
  <si>
    <t>за 2016 г.</t>
  </si>
  <si>
    <t>Администрация Моргаушского района Чувашской Республики</t>
  </si>
  <si>
    <t>за 2016 год</t>
  </si>
  <si>
    <t>Должностное лицо,  
ответственное за  составление отчета</t>
  </si>
  <si>
    <t>Степанов Андрей Иванович</t>
  </si>
  <si>
    <t>Заведующий сектором муниципальных закупок</t>
  </si>
  <si>
    <t>Контактный тел.: 8 (83541) 62445</t>
  </si>
  <si>
    <t xml:space="preserve">E-mail: smz@morgau.cap.ru </t>
  </si>
  <si>
    <t>Дата составления отчета «19» января 2017 года</t>
  </si>
  <si>
    <t>Из строки 111 - количество заключенных контрактов по результатам несостоявшихся способов определения поставщиков (подрядчиков, исполнителей) (лотов), если  только 1 заявка признана соответсвующей</t>
  </si>
  <si>
    <t>Из строки 303 - суммарная начальная цена контрактов несостоявшихся конкурсов, аукционов (лотов), запросов котировок, запросов предложений, если  только 1 заявка признана соответствующей</t>
  </si>
  <si>
    <t>1. Сведения об осуществленных закупках товаров, работ, услуг для обеспечения нужд Моргаушского района Чувашской Республики</t>
  </si>
  <si>
    <t>Запрос предложений на право заключения муниципального контракта на проведение работ по содержанию автомобильных дорог Юськасинского сельского поселения Моргаушского района Чувашской Республики на 2016 год (а/д твердым покрытием 11,98 км, а/д грунтовые 20,8 км).</t>
  </si>
  <si>
    <t>ЗП</t>
  </si>
  <si>
    <t>Запрос предложений среди субъектов малого предпринимательства, социально-ориентированных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сельского поселения Моргаушского района Чувашской Республики в 2016 году</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</si>
  <si>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Большесундырского сельского поселения Моргаушского района Чувашской Республики в 2016 году (а/д с твердым покрытием 10,99 км, грунтовые а/д 17,6 км).</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</si>
  <si>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Сятракасинского сельского поселения Моргаушского района Чувашской Республики в 2016 году (а/д с твердым покрытием 4,142 км, грунтовые а/д 21,38 км).</t>
  </si>
  <si>
    <t>Запрос предложений на право заключения муниципального контракта на проведение работ по содержанию автомобильных дорог Александровского сельского поселения Моргаушского района Чувашской Республики в 2016 году (а/д с твердым покрытием 4,56 км, грунтовые а/д 6,224 км).</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</si>
  <si>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Кадикасинского сельского поселения Моргаушского района Чувашской Республики в 2016 году (а/д с твердым покрытием 7,88 км, грунтовые а/д 26,15 км).</t>
  </si>
  <si>
    <t>Запрос котировок среди субъектов малого предпринимательства, социально ориентированных некоммерческих организаций на поставку офисной бумаги для нужд администрации Моргаушского района Чувашской Республики</t>
  </si>
  <si>
    <t>ЗКЦ</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</si>
  <si>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по благоустройству дворовых территорий многоквартирных домов в с.Моргауши Моргаушского района Чувашской Республики в 2016 году</t>
  </si>
  <si>
    <t>Запрос котировок среди субъектов малого предпринимательства, социально ориентированных некоммерческих организаций на оказание услуг по заправке картриджей принтеров, МФУ, копировальных аппаратов администрации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</si>
  <si>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поставку электрических ламп для нужд администрации Моргаушского района Чувашской Республики.</t>
  </si>
  <si>
    <t>Запрос котировок на поставку электрических светильников и стартеров для люминесцентных ламп для нужд администрации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</si>
  <si>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с добавлением каменного материала по ул.Парковая с.Моргауши Моргаушского района Чувашской Республики</t>
  </si>
  <si>
    <t>ЭА</t>
  </si>
  <si>
    <t>Запрос котировок среди субъектов малого предпринимательства, социально ориентированных некоммерческих организаций на оказание услуг по техническому обслуживанию системы видеонаблюдения, установленных в рамках реализации АПК «Безопасное муниципальное образование» Моргаушского района Чувашской Республики</t>
  </si>
  <si>
    <t xml:space="preserve">Запрос котировок среди субъектов малого предпринимательства, социально ориентированных некоммерческих организаций на оказание услуг по оценке годовой арендной платы земельных участков и рыночной стоимости при приобретении земельного участка в собственность, расположенных на территории Большесундырского сельского поселения Моргаушского района Чувашской Республики </t>
  </si>
  <si>
    <t>Запрос котировок среди субъектов малого предпринимательства, социально ориентированных некоммерческих организаций на оказание услуг по оценке годовой арендной платы земельных участков и рыночной стоимости при приобретении земельного участка в собственность, расположенных на территории Кадикасинского сельского поселения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</si>
  <si>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оказание услуг по определению рыночной стоимости движимого и недвижимого муниципального имущества при приобретении в собственность, расположенных на территории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</si>
  <si>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реконструкцию кровли здания Мадикского сельского дома культуры по ул. Школьная д.№11 в дер. Старые Мадики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</si>
  <si>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 Верхние Панклеи ул.Восточная Моргаушского района Чувашской Республики </t>
  </si>
  <si>
    <t xml:space="preserve">Аукцион в электронной форме на право заключения муниципального контракта на поставку легкового автомобиля для нужд администрации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</si>
  <si>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в д.Юнгапоси ул.Солнечная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</si>
  <si>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по ул.Западная с.Тойгильдино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</si>
  <si>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 Сюткюль ул.Нагорная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</si>
  <si>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поставку компьютерной и офисной техники для нужд администрации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</si>
  <si>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д.Сыбайкасы ул. Центральная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</si>
  <si>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с.Александровское ул.Мира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</si>
  <si>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д.Лебедкино по ул.Садовая и ул.Бориса Васильева Моргаушского района Чувашской Республики</t>
  </si>
  <si>
    <t>Аукцион в электронной форме на право заключения муниципального контракта на строительство жилого дома по ул. Яблоневая в селе Юнга Моргаушского района Чувашской Республики, предназначенного для предоставления по договору социального найма категориям граждан, указанных в п.3 ч.1 ст.11 Закона Чувашской Республики от 17.10.2005 N 42 "О регулировании жилищных отношений" и состоящих на учете в качестве нуждающихся в жилых помещениях.</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</si>
  <si>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д.Кадикасы ул.Пушкина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</si>
  <si>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заключение муниципального контракта на ремонт дороги в д. Шупоси ул. Шупосинская Моргаушского района Чувашской Республики</t>
  </si>
  <si>
    <t>Запрос котировок на поставку маркированных почтовых конвертов и марок для нужд администрации Моргаушского района Чувашской Республики</t>
  </si>
  <si>
    <t>Запрос котировок на оказание услуг по охране помещений инструкторских участков Моргаушского района Чувашской Республики при проведении Всероссийской сельскохозяйственной переписи 2016 года</t>
  </si>
  <si>
    <t>Запрос котировок среди субъектов малого предпринимательства,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№1 Моргаушского района Чувашской Республики при проведении Всероссийской сельскохозяйственной переписи 2016 года</t>
  </si>
  <si>
    <t xml:space="preserve">Запрос котировок среди субъектов малого предпринимательства,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№2 Моргаушского района Чувашской Республики при проведении Всероссийской сельскохозяйственной переписи 2016 года </t>
  </si>
  <si>
    <t>Запрос котировок среди субъектов малого предпринимательства,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№3 Моргаушского района Чувашской Республики при проведении Всероссийской сельскохозяйственной переписи 2016 года</t>
  </si>
  <si>
    <t xml:space="preserve">Запрос котировок среди субъектов малого предпринимательства,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№4 Моргаушского района Чувашской Республики при проведении Всероссийской сельскохозяйственной переписи 2016 года </t>
  </si>
  <si>
    <t xml:space="preserve">Запрос котировок среди субъектов малого предпринимательства,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№5 Моргаушского района Чувашской Республики при проведении Всероссийской сельскохозяйственной переписи 2016 года </t>
  </si>
  <si>
    <t>Запрос котировок среди субъектов малого предпринимательства,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№6 Моргаушского района Чувашской Республики при проведении Всероссийской сельскохозяйственной переписи 2016 года</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</si>
  <si>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текущий ремонт в здании Мадикского дома культуры по ул. Школьная, д.11 в дер.Старые Мадики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</si>
  <si>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д.Куськино ул.Солнечная Поляна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</si>
  <si>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внутренних туалетов в МБОУ «Калайкасинская СОШ им. А. Г. Николаева»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</si>
  <si>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спортивного зала в МБОУ «Калайкасинская СОШ им. А. Г. Николаева» Моргаушского района Чувашской Республики в рамках реализации перечня мероприятий Чувашской Республики по созданию в общеобразовательных организациях, расположенных в сельской местности, условий для занятий физической культурой и спортом на 2016 год.</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</si>
  <si>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спортивного зала в МБОУ "Большесундырская СОШ" Моргаушского района Чувашской Республики в рамках реализации перечня мероприятий Чувашской Республики по созданию в общеобразовательных организациях, расположенных в сельской местности, условий для занятий физической культурой и спортом на 2016 год.</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</si>
  <si>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внутренних туалетов в МБОУ «Сятракасинская СОШ»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</si>
  <si>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с.Оточево ул.Восточная Моргаушского района Чувашской Республики</t>
  </si>
  <si>
    <t>Аукцион в электронной форме на право заключения договора на замену оконных блоков в МБДОУ «Детский сад №19 «Мечта» Моргаушского района Чувашской Республики.</t>
  </si>
  <si>
    <t>Открытый конкурс среди субъектов малого предпринимательства, социально ориентированных некоммерческих организаций на оказание услуг по разработке проектно-сметной документации на строительство спортивного зала МБОУ «Юнгинская СОШ им. С.М. Михайлова» Моргаушского района Чувашской Республики с теплым переходом.</t>
  </si>
  <si>
    <t>ОК</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</si>
  <si>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д.Обрыскино ул.Молодежная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</si>
  <si>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д.Торханы ул.Мичурина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</si>
  <si>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внутренних туалетов в МБОУ «Орининская СОШ»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</si>
  <si>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внутренних туалетов в МБОУ «Москакасинская СОШ»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</si>
  <si>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внутренних туалетов в МБОУ «Чуманкасинская СОШ» Моргаушского района Чувашской Республики</t>
  </si>
  <si>
    <t>Запрос котировок на оказание услуг по выполнению кадастровых работ по составлению технических планов на объекты недвижимого имущества, находящихся на территории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</si>
  <si>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и установку системы видеонаблюдения в д.Сятракасы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</si>
  <si>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по ул.Первая д.Чамыши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</si>
  <si>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устройство металлических пешеходных ограждений перед МБОУ "Моргаушская СОШ" Моргаушского района Чувашской Республики</t>
  </si>
  <si>
    <t>Запрос котировок на право заключения муниципального контракта на поставку ГСМ для нужд администрации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</si>
  <si>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дороги в с.Большой Сундырь ул.Анисимова Моргаушского района Чувашской Республики</t>
  </si>
  <si>
    <t>Открытый конкурс среди субъектов малого предпринимательства, социально ориентированных некоммерческих организаций на оказание услуг по проведению аудиторской проверки бухгалтерской (финансовой) отчетности МУП «Рынок «Моргаушский» и МУП ЖКХ «Моргаушское» за 2015 год.</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</si>
  <si>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ремонту санузла в здании администрации Моргаушского района Чувашской Республики.</t>
  </si>
  <si>
    <t>Аукцион в электронной форме на право заключения муниципального контракта на приобретение трех квартир для обеспечения благоустроенными жилыми помещениями специализированного жилищного фонда детей-сирот и детей, оставшихся без попечения родителей, лиц из их числа по договорам найма специализированных жилых помещений на территории Моргаушского района Чувашской Республики.</t>
  </si>
  <si>
    <t>Аукцион в электронной форме на право заключения муниципального контракта на поставку легкового автомобиля для нужд администрации Тораевского сельского поселения Моргаушского района Чувашской Республики</t>
  </si>
  <si>
    <t>Аукцион в электронной форме на право заключения договора на газоснабжение блочно-модульной котельной МБОУ «Сятракасинская СОШ»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</si>
  <si>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дворовых территорий многоквартирных домов по ул. Новая д.11, ул. Заводская д.22 в с.Большой Сундырь Б.Сундырского сельского поселения Моргаушского района Чувашской Республики .</t>
  </si>
  <si>
    <t>Запрос котировок среди субъектов малого предпринимательства, социально ориентированных некоммерческих организаций на оказание услуг по оценке рыночной стоимости годовой арендной платы муниципального имущества, расположенного на территории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</si>
  <si>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ремонту муниципальной квартиры №10 дома №3 по ул. Парковая с. Моргауши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</si>
  <si>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межеванию, изготовлению технических планов и постановке на кадастровый учет объектов газоснабжения и земельных участков под ними на территории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</si>
  <si>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ул.Молодежная с.Большой Сундырь Моргаушского района Чувашской Республики . .</t>
  </si>
  <si>
    <t>Запрос котировок среди субъектов малого предпринимательства, социально ориентированных некоммерческих организаций на оказание услуг по оценке годовой арендной платы земельных участков и рыночной стоимости при приобретении земельного участка в собственность, расположенных на территории Моргаушского района Чувашской Республики</t>
  </si>
  <si>
    <t>2. Сведения об осуществленных закупках товаров, работ, услуг для обеспечения нужд Моргаушского района Чувашской Республики</t>
  </si>
  <si>
    <t>-</t>
  </si>
  <si>
    <t>3. Сведения об осуществленных закупках товаров, работ, услуг для обеспечения нужд Моргаушского района Чувашской Республики,</t>
  </si>
  <si>
    <t>Аукцион в электронной форме на право заключения муниципального контракта на поставку легкового автомобиля для нужд администрации Моргаушского района Чувашской Республики</t>
  </si>
  <si>
    <t>Открытый конкурс среди субъектов малого предпринимательства, социально ориентированных некоммерческих организаций на оказание услуг по разработке проектно-сметной документации на «Строительство учебного корпуса для начальных классов на 400 мест при МБОУ «Моргаушская СОШ» в селе Моргауши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</si>
  <si>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и установку системы видеонаблюдения в с.Моргауши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</si>
  <si>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оказание услуг по оценке годовой арендной платы муниципального имущества и рыночной стоимости при приобретении муниципального имущества в собственность, расположенных на территории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</si>
  <si>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по замене входных дверей и системы отопления в Мадикском сельском клубе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</si>
  <si>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замену окон в здании Мадикского сельского клуба Моргаушского района Чувашской Республики</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</si>
  <si>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ямочному ремонту автомобильной дороги Синьял-Хоракасы-Акрамово Моргаушского района Чувашской Республики </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</si>
  <si>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ямочному ремонту автомобильной дороги "Волга"-Шоркасы-Н.Томлаи Моргаушского района Чувашской Республики</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</si>
  <si>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ямочному ремонту автомобильной дороги "Моргауши-Хорной-Ижелькасы" Моргаушского района Чувашской Республики </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</si>
  <si>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ямочному ремонту автомобильной дороги "Волга-Вурмой"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</si>
  <si>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внутренних туалетов в МБОУ «Ильинская СОШ»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</si>
  <si>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договора на ремонт внутренних туалетов в МБОУ "Тораевская СОШ"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</si>
  <si>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поставку многофункционального устройства для нужд администрации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</si>
  <si>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крыши здания Тойгильдинского сельского дома культуры по ул. Западная, д. №56 в селе Тойгильдино Моргаушского района Чувашской Республики</t>
  </si>
  <si>
    <t>Аукцион в электронной форме на право заключения муниципального контракта на приобретение жилого помещения, для предоставления по договору социального найма категории граждан, указанных в пункте 3 части 1 статьи 11 Закона Чувашской Республики от 17 октября 2005 г. №42 "О регулировании жилищных отношений" и состоящих на учете в качестве нуждающихся в жилых помещениях (многодетных семей, имеющим пять и более несовершеннолетних детей), расположенного на территории д. Кашмаши Сятракасинского сельского поселения Моргаушского района Чуваашской Республики</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</si>
  <si>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кровли здания Большекарачкинского сельского дома культуры Большесундырского сельского поселения Моргаушского района Чувашской Республики</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</si>
  <si>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ремонту дороги по ул.Полевая в д.Калмыково Москакасинского сельского поселения Моргаушского района Чувашской Республики </t>
  </si>
  <si>
    <t xml:space="preserve">Запрос котировок на право заключения муниципального контракта на поставку ГСМ для нужд администрации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</si>
  <si>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межеванию и постановке на кадастровый учет земельных участков, расположенных на территории Моргаушского района Чувашской Республики </t>
  </si>
  <si>
    <t xml:space="preserve">Аукцион в электронной форме на право заключения муниципального контракта на поставку легкового автомобиля для нужд администрации Большесундырского сельского поселения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</si>
  <si>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поставку компьютера в сборе для нужд администрации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</si>
  <si>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пассажирского микроавтобуса для нужд отдела образования, молодежной политики, физической культуры и спорта администрации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</si>
  <si>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оказание услуг по оценке годовой арендной платы земельных участков, расположенных на территории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</si>
  <si>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Юнгинского сельского поселения Моргаушского района Чувашской Республики на 2017 год (а/д с твердым покрытием - 7,526 км, грунтовые а/д - 16,910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</si>
  <si>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Большесундырского сельского поселения Моргаушского района Чувашской Республики на 2017 год (а/д с твердым покрытием - 10,99 км, грунтовые а/д - 17,6 км). </t>
  </si>
  <si>
    <t xml:space="preserve">Запрос предложений на право заключения муниципального контракта на приобретение жилого помещения, для предоставления по договору социального найма категории граждан, указанных в пункте 3 части 1 статьи 11 Закона Чувашской Республики от 17 октября 2005 г. №42 "О регулировании жилищных отношений" и состоящих на учете в качестве нуждающихся в жилых помещениях (многодетных семей, имеющим пять и более несовершеннолетних детей), расположенного на территории д. Кашмаши Сятракасинского сельского поселения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</si>
  <si>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Александровского сельского поселения Моргаушского района Чувашской Республики в 2017 году (а/д с твердым покрытием - 4,56 км, грунтовые а/д - 6,224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</si>
  <si>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Ярославского сельского поселения Моргаушского района Чувашской Республики на 2017 год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</si>
  <si>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Чуманкасинского сельского поселения Моргаушского района Чувашской Республики на 2017 год (а/д с твердым покрытием - 1,4 км, грунтовые а/д - 13,35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</si>
  <si>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Орининского сельского поселения Моргаушского района Чувашской Республики в 2017 году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</si>
  <si>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Москакасинского сельского поселения Чувашской Республики в 2017 году (а/д с твердым покрытием 7,067 км, грунтовые а/д -25,3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</si>
  <si>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Хорнойского сельского поселения Моргаушского района Чувашской Республики в 2017 году (а/д с твердым покрытием - 5,16 км, грунтовые а/д - 11,03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</si>
  <si>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Сятракасинского сельского поселения Моргаушского района Чувашской Республики в 2017 году (а/д с твердым покрытием - 4,142 км, грунтовые а/д - 21,38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</si>
  <si>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Шатьмапосинского сельского поселения Моргаушского района Чувашской Республики в 2017 году (а/д с твердым покрытием - 4,37 км, грунтовые автодороги - 11,42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</si>
  <si>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Юськасинского сельского поселения Моргаушского района Чувашской Республики в 2017 году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</si>
  <si>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Тораевского сельского поселения Моргаушского района Чувашской Республики в 2017 году (автомобильные дороги  с твердым покрытием - 5,64 км, грунтовые а/д - 28,9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</si>
  <si>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Кадикасинского сельского поселения Моргаушского района Чувашской Республики в 2017 году (а/д с твердым покрытием - 7,88 км, грунтовые а/д - 26,15 км).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</si>
  <si>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сельского поселения Моргаушского района Чувашской Республики в 2017 году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</si>
  <si>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Ярабайкасинского сельского поселения Моргаушского района Чувашской Республики в 2017 году (6,0 км а/д с твердым покрытием, 30,931 км грунтовые а/д)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</si>
  <si>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пассажирского микроавтобуса для нужд отдела образования, молодежной политики, физической культуры и спорта администрации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</si>
  <si>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поставку канцелярских товаров для нужд администрации Моргаушского района Чувашской Республики. </t>
  </si>
  <si>
    <t xml:space="preserve">Аукцион в электронной форме на поставку офисных кресел для нужд администрации Моргаушского района Чувашской Республики.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</si>
  <si>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Большесундырского сельского поселения Моргаушского района Чувашской Республики на 2017 год (а/д с твердым покрытием - 10,99 км, грунтовые а/д - 17,6 км). </t>
  </si>
  <si>
    <t xml:space="preserve">Запрос котировок среди субъектов малого предпринимательства, социально ориентированных некоммерческих организаций на поставку многофункционального устройства для нужд администрации Моргаушского района Чувашской Республики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</si>
  <si>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Александровского сельского поселения Моргаушского района Чувашской Республики в 2017 году (а/д с твердым покрытием - 4,56 км, грунтовые а/д - 6,224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</si>
  <si>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Ярославского сельского поселения Моргаушского района Чувашской Республики на 2017 год </t>
  </si>
  <si>
    <t xml:space="preserve">Запрос предложений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Юнгинского сельского поселения Моргаушского района Чувашской Республики на 2017 год (а/д с твердым покрытием - 7,526 км, грунтовые а/д - 16,910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</si>
  <si>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Сятракасинского сельского поселения Моргаушского района Чувашской Республики в 2017 году (а/д с твердым покрытием - 4,142 км, грунтовые а/д - 21,38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</si>
  <si>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Москакасинского сельского поселения Чувашской Республики в 2017 году (а/д с твердым покрытием 7,067 км, грунтовые а/д -25,3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</si>
  <si>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Орининского сельского поселения Моргаушского района Чувашской Республики в 2017 году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</si>
  <si>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Ильинского сельского поселения Моргаушского района Чувашской Республики в 2017 году (а/д с твердым покрытием - 2,12 км, грунтовые а/д - 27,109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</si>
  <si>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Хорнойского сельского поселения Моргаушского района Чувашской Республики в 2017 году (а/д с твердым покрытием - 5,16 км, грунтовые а/д - 11,03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</si>
  <si>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Чуманкасинского сельского поселения Моргаушского района Чувашской Республики на 2017 год (а/д с твердым покрытием - 1,4 км, грунтовые а/д - 13,35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</si>
  <si>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Шатьмапосинского сельского поселения Моргаушского района Чувашской Республики в 2017 году (а/д с твердым покрытием - 4,37 км, грунтовые автодороги - 11,42 км). </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</si>
  <si>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Юськасинского сельского поселения Моргаушского района Чувашской Республики в 2017 году</t>
  </si>
  <si>
    <t xml:space="preserve">Запрос котировок на право заключения муниципального контракта на выполнение работ по ремонту кабинета в здании администрации Моргаушского района Чувашской Республики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</si>
  <si>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Кадикасинского сельского поселения Моргаушского района Чувашской Республики в 2017 году (а/д с твердым покрытием - 7,88 км, грунтовые а/д - 26,15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</si>
  <si>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сельского поселения Моргаушского района Чувашской Республики в 2017 году </t>
  </si>
  <si>
    <t xml:space="preserve">Электронный аукцион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Юськасинского сельского поселения Моргаушского района Чувашской Республики в 2017 году </t>
  </si>
  <si>
    <t>Администрация Моргаушского района</t>
  </si>
  <si>
    <t>Отдел образования и молодёжной полиики администрации Моргаушского района</t>
  </si>
  <si>
    <t>Финансовый отдел администрации Моргаушского района</t>
  </si>
  <si>
    <t>Отдел культуры, архивного дела и туризма администрации Моргаушского района</t>
  </si>
  <si>
    <t>Александровское с.п.</t>
  </si>
  <si>
    <t>Большесундырское с.п.</t>
  </si>
  <si>
    <t>Ильинское с.п.</t>
  </si>
  <si>
    <t>Кадикасинское с.п.</t>
  </si>
  <si>
    <t>Моргаушское с.п.</t>
  </si>
  <si>
    <t>Москакасинское с.п.</t>
  </si>
  <si>
    <t>Орининское с.п.</t>
  </si>
  <si>
    <t>Сятракасинское с.п.</t>
  </si>
  <si>
    <t xml:space="preserve">Тораевское с.п. </t>
  </si>
  <si>
    <t xml:space="preserve">Хорнойское с.п.     </t>
  </si>
  <si>
    <t>Чуманкасинское с.п.</t>
  </si>
  <si>
    <t>Шатьмапосинское с.п.</t>
  </si>
  <si>
    <t>Юнгинское с.п.</t>
  </si>
  <si>
    <t>Юськасинское с.п.</t>
  </si>
  <si>
    <t>Ярабайкасинское с.п.</t>
  </si>
  <si>
    <t>Ярославское с.п.</t>
  </si>
  <si>
    <t>По району</t>
  </si>
  <si>
    <t xml:space="preserve"> </t>
  </si>
  <si>
    <t>нет</t>
  </si>
  <si>
    <t>за  2016 год</t>
  </si>
  <si>
    <t>Контракты заключенные ранее, оплачиваемые в 2016 году</t>
  </si>
  <si>
    <t>ВСЕГО Контракты заключенные в 2016 году</t>
  </si>
  <si>
    <t>В т.ч. Контракты заключенные в 2016 году, оплачиваемые в 2017 году</t>
  </si>
  <si>
    <t>конкурс</t>
  </si>
  <si>
    <t>аукцион</t>
  </si>
  <si>
    <t>ЗК</t>
  </si>
  <si>
    <t>Итого (за минусом оплачиваемых в 2017)</t>
  </si>
  <si>
    <t>РАСЧЕТ СМП ЗА 2016 ГОД (состоявшиеся)</t>
  </si>
  <si>
    <t>ИТОГО закупки у СМП в 2016 году</t>
  </si>
  <si>
    <t>Всего</t>
  </si>
  <si>
    <t>контракты заключенные ранее оплачиваемые в 2016 году</t>
  </si>
  <si>
    <t>контракты заключеные в 2016 году, оплачиваемые в 2016 году</t>
  </si>
  <si>
    <t xml:space="preserve">Совокупный годовой объем закупок
</t>
  </si>
</sst>
</file>

<file path=xl/styles.xml><?xml version="1.0" encoding="utf-8"?>
<styleSheet xmlns="http://schemas.openxmlformats.org/spreadsheetml/2006/main">
  <numFmts count="2">
    <numFmt numFmtId="164" formatCode="0.0"/>
    <numFmt numFmtId="165" formatCode="#,##0.000"/>
  </numFmts>
  <fonts count="37">
    <font>
      <sz val="11"/>
      <color theme="1"/>
      <name val="Calibri"/>
      <family val="2"/>
      <scheme val="minor"/>
    </font>
    <font>
      <sz val="12"/>
      <color theme="1"/>
      <name val="Times New Roman"/>
      <family val="1"/>
      <charset val="204"/>
    </font>
    <font>
      <sz val="13"/>
      <color theme="1"/>
      <name val="Times New Roman"/>
      <family val="1"/>
      <charset val="204"/>
    </font>
    <font>
      <sz val="10"/>
      <color theme="1"/>
      <name val="Times New Roman"/>
      <family val="1"/>
      <charset val="204"/>
    </font>
    <font>
      <b/>
      <sz val="12"/>
      <color theme="1"/>
      <name val="Times New Roman"/>
      <family val="1"/>
      <charset val="204"/>
    </font>
    <font>
      <b/>
      <sz val="10"/>
      <color theme="1"/>
      <name val="Times New Roman"/>
      <family val="1"/>
      <charset val="204"/>
    </font>
    <font>
      <u/>
      <sz val="11"/>
      <color theme="10"/>
      <name val="Calibri"/>
      <family val="2"/>
      <scheme val="minor"/>
    </font>
    <font>
      <b/>
      <sz val="13"/>
      <color theme="1"/>
      <name val="Times New Roman"/>
      <family val="1"/>
      <charset val="204"/>
    </font>
    <font>
      <sz val="12"/>
      <color rgb="FF000000"/>
      <name val="Times New Roman"/>
      <family val="1"/>
      <charset val="204"/>
    </font>
    <font>
      <sz val="10"/>
      <name val="Arial Cyr"/>
      <charset val="204"/>
    </font>
    <font>
      <sz val="10"/>
      <name val="Times New Roman"/>
      <family val="1"/>
      <charset val="204"/>
    </font>
    <font>
      <sz val="11"/>
      <color theme="1"/>
      <name val="Calibri"/>
      <family val="2"/>
      <scheme val="minor"/>
    </font>
    <font>
      <sz val="10"/>
      <name val="Times New Roman"/>
      <family val="1"/>
    </font>
    <font>
      <b/>
      <sz val="13"/>
      <name val="Times New Roman"/>
      <family val="1"/>
    </font>
    <font>
      <sz val="13"/>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sz val="10"/>
      <color indexed="8"/>
      <name val="Times New Roman"/>
      <family val="1"/>
      <charset val="204"/>
    </font>
    <font>
      <sz val="11"/>
      <name val="Times New Roman"/>
      <family val="1"/>
    </font>
    <font>
      <b/>
      <sz val="11"/>
      <name val="Times New Roman"/>
      <family val="1"/>
    </font>
    <font>
      <b/>
      <sz val="10"/>
      <color indexed="8"/>
      <name val="Times New Roman"/>
      <family val="1"/>
      <charset val="204"/>
    </font>
    <font>
      <b/>
      <sz val="11"/>
      <color theme="1"/>
      <name val="Calibri"/>
      <family val="2"/>
      <charset val="204"/>
      <scheme val="minor"/>
    </font>
  </fonts>
  <fills count="20">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45"/>
      </patternFill>
    </fill>
    <fill>
      <patternFill patternType="solid">
        <fgColor indexed="26"/>
      </patternFill>
    </fill>
    <fill>
      <patternFill patternType="solid">
        <fgColor theme="6" tint="0.79998168889431442"/>
        <bgColor indexed="64"/>
      </patternFill>
    </fill>
    <fill>
      <patternFill patternType="solid">
        <fgColor indexed="42"/>
      </patternFill>
    </fill>
    <fill>
      <patternFill patternType="solid">
        <fgColor indexed="9"/>
        <bgColor indexed="64"/>
      </patternFill>
    </fill>
  </fills>
  <borders count="3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32">
    <xf numFmtId="0" fontId="0" fillId="0" borderId="0"/>
    <xf numFmtId="0" fontId="6" fillId="0" borderId="0" applyNumberFormat="0" applyFill="0" applyBorder="0" applyAlignment="0" applyProtection="0"/>
    <xf numFmtId="0" fontId="9" fillId="0" borderId="0"/>
    <xf numFmtId="0" fontId="9"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1" borderId="17" applyNumberFormat="0" applyAlignment="0" applyProtection="0"/>
    <xf numFmtId="0" fontId="17" fillId="12" borderId="18" applyNumberFormat="0" applyAlignment="0" applyProtection="0"/>
    <xf numFmtId="0" fontId="18" fillId="12" borderId="17" applyNumberFormat="0" applyAlignment="0" applyProtection="0"/>
    <xf numFmtId="0" fontId="6"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0" fontId="22" fillId="0" borderId="22" applyNumberFormat="0" applyFill="0" applyAlignment="0" applyProtection="0"/>
    <xf numFmtId="0" fontId="23" fillId="13" borderId="23" applyNumberFormat="0" applyAlignment="0" applyProtection="0"/>
    <xf numFmtId="0" fontId="24" fillId="0" borderId="0" applyNumberFormat="0" applyFill="0" applyBorder="0" applyAlignment="0" applyProtection="0"/>
    <xf numFmtId="0" fontId="25" fillId="14" borderId="0" applyNumberFormat="0" applyBorder="0" applyAlignment="0" applyProtection="0"/>
    <xf numFmtId="0" fontId="9" fillId="0" borderId="0"/>
    <xf numFmtId="0" fontId="11" fillId="0" borderId="0"/>
    <xf numFmtId="0" fontId="26" fillId="15" borderId="0" applyNumberFormat="0" applyBorder="0" applyAlignment="0" applyProtection="0"/>
    <xf numFmtId="0" fontId="27" fillId="0" borderId="0" applyNumberFormat="0" applyFill="0" applyBorder="0" applyAlignment="0" applyProtection="0"/>
    <xf numFmtId="0" fontId="9" fillId="16" borderId="24" applyNumberFormat="0" applyFont="0" applyAlignment="0" applyProtection="0"/>
    <xf numFmtId="9" fontId="9" fillId="0" borderId="0" applyFont="0" applyFill="0" applyBorder="0" applyAlignment="0" applyProtection="0"/>
    <xf numFmtId="0" fontId="28" fillId="0" borderId="25" applyNumberFormat="0" applyFill="0" applyAlignment="0" applyProtection="0"/>
    <xf numFmtId="0" fontId="12" fillId="17" borderId="16" applyBorder="0">
      <alignment horizontal="center" vertical="center" wrapText="1"/>
    </xf>
    <xf numFmtId="0" fontId="29" fillId="0" borderId="0" applyNumberFormat="0" applyFill="0" applyBorder="0" applyAlignment="0" applyProtection="0"/>
    <xf numFmtId="0" fontId="30" fillId="18" borderId="0" applyNumberFormat="0" applyBorder="0" applyAlignment="0" applyProtection="0"/>
  </cellStyleXfs>
  <cellXfs count="178">
    <xf numFmtId="0" fontId="0" fillId="0" borderId="0" xfId="0"/>
    <xf numFmtId="0" fontId="1" fillId="0" borderId="0" xfId="0" applyFont="1" applyAlignment="1">
      <alignment horizontal="justify" vertical="center"/>
    </xf>
    <xf numFmtId="0" fontId="2" fillId="0" borderId="0" xfId="0" applyFont="1" applyAlignment="1">
      <alignment horizontal="right" vertical="center" indent="15"/>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righ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2" borderId="8" xfId="0" applyFill="1" applyBorder="1" applyAlignment="1">
      <alignment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6" fillId="2" borderId="4" xfId="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center" vertical="center" wrapText="1"/>
    </xf>
    <xf numFmtId="0" fontId="0" fillId="0" borderId="0" xfId="0" applyBorder="1"/>
    <xf numFmtId="0" fontId="8" fillId="0" borderId="0" xfId="0" applyFont="1" applyAlignment="1">
      <alignment vertical="center" wrapText="1"/>
    </xf>
    <xf numFmtId="0" fontId="3" fillId="3" borderId="4" xfId="0" applyFont="1" applyFill="1" applyBorder="1" applyAlignment="1">
      <alignment horizontal="justify" vertical="center" wrapText="1"/>
    </xf>
    <xf numFmtId="0" fontId="3"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0" fillId="3" borderId="0" xfId="0" applyFill="1"/>
    <xf numFmtId="0" fontId="3" fillId="0" borderId="4"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Fill="1"/>
    <xf numFmtId="0" fontId="10" fillId="3" borderId="15" xfId="2" applyFont="1" applyFill="1" applyBorder="1" applyAlignment="1">
      <alignment horizontal="left" vertical="top" wrapText="1"/>
    </xf>
    <xf numFmtId="0" fontId="5"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2" fillId="4" borderId="0" xfId="2" applyFont="1" applyFill="1"/>
    <xf numFmtId="0" fontId="3" fillId="0" borderId="15" xfId="2" applyFont="1" applyBorder="1" applyAlignment="1">
      <alignment horizontal="center" vertical="top" wrapText="1"/>
    </xf>
    <xf numFmtId="164" fontId="12" fillId="4" borderId="0" xfId="2" applyNumberFormat="1" applyFont="1" applyFill="1"/>
    <xf numFmtId="0" fontId="1" fillId="0" borderId="14" xfId="0" applyFont="1" applyBorder="1" applyAlignment="1">
      <alignment horizontal="center" vertical="center" wrapText="1"/>
    </xf>
    <xf numFmtId="0" fontId="31" fillId="0" borderId="0" xfId="0" applyFont="1" applyAlignment="1">
      <alignment horizontal="center" wrapText="1"/>
    </xf>
    <xf numFmtId="0" fontId="0" fillId="0" borderId="0" xfId="0" applyAlignment="1"/>
    <xf numFmtId="2" fontId="5" fillId="0" borderId="8"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2" fontId="5" fillId="3"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vertical="center" wrapText="1"/>
    </xf>
    <xf numFmtId="0" fontId="32" fillId="0" borderId="14"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wrapText="1"/>
    </xf>
    <xf numFmtId="14" fontId="10" fillId="0" borderId="15"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xf>
    <xf numFmtId="0" fontId="32" fillId="0" borderId="15" xfId="0"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2" fontId="32"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14" fontId="10" fillId="0" borderId="15" xfId="0" applyNumberFormat="1" applyFont="1" applyFill="1" applyBorder="1" applyAlignment="1">
      <alignment horizontal="center" vertical="center"/>
    </xf>
    <xf numFmtId="3" fontId="32" fillId="0" borderId="15" xfId="0" applyNumberFormat="1" applyFont="1" applyFill="1" applyBorder="1" applyAlignment="1">
      <alignment horizontal="center" vertical="center" wrapText="1"/>
    </xf>
    <xf numFmtId="0" fontId="32" fillId="0" borderId="15" xfId="0" applyFont="1" applyBorder="1" applyAlignment="1">
      <alignment horizontal="center" vertical="center" wrapText="1"/>
    </xf>
    <xf numFmtId="4" fontId="32" fillId="0" borderId="15" xfId="0" applyNumberFormat="1" applyFont="1" applyBorder="1" applyAlignment="1">
      <alignment horizontal="center" vertical="center" wrapText="1"/>
    </xf>
    <xf numFmtId="3" fontId="32" fillId="0" borderId="15" xfId="0" applyNumberFormat="1" applyFont="1" applyBorder="1" applyAlignment="1">
      <alignment horizontal="center" vertical="center" wrapText="1"/>
    </xf>
    <xf numFmtId="0" fontId="31" fillId="0" borderId="0" xfId="0" applyFont="1" applyAlignment="1">
      <alignment vertical="center"/>
    </xf>
    <xf numFmtId="0" fontId="10" fillId="4" borderId="15" xfId="0" applyFont="1" applyFill="1" applyBorder="1" applyAlignment="1">
      <alignment horizontal="center" vertical="center" wrapText="1"/>
    </xf>
    <xf numFmtId="0" fontId="10" fillId="4" borderId="15" xfId="0" applyFont="1" applyFill="1" applyBorder="1" applyAlignment="1">
      <alignment horizontal="left" vertical="center" wrapText="1"/>
    </xf>
    <xf numFmtId="14" fontId="10" fillId="4" borderId="15" xfId="0" applyNumberFormat="1" applyFont="1" applyFill="1" applyBorder="1" applyAlignment="1">
      <alignment horizontal="center" vertical="center"/>
    </xf>
    <xf numFmtId="4" fontId="10" fillId="4" borderId="15" xfId="0" applyNumberFormat="1" applyFont="1" applyFill="1" applyBorder="1" applyAlignment="1">
      <alignment horizontal="center" vertical="center" wrapText="1"/>
    </xf>
    <xf numFmtId="4" fontId="10" fillId="4" borderId="15" xfId="0" applyNumberFormat="1" applyFont="1" applyFill="1" applyBorder="1" applyAlignment="1">
      <alignment horizontal="center" vertical="center"/>
    </xf>
    <xf numFmtId="0" fontId="32" fillId="4" borderId="15" xfId="0" applyFont="1" applyFill="1" applyBorder="1" applyAlignment="1">
      <alignment horizontal="center" vertical="center" wrapText="1"/>
    </xf>
    <xf numFmtId="4" fontId="32" fillId="4" borderId="15" xfId="0" applyNumberFormat="1" applyFont="1" applyFill="1" applyBorder="1" applyAlignment="1">
      <alignment horizontal="center" vertical="center" wrapText="1"/>
    </xf>
    <xf numFmtId="2" fontId="32" fillId="4" borderId="15" xfId="0" applyNumberFormat="1" applyFont="1" applyFill="1" applyBorder="1" applyAlignment="1">
      <alignment horizontal="center" vertical="center" wrapText="1"/>
    </xf>
    <xf numFmtId="0" fontId="10" fillId="4" borderId="15" xfId="0" applyFont="1" applyFill="1" applyBorder="1" applyAlignment="1">
      <alignment horizontal="center" vertical="center"/>
    </xf>
    <xf numFmtId="4" fontId="10" fillId="4" borderId="15" xfId="0" applyNumberFormat="1" applyFont="1" applyFill="1" applyBorder="1" applyAlignment="1">
      <alignment horizontal="left" vertical="center" wrapText="1"/>
    </xf>
    <xf numFmtId="0" fontId="10" fillId="4" borderId="15" xfId="0" applyNumberFormat="1" applyFont="1" applyFill="1" applyBorder="1" applyAlignment="1">
      <alignment horizontal="left" vertical="center" wrapText="1"/>
    </xf>
    <xf numFmtId="0" fontId="33" fillId="4" borderId="15" xfId="2" applyFont="1" applyFill="1" applyBorder="1" applyAlignment="1">
      <alignment horizontal="center"/>
    </xf>
    <xf numFmtId="0" fontId="33" fillId="0" borderId="15" xfId="0" applyFont="1" applyFill="1" applyBorder="1" applyAlignment="1">
      <alignment wrapText="1"/>
    </xf>
    <xf numFmtId="4" fontId="33" fillId="0" borderId="15" xfId="0" applyNumberFormat="1" applyFont="1" applyBorder="1" applyAlignment="1">
      <alignment horizontal="center"/>
    </xf>
    <xf numFmtId="0" fontId="33" fillId="4" borderId="0" xfId="2" applyFont="1" applyFill="1"/>
    <xf numFmtId="0" fontId="34" fillId="0" borderId="15" xfId="0" applyFont="1" applyFill="1" applyBorder="1" applyAlignment="1">
      <alignment wrapText="1"/>
    </xf>
    <xf numFmtId="4" fontId="34" fillId="0" borderId="15" xfId="0" applyNumberFormat="1" applyFont="1" applyBorder="1" applyAlignment="1">
      <alignment horizontal="center"/>
    </xf>
    <xf numFmtId="165" fontId="33" fillId="0" borderId="15" xfId="0" applyNumberFormat="1" applyFont="1" applyBorder="1" applyAlignment="1">
      <alignment horizontal="center"/>
    </xf>
    <xf numFmtId="0" fontId="5" fillId="4" borderId="8" xfId="0" applyFont="1" applyFill="1" applyBorder="1" applyAlignment="1">
      <alignment horizontal="center" vertical="center" wrapText="1"/>
    </xf>
    <xf numFmtId="2" fontId="5" fillId="4" borderId="8" xfId="0" applyNumberFormat="1" applyFont="1" applyFill="1" applyBorder="1" applyAlignment="1">
      <alignment horizontal="center" vertical="center" wrapText="1"/>
    </xf>
    <xf numFmtId="0" fontId="35" fillId="19" borderId="8" xfId="0" applyFont="1" applyFill="1" applyBorder="1" applyAlignment="1">
      <alignment horizontal="center" vertical="center" wrapText="1"/>
    </xf>
    <xf numFmtId="2" fontId="35" fillId="19" borderId="8" xfId="0" applyNumberFormat="1" applyFont="1" applyFill="1" applyBorder="1" applyAlignment="1">
      <alignment horizontal="center" vertical="center" wrapText="1"/>
    </xf>
    <xf numFmtId="0" fontId="0" fillId="0" borderId="14" xfId="0" applyBorder="1" applyAlignment="1"/>
    <xf numFmtId="2" fontId="5" fillId="0" borderId="15" xfId="0" applyNumberFormat="1" applyFont="1" applyFill="1" applyBorder="1" applyAlignment="1">
      <alignment horizontal="center" vertical="center" wrapText="1"/>
    </xf>
    <xf numFmtId="2" fontId="5" fillId="2" borderId="15" xfId="0" applyNumberFormat="1" applyFont="1" applyFill="1" applyBorder="1" applyAlignment="1">
      <alignment horizontal="center" vertical="center" wrapText="1"/>
    </xf>
    <xf numFmtId="0" fontId="0" fillId="0" borderId="15" xfId="0" applyBorder="1"/>
    <xf numFmtId="0" fontId="12" fillId="4" borderId="15" xfId="2" applyFont="1" applyFill="1" applyBorder="1"/>
    <xf numFmtId="4" fontId="33" fillId="4" borderId="15" xfId="0" applyNumberFormat="1" applyFont="1" applyFill="1" applyBorder="1" applyAlignment="1">
      <alignment horizontal="center"/>
    </xf>
    <xf numFmtId="4" fontId="34" fillId="4" borderId="15" xfId="0" applyNumberFormat="1" applyFont="1" applyFill="1" applyBorder="1" applyAlignment="1">
      <alignment horizontal="center"/>
    </xf>
    <xf numFmtId="2" fontId="5" fillId="0" borderId="1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2" fontId="5" fillId="0" borderId="32" xfId="0" applyNumberFormat="1" applyFont="1" applyFill="1" applyBorder="1" applyAlignment="1">
      <alignment horizontal="center" vertical="center" wrapText="1"/>
    </xf>
    <xf numFmtId="0" fontId="0" fillId="0" borderId="28" xfId="0" applyBorder="1" applyAlignment="1"/>
    <xf numFmtId="0" fontId="0" fillId="0" borderId="29" xfId="0" applyBorder="1" applyAlignment="1"/>
    <xf numFmtId="0" fontId="0" fillId="0" borderId="30" xfId="0" applyBorder="1" applyAlignment="1"/>
    <xf numFmtId="0" fontId="0" fillId="0" borderId="28" xfId="0" applyBorder="1"/>
    <xf numFmtId="0" fontId="0" fillId="0" borderId="29" xfId="0" applyBorder="1"/>
    <xf numFmtId="0" fontId="0" fillId="0" borderId="30" xfId="0" applyBorder="1"/>
    <xf numFmtId="0" fontId="36" fillId="0" borderId="28" xfId="0" applyFont="1" applyBorder="1"/>
    <xf numFmtId="0" fontId="36" fillId="0" borderId="29" xfId="0" applyFont="1" applyBorder="1"/>
    <xf numFmtId="0" fontId="36" fillId="0" borderId="30" xfId="0" applyFont="1" applyBorder="1"/>
    <xf numFmtId="2" fontId="3" fillId="2" borderId="15" xfId="0" applyNumberFormat="1" applyFont="1" applyFill="1" applyBorder="1" applyAlignment="1">
      <alignment horizontal="center" vertical="center" wrapText="1"/>
    </xf>
    <xf numFmtId="0" fontId="31" fillId="0" borderId="0" xfId="0" applyFont="1" applyAlignment="1">
      <alignment horizontal="justify" vertical="center"/>
    </xf>
    <xf numFmtId="2" fontId="5" fillId="0" borderId="3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1" fillId="0" borderId="14" xfId="0" applyFont="1" applyBorder="1" applyAlignment="1">
      <alignment horizontal="center" wrapText="1"/>
    </xf>
    <xf numFmtId="0" fontId="31" fillId="0" borderId="0" xfId="0" applyFont="1" applyAlignment="1">
      <alignment vertical="center" wrapText="1"/>
    </xf>
    <xf numFmtId="0" fontId="31" fillId="0" borderId="14" xfId="0" applyFont="1" applyBorder="1" applyAlignment="1">
      <alignment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0" xfId="0" applyFont="1" applyAlignment="1">
      <alignment horizontal="right" vertical="center"/>
    </xf>
    <xf numFmtId="0" fontId="7" fillId="0" borderId="0" xfId="0" applyFont="1" applyAlignment="1">
      <alignment horizontal="right" vertical="center"/>
    </xf>
    <xf numFmtId="0" fontId="4" fillId="0" borderId="0" xfId="0" applyFont="1" applyAlignment="1">
      <alignment horizontal="center" vertical="center"/>
    </xf>
    <xf numFmtId="0" fontId="1" fillId="0" borderId="1" xfId="0" applyFont="1" applyBorder="1" applyAlignment="1">
      <alignment horizontal="right" vertical="center"/>
    </xf>
    <xf numFmtId="0" fontId="32" fillId="0" borderId="26" xfId="0" applyFont="1" applyBorder="1" applyAlignment="1">
      <alignment horizontal="lef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2" fillId="0" borderId="0" xfId="0" applyFont="1" applyAlignment="1">
      <alignment horizontal="left" vertical="center" wrapText="1"/>
    </xf>
    <xf numFmtId="0" fontId="31" fillId="0" borderId="0" xfId="0" applyFont="1" applyBorder="1" applyAlignment="1">
      <alignment vertical="center" wrapText="1"/>
    </xf>
    <xf numFmtId="0" fontId="32" fillId="0" borderId="15" xfId="0" applyFont="1" applyFill="1" applyBorder="1" applyAlignment="1">
      <alignment horizontal="center" vertical="center" wrapText="1"/>
    </xf>
    <xf numFmtId="0" fontId="2" fillId="0" borderId="0" xfId="0" applyFont="1" applyAlignment="1">
      <alignment horizontal="right" vertical="center"/>
    </xf>
    <xf numFmtId="0" fontId="7" fillId="0" borderId="0" xfId="0" applyFont="1" applyAlignment="1">
      <alignment horizontal="center" vertical="center"/>
    </xf>
    <xf numFmtId="0" fontId="1" fillId="0" borderId="0" xfId="0" applyFont="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6" xfId="0" applyFont="1" applyBorder="1" applyAlignment="1">
      <alignment horizontal="center" vertical="center" wrapText="1"/>
    </xf>
    <xf numFmtId="0" fontId="35" fillId="19" borderId="2" xfId="0" applyFont="1" applyFill="1" applyBorder="1" applyAlignment="1">
      <alignment horizontal="center" vertical="center" wrapText="1"/>
    </xf>
    <xf numFmtId="0" fontId="35" fillId="19"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3" fillId="4" borderId="0" xfId="2" applyFont="1" applyFill="1" applyAlignment="1">
      <alignment horizontal="center" wrapText="1"/>
    </xf>
    <xf numFmtId="0" fontId="14" fillId="4" borderId="0" xfId="2" applyFont="1" applyFill="1" applyAlignment="1">
      <alignment horizontal="center" wrapText="1"/>
    </xf>
    <xf numFmtId="17" fontId="13" fillId="4" borderId="0" xfId="2" applyNumberFormat="1" applyFont="1" applyFill="1" applyAlignment="1">
      <alignment horizontal="center"/>
    </xf>
    <xf numFmtId="0" fontId="13" fillId="4" borderId="0" xfId="2" applyFont="1" applyFill="1" applyAlignment="1">
      <alignment horizontal="center"/>
    </xf>
    <xf numFmtId="0" fontId="12" fillId="4" borderId="0" xfId="2" applyFont="1" applyFill="1" applyAlignment="1">
      <alignment horizontal="right"/>
    </xf>
    <xf numFmtId="0" fontId="3" fillId="0" borderId="28" xfId="2" applyFont="1" applyBorder="1" applyAlignment="1">
      <alignment horizontal="center" vertical="top" wrapText="1"/>
    </xf>
    <xf numFmtId="0" fontId="3" fillId="0" borderId="29" xfId="2" applyFont="1" applyBorder="1" applyAlignment="1">
      <alignment horizontal="center" vertical="top" wrapText="1"/>
    </xf>
    <xf numFmtId="0" fontId="3" fillId="0" borderId="30" xfId="2" applyFont="1" applyBorder="1" applyAlignment="1">
      <alignment horizontal="center" vertical="top" wrapText="1"/>
    </xf>
    <xf numFmtId="0" fontId="3" fillId="0" borderId="16" xfId="2" applyFont="1" applyBorder="1" applyAlignment="1">
      <alignment horizontal="center" vertical="top" wrapText="1"/>
    </xf>
    <xf numFmtId="0" fontId="3" fillId="0" borderId="31" xfId="2" applyFont="1" applyBorder="1" applyAlignment="1">
      <alignment horizontal="center" vertical="top" wrapText="1"/>
    </xf>
    <xf numFmtId="0" fontId="12" fillId="4" borderId="16" xfId="2" applyFont="1" applyFill="1" applyBorder="1" applyAlignment="1">
      <alignment horizontal="center" vertical="center" wrapText="1"/>
    </xf>
    <xf numFmtId="0" fontId="12" fillId="4" borderId="31" xfId="2" applyFont="1" applyFill="1" applyBorder="1" applyAlignment="1">
      <alignment horizontal="center" vertical="center" wrapText="1"/>
    </xf>
  </cellXfs>
  <cellStyles count="32">
    <cellStyle name="Акцент1 2" xfId="4"/>
    <cellStyle name="Акцент2 2" xfId="5"/>
    <cellStyle name="Акцент3 2" xfId="6"/>
    <cellStyle name="Акцент4 2" xfId="7"/>
    <cellStyle name="Акцент5 2" xfId="8"/>
    <cellStyle name="Акцент6 2" xfId="9"/>
    <cellStyle name="Ввод  2" xfId="10"/>
    <cellStyle name="Вывод 2" xfId="11"/>
    <cellStyle name="Вычисление 2" xfId="12"/>
    <cellStyle name="Гиперссылка" xfId="1" builtinId="8"/>
    <cellStyle name="Гиперссылка 2" xfId="13"/>
    <cellStyle name="Заголовок 1 2" xfId="14"/>
    <cellStyle name="Заголовок 2 2" xfId="15"/>
    <cellStyle name="Заголовок 3 2" xfId="16"/>
    <cellStyle name="Заголовок 4 2" xfId="17"/>
    <cellStyle name="Итог 2" xfId="18"/>
    <cellStyle name="Контрольная ячейка 2" xfId="19"/>
    <cellStyle name="Название 2" xfId="20"/>
    <cellStyle name="Нейтральный 2" xfId="21"/>
    <cellStyle name="Обычный" xfId="0" builtinId="0"/>
    <cellStyle name="Обычный 2" xfId="22"/>
    <cellStyle name="Обычный 2 2" xfId="23"/>
    <cellStyle name="Обычный 2 3" xfId="3"/>
    <cellStyle name="Обычный 3" xfId="2"/>
    <cellStyle name="Плохой 2" xfId="24"/>
    <cellStyle name="Пояснение 2" xfId="25"/>
    <cellStyle name="Примечание 2" xfId="26"/>
    <cellStyle name="Процентный 2" xfId="27"/>
    <cellStyle name="Связанная ячейка 2" xfId="28"/>
    <cellStyle name="Стиль 1" xfId="29"/>
    <cellStyle name="Текст предупреждения 2" xfId="30"/>
    <cellStyle name="Хороший 2" xfId="3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CF0B65AD7F358AF64A7F96E48FA9F722905D1B93A50E5216B7F11D768EEDDF1330B561F0A1B2C9E9U8x2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T138"/>
  <sheetViews>
    <sheetView tabSelected="1" view="pageBreakPreview" zoomScaleNormal="100" zoomScaleSheetLayoutView="100" workbookViewId="0">
      <selection activeCell="C117" sqref="C117"/>
    </sheetView>
  </sheetViews>
  <sheetFormatPr defaultRowHeight="15"/>
  <cols>
    <col min="1" max="1" width="41.7109375" customWidth="1"/>
    <col min="2" max="9" width="12.140625" customWidth="1"/>
    <col min="10" max="11" width="15.85546875" customWidth="1"/>
    <col min="14" max="14" width="11.5703125" bestFit="1" customWidth="1"/>
  </cols>
  <sheetData>
    <row r="1" spans="1:11">
      <c r="A1" s="126" t="s">
        <v>0</v>
      </c>
      <c r="B1" s="126"/>
      <c r="C1" s="126"/>
      <c r="D1" s="126"/>
      <c r="E1" s="126"/>
      <c r="F1" s="126"/>
      <c r="G1" s="126"/>
      <c r="H1" s="126"/>
      <c r="I1" s="126"/>
      <c r="J1" s="126"/>
      <c r="K1" s="126"/>
    </row>
    <row r="2" spans="1:11">
      <c r="A2" s="126" t="s">
        <v>1</v>
      </c>
      <c r="B2" s="126"/>
      <c r="C2" s="126"/>
      <c r="D2" s="126"/>
      <c r="E2" s="126"/>
      <c r="F2" s="126"/>
      <c r="G2" s="126"/>
      <c r="H2" s="126"/>
      <c r="I2" s="126"/>
      <c r="J2" s="126"/>
      <c r="K2" s="126"/>
    </row>
    <row r="3" spans="1:11">
      <c r="A3" s="126" t="s">
        <v>2</v>
      </c>
      <c r="B3" s="126"/>
      <c r="C3" s="126"/>
      <c r="D3" s="126"/>
      <c r="E3" s="126"/>
      <c r="F3" s="126"/>
      <c r="G3" s="126"/>
      <c r="H3" s="126"/>
      <c r="I3" s="126"/>
      <c r="J3" s="126"/>
      <c r="K3" s="126"/>
    </row>
    <row r="4" spans="1:11" ht="15.75">
      <c r="A4" s="1"/>
    </row>
    <row r="5" spans="1:11" ht="16.5">
      <c r="A5" s="127" t="s">
        <v>3</v>
      </c>
      <c r="B5" s="127"/>
      <c r="C5" s="127"/>
      <c r="D5" s="127"/>
      <c r="E5" s="127"/>
      <c r="F5" s="127"/>
      <c r="G5" s="127"/>
      <c r="H5" s="127"/>
      <c r="I5" s="127"/>
      <c r="J5" s="127"/>
      <c r="K5" s="127"/>
    </row>
    <row r="6" spans="1:11" ht="15.75">
      <c r="A6" s="128" t="s">
        <v>4</v>
      </c>
      <c r="B6" s="128"/>
      <c r="C6" s="128"/>
      <c r="D6" s="128"/>
      <c r="E6" s="128"/>
      <c r="F6" s="128"/>
      <c r="G6" s="128"/>
      <c r="H6" s="128"/>
      <c r="I6" s="128"/>
      <c r="J6" s="128"/>
      <c r="K6" s="128"/>
    </row>
    <row r="7" spans="1:11" ht="15.75">
      <c r="A7" s="128" t="s">
        <v>5</v>
      </c>
      <c r="B7" s="128"/>
      <c r="C7" s="128"/>
      <c r="D7" s="128"/>
      <c r="E7" s="128"/>
      <c r="F7" s="128"/>
      <c r="G7" s="128"/>
      <c r="H7" s="128"/>
      <c r="I7" s="128"/>
      <c r="J7" s="128"/>
      <c r="K7" s="128"/>
    </row>
    <row r="8" spans="1:11" ht="15.75">
      <c r="A8" s="128" t="s">
        <v>6</v>
      </c>
      <c r="B8" s="128"/>
      <c r="C8" s="128"/>
      <c r="D8" s="128"/>
      <c r="E8" s="128"/>
      <c r="F8" s="128"/>
      <c r="G8" s="128"/>
      <c r="H8" s="128"/>
      <c r="I8" s="128"/>
      <c r="J8" s="128"/>
      <c r="K8" s="128"/>
    </row>
    <row r="9" spans="1:11" ht="15.75">
      <c r="A9" s="128" t="s">
        <v>7</v>
      </c>
      <c r="B9" s="128"/>
      <c r="C9" s="128"/>
      <c r="D9" s="128"/>
      <c r="E9" s="128"/>
      <c r="F9" s="128"/>
      <c r="G9" s="128"/>
      <c r="H9" s="128"/>
      <c r="I9" s="128"/>
      <c r="J9" s="128"/>
      <c r="K9" s="128"/>
    </row>
    <row r="10" spans="1:11" ht="15.75">
      <c r="A10" s="3"/>
    </row>
    <row r="11" spans="1:11" ht="15.75">
      <c r="A11" s="4" t="s">
        <v>8</v>
      </c>
      <c r="B11" s="4"/>
    </row>
    <row r="12" spans="1:11" ht="63">
      <c r="A12" s="4" t="s">
        <v>9</v>
      </c>
      <c r="B12" s="112" t="s">
        <v>227</v>
      </c>
      <c r="C12" s="112"/>
      <c r="D12" s="112"/>
      <c r="E12" s="112"/>
      <c r="F12" s="112"/>
      <c r="G12" s="112"/>
      <c r="H12" s="112"/>
      <c r="I12" s="112"/>
      <c r="J12" s="112"/>
      <c r="K12" s="20"/>
    </row>
    <row r="13" spans="1:11" ht="15.75">
      <c r="A13" s="4"/>
      <c r="B13" s="39"/>
      <c r="C13" s="40"/>
      <c r="D13" s="40"/>
      <c r="E13" s="40"/>
      <c r="F13" s="40"/>
      <c r="G13" s="40"/>
      <c r="H13" s="40"/>
      <c r="I13" s="40"/>
      <c r="J13" s="40"/>
      <c r="K13" s="20"/>
    </row>
    <row r="14" spans="1:11" ht="15.75">
      <c r="A14" s="4" t="s">
        <v>10</v>
      </c>
      <c r="B14" s="112" t="s">
        <v>228</v>
      </c>
      <c r="C14" s="112"/>
      <c r="D14" s="112"/>
      <c r="E14" s="112"/>
      <c r="F14" s="112"/>
      <c r="G14" s="112"/>
      <c r="H14" s="112"/>
      <c r="I14" s="112"/>
      <c r="J14" s="112"/>
      <c r="K14" s="20"/>
    </row>
    <row r="15" spans="1:11" ht="15.75">
      <c r="A15" s="3"/>
      <c r="K15" s="20"/>
    </row>
    <row r="16" spans="1:11" ht="16.5" thickBot="1">
      <c r="A16" s="129" t="s">
        <v>11</v>
      </c>
      <c r="B16" s="129"/>
      <c r="C16" s="129"/>
      <c r="D16" s="129"/>
      <c r="E16" s="129"/>
      <c r="F16" s="129"/>
      <c r="G16" s="129"/>
      <c r="H16" s="129"/>
      <c r="I16" s="129"/>
      <c r="J16" s="129"/>
      <c r="K16" s="129"/>
    </row>
    <row r="17" spans="1:11" ht="15.75" thickBot="1">
      <c r="A17" s="122" t="s">
        <v>12</v>
      </c>
      <c r="B17" s="122" t="s">
        <v>13</v>
      </c>
      <c r="C17" s="7" t="s">
        <v>14</v>
      </c>
      <c r="D17" s="142" t="s">
        <v>16</v>
      </c>
      <c r="E17" s="143"/>
      <c r="F17" s="143"/>
      <c r="G17" s="143"/>
      <c r="H17" s="143"/>
      <c r="I17" s="143"/>
      <c r="J17" s="143"/>
      <c r="K17" s="144"/>
    </row>
    <row r="18" spans="1:11" ht="26.45" customHeight="1" thickBot="1">
      <c r="A18" s="141"/>
      <c r="B18" s="141"/>
      <c r="C18" s="8" t="s">
        <v>15</v>
      </c>
      <c r="D18" s="142" t="s">
        <v>17</v>
      </c>
      <c r="E18" s="143"/>
      <c r="F18" s="144"/>
      <c r="G18" s="122" t="s">
        <v>18</v>
      </c>
      <c r="H18" s="122" t="s">
        <v>19</v>
      </c>
      <c r="I18" s="122" t="s">
        <v>20</v>
      </c>
      <c r="J18" s="142" t="s">
        <v>21</v>
      </c>
      <c r="K18" s="144"/>
    </row>
    <row r="19" spans="1:11" ht="90" thickBot="1">
      <c r="A19" s="123"/>
      <c r="B19" s="123"/>
      <c r="C19" s="9"/>
      <c r="D19" s="10" t="s">
        <v>22</v>
      </c>
      <c r="E19" s="10" t="s">
        <v>23</v>
      </c>
      <c r="F19" s="10" t="s">
        <v>24</v>
      </c>
      <c r="G19" s="123"/>
      <c r="H19" s="123"/>
      <c r="I19" s="123"/>
      <c r="J19" s="10" t="s">
        <v>25</v>
      </c>
      <c r="K19" s="10" t="s">
        <v>26</v>
      </c>
    </row>
    <row r="20" spans="1:11" ht="15.75" thickBot="1">
      <c r="A20" s="11">
        <v>1</v>
      </c>
      <c r="B20" s="10">
        <v>2</v>
      </c>
      <c r="C20" s="10">
        <v>3</v>
      </c>
      <c r="D20" s="10">
        <v>4</v>
      </c>
      <c r="E20" s="10">
        <v>5</v>
      </c>
      <c r="F20" s="10">
        <v>6</v>
      </c>
      <c r="G20" s="10">
        <v>7</v>
      </c>
      <c r="H20" s="10">
        <v>8</v>
      </c>
      <c r="I20" s="10">
        <v>9</v>
      </c>
      <c r="J20" s="10">
        <v>10</v>
      </c>
      <c r="K20" s="10">
        <v>11</v>
      </c>
    </row>
    <row r="21" spans="1:11">
      <c r="A21" s="131" t="s">
        <v>27</v>
      </c>
      <c r="B21" s="132"/>
      <c r="C21" s="132"/>
      <c r="D21" s="132"/>
      <c r="E21" s="132"/>
      <c r="F21" s="132"/>
      <c r="G21" s="132"/>
      <c r="H21" s="132"/>
      <c r="I21" s="132"/>
      <c r="J21" s="132"/>
      <c r="K21" s="133"/>
    </row>
    <row r="22" spans="1:11" ht="15.75" thickBot="1">
      <c r="A22" s="134" t="s">
        <v>28</v>
      </c>
      <c r="B22" s="135"/>
      <c r="C22" s="135"/>
      <c r="D22" s="135"/>
      <c r="E22" s="135"/>
      <c r="F22" s="135"/>
      <c r="G22" s="135"/>
      <c r="H22" s="135"/>
      <c r="I22" s="135"/>
      <c r="J22" s="135"/>
      <c r="K22" s="136"/>
    </row>
    <row r="23" spans="1:11" s="29" customFormat="1" ht="51.75" thickBot="1">
      <c r="A23" s="26" t="s">
        <v>29</v>
      </c>
      <c r="B23" s="27">
        <v>101</v>
      </c>
      <c r="C23" s="28">
        <f>SUM(D23:K23)</f>
        <v>4247</v>
      </c>
      <c r="D23" s="28">
        <v>3</v>
      </c>
      <c r="E23" s="28"/>
      <c r="F23" s="28"/>
      <c r="G23" s="28">
        <v>71</v>
      </c>
      <c r="H23" s="28">
        <v>39</v>
      </c>
      <c r="I23" s="28">
        <v>20</v>
      </c>
      <c r="J23" s="28">
        <v>238</v>
      </c>
      <c r="K23" s="28">
        <v>3876</v>
      </c>
    </row>
    <row r="24" spans="1:11" ht="51.75" thickBot="1">
      <c r="A24" s="12" t="s">
        <v>30</v>
      </c>
      <c r="B24" s="10">
        <v>102</v>
      </c>
      <c r="C24" s="28">
        <f t="shared" ref="C24:C54" si="0">SUM(D24:K24)</f>
        <v>0</v>
      </c>
      <c r="D24" s="31" t="s">
        <v>31</v>
      </c>
      <c r="E24" s="31" t="s">
        <v>31</v>
      </c>
      <c r="F24" s="31" t="s">
        <v>31</v>
      </c>
      <c r="G24" s="31" t="s">
        <v>31</v>
      </c>
      <c r="H24" s="31" t="s">
        <v>31</v>
      </c>
      <c r="I24" s="31" t="s">
        <v>31</v>
      </c>
      <c r="J24" s="31" t="s">
        <v>31</v>
      </c>
      <c r="K24" s="31" t="s">
        <v>31</v>
      </c>
    </row>
    <row r="25" spans="1:11" ht="39" thickBot="1">
      <c r="A25" s="12" t="s">
        <v>32</v>
      </c>
      <c r="B25" s="10">
        <v>103</v>
      </c>
      <c r="C25" s="28">
        <f t="shared" si="0"/>
        <v>73</v>
      </c>
      <c r="D25" s="31"/>
      <c r="E25" s="31"/>
      <c r="F25" s="31"/>
      <c r="G25" s="31">
        <v>37</v>
      </c>
      <c r="H25" s="31">
        <v>20</v>
      </c>
      <c r="I25" s="31">
        <v>16</v>
      </c>
      <c r="J25" s="31" t="s">
        <v>31</v>
      </c>
      <c r="K25" s="31" t="s">
        <v>31</v>
      </c>
    </row>
    <row r="26" spans="1:11" s="25" customFormat="1" ht="51.75" thickBot="1">
      <c r="A26" s="22" t="s">
        <v>174</v>
      </c>
      <c r="B26" s="23" t="s">
        <v>176</v>
      </c>
      <c r="C26" s="24">
        <f t="shared" si="0"/>
        <v>39</v>
      </c>
      <c r="D26" s="24"/>
      <c r="E26" s="24"/>
      <c r="F26" s="24"/>
      <c r="G26" s="24">
        <v>8</v>
      </c>
      <c r="H26" s="24">
        <v>19</v>
      </c>
      <c r="I26" s="24">
        <v>12</v>
      </c>
      <c r="J26" s="24"/>
      <c r="K26" s="24"/>
    </row>
    <row r="27" spans="1:11" s="25" customFormat="1" ht="51.75" thickBot="1">
      <c r="A27" s="22" t="s">
        <v>175</v>
      </c>
      <c r="B27" s="23" t="s">
        <v>177</v>
      </c>
      <c r="C27" s="24">
        <f t="shared" si="0"/>
        <v>39</v>
      </c>
      <c r="D27" s="24"/>
      <c r="E27" s="24"/>
      <c r="F27" s="24"/>
      <c r="G27" s="24">
        <v>8</v>
      </c>
      <c r="H27" s="24">
        <v>20</v>
      </c>
      <c r="I27" s="24">
        <v>11</v>
      </c>
      <c r="J27" s="24"/>
      <c r="K27" s="24"/>
    </row>
    <row r="28" spans="1:11" ht="51.75" thickBot="1">
      <c r="A28" s="12" t="s">
        <v>33</v>
      </c>
      <c r="B28" s="10">
        <v>104</v>
      </c>
      <c r="C28" s="28">
        <f t="shared" si="0"/>
        <v>30</v>
      </c>
      <c r="D28" s="31"/>
      <c r="E28" s="31"/>
      <c r="F28" s="31"/>
      <c r="G28" s="31">
        <v>25</v>
      </c>
      <c r="H28" s="31"/>
      <c r="I28" s="31">
        <v>5</v>
      </c>
      <c r="J28" s="31" t="s">
        <v>31</v>
      </c>
      <c r="K28" s="31" t="s">
        <v>31</v>
      </c>
    </row>
    <row r="29" spans="1:11" s="25" customFormat="1" ht="64.5" thickBot="1">
      <c r="A29" s="22" t="s">
        <v>178</v>
      </c>
      <c r="B29" s="23" t="s">
        <v>179</v>
      </c>
      <c r="C29" s="24">
        <f t="shared" si="0"/>
        <v>28</v>
      </c>
      <c r="D29" s="24"/>
      <c r="E29" s="24"/>
      <c r="F29" s="24"/>
      <c r="G29" s="24">
        <v>24</v>
      </c>
      <c r="H29" s="24"/>
      <c r="I29" s="24">
        <v>4</v>
      </c>
      <c r="J29" s="24"/>
      <c r="K29" s="24"/>
    </row>
    <row r="30" spans="1:11" s="29" customFormat="1" ht="77.25" thickBot="1">
      <c r="A30" s="26" t="s">
        <v>184</v>
      </c>
      <c r="B30" s="27">
        <v>105</v>
      </c>
      <c r="C30" s="28">
        <f t="shared" si="0"/>
        <v>2</v>
      </c>
      <c r="D30" s="28"/>
      <c r="E30" s="28"/>
      <c r="F30" s="28"/>
      <c r="G30" s="28">
        <v>1</v>
      </c>
      <c r="H30" s="28"/>
      <c r="I30" s="28">
        <v>1</v>
      </c>
      <c r="J30" s="28"/>
      <c r="K30" s="28"/>
    </row>
    <row r="31" spans="1:11" ht="64.5" thickBot="1">
      <c r="A31" s="12" t="s">
        <v>34</v>
      </c>
      <c r="B31" s="10">
        <v>106</v>
      </c>
      <c r="C31" s="28">
        <f t="shared" si="0"/>
        <v>0</v>
      </c>
      <c r="D31" s="31"/>
      <c r="E31" s="31"/>
      <c r="F31" s="31"/>
      <c r="G31" s="31"/>
      <c r="H31" s="31"/>
      <c r="I31" s="31"/>
      <c r="J31" s="31" t="s">
        <v>31</v>
      </c>
      <c r="K31" s="31" t="s">
        <v>31</v>
      </c>
    </row>
    <row r="32" spans="1:11" ht="26.25" thickBot="1">
      <c r="A32" s="12" t="s">
        <v>35</v>
      </c>
      <c r="B32" s="10">
        <v>107</v>
      </c>
      <c r="C32" s="28">
        <f t="shared" si="0"/>
        <v>0</v>
      </c>
      <c r="D32" s="31"/>
      <c r="E32" s="31"/>
      <c r="F32" s="31"/>
      <c r="G32" s="31"/>
      <c r="H32" s="31" t="s">
        <v>31</v>
      </c>
      <c r="I32" s="31" t="s">
        <v>31</v>
      </c>
      <c r="J32" s="31" t="s">
        <v>31</v>
      </c>
      <c r="K32" s="31" t="s">
        <v>31</v>
      </c>
    </row>
    <row r="33" spans="1:11" ht="26.25" thickBot="1">
      <c r="A33" s="12" t="s">
        <v>36</v>
      </c>
      <c r="B33" s="10">
        <v>108</v>
      </c>
      <c r="C33" s="28">
        <f t="shared" si="0"/>
        <v>0</v>
      </c>
      <c r="D33" s="31"/>
      <c r="E33" s="31"/>
      <c r="F33" s="31"/>
      <c r="G33" s="31"/>
      <c r="H33" s="31" t="s">
        <v>31</v>
      </c>
      <c r="I33" s="31" t="s">
        <v>31</v>
      </c>
      <c r="J33" s="31" t="s">
        <v>31</v>
      </c>
      <c r="K33" s="31" t="s">
        <v>31</v>
      </c>
    </row>
    <row r="34" spans="1:11" ht="39" thickBot="1">
      <c r="A34" s="12" t="s">
        <v>37</v>
      </c>
      <c r="B34" s="10">
        <v>109</v>
      </c>
      <c r="C34" s="28">
        <f t="shared" si="0"/>
        <v>0</v>
      </c>
      <c r="D34" s="31"/>
      <c r="E34" s="31"/>
      <c r="F34" s="31"/>
      <c r="G34" s="31"/>
      <c r="H34" s="31" t="s">
        <v>31</v>
      </c>
      <c r="I34" s="31" t="s">
        <v>31</v>
      </c>
      <c r="J34" s="31" t="s">
        <v>31</v>
      </c>
      <c r="K34" s="31" t="s">
        <v>31</v>
      </c>
    </row>
    <row r="35" spans="1:11" s="25" customFormat="1" ht="51.75" thickBot="1">
      <c r="A35" s="30" t="s">
        <v>180</v>
      </c>
      <c r="B35" s="23" t="s">
        <v>182</v>
      </c>
      <c r="C35" s="24">
        <f t="shared" si="0"/>
        <v>133</v>
      </c>
      <c r="D35" s="24">
        <v>3</v>
      </c>
      <c r="E35" s="24"/>
      <c r="F35" s="24"/>
      <c r="G35" s="24">
        <v>71</v>
      </c>
      <c r="H35" s="24">
        <v>39</v>
      </c>
      <c r="I35" s="24">
        <v>20</v>
      </c>
      <c r="J35" s="24"/>
      <c r="K35" s="24"/>
    </row>
    <row r="36" spans="1:11" s="25" customFormat="1" ht="51.75" thickBot="1">
      <c r="A36" s="30" t="s">
        <v>181</v>
      </c>
      <c r="B36" s="23" t="s">
        <v>183</v>
      </c>
      <c r="C36" s="24">
        <f t="shared" si="0"/>
        <v>4</v>
      </c>
      <c r="D36" s="24"/>
      <c r="E36" s="24"/>
      <c r="F36" s="24"/>
      <c r="G36" s="24">
        <v>2</v>
      </c>
      <c r="H36" s="24">
        <v>2</v>
      </c>
      <c r="I36" s="24"/>
      <c r="J36" s="24"/>
      <c r="K36" s="24"/>
    </row>
    <row r="37" spans="1:11" ht="26.25" thickBot="1">
      <c r="A37" s="12" t="s">
        <v>38</v>
      </c>
      <c r="B37" s="10">
        <v>110</v>
      </c>
      <c r="C37" s="28">
        <f t="shared" si="0"/>
        <v>4217</v>
      </c>
      <c r="D37" s="31">
        <v>3</v>
      </c>
      <c r="E37" s="31"/>
      <c r="F37" s="31"/>
      <c r="G37" s="31">
        <v>46</v>
      </c>
      <c r="H37" s="31">
        <v>39</v>
      </c>
      <c r="I37" s="31">
        <v>15</v>
      </c>
      <c r="J37" s="28">
        <v>238</v>
      </c>
      <c r="K37" s="28">
        <v>3876</v>
      </c>
    </row>
    <row r="38" spans="1:11" ht="51.75" thickBot="1">
      <c r="A38" s="12" t="s">
        <v>39</v>
      </c>
      <c r="B38" s="10">
        <v>111</v>
      </c>
      <c r="C38" s="28">
        <f t="shared" si="0"/>
        <v>43</v>
      </c>
      <c r="D38" s="31"/>
      <c r="E38" s="31"/>
      <c r="F38" s="31"/>
      <c r="G38" s="31">
        <v>12</v>
      </c>
      <c r="H38" s="31">
        <v>20</v>
      </c>
      <c r="I38" s="31">
        <v>11</v>
      </c>
      <c r="J38" s="31" t="s">
        <v>31</v>
      </c>
      <c r="K38" s="31" t="s">
        <v>31</v>
      </c>
    </row>
    <row r="39" spans="1:11" s="25" customFormat="1" ht="64.5" thickBot="1">
      <c r="A39" s="22" t="s">
        <v>185</v>
      </c>
      <c r="B39" s="23" t="s">
        <v>186</v>
      </c>
      <c r="C39" s="24">
        <f t="shared" si="0"/>
        <v>37</v>
      </c>
      <c r="D39" s="24"/>
      <c r="E39" s="24"/>
      <c r="F39" s="24"/>
      <c r="G39" s="24">
        <v>7</v>
      </c>
      <c r="H39" s="24">
        <v>19</v>
      </c>
      <c r="I39" s="24">
        <v>11</v>
      </c>
      <c r="J39" s="24"/>
      <c r="K39" s="24"/>
    </row>
    <row r="40" spans="1:11" s="25" customFormat="1" ht="64.5" thickBot="1">
      <c r="A40" s="22" t="s">
        <v>235</v>
      </c>
      <c r="B40" s="23" t="s">
        <v>187</v>
      </c>
      <c r="C40" s="24">
        <f t="shared" si="0"/>
        <v>39</v>
      </c>
      <c r="D40" s="24"/>
      <c r="E40" s="24"/>
      <c r="F40" s="24"/>
      <c r="G40" s="24">
        <v>8</v>
      </c>
      <c r="H40" s="24">
        <v>20</v>
      </c>
      <c r="I40" s="24">
        <v>11</v>
      </c>
      <c r="J40" s="24"/>
      <c r="K40" s="24"/>
    </row>
    <row r="41" spans="1:11" ht="39" thickBot="1">
      <c r="A41" s="12" t="s">
        <v>40</v>
      </c>
      <c r="B41" s="10">
        <v>112</v>
      </c>
      <c r="C41" s="28">
        <f t="shared" si="0"/>
        <v>0</v>
      </c>
      <c r="D41" s="31"/>
      <c r="E41" s="31"/>
      <c r="F41" s="31"/>
      <c r="G41" s="31"/>
      <c r="H41" s="31" t="s">
        <v>31</v>
      </c>
      <c r="I41" s="31" t="s">
        <v>31</v>
      </c>
      <c r="J41" s="31" t="s">
        <v>31</v>
      </c>
      <c r="K41" s="31" t="s">
        <v>31</v>
      </c>
    </row>
    <row r="42" spans="1:11" ht="39" thickBot="1">
      <c r="A42" s="12" t="s">
        <v>41</v>
      </c>
      <c r="B42" s="10">
        <v>113</v>
      </c>
      <c r="C42" s="28">
        <f t="shared" si="0"/>
        <v>0</v>
      </c>
      <c r="D42" s="31"/>
      <c r="E42" s="31"/>
      <c r="F42" s="31"/>
      <c r="G42" s="31"/>
      <c r="H42" s="31" t="s">
        <v>31</v>
      </c>
      <c r="I42" s="31" t="s">
        <v>31</v>
      </c>
      <c r="J42" s="31" t="s">
        <v>31</v>
      </c>
      <c r="K42" s="31" t="s">
        <v>31</v>
      </c>
    </row>
    <row r="43" spans="1:11" ht="39" thickBot="1">
      <c r="A43" s="12" t="s">
        <v>42</v>
      </c>
      <c r="B43" s="10">
        <v>114</v>
      </c>
      <c r="C43" s="28">
        <f t="shared" si="0"/>
        <v>4217</v>
      </c>
      <c r="D43" s="31">
        <v>3</v>
      </c>
      <c r="E43" s="31"/>
      <c r="F43" s="31"/>
      <c r="G43" s="31">
        <v>46</v>
      </c>
      <c r="H43" s="31">
        <v>39</v>
      </c>
      <c r="I43" s="31">
        <v>15</v>
      </c>
      <c r="J43" s="28">
        <v>238</v>
      </c>
      <c r="K43" s="28">
        <v>3876</v>
      </c>
    </row>
    <row r="44" spans="1:11">
      <c r="A44" s="13" t="s">
        <v>43</v>
      </c>
      <c r="B44" s="122">
        <v>115</v>
      </c>
      <c r="C44" s="124">
        <f t="shared" si="0"/>
        <v>0</v>
      </c>
      <c r="D44" s="124"/>
      <c r="E44" s="124"/>
      <c r="F44" s="124"/>
      <c r="G44" s="124"/>
      <c r="H44" s="124"/>
      <c r="I44" s="124"/>
      <c r="J44" s="124"/>
      <c r="K44" s="124"/>
    </row>
    <row r="45" spans="1:11" ht="15.75" thickBot="1">
      <c r="A45" s="14" t="s">
        <v>44</v>
      </c>
      <c r="B45" s="123"/>
      <c r="C45" s="125">
        <f t="shared" si="0"/>
        <v>0</v>
      </c>
      <c r="D45" s="125"/>
      <c r="E45" s="125"/>
      <c r="F45" s="125"/>
      <c r="G45" s="125"/>
      <c r="H45" s="125"/>
      <c r="I45" s="125"/>
      <c r="J45" s="125"/>
      <c r="K45" s="125"/>
    </row>
    <row r="46" spans="1:11" ht="15.75" thickBot="1">
      <c r="A46" s="12" t="s">
        <v>45</v>
      </c>
      <c r="B46" s="10">
        <v>116</v>
      </c>
      <c r="C46" s="28">
        <f t="shared" si="0"/>
        <v>0</v>
      </c>
      <c r="D46" s="31"/>
      <c r="E46" s="31"/>
      <c r="F46" s="31"/>
      <c r="G46" s="31"/>
      <c r="H46" s="31"/>
      <c r="I46" s="31"/>
      <c r="J46" s="31"/>
      <c r="K46" s="31"/>
    </row>
    <row r="47" spans="1:11" ht="15.75" thickBot="1">
      <c r="A47" s="12" t="s">
        <v>46</v>
      </c>
      <c r="B47" s="10">
        <v>121</v>
      </c>
      <c r="C47" s="28">
        <f t="shared" si="0"/>
        <v>148</v>
      </c>
      <c r="D47" s="82"/>
      <c r="E47" s="82"/>
      <c r="F47" s="82"/>
      <c r="G47" s="82">
        <v>3</v>
      </c>
      <c r="H47" s="82"/>
      <c r="I47" s="82"/>
      <c r="J47" s="82">
        <v>132</v>
      </c>
      <c r="K47" s="82">
        <v>13</v>
      </c>
    </row>
    <row r="48" spans="1:11" ht="15.75" thickBot="1">
      <c r="A48" s="12" t="s">
        <v>47</v>
      </c>
      <c r="B48" s="10">
        <v>122</v>
      </c>
      <c r="C48" s="28">
        <f t="shared" si="0"/>
        <v>8</v>
      </c>
      <c r="D48" s="82"/>
      <c r="E48" s="82"/>
      <c r="F48" s="82"/>
      <c r="G48" s="82">
        <v>1</v>
      </c>
      <c r="H48" s="82">
        <v>1</v>
      </c>
      <c r="I48" s="82"/>
      <c r="J48" s="82">
        <v>6</v>
      </c>
      <c r="K48" s="82"/>
    </row>
    <row r="49" spans="1:11">
      <c r="A49" s="13" t="s">
        <v>48</v>
      </c>
      <c r="B49" s="122">
        <v>123</v>
      </c>
      <c r="C49" s="124">
        <f t="shared" si="0"/>
        <v>7</v>
      </c>
      <c r="D49" s="139"/>
      <c r="E49" s="139"/>
      <c r="F49" s="139"/>
      <c r="G49" s="139"/>
      <c r="H49" s="139">
        <v>1</v>
      </c>
      <c r="I49" s="139"/>
      <c r="J49" s="139">
        <v>6</v>
      </c>
      <c r="K49" s="139"/>
    </row>
    <row r="50" spans="1:11" ht="15.75" thickBot="1">
      <c r="A50" s="14" t="s">
        <v>49</v>
      </c>
      <c r="B50" s="123"/>
      <c r="C50" s="125">
        <f t="shared" si="0"/>
        <v>0</v>
      </c>
      <c r="D50" s="140"/>
      <c r="E50" s="140"/>
      <c r="F50" s="140"/>
      <c r="G50" s="140"/>
      <c r="H50" s="140"/>
      <c r="I50" s="140"/>
      <c r="J50" s="140"/>
      <c r="K50" s="140"/>
    </row>
    <row r="51" spans="1:11" ht="26.25" thickBot="1">
      <c r="A51" s="14" t="s">
        <v>50</v>
      </c>
      <c r="B51" s="10">
        <v>124</v>
      </c>
      <c r="C51" s="28">
        <f t="shared" si="0"/>
        <v>1</v>
      </c>
      <c r="D51" s="82"/>
      <c r="E51" s="82"/>
      <c r="F51" s="82"/>
      <c r="G51" s="82">
        <v>1</v>
      </c>
      <c r="H51" s="82"/>
      <c r="I51" s="82"/>
      <c r="J51" s="82"/>
      <c r="K51" s="82"/>
    </row>
    <row r="52" spans="1:11" ht="39" thickBot="1">
      <c r="A52" s="14" t="s">
        <v>51</v>
      </c>
      <c r="B52" s="10">
        <v>125</v>
      </c>
      <c r="C52" s="28">
        <f t="shared" si="0"/>
        <v>0</v>
      </c>
      <c r="D52" s="82"/>
      <c r="E52" s="82"/>
      <c r="F52" s="82"/>
      <c r="G52" s="82"/>
      <c r="H52" s="82"/>
      <c r="I52" s="82"/>
      <c r="J52" s="82"/>
      <c r="K52" s="82"/>
    </row>
    <row r="53" spans="1:11" ht="15.75" thickBot="1">
      <c r="A53" s="12" t="s">
        <v>52</v>
      </c>
      <c r="B53" s="10">
        <v>126</v>
      </c>
      <c r="C53" s="28">
        <f t="shared" si="0"/>
        <v>0</v>
      </c>
      <c r="D53" s="82"/>
      <c r="E53" s="82"/>
      <c r="F53" s="82"/>
      <c r="G53" s="82"/>
      <c r="H53" s="82"/>
      <c r="I53" s="82"/>
      <c r="J53" s="82"/>
      <c r="K53" s="82"/>
    </row>
    <row r="54" spans="1:11" ht="39" thickBot="1">
      <c r="A54" s="12" t="s">
        <v>53</v>
      </c>
      <c r="B54" s="10">
        <v>127</v>
      </c>
      <c r="C54" s="28">
        <f t="shared" si="0"/>
        <v>0</v>
      </c>
      <c r="D54" s="31"/>
      <c r="E54" s="31"/>
      <c r="F54" s="31"/>
      <c r="G54" s="31"/>
      <c r="H54" s="31"/>
      <c r="I54" s="31"/>
      <c r="J54" s="31" t="s">
        <v>31</v>
      </c>
      <c r="K54" s="31" t="s">
        <v>31</v>
      </c>
    </row>
    <row r="55" spans="1:11" ht="15.75" thickBot="1">
      <c r="A55" s="115" t="s">
        <v>54</v>
      </c>
      <c r="B55" s="116"/>
      <c r="C55" s="116"/>
      <c r="D55" s="116"/>
      <c r="E55" s="116"/>
      <c r="F55" s="116"/>
      <c r="G55" s="116"/>
      <c r="H55" s="116"/>
      <c r="I55" s="116"/>
      <c r="J55" s="116"/>
      <c r="K55" s="117"/>
    </row>
    <row r="56" spans="1:11" ht="15.75" thickBot="1">
      <c r="A56" s="12" t="s">
        <v>55</v>
      </c>
      <c r="B56" s="10">
        <v>201</v>
      </c>
      <c r="C56" s="28">
        <f t="shared" ref="C56:C71" si="1">SUM(D56:K56)</f>
        <v>374</v>
      </c>
      <c r="D56" s="31">
        <v>11</v>
      </c>
      <c r="E56" s="31"/>
      <c r="F56" s="31"/>
      <c r="G56" s="31">
        <v>257</v>
      </c>
      <c r="H56" s="31">
        <v>86</v>
      </c>
      <c r="I56" s="31">
        <v>20</v>
      </c>
      <c r="J56" s="31" t="s">
        <v>31</v>
      </c>
      <c r="K56" s="31" t="s">
        <v>31</v>
      </c>
    </row>
    <row r="57" spans="1:11" ht="51.75" thickBot="1">
      <c r="A57" s="14" t="s">
        <v>56</v>
      </c>
      <c r="B57" s="10">
        <v>202</v>
      </c>
      <c r="C57" s="28">
        <f t="shared" si="1"/>
        <v>0</v>
      </c>
      <c r="D57" s="31" t="s">
        <v>31</v>
      </c>
      <c r="E57" s="31" t="s">
        <v>31</v>
      </c>
      <c r="F57" s="31" t="s">
        <v>31</v>
      </c>
      <c r="G57" s="31" t="s">
        <v>31</v>
      </c>
      <c r="H57" s="31" t="s">
        <v>31</v>
      </c>
      <c r="I57" s="31" t="s">
        <v>31</v>
      </c>
      <c r="J57" s="31" t="s">
        <v>31</v>
      </c>
      <c r="K57" s="31" t="s">
        <v>31</v>
      </c>
    </row>
    <row r="58" spans="1:11" ht="51.75" thickBot="1">
      <c r="A58" s="14" t="s">
        <v>57</v>
      </c>
      <c r="B58" s="10">
        <v>203</v>
      </c>
      <c r="C58" s="28">
        <f t="shared" si="1"/>
        <v>56</v>
      </c>
      <c r="D58" s="31"/>
      <c r="E58" s="31"/>
      <c r="F58" s="31"/>
      <c r="G58" s="31">
        <v>23</v>
      </c>
      <c r="H58" s="31">
        <v>21</v>
      </c>
      <c r="I58" s="31">
        <v>12</v>
      </c>
      <c r="J58" s="31" t="s">
        <v>31</v>
      </c>
      <c r="K58" s="31" t="s">
        <v>31</v>
      </c>
    </row>
    <row r="59" spans="1:11" ht="26.25" thickBot="1">
      <c r="A59" s="14" t="s">
        <v>58</v>
      </c>
      <c r="B59" s="10">
        <v>204</v>
      </c>
      <c r="C59" s="28">
        <f t="shared" si="1"/>
        <v>0</v>
      </c>
      <c r="D59" s="31"/>
      <c r="E59" s="31"/>
      <c r="F59" s="31"/>
      <c r="G59" s="31"/>
      <c r="H59" s="31" t="s">
        <v>31</v>
      </c>
      <c r="I59" s="31" t="s">
        <v>31</v>
      </c>
      <c r="J59" s="31" t="s">
        <v>31</v>
      </c>
      <c r="K59" s="31" t="s">
        <v>31</v>
      </c>
    </row>
    <row r="60" spans="1:11" ht="39" thickBot="1">
      <c r="A60" s="14" t="s">
        <v>59</v>
      </c>
      <c r="B60" s="10">
        <v>205</v>
      </c>
      <c r="C60" s="28">
        <f t="shared" si="1"/>
        <v>0</v>
      </c>
      <c r="D60" s="31"/>
      <c r="E60" s="31"/>
      <c r="F60" s="31"/>
      <c r="G60" s="31"/>
      <c r="H60" s="31" t="s">
        <v>31</v>
      </c>
      <c r="I60" s="31" t="s">
        <v>31</v>
      </c>
      <c r="J60" s="31" t="s">
        <v>31</v>
      </c>
      <c r="K60" s="31" t="s">
        <v>31</v>
      </c>
    </row>
    <row r="61" spans="1:11" ht="26.25" thickBot="1">
      <c r="A61" s="14" t="s">
        <v>60</v>
      </c>
      <c r="B61" s="10">
        <v>206</v>
      </c>
      <c r="C61" s="28">
        <f t="shared" si="1"/>
        <v>374</v>
      </c>
      <c r="D61" s="31">
        <v>11</v>
      </c>
      <c r="E61" s="31"/>
      <c r="F61" s="31"/>
      <c r="G61" s="31">
        <v>257</v>
      </c>
      <c r="H61" s="31">
        <v>86</v>
      </c>
      <c r="I61" s="31">
        <v>20</v>
      </c>
      <c r="J61" s="31" t="s">
        <v>31</v>
      </c>
      <c r="K61" s="31" t="s">
        <v>31</v>
      </c>
    </row>
    <row r="62" spans="1:11">
      <c r="A62" s="13" t="s">
        <v>61</v>
      </c>
      <c r="B62" s="122">
        <v>207</v>
      </c>
      <c r="C62" s="124">
        <f t="shared" si="1"/>
        <v>0</v>
      </c>
      <c r="D62" s="124"/>
      <c r="E62" s="124"/>
      <c r="F62" s="124"/>
      <c r="G62" s="124"/>
      <c r="H62" s="124"/>
      <c r="I62" s="124"/>
      <c r="J62" s="124" t="s">
        <v>31</v>
      </c>
      <c r="K62" s="124" t="s">
        <v>31</v>
      </c>
    </row>
    <row r="63" spans="1:11" ht="15.75" thickBot="1">
      <c r="A63" s="14" t="s">
        <v>62</v>
      </c>
      <c r="B63" s="123"/>
      <c r="C63" s="125">
        <f t="shared" si="1"/>
        <v>0</v>
      </c>
      <c r="D63" s="125"/>
      <c r="E63" s="125"/>
      <c r="F63" s="125"/>
      <c r="G63" s="125"/>
      <c r="H63" s="125"/>
      <c r="I63" s="125"/>
      <c r="J63" s="125"/>
      <c r="K63" s="125"/>
    </row>
    <row r="64" spans="1:11" ht="15.75" thickBot="1">
      <c r="A64" s="12" t="s">
        <v>63</v>
      </c>
      <c r="B64" s="10">
        <v>208</v>
      </c>
      <c r="C64" s="28">
        <f t="shared" si="1"/>
        <v>0</v>
      </c>
      <c r="D64" s="31"/>
      <c r="E64" s="31"/>
      <c r="F64" s="31"/>
      <c r="G64" s="31"/>
      <c r="H64" s="31"/>
      <c r="I64" s="31"/>
      <c r="J64" s="31" t="s">
        <v>31</v>
      </c>
      <c r="K64" s="31" t="s">
        <v>31</v>
      </c>
    </row>
    <row r="65" spans="1:11" ht="39" thickBot="1">
      <c r="A65" s="12" t="s">
        <v>64</v>
      </c>
      <c r="B65" s="10">
        <v>209</v>
      </c>
      <c r="C65" s="28">
        <f t="shared" si="1"/>
        <v>20</v>
      </c>
      <c r="D65" s="31"/>
      <c r="E65" s="31"/>
      <c r="F65" s="31"/>
      <c r="G65" s="31">
        <v>16</v>
      </c>
      <c r="H65" s="31">
        <v>3</v>
      </c>
      <c r="I65" s="31">
        <v>1</v>
      </c>
      <c r="J65" s="31" t="s">
        <v>31</v>
      </c>
      <c r="K65" s="31" t="s">
        <v>31</v>
      </c>
    </row>
    <row r="66" spans="1:11">
      <c r="A66" s="13" t="s">
        <v>65</v>
      </c>
      <c r="B66" s="122" t="s">
        <v>67</v>
      </c>
      <c r="C66" s="124">
        <f t="shared" si="1"/>
        <v>0</v>
      </c>
      <c r="D66" s="124"/>
      <c r="E66" s="124"/>
      <c r="F66" s="124"/>
      <c r="G66" s="124"/>
      <c r="H66" s="124"/>
      <c r="I66" s="124"/>
      <c r="J66" s="124" t="s">
        <v>31</v>
      </c>
      <c r="K66" s="124" t="s">
        <v>31</v>
      </c>
    </row>
    <row r="67" spans="1:11" ht="26.25" thickBot="1">
      <c r="A67" s="14" t="s">
        <v>66</v>
      </c>
      <c r="B67" s="123"/>
      <c r="C67" s="125">
        <f t="shared" si="1"/>
        <v>0</v>
      </c>
      <c r="D67" s="125"/>
      <c r="E67" s="125"/>
      <c r="F67" s="125"/>
      <c r="G67" s="125"/>
      <c r="H67" s="125"/>
      <c r="I67" s="125"/>
      <c r="J67" s="125"/>
      <c r="K67" s="125"/>
    </row>
    <row r="68" spans="1:11" ht="26.25" thickBot="1">
      <c r="A68" s="12" t="s">
        <v>68</v>
      </c>
      <c r="B68" s="10">
        <v>211</v>
      </c>
      <c r="C68" s="28">
        <f t="shared" si="1"/>
        <v>0</v>
      </c>
      <c r="D68" s="31"/>
      <c r="E68" s="31"/>
      <c r="F68" s="31"/>
      <c r="G68" s="31"/>
      <c r="H68" s="31"/>
      <c r="I68" s="31"/>
      <c r="J68" s="31" t="s">
        <v>31</v>
      </c>
      <c r="K68" s="31" t="s">
        <v>31</v>
      </c>
    </row>
    <row r="69" spans="1:11" ht="26.25" thickBot="1">
      <c r="A69" s="14" t="s">
        <v>69</v>
      </c>
      <c r="B69" s="10" t="s">
        <v>70</v>
      </c>
      <c r="C69" s="28">
        <f t="shared" si="1"/>
        <v>20</v>
      </c>
      <c r="D69" s="31"/>
      <c r="E69" s="31"/>
      <c r="F69" s="31"/>
      <c r="G69" s="31">
        <v>16</v>
      </c>
      <c r="H69" s="31">
        <v>3</v>
      </c>
      <c r="I69" s="31">
        <v>1</v>
      </c>
      <c r="J69" s="31" t="s">
        <v>31</v>
      </c>
      <c r="K69" s="31" t="s">
        <v>31</v>
      </c>
    </row>
    <row r="70" spans="1:11" ht="26.25" thickBot="1">
      <c r="A70" s="12" t="s">
        <v>71</v>
      </c>
      <c r="B70" s="10">
        <v>213</v>
      </c>
      <c r="C70" s="28">
        <f t="shared" si="1"/>
        <v>114</v>
      </c>
      <c r="D70" s="31"/>
      <c r="E70" s="31"/>
      <c r="F70" s="31"/>
      <c r="G70" s="31">
        <v>114</v>
      </c>
      <c r="H70" s="31"/>
      <c r="I70" s="31"/>
      <c r="J70" s="31" t="s">
        <v>31</v>
      </c>
      <c r="K70" s="31" t="s">
        <v>31</v>
      </c>
    </row>
    <row r="71" spans="1:11" ht="26.25" thickBot="1">
      <c r="A71" s="12" t="s">
        <v>72</v>
      </c>
      <c r="B71" s="10">
        <v>214</v>
      </c>
      <c r="C71" s="28">
        <f t="shared" si="1"/>
        <v>0</v>
      </c>
      <c r="D71" s="31"/>
      <c r="E71" s="31"/>
      <c r="F71" s="31"/>
      <c r="G71" s="31"/>
      <c r="H71" s="31"/>
      <c r="I71" s="31"/>
      <c r="J71" s="31" t="s">
        <v>31</v>
      </c>
      <c r="K71" s="31" t="s">
        <v>31</v>
      </c>
    </row>
    <row r="72" spans="1:11">
      <c r="A72" s="131" t="s">
        <v>73</v>
      </c>
      <c r="B72" s="132"/>
      <c r="C72" s="132"/>
      <c r="D72" s="132"/>
      <c r="E72" s="132"/>
      <c r="F72" s="132"/>
      <c r="G72" s="132"/>
      <c r="H72" s="132"/>
      <c r="I72" s="132"/>
      <c r="J72" s="132"/>
      <c r="K72" s="133"/>
    </row>
    <row r="73" spans="1:11" ht="15.75" thickBot="1">
      <c r="A73" s="134" t="s">
        <v>74</v>
      </c>
      <c r="B73" s="135"/>
      <c r="C73" s="135"/>
      <c r="D73" s="135"/>
      <c r="E73" s="135"/>
      <c r="F73" s="135"/>
      <c r="G73" s="135"/>
      <c r="H73" s="135"/>
      <c r="I73" s="135"/>
      <c r="J73" s="135"/>
      <c r="K73" s="136"/>
    </row>
    <row r="74" spans="1:11" ht="26.25" thickBot="1">
      <c r="A74" s="12" t="s">
        <v>75</v>
      </c>
      <c r="B74" s="10">
        <v>301</v>
      </c>
      <c r="C74" s="41">
        <f t="shared" ref="C74:C103" si="2">SUM(D74:K74)</f>
        <v>159487.22262999997</v>
      </c>
      <c r="D74" s="42">
        <v>3205.4166599999999</v>
      </c>
      <c r="E74" s="42"/>
      <c r="F74" s="42"/>
      <c r="G74" s="42">
        <v>49064.374029999999</v>
      </c>
      <c r="H74" s="42">
        <v>4680.1939499999999</v>
      </c>
      <c r="I74" s="42">
        <v>10485.00512</v>
      </c>
      <c r="J74" s="42">
        <v>42485.448819999998</v>
      </c>
      <c r="K74" s="42">
        <v>49566.784050000002</v>
      </c>
    </row>
    <row r="75" spans="1:11" ht="51.75" thickBot="1">
      <c r="A75" s="12" t="s">
        <v>76</v>
      </c>
      <c r="B75" s="10">
        <v>302</v>
      </c>
      <c r="C75" s="41">
        <f t="shared" si="2"/>
        <v>0</v>
      </c>
      <c r="D75" s="42" t="s">
        <v>31</v>
      </c>
      <c r="E75" s="42" t="s">
        <v>31</v>
      </c>
      <c r="F75" s="42" t="s">
        <v>31</v>
      </c>
      <c r="G75" s="42" t="s">
        <v>31</v>
      </c>
      <c r="H75" s="42" t="s">
        <v>31</v>
      </c>
      <c r="I75" s="42" t="s">
        <v>31</v>
      </c>
      <c r="J75" s="42" t="s">
        <v>31</v>
      </c>
      <c r="K75" s="42" t="s">
        <v>31</v>
      </c>
    </row>
    <row r="76" spans="1:11" ht="51.75" thickBot="1">
      <c r="A76" s="12" t="s">
        <v>77</v>
      </c>
      <c r="B76" s="10">
        <v>303</v>
      </c>
      <c r="C76" s="41">
        <f t="shared" si="2"/>
        <v>36721.745519999997</v>
      </c>
      <c r="D76" s="42"/>
      <c r="E76" s="42"/>
      <c r="F76" s="42"/>
      <c r="G76" s="42">
        <v>25354.70333</v>
      </c>
      <c r="H76" s="42">
        <v>2476.7000699999999</v>
      </c>
      <c r="I76" s="42">
        <v>8890.3421199999993</v>
      </c>
      <c r="J76" s="42" t="s">
        <v>31</v>
      </c>
      <c r="K76" s="42" t="s">
        <v>31</v>
      </c>
    </row>
    <row r="77" spans="1:11" s="25" customFormat="1" ht="51.75" thickBot="1">
      <c r="A77" s="22" t="s">
        <v>188</v>
      </c>
      <c r="B77" s="23" t="s">
        <v>189</v>
      </c>
      <c r="C77" s="43">
        <f t="shared" si="2"/>
        <v>18295.339520000001</v>
      </c>
      <c r="D77" s="43"/>
      <c r="E77" s="43"/>
      <c r="F77" s="43"/>
      <c r="G77" s="43">
        <v>8846.9633300000005</v>
      </c>
      <c r="H77" s="43">
        <v>2188.7300700000001</v>
      </c>
      <c r="I77" s="43">
        <v>7259.6461200000003</v>
      </c>
      <c r="J77" s="43"/>
      <c r="K77" s="43"/>
    </row>
    <row r="78" spans="1:11" s="25" customFormat="1" ht="64.5" thickBot="1">
      <c r="A78" s="22" t="s">
        <v>236</v>
      </c>
      <c r="B78" s="23" t="s">
        <v>190</v>
      </c>
      <c r="C78" s="43">
        <f t="shared" si="2"/>
        <v>17533.762449999998</v>
      </c>
      <c r="D78" s="43"/>
      <c r="E78" s="43"/>
      <c r="F78" s="43"/>
      <c r="G78" s="43">
        <v>8205.03233</v>
      </c>
      <c r="H78" s="43">
        <v>2476.6999999999998</v>
      </c>
      <c r="I78" s="43">
        <v>6852.0301200000004</v>
      </c>
      <c r="J78" s="43"/>
      <c r="K78" s="43"/>
    </row>
    <row r="79" spans="1:11" ht="64.5" thickBot="1">
      <c r="A79" s="12" t="s">
        <v>78</v>
      </c>
      <c r="B79" s="10">
        <v>304</v>
      </c>
      <c r="C79" s="41">
        <f t="shared" si="2"/>
        <v>18701.15567</v>
      </c>
      <c r="D79" s="42"/>
      <c r="E79" s="42"/>
      <c r="F79" s="42"/>
      <c r="G79" s="42">
        <v>16662.843669999998</v>
      </c>
      <c r="H79" s="42"/>
      <c r="I79" s="42">
        <v>2038.3119999999999</v>
      </c>
      <c r="J79" s="42" t="s">
        <v>31</v>
      </c>
      <c r="K79" s="42" t="s">
        <v>31</v>
      </c>
    </row>
    <row r="80" spans="1:11" s="25" customFormat="1" ht="64.5" thickBot="1">
      <c r="A80" s="22" t="s">
        <v>192</v>
      </c>
      <c r="B80" s="23" t="s">
        <v>191</v>
      </c>
      <c r="C80" s="43">
        <f t="shared" si="2"/>
        <v>17619.04967</v>
      </c>
      <c r="D80" s="43"/>
      <c r="E80" s="43"/>
      <c r="F80" s="43"/>
      <c r="G80" s="43">
        <v>15988.35367</v>
      </c>
      <c r="H80" s="43"/>
      <c r="I80" s="43">
        <v>1630.6959999999999</v>
      </c>
      <c r="J80" s="43"/>
      <c r="K80" s="43"/>
    </row>
    <row r="81" spans="1:11" s="29" customFormat="1" ht="90" thickBot="1">
      <c r="A81" s="26" t="s">
        <v>193</v>
      </c>
      <c r="B81" s="27">
        <v>305</v>
      </c>
      <c r="C81" s="41">
        <f t="shared" si="2"/>
        <v>1082.106</v>
      </c>
      <c r="D81" s="41"/>
      <c r="E81" s="41"/>
      <c r="F81" s="41"/>
      <c r="G81" s="41">
        <v>674.49</v>
      </c>
      <c r="H81" s="41"/>
      <c r="I81" s="41">
        <v>407.61599999999999</v>
      </c>
      <c r="J81" s="41"/>
      <c r="K81" s="41"/>
    </row>
    <row r="82" spans="1:11" ht="51.75" thickBot="1">
      <c r="A82" s="12" t="s">
        <v>79</v>
      </c>
      <c r="B82" s="10">
        <v>306</v>
      </c>
      <c r="C82" s="41">
        <f t="shared" si="2"/>
        <v>0</v>
      </c>
      <c r="D82" s="42"/>
      <c r="E82" s="42"/>
      <c r="F82" s="42"/>
      <c r="G82" s="42"/>
      <c r="H82" s="42"/>
      <c r="I82" s="42"/>
      <c r="J82" s="42" t="s">
        <v>31</v>
      </c>
      <c r="K82" s="42" t="s">
        <v>31</v>
      </c>
    </row>
    <row r="83" spans="1:11" ht="39" thickBot="1">
      <c r="A83" s="12" t="s">
        <v>80</v>
      </c>
      <c r="B83" s="10">
        <v>307</v>
      </c>
      <c r="C83" s="41">
        <f t="shared" si="2"/>
        <v>0</v>
      </c>
      <c r="D83" s="42"/>
      <c r="E83" s="42"/>
      <c r="F83" s="42"/>
      <c r="G83" s="42"/>
      <c r="H83" s="42" t="s">
        <v>31</v>
      </c>
      <c r="I83" s="42" t="s">
        <v>31</v>
      </c>
      <c r="J83" s="42" t="s">
        <v>31</v>
      </c>
      <c r="K83" s="42" t="s">
        <v>31</v>
      </c>
    </row>
    <row r="84" spans="1:11" ht="39" thickBot="1">
      <c r="A84" s="12" t="s">
        <v>81</v>
      </c>
      <c r="B84" s="10">
        <v>308</v>
      </c>
      <c r="C84" s="41">
        <f t="shared" si="2"/>
        <v>0</v>
      </c>
      <c r="D84" s="42"/>
      <c r="E84" s="42"/>
      <c r="F84" s="42"/>
      <c r="G84" s="42"/>
      <c r="H84" s="42" t="s">
        <v>31</v>
      </c>
      <c r="I84" s="42" t="s">
        <v>31</v>
      </c>
      <c r="J84" s="42" t="s">
        <v>31</v>
      </c>
      <c r="K84" s="42" t="s">
        <v>31</v>
      </c>
    </row>
    <row r="85" spans="1:11" s="25" customFormat="1" ht="26.25" thickBot="1">
      <c r="A85" s="22" t="s">
        <v>194</v>
      </c>
      <c r="B85" s="23" t="s">
        <v>196</v>
      </c>
      <c r="C85" s="43">
        <f t="shared" si="2"/>
        <v>67434.989759999997</v>
      </c>
      <c r="D85" s="43">
        <v>3205.4166599999999</v>
      </c>
      <c r="E85" s="43"/>
      <c r="F85" s="43"/>
      <c r="G85" s="43">
        <v>49064.374029999999</v>
      </c>
      <c r="H85" s="43">
        <v>4680.1939499999999</v>
      </c>
      <c r="I85" s="43">
        <v>10485.00512</v>
      </c>
      <c r="J85" s="43"/>
      <c r="K85" s="43"/>
    </row>
    <row r="86" spans="1:11" s="25" customFormat="1" ht="26.25" thickBot="1">
      <c r="A86" s="22" t="s">
        <v>195</v>
      </c>
      <c r="B86" s="23" t="s">
        <v>197</v>
      </c>
      <c r="C86" s="43">
        <f t="shared" si="2"/>
        <v>1837.3999000000001</v>
      </c>
      <c r="D86" s="43"/>
      <c r="E86" s="43"/>
      <c r="F86" s="43"/>
      <c r="G86" s="43">
        <v>1593.9</v>
      </c>
      <c r="H86" s="43">
        <v>243.4999</v>
      </c>
      <c r="I86" s="43"/>
      <c r="J86" s="43"/>
      <c r="K86" s="43"/>
    </row>
    <row r="87" spans="1:11" ht="26.25" thickBot="1">
      <c r="A87" s="12" t="s">
        <v>82</v>
      </c>
      <c r="B87" s="10">
        <v>309</v>
      </c>
      <c r="C87" s="41">
        <f t="shared" si="2"/>
        <v>135060.72441999998</v>
      </c>
      <c r="D87" s="42">
        <v>2235</v>
      </c>
      <c r="E87" s="42"/>
      <c r="F87" s="42"/>
      <c r="G87" s="42">
        <v>28164.718870000001</v>
      </c>
      <c r="H87" s="42">
        <v>4206.8369899999998</v>
      </c>
      <c r="I87" s="42">
        <v>8401.9356900000002</v>
      </c>
      <c r="J87" s="42">
        <v>42485.448819999998</v>
      </c>
      <c r="K87" s="42">
        <v>49566.784050000002</v>
      </c>
    </row>
    <row r="88" spans="1:11" ht="51.75" thickBot="1">
      <c r="A88" s="12" t="s">
        <v>83</v>
      </c>
      <c r="B88" s="10">
        <v>310</v>
      </c>
      <c r="C88" s="41">
        <f t="shared" si="2"/>
        <v>18003.555339999999</v>
      </c>
      <c r="D88" s="42"/>
      <c r="E88" s="42"/>
      <c r="F88" s="42"/>
      <c r="G88" s="42">
        <v>8690.2116600000008</v>
      </c>
      <c r="H88" s="42">
        <v>2470.4079900000002</v>
      </c>
      <c r="I88" s="42">
        <v>6842.9356900000002</v>
      </c>
      <c r="J88" s="42" t="s">
        <v>31</v>
      </c>
      <c r="K88" s="42" t="s">
        <v>31</v>
      </c>
    </row>
    <row r="89" spans="1:11" s="25" customFormat="1" ht="64.5" thickBot="1">
      <c r="A89" s="22" t="s">
        <v>198</v>
      </c>
      <c r="B89" s="23" t="s">
        <v>200</v>
      </c>
      <c r="C89" s="43">
        <f t="shared" si="2"/>
        <v>17198.71701</v>
      </c>
      <c r="D89" s="43"/>
      <c r="E89" s="43"/>
      <c r="F89" s="43"/>
      <c r="G89" s="43">
        <v>8172.4733299999998</v>
      </c>
      <c r="H89" s="43">
        <v>2183.3079899999998</v>
      </c>
      <c r="I89" s="43">
        <v>6842.9356900000002</v>
      </c>
      <c r="J89" s="43"/>
      <c r="K89" s="43"/>
    </row>
    <row r="90" spans="1:11" s="25" customFormat="1" ht="64.5" thickBot="1">
      <c r="A90" s="22" t="s">
        <v>199</v>
      </c>
      <c r="B90" s="23" t="s">
        <v>201</v>
      </c>
      <c r="C90" s="43">
        <f t="shared" si="2"/>
        <v>17516.748009999999</v>
      </c>
      <c r="D90" s="43"/>
      <c r="E90" s="43"/>
      <c r="F90" s="43"/>
      <c r="G90" s="43">
        <v>8203.4043299999994</v>
      </c>
      <c r="H90" s="43">
        <v>2470.4079900000002</v>
      </c>
      <c r="I90" s="43">
        <v>6842.9356900000002</v>
      </c>
      <c r="J90" s="43"/>
      <c r="K90" s="43"/>
    </row>
    <row r="91" spans="1:11" ht="39" thickBot="1">
      <c r="A91" s="12" t="s">
        <v>84</v>
      </c>
      <c r="B91" s="10">
        <v>311</v>
      </c>
      <c r="C91" s="41">
        <f t="shared" si="2"/>
        <v>0</v>
      </c>
      <c r="D91" s="42"/>
      <c r="E91" s="42"/>
      <c r="F91" s="42"/>
      <c r="G91" s="42"/>
      <c r="H91" s="42" t="s">
        <v>31</v>
      </c>
      <c r="I91" s="42" t="s">
        <v>31</v>
      </c>
      <c r="J91" s="42" t="s">
        <v>31</v>
      </c>
      <c r="K91" s="42" t="s">
        <v>31</v>
      </c>
    </row>
    <row r="92" spans="1:11" ht="39" thickBot="1">
      <c r="A92" s="12" t="s">
        <v>85</v>
      </c>
      <c r="B92" s="10">
        <v>312</v>
      </c>
      <c r="C92" s="41">
        <f t="shared" si="2"/>
        <v>0</v>
      </c>
      <c r="D92" s="42"/>
      <c r="E92" s="42"/>
      <c r="F92" s="42"/>
      <c r="G92" s="42"/>
      <c r="H92" s="42" t="s">
        <v>31</v>
      </c>
      <c r="I92" s="42" t="s">
        <v>31</v>
      </c>
      <c r="J92" s="42" t="s">
        <v>31</v>
      </c>
      <c r="K92" s="42" t="s">
        <v>31</v>
      </c>
    </row>
    <row r="93" spans="1:11" ht="39" thickBot="1">
      <c r="A93" s="12" t="s">
        <v>86</v>
      </c>
      <c r="B93" s="10">
        <v>313</v>
      </c>
      <c r="C93" s="41">
        <f t="shared" si="2"/>
        <v>135060.72441999998</v>
      </c>
      <c r="D93" s="42">
        <v>2235</v>
      </c>
      <c r="E93" s="42"/>
      <c r="F93" s="42"/>
      <c r="G93" s="42">
        <v>28164.718870000001</v>
      </c>
      <c r="H93" s="42">
        <v>4206.8369899999998</v>
      </c>
      <c r="I93" s="42">
        <v>8401.9356900000002</v>
      </c>
      <c r="J93" s="42">
        <v>42485.448819999998</v>
      </c>
      <c r="K93" s="42">
        <v>49566.784050000002</v>
      </c>
    </row>
    <row r="94" spans="1:11">
      <c r="A94" s="13" t="s">
        <v>43</v>
      </c>
      <c r="B94" s="122">
        <v>314</v>
      </c>
      <c r="C94" s="120">
        <f t="shared" si="2"/>
        <v>0</v>
      </c>
      <c r="D94" s="120"/>
      <c r="E94" s="120"/>
      <c r="F94" s="120"/>
      <c r="G94" s="120"/>
      <c r="H94" s="120"/>
      <c r="I94" s="120"/>
      <c r="J94" s="120"/>
      <c r="K94" s="120"/>
    </row>
    <row r="95" spans="1:11" ht="15.75" thickBot="1">
      <c r="A95" s="14" t="s">
        <v>44</v>
      </c>
      <c r="B95" s="123"/>
      <c r="C95" s="121">
        <f t="shared" si="2"/>
        <v>0</v>
      </c>
      <c r="D95" s="121"/>
      <c r="E95" s="121"/>
      <c r="F95" s="121"/>
      <c r="G95" s="121"/>
      <c r="H95" s="121"/>
      <c r="I95" s="121"/>
      <c r="J95" s="121"/>
      <c r="K95" s="121"/>
    </row>
    <row r="96" spans="1:11" ht="15.75" thickBot="1">
      <c r="A96" s="12" t="s">
        <v>87</v>
      </c>
      <c r="B96" s="10">
        <v>315</v>
      </c>
      <c r="C96" s="41">
        <f t="shared" si="2"/>
        <v>0</v>
      </c>
      <c r="D96" s="42"/>
      <c r="E96" s="42"/>
      <c r="F96" s="42"/>
      <c r="G96" s="42"/>
      <c r="H96" s="42"/>
      <c r="I96" s="42"/>
      <c r="J96" s="42"/>
      <c r="K96" s="42"/>
    </row>
    <row r="97" spans="1:11" ht="26.25" thickBot="1">
      <c r="A97" s="12" t="s">
        <v>88</v>
      </c>
      <c r="B97" s="10">
        <v>321</v>
      </c>
      <c r="C97" s="83">
        <f t="shared" si="2"/>
        <v>-452.8947</v>
      </c>
      <c r="D97" s="83"/>
      <c r="E97" s="83"/>
      <c r="F97" s="83"/>
      <c r="G97" s="83">
        <v>-1023.0540099999999</v>
      </c>
      <c r="H97" s="83"/>
      <c r="I97" s="83"/>
      <c r="J97" s="83">
        <v>626.01460999999995</v>
      </c>
      <c r="K97" s="83">
        <v>-55.8553</v>
      </c>
    </row>
    <row r="98" spans="1:11" ht="26.25" thickBot="1">
      <c r="A98" s="12" t="s">
        <v>89</v>
      </c>
      <c r="B98" s="10">
        <v>322</v>
      </c>
      <c r="C98" s="83">
        <f t="shared" si="2"/>
        <v>1074.2408</v>
      </c>
      <c r="D98" s="83"/>
      <c r="E98" s="83"/>
      <c r="F98" s="83"/>
      <c r="G98" s="83">
        <v>410.71404000000001</v>
      </c>
      <c r="H98" s="83">
        <v>157.68875</v>
      </c>
      <c r="I98" s="83"/>
      <c r="J98" s="83">
        <v>505.83801</v>
      </c>
      <c r="K98" s="83"/>
    </row>
    <row r="99" spans="1:11">
      <c r="A99" s="13" t="s">
        <v>48</v>
      </c>
      <c r="B99" s="122">
        <v>323</v>
      </c>
      <c r="C99" s="118">
        <f t="shared" si="2"/>
        <v>663.52675999999997</v>
      </c>
      <c r="D99" s="118"/>
      <c r="E99" s="118"/>
      <c r="F99" s="118"/>
      <c r="G99" s="118"/>
      <c r="H99" s="118">
        <v>157.68875</v>
      </c>
      <c r="I99" s="118"/>
      <c r="J99" s="118">
        <v>505.83801</v>
      </c>
      <c r="K99" s="118"/>
    </row>
    <row r="100" spans="1:11" ht="15.75" thickBot="1">
      <c r="A100" s="14" t="s">
        <v>49</v>
      </c>
      <c r="B100" s="123"/>
      <c r="C100" s="119">
        <f t="shared" si="2"/>
        <v>0</v>
      </c>
      <c r="D100" s="119"/>
      <c r="E100" s="119"/>
      <c r="F100" s="119"/>
      <c r="G100" s="119"/>
      <c r="H100" s="119"/>
      <c r="I100" s="119"/>
      <c r="J100" s="119"/>
      <c r="K100" s="119"/>
    </row>
    <row r="101" spans="1:11" ht="26.25" thickBot="1">
      <c r="A101" s="14" t="s">
        <v>50</v>
      </c>
      <c r="B101" s="10">
        <v>324</v>
      </c>
      <c r="C101" s="83">
        <f t="shared" si="2"/>
        <v>410.71404000000001</v>
      </c>
      <c r="D101" s="83"/>
      <c r="E101" s="83"/>
      <c r="F101" s="83"/>
      <c r="G101" s="83">
        <v>410.71404000000001</v>
      </c>
      <c r="H101" s="83"/>
      <c r="I101" s="83"/>
      <c r="J101" s="83"/>
      <c r="K101" s="83"/>
    </row>
    <row r="102" spans="1:11" ht="39" thickBot="1">
      <c r="A102" s="14" t="s">
        <v>51</v>
      </c>
      <c r="B102" s="10">
        <v>325</v>
      </c>
      <c r="C102" s="83">
        <f t="shared" si="2"/>
        <v>0</v>
      </c>
      <c r="D102" s="83"/>
      <c r="E102" s="83"/>
      <c r="F102" s="83"/>
      <c r="G102" s="83"/>
      <c r="H102" s="83"/>
      <c r="I102" s="83"/>
      <c r="J102" s="83"/>
      <c r="K102" s="83"/>
    </row>
    <row r="103" spans="1:11" ht="15.75" thickBot="1">
      <c r="A103" s="12" t="s">
        <v>52</v>
      </c>
      <c r="B103" s="10">
        <v>326</v>
      </c>
      <c r="C103" s="83">
        <f t="shared" si="2"/>
        <v>0</v>
      </c>
      <c r="D103" s="83"/>
      <c r="E103" s="83"/>
      <c r="F103" s="83"/>
      <c r="G103" s="83"/>
      <c r="H103" s="83"/>
      <c r="I103" s="83"/>
      <c r="J103" s="83"/>
      <c r="K103" s="83"/>
    </row>
    <row r="104" spans="1:11" ht="24" customHeight="1" thickBot="1">
      <c r="A104" s="115" t="s">
        <v>90</v>
      </c>
      <c r="B104" s="116"/>
      <c r="C104" s="116"/>
      <c r="D104" s="116"/>
      <c r="E104" s="116"/>
      <c r="F104" s="116"/>
      <c r="G104" s="116"/>
      <c r="H104" s="116"/>
      <c r="I104" s="116"/>
      <c r="J104" s="116"/>
      <c r="K104" s="117"/>
    </row>
    <row r="105" spans="1:11" ht="24" customHeight="1" thickBot="1">
      <c r="A105" s="115" t="s">
        <v>91</v>
      </c>
      <c r="B105" s="116"/>
      <c r="C105" s="116"/>
      <c r="D105" s="116"/>
      <c r="E105" s="116"/>
      <c r="F105" s="116"/>
      <c r="G105" s="116"/>
      <c r="H105" s="116"/>
      <c r="I105" s="116"/>
      <c r="J105" s="116"/>
      <c r="K105" s="117"/>
    </row>
    <row r="106" spans="1:11" ht="64.5" thickBot="1">
      <c r="A106" s="12" t="s">
        <v>92</v>
      </c>
      <c r="B106" s="10" t="s">
        <v>217</v>
      </c>
      <c r="C106" s="28">
        <f t="shared" ref="C106:C109" si="3">SUM(D106:K106)</f>
        <v>112</v>
      </c>
      <c r="D106" s="31">
        <v>3</v>
      </c>
      <c r="E106" s="31"/>
      <c r="F106" s="31"/>
      <c r="G106" s="31">
        <v>60</v>
      </c>
      <c r="H106" s="31">
        <v>32</v>
      </c>
      <c r="I106" s="31">
        <v>17</v>
      </c>
      <c r="J106" s="10" t="s">
        <v>31</v>
      </c>
      <c r="K106" s="10" t="s">
        <v>31</v>
      </c>
    </row>
    <row r="107" spans="1:11" ht="77.25" thickBot="1">
      <c r="A107" s="12" t="s">
        <v>93</v>
      </c>
      <c r="B107" s="10" t="s">
        <v>216</v>
      </c>
      <c r="C107" s="28">
        <f t="shared" si="3"/>
        <v>57</v>
      </c>
      <c r="D107" s="31"/>
      <c r="E107" s="31"/>
      <c r="F107" s="31"/>
      <c r="G107" s="31">
        <v>29</v>
      </c>
      <c r="H107" s="31">
        <v>15</v>
      </c>
      <c r="I107" s="31">
        <v>13</v>
      </c>
      <c r="J107" s="10" t="s">
        <v>31</v>
      </c>
      <c r="K107" s="10" t="s">
        <v>31</v>
      </c>
    </row>
    <row r="108" spans="1:11" ht="51.75" thickBot="1">
      <c r="A108" s="12" t="s">
        <v>94</v>
      </c>
      <c r="B108" s="10" t="s">
        <v>214</v>
      </c>
      <c r="C108" s="28">
        <f t="shared" si="3"/>
        <v>55</v>
      </c>
      <c r="D108" s="31">
        <v>3</v>
      </c>
      <c r="E108" s="31"/>
      <c r="F108" s="31"/>
      <c r="G108" s="31">
        <v>31</v>
      </c>
      <c r="H108" s="31">
        <v>17</v>
      </c>
      <c r="I108" s="31">
        <v>4</v>
      </c>
      <c r="J108" s="10" t="s">
        <v>31</v>
      </c>
      <c r="K108" s="10" t="s">
        <v>31</v>
      </c>
    </row>
    <row r="109" spans="1:11" ht="90" thickBot="1">
      <c r="A109" s="12" t="s">
        <v>95</v>
      </c>
      <c r="B109" s="10" t="s">
        <v>215</v>
      </c>
      <c r="C109" s="28">
        <f t="shared" si="3"/>
        <v>31</v>
      </c>
      <c r="D109" s="31"/>
      <c r="E109" s="31"/>
      <c r="F109" s="31"/>
      <c r="G109" s="31">
        <v>8</v>
      </c>
      <c r="H109" s="31">
        <v>15</v>
      </c>
      <c r="I109" s="31">
        <v>8</v>
      </c>
      <c r="J109" s="10" t="s">
        <v>31</v>
      </c>
      <c r="K109" s="10" t="s">
        <v>31</v>
      </c>
    </row>
    <row r="110" spans="1:11" ht="15.75" thickBot="1">
      <c r="A110" s="115" t="s">
        <v>96</v>
      </c>
      <c r="B110" s="116"/>
      <c r="C110" s="116"/>
      <c r="D110" s="116"/>
      <c r="E110" s="116"/>
      <c r="F110" s="116"/>
      <c r="G110" s="116"/>
      <c r="H110" s="116"/>
      <c r="I110" s="116"/>
      <c r="J110" s="116"/>
      <c r="K110" s="117"/>
    </row>
    <row r="111" spans="1:11" ht="77.25" thickBot="1">
      <c r="A111" s="12" t="s">
        <v>97</v>
      </c>
      <c r="B111" s="10" t="s">
        <v>213</v>
      </c>
      <c r="C111" s="28">
        <f t="shared" ref="C111:C113" si="4">SUM(D111:K111)</f>
        <v>333</v>
      </c>
      <c r="D111" s="31">
        <v>11</v>
      </c>
      <c r="E111" s="31"/>
      <c r="F111" s="31"/>
      <c r="G111" s="31">
        <v>233</v>
      </c>
      <c r="H111" s="31">
        <v>72</v>
      </c>
      <c r="I111" s="31">
        <v>17</v>
      </c>
      <c r="J111" s="10" t="s">
        <v>31</v>
      </c>
      <c r="K111" s="10" t="s">
        <v>31</v>
      </c>
    </row>
    <row r="112" spans="1:11" ht="39" thickBot="1">
      <c r="A112" s="12" t="s">
        <v>98</v>
      </c>
      <c r="B112" s="10" t="s">
        <v>212</v>
      </c>
      <c r="C112" s="28">
        <f t="shared" si="4"/>
        <v>18</v>
      </c>
      <c r="D112" s="31"/>
      <c r="E112" s="31"/>
      <c r="F112" s="31"/>
      <c r="G112" s="31">
        <v>15</v>
      </c>
      <c r="H112" s="31">
        <v>2</v>
      </c>
      <c r="I112" s="31">
        <v>1</v>
      </c>
      <c r="J112" s="10" t="s">
        <v>31</v>
      </c>
      <c r="K112" s="10" t="s">
        <v>31</v>
      </c>
    </row>
    <row r="113" spans="1:20" ht="51.75" thickBot="1">
      <c r="A113" s="12" t="s">
        <v>99</v>
      </c>
      <c r="B113" s="10" t="s">
        <v>211</v>
      </c>
      <c r="C113" s="28">
        <f t="shared" si="4"/>
        <v>0</v>
      </c>
      <c r="D113" s="31"/>
      <c r="E113" s="31"/>
      <c r="F113" s="31"/>
      <c r="G113" s="31"/>
      <c r="H113" s="31"/>
      <c r="I113" s="31"/>
      <c r="J113" s="10" t="s">
        <v>31</v>
      </c>
      <c r="K113" s="10" t="s">
        <v>31</v>
      </c>
    </row>
    <row r="114" spans="1:20">
      <c r="A114" s="131" t="s">
        <v>100</v>
      </c>
      <c r="B114" s="132"/>
      <c r="C114" s="132"/>
      <c r="D114" s="132"/>
      <c r="E114" s="132"/>
      <c r="F114" s="132"/>
      <c r="G114" s="132"/>
      <c r="H114" s="132"/>
      <c r="I114" s="132"/>
      <c r="J114" s="132"/>
      <c r="K114" s="133"/>
    </row>
    <row r="115" spans="1:20" ht="15.75" thickBot="1">
      <c r="A115" s="134" t="s">
        <v>101</v>
      </c>
      <c r="B115" s="135"/>
      <c r="C115" s="135"/>
      <c r="D115" s="135"/>
      <c r="E115" s="135"/>
      <c r="F115" s="135"/>
      <c r="G115" s="135"/>
      <c r="H115" s="135"/>
      <c r="I115" s="135"/>
      <c r="J115" s="135"/>
      <c r="K115" s="136"/>
    </row>
    <row r="116" spans="1:20" ht="15.75" thickBot="1">
      <c r="A116" s="12" t="s">
        <v>102</v>
      </c>
      <c r="B116" s="10" t="s">
        <v>210</v>
      </c>
      <c r="C116" s="83">
        <v>174415.63185999999</v>
      </c>
      <c r="D116" s="44" t="s">
        <v>31</v>
      </c>
      <c r="E116" s="44" t="s">
        <v>31</v>
      </c>
      <c r="F116" s="44" t="s">
        <v>31</v>
      </c>
      <c r="G116" s="44" t="s">
        <v>31</v>
      </c>
      <c r="H116" s="44" t="s">
        <v>31</v>
      </c>
      <c r="I116" s="44" t="s">
        <v>31</v>
      </c>
      <c r="J116" s="44" t="s">
        <v>31</v>
      </c>
      <c r="K116" s="44" t="s">
        <v>31</v>
      </c>
      <c r="N116" s="106" t="s">
        <v>403</v>
      </c>
      <c r="O116" s="106"/>
      <c r="P116" s="106"/>
      <c r="Q116" s="106"/>
      <c r="R116" s="106"/>
      <c r="S116" s="106"/>
      <c r="T116" s="106"/>
    </row>
    <row r="117" spans="1:20" ht="60.75" thickBot="1">
      <c r="A117" s="15" t="s">
        <v>103</v>
      </c>
      <c r="B117" s="10" t="s">
        <v>209</v>
      </c>
      <c r="C117" s="83">
        <v>45980.810689999998</v>
      </c>
      <c r="D117" s="44" t="s">
        <v>31</v>
      </c>
      <c r="E117" s="44" t="s">
        <v>31</v>
      </c>
      <c r="F117" s="44" t="s">
        <v>31</v>
      </c>
      <c r="G117" s="44" t="s">
        <v>31</v>
      </c>
      <c r="H117" s="44" t="s">
        <v>31</v>
      </c>
      <c r="I117" s="44" t="s">
        <v>31</v>
      </c>
      <c r="J117" s="44" t="s">
        <v>31</v>
      </c>
      <c r="K117" s="44" t="s">
        <v>31</v>
      </c>
      <c r="N117" s="89"/>
      <c r="O117" s="89" t="s">
        <v>399</v>
      </c>
      <c r="P117" s="89"/>
      <c r="Q117" s="89"/>
      <c r="R117" s="89" t="s">
        <v>400</v>
      </c>
      <c r="S117" s="89" t="s">
        <v>401</v>
      </c>
      <c r="T117" s="89" t="s">
        <v>239</v>
      </c>
    </row>
    <row r="118" spans="1:20" ht="51.75" thickBot="1">
      <c r="A118" s="12" t="s">
        <v>104</v>
      </c>
      <c r="B118" s="10" t="s">
        <v>208</v>
      </c>
      <c r="C118" s="41">
        <f t="shared" ref="C118:C125" si="5">SUM(D118:K118)</f>
        <v>46678.026019999998</v>
      </c>
      <c r="D118" s="42">
        <v>3205.4166599999999</v>
      </c>
      <c r="E118" s="42"/>
      <c r="F118" s="42"/>
      <c r="G118" s="42">
        <v>32870.795039999997</v>
      </c>
      <c r="H118" s="42">
        <v>3681.1508899999999</v>
      </c>
      <c r="I118" s="42">
        <v>6920.6634299999996</v>
      </c>
      <c r="J118" s="44" t="s">
        <v>31</v>
      </c>
      <c r="K118" s="44" t="s">
        <v>31</v>
      </c>
      <c r="N118" s="97" t="s">
        <v>397</v>
      </c>
      <c r="O118" s="98"/>
      <c r="P118" s="98"/>
      <c r="Q118" s="98"/>
      <c r="R118" s="98"/>
      <c r="S118" s="98"/>
      <c r="T118" s="99"/>
    </row>
    <row r="119" spans="1:20" ht="64.5" thickBot="1">
      <c r="A119" s="12" t="s">
        <v>105</v>
      </c>
      <c r="B119" s="10" t="s">
        <v>207</v>
      </c>
      <c r="C119" s="41">
        <f t="shared" si="5"/>
        <v>18123.820680000001</v>
      </c>
      <c r="D119" s="42"/>
      <c r="E119" s="42"/>
      <c r="F119" s="42"/>
      <c r="G119" s="42">
        <v>11117.68001</v>
      </c>
      <c r="H119" s="42">
        <v>1680.1402399999999</v>
      </c>
      <c r="I119" s="42">
        <v>5326.0004300000001</v>
      </c>
      <c r="J119" s="44" t="s">
        <v>31</v>
      </c>
      <c r="K119" s="44" t="s">
        <v>31</v>
      </c>
      <c r="N119" s="87">
        <f>SUM(O119:T119)</f>
        <v>23320.216570000001</v>
      </c>
      <c r="O119" s="88">
        <v>2235</v>
      </c>
      <c r="P119" s="88"/>
      <c r="Q119" s="88"/>
      <c r="R119" s="88">
        <v>17892.237570000001</v>
      </c>
      <c r="S119" s="88">
        <v>1633.979</v>
      </c>
      <c r="T119" s="88">
        <v>1559</v>
      </c>
    </row>
    <row r="120" spans="1:20" ht="51.75" thickBot="1">
      <c r="A120" s="12" t="s">
        <v>106</v>
      </c>
      <c r="B120" s="10" t="s">
        <v>206</v>
      </c>
      <c r="C120" s="93">
        <f>SUM(D120:I120)</f>
        <v>23320.216570000001</v>
      </c>
      <c r="D120" s="94">
        <v>2235</v>
      </c>
      <c r="E120" s="94"/>
      <c r="F120" s="94"/>
      <c r="G120" s="94">
        <v>17892.237570000001</v>
      </c>
      <c r="H120" s="94">
        <v>1633.979</v>
      </c>
      <c r="I120" s="95">
        <v>1559</v>
      </c>
      <c r="J120" s="44" t="s">
        <v>31</v>
      </c>
      <c r="K120" s="44" t="s">
        <v>31</v>
      </c>
      <c r="N120" s="100" t="s">
        <v>398</v>
      </c>
      <c r="O120" s="101"/>
      <c r="P120" s="101"/>
      <c r="Q120" s="101"/>
      <c r="R120" s="101"/>
      <c r="S120" s="101"/>
      <c r="T120" s="102"/>
    </row>
    <row r="121" spans="1:20">
      <c r="A121" s="16" t="s">
        <v>107</v>
      </c>
      <c r="B121" s="122" t="s">
        <v>205</v>
      </c>
      <c r="C121" s="108">
        <f t="shared" ref="C121" si="6">SUM(D121:I121)</f>
        <v>23320.216570000001</v>
      </c>
      <c r="D121" s="108">
        <v>2235</v>
      </c>
      <c r="E121" s="108"/>
      <c r="F121" s="108"/>
      <c r="G121" s="108">
        <v>17892.237570000001</v>
      </c>
      <c r="H121" s="108">
        <v>1633.979</v>
      </c>
      <c r="I121" s="109">
        <v>1559</v>
      </c>
      <c r="J121" s="110" t="s">
        <v>31</v>
      </c>
      <c r="K121" s="137" t="s">
        <v>31</v>
      </c>
      <c r="N121" s="87">
        <f>SUM(O121:T121)</f>
        <v>3633</v>
      </c>
      <c r="O121" s="87">
        <v>1700</v>
      </c>
      <c r="P121" s="87"/>
      <c r="Q121" s="87"/>
      <c r="R121" s="87"/>
      <c r="S121" s="87">
        <v>374</v>
      </c>
      <c r="T121" s="87">
        <v>1559</v>
      </c>
    </row>
    <row r="122" spans="1:20" ht="15.75" thickBot="1">
      <c r="A122" s="12" t="s">
        <v>108</v>
      </c>
      <c r="B122" s="123"/>
      <c r="C122" s="108"/>
      <c r="D122" s="108"/>
      <c r="E122" s="108"/>
      <c r="F122" s="108"/>
      <c r="G122" s="108"/>
      <c r="H122" s="108"/>
      <c r="I122" s="109"/>
      <c r="J122" s="111"/>
      <c r="K122" s="138"/>
      <c r="N122" s="100" t="s">
        <v>402</v>
      </c>
      <c r="O122" s="101"/>
      <c r="P122" s="101"/>
      <c r="Q122" s="101"/>
      <c r="R122" s="101"/>
      <c r="S122" s="101"/>
      <c r="T122" s="102"/>
    </row>
    <row r="123" spans="1:20" ht="26.25" thickBot="1">
      <c r="A123" s="14" t="s">
        <v>109</v>
      </c>
      <c r="B123" s="10" t="s">
        <v>204</v>
      </c>
      <c r="C123" s="96">
        <f t="shared" si="5"/>
        <v>0</v>
      </c>
      <c r="D123" s="95"/>
      <c r="E123" s="95"/>
      <c r="F123" s="95"/>
      <c r="G123" s="95"/>
      <c r="H123" s="95"/>
      <c r="I123" s="95"/>
      <c r="J123" s="44" t="s">
        <v>31</v>
      </c>
      <c r="K123" s="44" t="s">
        <v>31</v>
      </c>
      <c r="N123" s="87">
        <f>N119-N121</f>
        <v>19687.216570000001</v>
      </c>
      <c r="O123" s="87">
        <f t="shared" ref="O123:T123" si="7">O119-O121</f>
        <v>535</v>
      </c>
      <c r="P123" s="87"/>
      <c r="Q123" s="87"/>
      <c r="R123" s="87">
        <f t="shared" si="7"/>
        <v>17892.237570000001</v>
      </c>
      <c r="S123" s="87">
        <f t="shared" si="7"/>
        <v>1259.979</v>
      </c>
      <c r="T123" s="87">
        <f t="shared" si="7"/>
        <v>0</v>
      </c>
    </row>
    <row r="124" spans="1:20" ht="90" thickBot="1">
      <c r="A124" s="12" t="s">
        <v>110</v>
      </c>
      <c r="B124" s="10" t="s">
        <v>203</v>
      </c>
      <c r="C124" s="41">
        <f t="shared" si="5"/>
        <v>6413.5823300000002</v>
      </c>
      <c r="D124" s="42"/>
      <c r="E124" s="42"/>
      <c r="F124" s="42"/>
      <c r="G124" s="42">
        <v>1460.2303400000001</v>
      </c>
      <c r="H124" s="42">
        <v>1674.7579900000001</v>
      </c>
      <c r="I124" s="42">
        <v>3278.5940000000001</v>
      </c>
      <c r="J124" s="44" t="s">
        <v>31</v>
      </c>
      <c r="K124" s="44" t="s">
        <v>31</v>
      </c>
      <c r="N124" s="100" t="s">
        <v>396</v>
      </c>
      <c r="O124" s="101"/>
      <c r="P124" s="101"/>
      <c r="Q124" s="101"/>
      <c r="R124" s="101"/>
      <c r="S124" s="101"/>
      <c r="T124" s="102"/>
    </row>
    <row r="125" spans="1:20" ht="77.25" thickBot="1">
      <c r="A125" s="14" t="s">
        <v>111</v>
      </c>
      <c r="B125" s="17" t="s">
        <v>202</v>
      </c>
      <c r="C125" s="41">
        <f t="shared" si="5"/>
        <v>115.9061</v>
      </c>
      <c r="D125" s="45" t="s">
        <v>31</v>
      </c>
      <c r="E125" s="45" t="s">
        <v>31</v>
      </c>
      <c r="F125" s="45" t="s">
        <v>31</v>
      </c>
      <c r="G125" s="42">
        <v>115.9061</v>
      </c>
      <c r="H125" s="45" t="s">
        <v>31</v>
      </c>
      <c r="I125" s="45" t="s">
        <v>31</v>
      </c>
      <c r="J125" s="45" t="s">
        <v>31</v>
      </c>
      <c r="K125" s="45" t="s">
        <v>31</v>
      </c>
      <c r="N125" s="87">
        <f>SUM(O125:T125)</f>
        <v>17358.217499999999</v>
      </c>
      <c r="O125" s="87"/>
      <c r="P125" s="87"/>
      <c r="Q125" s="87"/>
      <c r="R125" s="87">
        <v>15684.217500000001</v>
      </c>
      <c r="S125" s="87">
        <v>834</v>
      </c>
      <c r="T125" s="87">
        <v>840</v>
      </c>
    </row>
    <row r="126" spans="1:20" ht="15.75">
      <c r="A126" s="18"/>
      <c r="N126" s="103" t="s">
        <v>404</v>
      </c>
      <c r="O126" s="104"/>
      <c r="P126" s="104"/>
      <c r="Q126" s="104"/>
      <c r="R126" s="104"/>
      <c r="S126" s="104"/>
      <c r="T126" s="105"/>
    </row>
    <row r="127" spans="1:20" ht="16.5" customHeight="1">
      <c r="A127" s="113" t="s">
        <v>229</v>
      </c>
      <c r="B127" s="113"/>
      <c r="C127" s="46"/>
      <c r="D127" s="47"/>
      <c r="E127" s="46"/>
      <c r="N127" s="87">
        <f>N123+N125</f>
        <v>37045.434070000003</v>
      </c>
      <c r="O127" s="87">
        <f t="shared" ref="O127:T127" si="8">O123+O125</f>
        <v>535</v>
      </c>
      <c r="P127" s="87"/>
      <c r="Q127" s="87"/>
      <c r="R127" s="87">
        <f t="shared" si="8"/>
        <v>33576.455070000004</v>
      </c>
      <c r="S127" s="87">
        <f t="shared" si="8"/>
        <v>2093.9790000000003</v>
      </c>
      <c r="T127" s="87">
        <f t="shared" si="8"/>
        <v>840</v>
      </c>
    </row>
    <row r="128" spans="1:20" ht="15.75" customHeight="1">
      <c r="A128" s="113"/>
      <c r="B128" s="113"/>
      <c r="C128" s="114" t="s">
        <v>230</v>
      </c>
      <c r="D128" s="114"/>
      <c r="E128" s="114"/>
      <c r="G128" s="114" t="s">
        <v>231</v>
      </c>
      <c r="H128" s="114"/>
      <c r="I128" s="114"/>
      <c r="J128" s="114"/>
    </row>
    <row r="129" spans="1:8" ht="15.75" customHeight="1">
      <c r="A129" s="47"/>
      <c r="B129" s="48"/>
      <c r="C129" s="130" t="s">
        <v>112</v>
      </c>
      <c r="D129" s="130"/>
      <c r="H129" s="48" t="s">
        <v>113</v>
      </c>
    </row>
    <row r="130" spans="1:8" ht="15.75">
      <c r="A130" s="47"/>
      <c r="B130" s="48"/>
      <c r="C130" s="48"/>
      <c r="D130" s="48"/>
      <c r="E130" s="48"/>
    </row>
    <row r="131" spans="1:8" ht="15.75">
      <c r="A131" s="47"/>
      <c r="B131" s="48"/>
      <c r="C131" s="48"/>
      <c r="D131" s="48"/>
      <c r="E131" s="49"/>
    </row>
    <row r="132" spans="1:8" ht="15.75">
      <c r="A132" s="4"/>
      <c r="B132" s="19"/>
      <c r="C132" s="19"/>
      <c r="D132" s="19"/>
      <c r="E132" s="19" t="s">
        <v>114</v>
      </c>
    </row>
    <row r="133" spans="1:8" ht="15.75">
      <c r="A133" s="18"/>
    </row>
    <row r="134" spans="1:8" ht="15.75">
      <c r="A134" s="107" t="s">
        <v>232</v>
      </c>
      <c r="B134" s="107"/>
    </row>
    <row r="135" spans="1:8" ht="15.75">
      <c r="A135" s="107" t="s">
        <v>233</v>
      </c>
      <c r="B135" s="107"/>
    </row>
    <row r="136" spans="1:8" ht="15.75">
      <c r="A136" s="107" t="s">
        <v>234</v>
      </c>
      <c r="B136" s="107"/>
    </row>
    <row r="138" spans="1:8" ht="15.75">
      <c r="A138" s="18"/>
    </row>
  </sheetData>
  <mergeCells count="112">
    <mergeCell ref="A17:A19"/>
    <mergeCell ref="B17:B19"/>
    <mergeCell ref="D17:K17"/>
    <mergeCell ref="D18:F18"/>
    <mergeCell ref="G18:G19"/>
    <mergeCell ref="H18:H19"/>
    <mergeCell ref="I18:I19"/>
    <mergeCell ref="J18:K18"/>
    <mergeCell ref="A21:K21"/>
    <mergeCell ref="A22:K22"/>
    <mergeCell ref="B44:B45"/>
    <mergeCell ref="C44:C45"/>
    <mergeCell ref="D44:D45"/>
    <mergeCell ref="E44:E45"/>
    <mergeCell ref="F44:F45"/>
    <mergeCell ref="G44:G45"/>
    <mergeCell ref="H44:H45"/>
    <mergeCell ref="I44:I45"/>
    <mergeCell ref="J44:J45"/>
    <mergeCell ref="K44:K45"/>
    <mergeCell ref="G49:G50"/>
    <mergeCell ref="H49:H50"/>
    <mergeCell ref="I49:I50"/>
    <mergeCell ref="J49:J50"/>
    <mergeCell ref="K49:K50"/>
    <mergeCell ref="B49:B50"/>
    <mergeCell ref="C49:C50"/>
    <mergeCell ref="D49:D50"/>
    <mergeCell ref="E49:E50"/>
    <mergeCell ref="F49:F50"/>
    <mergeCell ref="A55:K55"/>
    <mergeCell ref="B62:B63"/>
    <mergeCell ref="C62:C63"/>
    <mergeCell ref="D62:D63"/>
    <mergeCell ref="E62:E63"/>
    <mergeCell ref="F62:F63"/>
    <mergeCell ref="G62:G63"/>
    <mergeCell ref="H62:H63"/>
    <mergeCell ref="I62:I63"/>
    <mergeCell ref="J62:J63"/>
    <mergeCell ref="K62:K63"/>
    <mergeCell ref="C66:C67"/>
    <mergeCell ref="D66:D67"/>
    <mergeCell ref="E66:E67"/>
    <mergeCell ref="F66:F67"/>
    <mergeCell ref="B121:B122"/>
    <mergeCell ref="C121:C122"/>
    <mergeCell ref="D121:D122"/>
    <mergeCell ref="E121:E122"/>
    <mergeCell ref="F121:F122"/>
    <mergeCell ref="D99:D100"/>
    <mergeCell ref="A1:K1"/>
    <mergeCell ref="A5:K5"/>
    <mergeCell ref="A6:K6"/>
    <mergeCell ref="A7:K7"/>
    <mergeCell ref="A3:K3"/>
    <mergeCell ref="A8:K8"/>
    <mergeCell ref="A9:K9"/>
    <mergeCell ref="A16:K16"/>
    <mergeCell ref="C129:D129"/>
    <mergeCell ref="E99:E100"/>
    <mergeCell ref="F99:F100"/>
    <mergeCell ref="B94:B95"/>
    <mergeCell ref="C94:C95"/>
    <mergeCell ref="D94:D95"/>
    <mergeCell ref="E94:E95"/>
    <mergeCell ref="A114:K114"/>
    <mergeCell ref="A115:K115"/>
    <mergeCell ref="A2:K2"/>
    <mergeCell ref="K121:K122"/>
    <mergeCell ref="I66:I67"/>
    <mergeCell ref="J66:J67"/>
    <mergeCell ref="K66:K67"/>
    <mergeCell ref="A72:K72"/>
    <mergeCell ref="A73:K73"/>
    <mergeCell ref="B12:J12"/>
    <mergeCell ref="B14:J14"/>
    <mergeCell ref="A127:B128"/>
    <mergeCell ref="C128:E128"/>
    <mergeCell ref="G128:J128"/>
    <mergeCell ref="A105:K105"/>
    <mergeCell ref="A110:K110"/>
    <mergeCell ref="G99:G100"/>
    <mergeCell ref="H99:H100"/>
    <mergeCell ref="I99:I100"/>
    <mergeCell ref="J99:J100"/>
    <mergeCell ref="K99:K100"/>
    <mergeCell ref="A104:K104"/>
    <mergeCell ref="G94:G95"/>
    <mergeCell ref="H94:H95"/>
    <mergeCell ref="I94:I95"/>
    <mergeCell ref="J94:J95"/>
    <mergeCell ref="K94:K95"/>
    <mergeCell ref="B99:B100"/>
    <mergeCell ref="C99:C100"/>
    <mergeCell ref="G66:G67"/>
    <mergeCell ref="H66:H67"/>
    <mergeCell ref="F94:F95"/>
    <mergeCell ref="B66:B67"/>
    <mergeCell ref="N118:T118"/>
    <mergeCell ref="N120:T120"/>
    <mergeCell ref="N122:T122"/>
    <mergeCell ref="N124:T124"/>
    <mergeCell ref="N126:T126"/>
    <mergeCell ref="N116:T116"/>
    <mergeCell ref="A134:B134"/>
    <mergeCell ref="A135:B135"/>
    <mergeCell ref="A136:B136"/>
    <mergeCell ref="G121:G122"/>
    <mergeCell ref="H121:H122"/>
    <mergeCell ref="I121:I122"/>
    <mergeCell ref="J121:J122"/>
  </mergeCells>
  <hyperlinks>
    <hyperlink ref="A117" r:id="rId1" display="consultantplus://offline/ref=CF0B65AD7F358AF64A7F96E48FA9F722905D1B93A50E5216B7F11D768EEDDF1330B561F0A1B2C9E9U8x2M"/>
  </hyperlinks>
  <pageMargins left="0.6" right="0.2" top="0.43307086614173229" bottom="0.39370078740157483" header="0.31496062992125984" footer="0.31496062992125984"/>
  <pageSetup paperSize="9" scale="55" orientation="portrait" r:id="rId2"/>
</worksheet>
</file>

<file path=xl/worksheets/sheet2.xml><?xml version="1.0" encoding="utf-8"?>
<worksheet xmlns="http://schemas.openxmlformats.org/spreadsheetml/2006/main" xmlns:r="http://schemas.openxmlformats.org/officeDocument/2006/relationships">
  <dimension ref="A1:N177"/>
  <sheetViews>
    <sheetView view="pageBreakPreview" zoomScale="90" zoomScaleNormal="100" zoomScaleSheetLayoutView="90" workbookViewId="0">
      <selection activeCell="F12" sqref="F12"/>
    </sheetView>
  </sheetViews>
  <sheetFormatPr defaultRowHeight="15"/>
  <cols>
    <col min="1" max="1" width="5.7109375" customWidth="1"/>
    <col min="2" max="2" width="52.85546875" customWidth="1"/>
    <col min="3" max="10" width="12.42578125" customWidth="1"/>
    <col min="12" max="12" width="31.140625" customWidth="1"/>
  </cols>
  <sheetData>
    <row r="1" spans="1:10">
      <c r="A1" s="126" t="s">
        <v>0</v>
      </c>
      <c r="B1" s="126"/>
      <c r="C1" s="126"/>
      <c r="D1" s="126"/>
      <c r="E1" s="126"/>
      <c r="F1" s="126"/>
      <c r="G1" s="126"/>
      <c r="H1" s="126"/>
      <c r="I1" s="126"/>
      <c r="J1" s="126"/>
    </row>
    <row r="2" spans="1:10">
      <c r="A2" s="126" t="s">
        <v>1</v>
      </c>
      <c r="B2" s="126"/>
      <c r="C2" s="126"/>
      <c r="D2" s="126"/>
      <c r="E2" s="126"/>
      <c r="F2" s="126"/>
      <c r="G2" s="126"/>
      <c r="H2" s="126"/>
      <c r="I2" s="126"/>
      <c r="J2" s="126"/>
    </row>
    <row r="3" spans="1:10">
      <c r="A3" s="126" t="s">
        <v>2</v>
      </c>
      <c r="B3" s="126"/>
      <c r="C3" s="126"/>
      <c r="D3" s="126"/>
      <c r="E3" s="126"/>
      <c r="F3" s="126"/>
      <c r="G3" s="126"/>
      <c r="H3" s="126"/>
      <c r="I3" s="126"/>
      <c r="J3" s="126"/>
    </row>
    <row r="4" spans="1:10" ht="15.75">
      <c r="A4" s="1"/>
    </row>
    <row r="5" spans="1:10" ht="16.5">
      <c r="A5" s="2"/>
    </row>
    <row r="6" spans="1:10" ht="16.5">
      <c r="A6" s="148" t="s">
        <v>115</v>
      </c>
      <c r="B6" s="148"/>
      <c r="C6" s="148"/>
      <c r="D6" s="148"/>
      <c r="E6" s="148"/>
      <c r="F6" s="148"/>
      <c r="G6" s="148"/>
      <c r="H6" s="148"/>
      <c r="I6" s="148"/>
      <c r="J6" s="148"/>
    </row>
    <row r="7" spans="1:10" ht="15.75">
      <c r="A7" s="128"/>
      <c r="B7" s="128"/>
      <c r="C7" s="128"/>
      <c r="D7" s="128"/>
      <c r="E7" s="128"/>
      <c r="F7" s="128"/>
      <c r="G7" s="128"/>
      <c r="H7" s="128"/>
      <c r="I7" s="128"/>
      <c r="J7" s="128"/>
    </row>
    <row r="8" spans="1:10" ht="16.5">
      <c r="A8" s="149" t="s">
        <v>116</v>
      </c>
      <c r="B8" s="149"/>
      <c r="C8" s="149"/>
      <c r="D8" s="149"/>
      <c r="E8" s="149"/>
      <c r="F8" s="149"/>
      <c r="G8" s="149"/>
      <c r="H8" s="149"/>
      <c r="I8" s="149"/>
      <c r="J8" s="149"/>
    </row>
    <row r="9" spans="1:10" ht="16.5">
      <c r="A9" s="149" t="s">
        <v>117</v>
      </c>
      <c r="B9" s="149"/>
      <c r="C9" s="149"/>
      <c r="D9" s="149"/>
      <c r="E9" s="149"/>
      <c r="F9" s="149"/>
      <c r="G9" s="149"/>
      <c r="H9" s="149"/>
      <c r="I9" s="149"/>
      <c r="J9" s="149"/>
    </row>
    <row r="10" spans="1:10" ht="16.5">
      <c r="A10" s="149" t="s">
        <v>118</v>
      </c>
      <c r="B10" s="149"/>
      <c r="C10" s="149"/>
      <c r="D10" s="149"/>
      <c r="E10" s="149"/>
      <c r="F10" s="149"/>
      <c r="G10" s="149"/>
      <c r="H10" s="149"/>
      <c r="I10" s="149"/>
      <c r="J10" s="149"/>
    </row>
    <row r="11" spans="1:10" ht="15.75">
      <c r="A11" s="3"/>
    </row>
    <row r="12" spans="1:10" ht="63" customHeight="1">
      <c r="A12" s="113" t="s">
        <v>119</v>
      </c>
      <c r="B12" s="113"/>
    </row>
    <row r="13" spans="1:10" ht="66.599999999999994" customHeight="1">
      <c r="A13" s="113" t="s">
        <v>9</v>
      </c>
      <c r="B13" s="146"/>
      <c r="C13" s="112" t="s">
        <v>227</v>
      </c>
      <c r="D13" s="112"/>
      <c r="E13" s="112"/>
      <c r="F13" s="112"/>
      <c r="G13" s="112"/>
      <c r="H13" s="112"/>
      <c r="I13" s="112"/>
      <c r="J13" s="112"/>
    </row>
    <row r="14" spans="1:10" ht="15.75">
      <c r="A14" s="47"/>
      <c r="C14" s="40"/>
      <c r="D14" s="40"/>
      <c r="E14" s="40"/>
      <c r="F14" s="40"/>
      <c r="G14" s="40"/>
      <c r="H14" s="40"/>
      <c r="I14" s="40"/>
      <c r="J14" s="40"/>
    </row>
    <row r="15" spans="1:10" ht="15.75" customHeight="1">
      <c r="A15" s="113" t="s">
        <v>10</v>
      </c>
      <c r="B15" s="146"/>
      <c r="C15" s="112" t="s">
        <v>228</v>
      </c>
      <c r="D15" s="112"/>
      <c r="E15" s="112"/>
      <c r="F15" s="112"/>
      <c r="G15" s="112"/>
      <c r="H15" s="112"/>
      <c r="I15" s="112"/>
      <c r="J15" s="112"/>
    </row>
    <row r="16" spans="1:10" ht="15.75">
      <c r="A16" s="6"/>
      <c r="J16" s="20"/>
    </row>
    <row r="17" spans="1:10" ht="16.5" thickBot="1">
      <c r="A17" s="150" t="s">
        <v>11</v>
      </c>
      <c r="B17" s="150"/>
      <c r="C17" s="150"/>
      <c r="D17" s="150"/>
      <c r="E17" s="150"/>
      <c r="F17" s="150"/>
      <c r="G17" s="150"/>
      <c r="H17" s="150"/>
      <c r="I17" s="150"/>
      <c r="J17" s="150"/>
    </row>
    <row r="18" spans="1:10" ht="26.45" customHeight="1" thickBot="1">
      <c r="A18" s="151" t="s">
        <v>120</v>
      </c>
      <c r="B18" s="151" t="s">
        <v>121</v>
      </c>
      <c r="C18" s="151" t="s">
        <v>122</v>
      </c>
      <c r="D18" s="151" t="s">
        <v>123</v>
      </c>
      <c r="E18" s="151" t="s">
        <v>124</v>
      </c>
      <c r="F18" s="151" t="s">
        <v>125</v>
      </c>
      <c r="G18" s="151" t="s">
        <v>126</v>
      </c>
      <c r="H18" s="154" t="s">
        <v>127</v>
      </c>
      <c r="I18" s="155"/>
      <c r="J18" s="151" t="s">
        <v>128</v>
      </c>
    </row>
    <row r="19" spans="1:10" ht="25.5">
      <c r="A19" s="152"/>
      <c r="B19" s="152"/>
      <c r="C19" s="152"/>
      <c r="D19" s="152"/>
      <c r="E19" s="152"/>
      <c r="F19" s="152"/>
      <c r="G19" s="152"/>
      <c r="H19" s="151" t="s">
        <v>129</v>
      </c>
      <c r="I19" s="34" t="s">
        <v>130</v>
      </c>
      <c r="J19" s="152"/>
    </row>
    <row r="20" spans="1:10" ht="33.6" customHeight="1" thickBot="1">
      <c r="A20" s="153"/>
      <c r="B20" s="153"/>
      <c r="C20" s="153"/>
      <c r="D20" s="153"/>
      <c r="E20" s="153"/>
      <c r="F20" s="153"/>
      <c r="G20" s="153"/>
      <c r="H20" s="153"/>
      <c r="I20" s="32" t="s">
        <v>131</v>
      </c>
      <c r="J20" s="153"/>
    </row>
    <row r="21" spans="1:10" ht="15.75" thickBot="1">
      <c r="A21" s="33">
        <v>1</v>
      </c>
      <c r="B21" s="32">
        <v>2</v>
      </c>
      <c r="C21" s="32">
        <v>3</v>
      </c>
      <c r="D21" s="32">
        <v>4</v>
      </c>
      <c r="E21" s="32">
        <v>5</v>
      </c>
      <c r="F21" s="32">
        <v>6</v>
      </c>
      <c r="G21" s="32">
        <v>7</v>
      </c>
      <c r="H21" s="32">
        <v>8</v>
      </c>
      <c r="I21" s="32">
        <v>9</v>
      </c>
      <c r="J21" s="32">
        <v>10</v>
      </c>
    </row>
    <row r="22" spans="1:10" ht="15" customHeight="1">
      <c r="A22" s="159" t="s">
        <v>237</v>
      </c>
      <c r="B22" s="160"/>
      <c r="C22" s="160"/>
      <c r="D22" s="160"/>
      <c r="E22" s="160"/>
      <c r="F22" s="160"/>
      <c r="G22" s="160"/>
      <c r="H22" s="160"/>
      <c r="I22" s="160"/>
      <c r="J22" s="161"/>
    </row>
    <row r="23" spans="1:10" ht="15.75" customHeight="1">
      <c r="A23" s="156" t="s">
        <v>132</v>
      </c>
      <c r="B23" s="157"/>
      <c r="C23" s="157"/>
      <c r="D23" s="157"/>
      <c r="E23" s="157"/>
      <c r="F23" s="157"/>
      <c r="G23" s="157"/>
      <c r="H23" s="157"/>
      <c r="I23" s="157"/>
      <c r="J23" s="158"/>
    </row>
    <row r="24" spans="1:10" ht="64.5">
      <c r="A24" s="50">
        <v>96</v>
      </c>
      <c r="B24" s="51" t="s">
        <v>238</v>
      </c>
      <c r="C24" s="52">
        <v>42370</v>
      </c>
      <c r="D24" s="50" t="s">
        <v>239</v>
      </c>
      <c r="E24" s="53">
        <v>455.70499999999998</v>
      </c>
      <c r="F24" s="53">
        <v>455.70499999999998</v>
      </c>
      <c r="G24" s="54">
        <v>0</v>
      </c>
      <c r="H24" s="55">
        <f>E24-F24</f>
        <v>0</v>
      </c>
      <c r="I24" s="56">
        <f>H24/E24*100</f>
        <v>0</v>
      </c>
      <c r="J24" s="57">
        <v>1</v>
      </c>
    </row>
    <row r="25" spans="1:10" ht="90">
      <c r="A25" s="50">
        <v>100</v>
      </c>
      <c r="B25" s="51" t="s">
        <v>240</v>
      </c>
      <c r="C25" s="52">
        <v>42370</v>
      </c>
      <c r="D25" s="50" t="s">
        <v>239</v>
      </c>
      <c r="E25" s="53">
        <v>434.51504999999997</v>
      </c>
      <c r="F25" s="53">
        <v>434.51499999999999</v>
      </c>
      <c r="G25" s="54">
        <v>0</v>
      </c>
      <c r="H25" s="55">
        <f t="shared" ref="H25:H88" si="0">E25-F25</f>
        <v>4.9999999987448973E-5</v>
      </c>
      <c r="I25" s="56">
        <f t="shared" ref="I25:I92" si="1">H25/E25*100</f>
        <v>1.1507081282328189E-5</v>
      </c>
      <c r="J25" s="57">
        <v>1</v>
      </c>
    </row>
    <row r="26" spans="1:10" ht="102.75">
      <c r="A26" s="50">
        <v>101</v>
      </c>
      <c r="B26" s="51" t="s">
        <v>241</v>
      </c>
      <c r="C26" s="52">
        <v>42370</v>
      </c>
      <c r="D26" s="50" t="s">
        <v>239</v>
      </c>
      <c r="E26" s="53">
        <v>447.73638</v>
      </c>
      <c r="F26" s="53">
        <v>447</v>
      </c>
      <c r="G26" s="54">
        <v>0</v>
      </c>
      <c r="H26" s="55">
        <f t="shared" si="0"/>
        <v>0.73637999999999693</v>
      </c>
      <c r="I26" s="56">
        <f t="shared" si="1"/>
        <v>0.16446731444963147</v>
      </c>
      <c r="J26" s="57">
        <v>1</v>
      </c>
    </row>
    <row r="27" spans="1:10" ht="102.75">
      <c r="A27" s="50">
        <v>103</v>
      </c>
      <c r="B27" s="51" t="s">
        <v>242</v>
      </c>
      <c r="C27" s="52">
        <v>42370</v>
      </c>
      <c r="D27" s="50" t="s">
        <v>239</v>
      </c>
      <c r="E27" s="53">
        <v>450.6</v>
      </c>
      <c r="F27" s="53">
        <v>450.6</v>
      </c>
      <c r="G27" s="54">
        <v>0</v>
      </c>
      <c r="H27" s="55">
        <f t="shared" si="0"/>
        <v>0</v>
      </c>
      <c r="I27" s="56">
        <f t="shared" si="1"/>
        <v>0</v>
      </c>
      <c r="J27" s="57">
        <v>1</v>
      </c>
    </row>
    <row r="28" spans="1:10" ht="64.5">
      <c r="A28" s="50">
        <v>104</v>
      </c>
      <c r="B28" s="51" t="s">
        <v>243</v>
      </c>
      <c r="C28" s="52">
        <v>42370</v>
      </c>
      <c r="D28" s="50" t="s">
        <v>239</v>
      </c>
      <c r="E28" s="53">
        <v>201.77468999999999</v>
      </c>
      <c r="F28" s="53">
        <v>201.77468999999999</v>
      </c>
      <c r="G28" s="54">
        <v>0</v>
      </c>
      <c r="H28" s="55">
        <f t="shared" si="0"/>
        <v>0</v>
      </c>
      <c r="I28" s="56">
        <f t="shared" si="1"/>
        <v>0</v>
      </c>
      <c r="J28" s="57">
        <v>1</v>
      </c>
    </row>
    <row r="29" spans="1:10" ht="102.75">
      <c r="A29" s="50">
        <v>105</v>
      </c>
      <c r="B29" s="51" t="s">
        <v>244</v>
      </c>
      <c r="C29" s="52">
        <v>42370</v>
      </c>
      <c r="D29" s="50" t="s">
        <v>239</v>
      </c>
      <c r="E29" s="53">
        <v>380.71899999999999</v>
      </c>
      <c r="F29" s="53">
        <v>380</v>
      </c>
      <c r="G29" s="54">
        <v>0</v>
      </c>
      <c r="H29" s="55">
        <f t="shared" si="0"/>
        <v>0.71899999999999409</v>
      </c>
      <c r="I29" s="56">
        <f t="shared" si="1"/>
        <v>0.18885319618931393</v>
      </c>
      <c r="J29" s="57">
        <v>1</v>
      </c>
    </row>
    <row r="30" spans="1:10" ht="64.5">
      <c r="A30" s="54">
        <v>1</v>
      </c>
      <c r="B30" s="51" t="s">
        <v>245</v>
      </c>
      <c r="C30" s="58">
        <v>42398</v>
      </c>
      <c r="D30" s="50" t="s">
        <v>246</v>
      </c>
      <c r="E30" s="53">
        <v>106.045</v>
      </c>
      <c r="F30" s="53">
        <v>85.78</v>
      </c>
      <c r="G30" s="54">
        <v>0</v>
      </c>
      <c r="H30" s="55">
        <f t="shared" si="0"/>
        <v>20.265000000000001</v>
      </c>
      <c r="I30" s="56">
        <f t="shared" si="1"/>
        <v>19.109811872318357</v>
      </c>
      <c r="J30" s="57">
        <v>4</v>
      </c>
    </row>
    <row r="31" spans="1:10" ht="77.25">
      <c r="A31" s="54">
        <v>2</v>
      </c>
      <c r="B31" s="51" t="s">
        <v>247</v>
      </c>
      <c r="C31" s="58">
        <v>42424</v>
      </c>
      <c r="D31" s="50" t="s">
        <v>246</v>
      </c>
      <c r="E31" s="53">
        <v>270.28798999999998</v>
      </c>
      <c r="F31" s="53">
        <v>270.28798999999998</v>
      </c>
      <c r="G31" s="54">
        <v>0</v>
      </c>
      <c r="H31" s="55">
        <f t="shared" si="0"/>
        <v>0</v>
      </c>
      <c r="I31" s="56">
        <f t="shared" si="1"/>
        <v>0</v>
      </c>
      <c r="J31" s="57">
        <v>1</v>
      </c>
    </row>
    <row r="32" spans="1:10" ht="64.5">
      <c r="A32" s="54">
        <v>4</v>
      </c>
      <c r="B32" s="51" t="s">
        <v>248</v>
      </c>
      <c r="C32" s="58">
        <v>42429</v>
      </c>
      <c r="D32" s="50" t="s">
        <v>246</v>
      </c>
      <c r="E32" s="53">
        <v>76.196619999999996</v>
      </c>
      <c r="F32" s="53">
        <v>32.25</v>
      </c>
      <c r="G32" s="54">
        <v>0</v>
      </c>
      <c r="H32" s="55">
        <f t="shared" si="0"/>
        <v>43.946619999999996</v>
      </c>
      <c r="I32" s="56">
        <f t="shared" si="1"/>
        <v>57.675287958967203</v>
      </c>
      <c r="J32" s="57">
        <v>3</v>
      </c>
    </row>
    <row r="33" spans="1:10" ht="64.5">
      <c r="A33" s="54">
        <v>5</v>
      </c>
      <c r="B33" s="51" t="s">
        <v>249</v>
      </c>
      <c r="C33" s="58">
        <v>42431</v>
      </c>
      <c r="D33" s="50" t="s">
        <v>246</v>
      </c>
      <c r="E33" s="53">
        <v>19.496500000000001</v>
      </c>
      <c r="F33" s="53">
        <v>17.38</v>
      </c>
      <c r="G33" s="54">
        <v>0</v>
      </c>
      <c r="H33" s="55">
        <f t="shared" si="0"/>
        <v>2.116500000000002</v>
      </c>
      <c r="I33" s="56">
        <f t="shared" si="1"/>
        <v>10.855794629805359</v>
      </c>
      <c r="J33" s="57">
        <v>1</v>
      </c>
    </row>
    <row r="34" spans="1:10" ht="39">
      <c r="A34" s="54">
        <v>6</v>
      </c>
      <c r="B34" s="51" t="s">
        <v>250</v>
      </c>
      <c r="C34" s="58">
        <v>42431</v>
      </c>
      <c r="D34" s="50" t="s">
        <v>246</v>
      </c>
      <c r="E34" s="53">
        <v>9.5898299999999992</v>
      </c>
      <c r="F34" s="53">
        <v>9.5500000000000007</v>
      </c>
      <c r="G34" s="54">
        <v>0</v>
      </c>
      <c r="H34" s="55">
        <f t="shared" si="0"/>
        <v>3.9829999999998478E-2</v>
      </c>
      <c r="I34" s="56">
        <f t="shared" si="1"/>
        <v>0.41533582972793548</v>
      </c>
      <c r="J34" s="57">
        <v>1</v>
      </c>
    </row>
    <row r="35" spans="1:10" ht="77.25">
      <c r="A35" s="54">
        <v>7</v>
      </c>
      <c r="B35" s="51" t="s">
        <v>251</v>
      </c>
      <c r="C35" s="58">
        <v>42445</v>
      </c>
      <c r="D35" s="50" t="s">
        <v>252</v>
      </c>
      <c r="E35" s="53">
        <v>672.83454000000006</v>
      </c>
      <c r="F35" s="53">
        <v>565.18097999999998</v>
      </c>
      <c r="G35" s="54">
        <v>0</v>
      </c>
      <c r="H35" s="55">
        <f t="shared" si="0"/>
        <v>107.65356000000008</v>
      </c>
      <c r="I35" s="56">
        <f t="shared" si="1"/>
        <v>16.000004993798338</v>
      </c>
      <c r="J35" s="57">
        <v>8</v>
      </c>
    </row>
    <row r="36" spans="1:10" ht="90">
      <c r="A36" s="54">
        <v>8</v>
      </c>
      <c r="B36" s="51" t="s">
        <v>253</v>
      </c>
      <c r="C36" s="58">
        <v>42433</v>
      </c>
      <c r="D36" s="50" t="s">
        <v>246</v>
      </c>
      <c r="E36" s="53">
        <v>80.333300000000008</v>
      </c>
      <c r="F36" s="53">
        <v>50</v>
      </c>
      <c r="G36" s="54">
        <v>0</v>
      </c>
      <c r="H36" s="55">
        <f t="shared" si="0"/>
        <v>30.333300000000008</v>
      </c>
      <c r="I36" s="56">
        <f t="shared" si="1"/>
        <v>37.75931027357273</v>
      </c>
      <c r="J36" s="50">
        <v>2</v>
      </c>
    </row>
    <row r="37" spans="1:10" ht="102.75">
      <c r="A37" s="54">
        <v>10</v>
      </c>
      <c r="B37" s="51" t="s">
        <v>254</v>
      </c>
      <c r="C37" s="58">
        <v>42450</v>
      </c>
      <c r="D37" s="50" t="s">
        <v>246</v>
      </c>
      <c r="E37" s="53">
        <v>12</v>
      </c>
      <c r="F37" s="53">
        <v>7.5</v>
      </c>
      <c r="G37" s="54">
        <v>0</v>
      </c>
      <c r="H37" s="55">
        <f t="shared" si="0"/>
        <v>4.5</v>
      </c>
      <c r="I37" s="56">
        <f t="shared" si="1"/>
        <v>37.5</v>
      </c>
      <c r="J37" s="50">
        <v>5</v>
      </c>
    </row>
    <row r="38" spans="1:10" ht="102.75">
      <c r="A38" s="54">
        <v>11</v>
      </c>
      <c r="B38" s="51" t="s">
        <v>255</v>
      </c>
      <c r="C38" s="58">
        <v>42459</v>
      </c>
      <c r="D38" s="50" t="s">
        <v>246</v>
      </c>
      <c r="E38" s="53">
        <v>28.800049999999999</v>
      </c>
      <c r="F38" s="53">
        <v>14.2</v>
      </c>
      <c r="G38" s="54">
        <v>0</v>
      </c>
      <c r="H38" s="55">
        <f t="shared" si="0"/>
        <v>14.60005</v>
      </c>
      <c r="I38" s="56">
        <f t="shared" si="1"/>
        <v>50.694530044218681</v>
      </c>
      <c r="J38" s="50">
        <v>6</v>
      </c>
    </row>
    <row r="39" spans="1:10" ht="90">
      <c r="A39" s="54">
        <v>13</v>
      </c>
      <c r="B39" s="51" t="s">
        <v>256</v>
      </c>
      <c r="C39" s="58">
        <v>42459</v>
      </c>
      <c r="D39" s="50" t="s">
        <v>246</v>
      </c>
      <c r="E39" s="53">
        <v>27.999970000000001</v>
      </c>
      <c r="F39" s="53">
        <v>13.5</v>
      </c>
      <c r="G39" s="54">
        <v>0</v>
      </c>
      <c r="H39" s="55">
        <f t="shared" si="0"/>
        <v>14.499970000000001</v>
      </c>
      <c r="I39" s="56">
        <f t="shared" si="1"/>
        <v>51.785662627495675</v>
      </c>
      <c r="J39" s="57">
        <v>2</v>
      </c>
    </row>
    <row r="40" spans="1:10" ht="90">
      <c r="A40" s="54">
        <v>14</v>
      </c>
      <c r="B40" s="51" t="s">
        <v>257</v>
      </c>
      <c r="C40" s="58">
        <v>42478</v>
      </c>
      <c r="D40" s="50" t="s">
        <v>252</v>
      </c>
      <c r="E40" s="53">
        <v>1196.69</v>
      </c>
      <c r="F40" s="53">
        <v>909.48440000000005</v>
      </c>
      <c r="G40" s="54">
        <v>0</v>
      </c>
      <c r="H40" s="55">
        <f t="shared" si="0"/>
        <v>287.2056</v>
      </c>
      <c r="I40" s="56">
        <f t="shared" si="1"/>
        <v>24</v>
      </c>
      <c r="J40" s="57">
        <v>11</v>
      </c>
    </row>
    <row r="41" spans="1:10" ht="77.25">
      <c r="A41" s="54">
        <v>15</v>
      </c>
      <c r="B41" s="51" t="s">
        <v>258</v>
      </c>
      <c r="C41" s="58">
        <v>42478</v>
      </c>
      <c r="D41" s="50" t="s">
        <v>252</v>
      </c>
      <c r="E41" s="53">
        <v>529.38199999999995</v>
      </c>
      <c r="F41" s="53">
        <v>449.97469999999998</v>
      </c>
      <c r="G41" s="54">
        <v>0</v>
      </c>
      <c r="H41" s="55">
        <f t="shared" si="0"/>
        <v>79.407299999999964</v>
      </c>
      <c r="I41" s="56">
        <f t="shared" si="1"/>
        <v>14.999999999999995</v>
      </c>
      <c r="J41" s="57">
        <v>7</v>
      </c>
    </row>
    <row r="42" spans="1:10" ht="51.75">
      <c r="A42" s="54">
        <v>16</v>
      </c>
      <c r="B42" s="51" t="s">
        <v>259</v>
      </c>
      <c r="C42" s="58">
        <v>42472</v>
      </c>
      <c r="D42" s="50" t="s">
        <v>252</v>
      </c>
      <c r="E42" s="53">
        <v>674.49</v>
      </c>
      <c r="F42" s="53">
        <v>674.49</v>
      </c>
      <c r="G42" s="54">
        <v>0</v>
      </c>
      <c r="H42" s="55">
        <f t="shared" si="0"/>
        <v>0</v>
      </c>
      <c r="I42" s="56">
        <f t="shared" si="1"/>
        <v>0</v>
      </c>
      <c r="J42" s="57">
        <v>1</v>
      </c>
    </row>
    <row r="43" spans="1:10" ht="77.25">
      <c r="A43" s="54">
        <v>17</v>
      </c>
      <c r="B43" s="51" t="s">
        <v>260</v>
      </c>
      <c r="C43" s="58">
        <v>42494</v>
      </c>
      <c r="D43" s="50" t="s">
        <v>252</v>
      </c>
      <c r="E43" s="53">
        <v>404.91275000000002</v>
      </c>
      <c r="F43" s="53">
        <v>330.00400000000002</v>
      </c>
      <c r="G43" s="54">
        <v>0</v>
      </c>
      <c r="H43" s="55">
        <f t="shared" si="0"/>
        <v>74.908749999999998</v>
      </c>
      <c r="I43" s="56">
        <f t="shared" si="1"/>
        <v>18.499973142362151</v>
      </c>
      <c r="J43" s="57">
        <v>3</v>
      </c>
    </row>
    <row r="44" spans="1:10" ht="64.5">
      <c r="A44" s="54">
        <v>18</v>
      </c>
      <c r="B44" s="51" t="s">
        <v>261</v>
      </c>
      <c r="C44" s="58">
        <v>42495</v>
      </c>
      <c r="D44" s="50" t="s">
        <v>252</v>
      </c>
      <c r="E44" s="53">
        <v>300.67899999999997</v>
      </c>
      <c r="F44" s="53">
        <v>248.06</v>
      </c>
      <c r="G44" s="54">
        <v>0</v>
      </c>
      <c r="H44" s="55">
        <f t="shared" si="0"/>
        <v>52.618999999999971</v>
      </c>
      <c r="I44" s="56">
        <f t="shared" si="1"/>
        <v>17.500058201603697</v>
      </c>
      <c r="J44" s="57">
        <v>4</v>
      </c>
    </row>
    <row r="45" spans="1:10" ht="64.5">
      <c r="A45" s="54">
        <v>19</v>
      </c>
      <c r="B45" s="51" t="s">
        <v>262</v>
      </c>
      <c r="C45" s="58">
        <v>42502</v>
      </c>
      <c r="D45" s="50" t="s">
        <v>252</v>
      </c>
      <c r="E45" s="53">
        <v>573.47</v>
      </c>
      <c r="F45" s="53">
        <v>441.57190000000003</v>
      </c>
      <c r="G45" s="54">
        <v>0</v>
      </c>
      <c r="H45" s="55">
        <f t="shared" si="0"/>
        <v>131.8981</v>
      </c>
      <c r="I45" s="56">
        <f t="shared" si="1"/>
        <v>23</v>
      </c>
      <c r="J45" s="57">
        <v>9</v>
      </c>
    </row>
    <row r="46" spans="1:10" ht="64.5">
      <c r="A46" s="54">
        <v>21</v>
      </c>
      <c r="B46" s="51" t="s">
        <v>263</v>
      </c>
      <c r="C46" s="58">
        <v>42500</v>
      </c>
      <c r="D46" s="50" t="s">
        <v>246</v>
      </c>
      <c r="E46" s="53">
        <v>108.96033</v>
      </c>
      <c r="F46" s="53">
        <v>81.938999999999993</v>
      </c>
      <c r="G46" s="54">
        <v>0</v>
      </c>
      <c r="H46" s="55">
        <f t="shared" si="0"/>
        <v>27.021330000000006</v>
      </c>
      <c r="I46" s="56">
        <f t="shared" si="1"/>
        <v>24.799236566188821</v>
      </c>
      <c r="J46" s="57">
        <v>3</v>
      </c>
    </row>
    <row r="47" spans="1:10" ht="77.25">
      <c r="A47" s="54">
        <v>22</v>
      </c>
      <c r="B47" s="51" t="s">
        <v>264</v>
      </c>
      <c r="C47" s="58">
        <v>42508</v>
      </c>
      <c r="D47" s="50" t="s">
        <v>252</v>
      </c>
      <c r="E47" s="53">
        <v>483.505</v>
      </c>
      <c r="F47" s="53">
        <v>372.29861999999997</v>
      </c>
      <c r="G47" s="54">
        <v>0</v>
      </c>
      <c r="H47" s="55">
        <f t="shared" si="0"/>
        <v>111.20638000000002</v>
      </c>
      <c r="I47" s="56">
        <f t="shared" si="1"/>
        <v>23.000047569311594</v>
      </c>
      <c r="J47" s="57">
        <v>7</v>
      </c>
    </row>
    <row r="48" spans="1:10" ht="77.25">
      <c r="A48" s="54">
        <v>23</v>
      </c>
      <c r="B48" s="51" t="s">
        <v>265</v>
      </c>
      <c r="C48" s="58">
        <v>42508</v>
      </c>
      <c r="D48" s="50" t="s">
        <v>252</v>
      </c>
      <c r="E48" s="53">
        <v>162.28994</v>
      </c>
      <c r="F48" s="53">
        <v>131.45483999999999</v>
      </c>
      <c r="G48" s="54">
        <v>0</v>
      </c>
      <c r="H48" s="55">
        <f t="shared" si="0"/>
        <v>30.835100000000011</v>
      </c>
      <c r="I48" s="56">
        <f t="shared" si="1"/>
        <v>19.000007024464985</v>
      </c>
      <c r="J48" s="57">
        <v>5</v>
      </c>
    </row>
    <row r="49" spans="1:10" ht="77.25">
      <c r="A49" s="54">
        <v>24</v>
      </c>
      <c r="B49" s="51" t="s">
        <v>266</v>
      </c>
      <c r="C49" s="58">
        <v>42521</v>
      </c>
      <c r="D49" s="50" t="s">
        <v>252</v>
      </c>
      <c r="E49" s="53">
        <v>383.86</v>
      </c>
      <c r="F49" s="53">
        <v>312.84590000000003</v>
      </c>
      <c r="G49" s="54">
        <v>0</v>
      </c>
      <c r="H49" s="55">
        <f t="shared" si="0"/>
        <v>71.014099999999985</v>
      </c>
      <c r="I49" s="56">
        <f t="shared" si="1"/>
        <v>18.499999999999993</v>
      </c>
      <c r="J49" s="57">
        <v>6</v>
      </c>
    </row>
    <row r="50" spans="1:10" ht="102.75">
      <c r="A50" s="54">
        <v>25</v>
      </c>
      <c r="B50" s="51" t="s">
        <v>267</v>
      </c>
      <c r="C50" s="58">
        <v>42514</v>
      </c>
      <c r="D50" s="50" t="s">
        <v>252</v>
      </c>
      <c r="E50" s="53">
        <v>1266.3</v>
      </c>
      <c r="F50" s="53">
        <v>1266.3</v>
      </c>
      <c r="G50" s="54">
        <v>0</v>
      </c>
      <c r="H50" s="55">
        <f t="shared" si="0"/>
        <v>0</v>
      </c>
      <c r="I50" s="56">
        <f t="shared" si="1"/>
        <v>0</v>
      </c>
      <c r="J50" s="57">
        <v>1</v>
      </c>
    </row>
    <row r="51" spans="1:10" ht="64.5">
      <c r="A51" s="54">
        <v>26</v>
      </c>
      <c r="B51" s="51" t="s">
        <v>268</v>
      </c>
      <c r="C51" s="58">
        <v>42514</v>
      </c>
      <c r="D51" s="50" t="s">
        <v>252</v>
      </c>
      <c r="E51" s="53">
        <v>659.07</v>
      </c>
      <c r="F51" s="53">
        <v>494.30250000000001</v>
      </c>
      <c r="G51" s="54">
        <v>0</v>
      </c>
      <c r="H51" s="55">
        <f t="shared" si="0"/>
        <v>164.76750000000004</v>
      </c>
      <c r="I51" s="56">
        <f t="shared" si="1"/>
        <v>25.000000000000007</v>
      </c>
      <c r="J51" s="57">
        <v>9</v>
      </c>
    </row>
    <row r="52" spans="1:10" ht="64.5">
      <c r="A52" s="54">
        <v>27</v>
      </c>
      <c r="B52" s="51" t="s">
        <v>269</v>
      </c>
      <c r="C52" s="58">
        <v>42524</v>
      </c>
      <c r="D52" s="50" t="s">
        <v>252</v>
      </c>
      <c r="E52" s="53">
        <v>395.83</v>
      </c>
      <c r="F52" s="53">
        <v>298.85165000000001</v>
      </c>
      <c r="G52" s="54">
        <v>0</v>
      </c>
      <c r="H52" s="55">
        <f t="shared" si="0"/>
        <v>96.978349999999978</v>
      </c>
      <c r="I52" s="56">
        <f t="shared" si="1"/>
        <v>24.499999999999993</v>
      </c>
      <c r="J52" s="57">
        <v>7</v>
      </c>
    </row>
    <row r="53" spans="1:10" ht="39">
      <c r="A53" s="54">
        <v>28</v>
      </c>
      <c r="B53" s="51" t="s">
        <v>270</v>
      </c>
      <c r="C53" s="58">
        <v>42515</v>
      </c>
      <c r="D53" s="50" t="s">
        <v>246</v>
      </c>
      <c r="E53" s="53">
        <v>25</v>
      </c>
      <c r="F53" s="53">
        <v>25</v>
      </c>
      <c r="G53" s="54">
        <v>0</v>
      </c>
      <c r="H53" s="55">
        <f t="shared" si="0"/>
        <v>0</v>
      </c>
      <c r="I53" s="56">
        <f t="shared" si="1"/>
        <v>0</v>
      </c>
      <c r="J53" s="57">
        <v>1</v>
      </c>
    </row>
    <row r="54" spans="1:10" ht="64.5">
      <c r="A54" s="54">
        <v>29</v>
      </c>
      <c r="B54" s="51" t="s">
        <v>245</v>
      </c>
      <c r="C54" s="58">
        <v>42515</v>
      </c>
      <c r="D54" s="50" t="s">
        <v>246</v>
      </c>
      <c r="E54" s="53">
        <v>22.947500000000002</v>
      </c>
      <c r="F54" s="53">
        <v>20.55</v>
      </c>
      <c r="G54" s="54">
        <v>0</v>
      </c>
      <c r="H54" s="55">
        <f t="shared" si="0"/>
        <v>2.3975000000000009</v>
      </c>
      <c r="I54" s="56">
        <f t="shared" si="1"/>
        <v>10.447761194029853</v>
      </c>
      <c r="J54" s="57">
        <v>1</v>
      </c>
    </row>
    <row r="55" spans="1:10" ht="51.75">
      <c r="A55" s="54">
        <v>30</v>
      </c>
      <c r="B55" s="51" t="s">
        <v>271</v>
      </c>
      <c r="C55" s="58">
        <v>42522</v>
      </c>
      <c r="D55" s="50" t="s">
        <v>246</v>
      </c>
      <c r="E55" s="53">
        <v>429</v>
      </c>
      <c r="F55" s="53">
        <v>429</v>
      </c>
      <c r="G55" s="54">
        <v>0</v>
      </c>
      <c r="H55" s="55">
        <f t="shared" si="0"/>
        <v>0</v>
      </c>
      <c r="I55" s="56">
        <f t="shared" si="1"/>
        <v>0</v>
      </c>
      <c r="J55" s="57">
        <v>1</v>
      </c>
    </row>
    <row r="56" spans="1:10" ht="90">
      <c r="A56" s="54">
        <v>31</v>
      </c>
      <c r="B56" s="51" t="s">
        <v>272</v>
      </c>
      <c r="C56" s="58">
        <v>42522</v>
      </c>
      <c r="D56" s="50" t="s">
        <v>246</v>
      </c>
      <c r="E56" s="53">
        <v>97.44</v>
      </c>
      <c r="F56" s="53">
        <v>97.44</v>
      </c>
      <c r="G56" s="54">
        <v>0</v>
      </c>
      <c r="H56" s="55">
        <f t="shared" si="0"/>
        <v>0</v>
      </c>
      <c r="I56" s="56">
        <f t="shared" si="1"/>
        <v>0</v>
      </c>
      <c r="J56" s="57">
        <v>1</v>
      </c>
    </row>
    <row r="57" spans="1:10" ht="90">
      <c r="A57" s="54">
        <v>32</v>
      </c>
      <c r="B57" s="51" t="s">
        <v>273</v>
      </c>
      <c r="C57" s="58">
        <v>42522</v>
      </c>
      <c r="D57" s="50" t="s">
        <v>246</v>
      </c>
      <c r="E57" s="53">
        <v>97.44</v>
      </c>
      <c r="F57" s="53">
        <v>97.44</v>
      </c>
      <c r="G57" s="54">
        <v>0</v>
      </c>
      <c r="H57" s="55">
        <f t="shared" si="0"/>
        <v>0</v>
      </c>
      <c r="I57" s="56">
        <f t="shared" si="1"/>
        <v>0</v>
      </c>
      <c r="J57" s="57">
        <v>1</v>
      </c>
    </row>
    <row r="58" spans="1:10" ht="90">
      <c r="A58" s="54">
        <v>33</v>
      </c>
      <c r="B58" s="51" t="s">
        <v>274</v>
      </c>
      <c r="C58" s="58">
        <v>42522</v>
      </c>
      <c r="D58" s="50" t="s">
        <v>246</v>
      </c>
      <c r="E58" s="53">
        <v>97.44</v>
      </c>
      <c r="F58" s="53">
        <v>97.44</v>
      </c>
      <c r="G58" s="54">
        <v>0</v>
      </c>
      <c r="H58" s="55">
        <f t="shared" si="0"/>
        <v>0</v>
      </c>
      <c r="I58" s="56">
        <f t="shared" si="1"/>
        <v>0</v>
      </c>
      <c r="J58" s="57">
        <v>1</v>
      </c>
    </row>
    <row r="59" spans="1:10" ht="90">
      <c r="A59" s="54">
        <v>34</v>
      </c>
      <c r="B59" s="51" t="s">
        <v>275</v>
      </c>
      <c r="C59" s="58">
        <v>42522</v>
      </c>
      <c r="D59" s="50" t="s">
        <v>246</v>
      </c>
      <c r="E59" s="53">
        <v>97.44</v>
      </c>
      <c r="F59" s="53">
        <v>97.44</v>
      </c>
      <c r="G59" s="54">
        <v>0</v>
      </c>
      <c r="H59" s="55">
        <f t="shared" si="0"/>
        <v>0</v>
      </c>
      <c r="I59" s="56">
        <f t="shared" si="1"/>
        <v>0</v>
      </c>
      <c r="J59" s="57">
        <v>1</v>
      </c>
    </row>
    <row r="60" spans="1:10" ht="90">
      <c r="A60" s="54">
        <v>35</v>
      </c>
      <c r="B60" s="51" t="s">
        <v>276</v>
      </c>
      <c r="C60" s="58">
        <v>42522</v>
      </c>
      <c r="D60" s="50" t="s">
        <v>246</v>
      </c>
      <c r="E60" s="53">
        <v>97.44</v>
      </c>
      <c r="F60" s="53">
        <v>97.44</v>
      </c>
      <c r="G60" s="54">
        <v>0</v>
      </c>
      <c r="H60" s="55">
        <f t="shared" si="0"/>
        <v>0</v>
      </c>
      <c r="I60" s="56">
        <f t="shared" si="1"/>
        <v>0</v>
      </c>
      <c r="J60" s="57">
        <v>1</v>
      </c>
    </row>
    <row r="61" spans="1:10" ht="90">
      <c r="A61" s="54">
        <v>36</v>
      </c>
      <c r="B61" s="51" t="s">
        <v>277</v>
      </c>
      <c r="C61" s="58">
        <v>42522</v>
      </c>
      <c r="D61" s="50" t="s">
        <v>246</v>
      </c>
      <c r="E61" s="53">
        <v>97.44</v>
      </c>
      <c r="F61" s="53">
        <v>97.44</v>
      </c>
      <c r="G61" s="54">
        <v>0</v>
      </c>
      <c r="H61" s="55">
        <f t="shared" si="0"/>
        <v>0</v>
      </c>
      <c r="I61" s="56">
        <f t="shared" si="1"/>
        <v>0</v>
      </c>
      <c r="J61" s="57">
        <v>1</v>
      </c>
    </row>
    <row r="62" spans="1:10" ht="77.25">
      <c r="A62" s="54">
        <v>38</v>
      </c>
      <c r="B62" s="51" t="s">
        <v>278</v>
      </c>
      <c r="C62" s="58">
        <v>42535</v>
      </c>
      <c r="D62" s="50" t="s">
        <v>252</v>
      </c>
      <c r="E62" s="53">
        <v>777.39008000000001</v>
      </c>
      <c r="F62" s="53">
        <v>586.11305000000004</v>
      </c>
      <c r="G62" s="54">
        <v>0</v>
      </c>
      <c r="H62" s="55">
        <f t="shared" si="0"/>
        <v>191.27702999999997</v>
      </c>
      <c r="I62" s="56">
        <f t="shared" si="1"/>
        <v>24.605025832076475</v>
      </c>
      <c r="J62" s="57">
        <v>13</v>
      </c>
    </row>
    <row r="63" spans="1:10" ht="77.25">
      <c r="A63" s="54">
        <v>39</v>
      </c>
      <c r="B63" s="51" t="s">
        <v>279</v>
      </c>
      <c r="C63" s="58">
        <v>42541</v>
      </c>
      <c r="D63" s="50" t="s">
        <v>252</v>
      </c>
      <c r="E63" s="53">
        <v>593.59500000000003</v>
      </c>
      <c r="F63" s="53">
        <v>477.84378000000004</v>
      </c>
      <c r="G63" s="54">
        <v>0</v>
      </c>
      <c r="H63" s="55">
        <f t="shared" si="0"/>
        <v>115.75121999999999</v>
      </c>
      <c r="I63" s="56">
        <f t="shared" si="1"/>
        <v>19.500032850681016</v>
      </c>
      <c r="J63" s="57">
        <v>4</v>
      </c>
    </row>
    <row r="64" spans="1:10" ht="77.25">
      <c r="A64" s="54">
        <v>40</v>
      </c>
      <c r="B64" s="51" t="s">
        <v>280</v>
      </c>
      <c r="C64" s="58">
        <v>42541</v>
      </c>
      <c r="D64" s="50" t="s">
        <v>252</v>
      </c>
      <c r="E64" s="53">
        <v>1365</v>
      </c>
      <c r="F64" s="53">
        <v>1108.9000000000001</v>
      </c>
      <c r="G64" s="54">
        <v>0</v>
      </c>
      <c r="H64" s="55">
        <f t="shared" si="0"/>
        <v>256.09999999999991</v>
      </c>
      <c r="I64" s="56">
        <f t="shared" si="1"/>
        <v>18.761904761904756</v>
      </c>
      <c r="J64" s="57">
        <v>9</v>
      </c>
    </row>
    <row r="65" spans="1:10" ht="115.5">
      <c r="A65" s="54">
        <v>41</v>
      </c>
      <c r="B65" s="51" t="s">
        <v>281</v>
      </c>
      <c r="C65" s="58">
        <v>42541</v>
      </c>
      <c r="D65" s="50" t="s">
        <v>252</v>
      </c>
      <c r="E65" s="53">
        <v>888</v>
      </c>
      <c r="F65" s="53">
        <v>681.52</v>
      </c>
      <c r="G65" s="54">
        <v>0</v>
      </c>
      <c r="H65" s="55">
        <f t="shared" si="0"/>
        <v>206.48000000000002</v>
      </c>
      <c r="I65" s="56">
        <f t="shared" si="1"/>
        <v>23.252252252252255</v>
      </c>
      <c r="J65" s="57">
        <v>12</v>
      </c>
    </row>
    <row r="66" spans="1:10" ht="115.5">
      <c r="A66" s="54">
        <v>42</v>
      </c>
      <c r="B66" s="51" t="s">
        <v>282</v>
      </c>
      <c r="C66" s="58">
        <v>42542</v>
      </c>
      <c r="D66" s="50" t="s">
        <v>252</v>
      </c>
      <c r="E66" s="53">
        <v>888</v>
      </c>
      <c r="F66" s="53">
        <v>737.04</v>
      </c>
      <c r="G66" s="54">
        <v>0</v>
      </c>
      <c r="H66" s="55">
        <f t="shared" si="0"/>
        <v>150.96000000000004</v>
      </c>
      <c r="I66" s="56">
        <f t="shared" si="1"/>
        <v>17.000000000000004</v>
      </c>
      <c r="J66" s="57">
        <v>10</v>
      </c>
    </row>
    <row r="67" spans="1:10" ht="64.5">
      <c r="A67" s="54">
        <v>43</v>
      </c>
      <c r="B67" s="51" t="s">
        <v>283</v>
      </c>
      <c r="C67" s="58">
        <v>42541</v>
      </c>
      <c r="D67" s="50" t="s">
        <v>252</v>
      </c>
      <c r="E67" s="53">
        <v>1521</v>
      </c>
      <c r="F67" s="53">
        <v>1362.1849999999999</v>
      </c>
      <c r="G67" s="54">
        <v>0</v>
      </c>
      <c r="H67" s="55">
        <f t="shared" si="0"/>
        <v>158.81500000000005</v>
      </c>
      <c r="I67" s="56">
        <f t="shared" si="1"/>
        <v>10.441485864562791</v>
      </c>
      <c r="J67" s="57">
        <v>5</v>
      </c>
    </row>
    <row r="68" spans="1:10" ht="64.5">
      <c r="A68" s="54">
        <v>44</v>
      </c>
      <c r="B68" s="51" t="s">
        <v>284</v>
      </c>
      <c r="C68" s="58">
        <v>42537</v>
      </c>
      <c r="D68" s="50" t="s">
        <v>252</v>
      </c>
      <c r="E68" s="53">
        <v>180.316</v>
      </c>
      <c r="F68" s="53">
        <v>180.316</v>
      </c>
      <c r="G68" s="54">
        <v>0</v>
      </c>
      <c r="H68" s="55">
        <f t="shared" si="0"/>
        <v>0</v>
      </c>
      <c r="I68" s="56">
        <f t="shared" si="1"/>
        <v>0</v>
      </c>
      <c r="J68" s="57">
        <v>1</v>
      </c>
    </row>
    <row r="69" spans="1:10" ht="39">
      <c r="A69" s="54">
        <v>45</v>
      </c>
      <c r="B69" s="51" t="s">
        <v>285</v>
      </c>
      <c r="C69" s="58">
        <v>42541</v>
      </c>
      <c r="D69" s="50" t="s">
        <v>252</v>
      </c>
      <c r="E69" s="53">
        <v>878.36099999999999</v>
      </c>
      <c r="F69" s="53">
        <v>576.55561</v>
      </c>
      <c r="G69" s="54">
        <v>0</v>
      </c>
      <c r="H69" s="55">
        <f t="shared" si="0"/>
        <v>301.80538999999999</v>
      </c>
      <c r="I69" s="56">
        <f t="shared" si="1"/>
        <v>34.360062662162818</v>
      </c>
      <c r="J69" s="57">
        <v>13</v>
      </c>
    </row>
    <row r="70" spans="1:10" ht="90">
      <c r="A70" s="54">
        <v>46</v>
      </c>
      <c r="B70" s="51" t="s">
        <v>286</v>
      </c>
      <c r="C70" s="58">
        <v>42514</v>
      </c>
      <c r="D70" s="50" t="s">
        <v>287</v>
      </c>
      <c r="E70" s="53">
        <v>637.08332999999993</v>
      </c>
      <c r="F70" s="53">
        <v>500</v>
      </c>
      <c r="G70" s="54">
        <v>0</v>
      </c>
      <c r="H70" s="55">
        <f t="shared" si="0"/>
        <v>137.08332999999993</v>
      </c>
      <c r="I70" s="56">
        <f t="shared" si="1"/>
        <v>21.517331178638742</v>
      </c>
      <c r="J70" s="57">
        <v>4</v>
      </c>
    </row>
    <row r="71" spans="1:10" ht="77.25">
      <c r="A71" s="54">
        <v>47</v>
      </c>
      <c r="B71" s="51" t="s">
        <v>288</v>
      </c>
      <c r="C71" s="58">
        <v>42542</v>
      </c>
      <c r="D71" s="50" t="s">
        <v>252</v>
      </c>
      <c r="E71" s="53">
        <v>238.49350000000001</v>
      </c>
      <c r="F71" s="53">
        <v>228.95373999999998</v>
      </c>
      <c r="G71" s="54">
        <v>0</v>
      </c>
      <c r="H71" s="55">
        <f t="shared" si="0"/>
        <v>9.5397600000000295</v>
      </c>
      <c r="I71" s="56">
        <f t="shared" si="1"/>
        <v>4.0000083859727953</v>
      </c>
      <c r="J71" s="57">
        <v>3</v>
      </c>
    </row>
    <row r="72" spans="1:10" ht="64.5">
      <c r="A72" s="54">
        <v>48</v>
      </c>
      <c r="B72" s="51" t="s">
        <v>289</v>
      </c>
      <c r="C72" s="58">
        <v>42542</v>
      </c>
      <c r="D72" s="50" t="s">
        <v>252</v>
      </c>
      <c r="E72" s="53">
        <v>350</v>
      </c>
      <c r="F72" s="53">
        <v>304.5</v>
      </c>
      <c r="G72" s="54">
        <v>0</v>
      </c>
      <c r="H72" s="55">
        <f t="shared" si="0"/>
        <v>45.5</v>
      </c>
      <c r="I72" s="56">
        <f t="shared" si="1"/>
        <v>13</v>
      </c>
      <c r="J72" s="57">
        <v>3</v>
      </c>
    </row>
    <row r="73" spans="1:10" ht="64.5">
      <c r="A73" s="54">
        <v>49</v>
      </c>
      <c r="B73" s="51" t="s">
        <v>290</v>
      </c>
      <c r="C73" s="58">
        <v>42517</v>
      </c>
      <c r="D73" s="50" t="s">
        <v>252</v>
      </c>
      <c r="E73" s="53">
        <v>975</v>
      </c>
      <c r="F73" s="53">
        <v>711.5</v>
      </c>
      <c r="G73" s="54">
        <v>0</v>
      </c>
      <c r="H73" s="55">
        <f t="shared" si="0"/>
        <v>263.5</v>
      </c>
      <c r="I73" s="56">
        <f t="shared" si="1"/>
        <v>27.025641025641022</v>
      </c>
      <c r="J73" s="57">
        <v>8</v>
      </c>
    </row>
    <row r="74" spans="1:10" ht="64.5">
      <c r="A74" s="54">
        <v>50</v>
      </c>
      <c r="B74" s="51" t="s">
        <v>291</v>
      </c>
      <c r="C74" s="58">
        <v>42548</v>
      </c>
      <c r="D74" s="50" t="s">
        <v>252</v>
      </c>
      <c r="E74" s="53">
        <v>512</v>
      </c>
      <c r="F74" s="53">
        <v>414.72</v>
      </c>
      <c r="G74" s="54">
        <v>0</v>
      </c>
      <c r="H74" s="55">
        <f t="shared" si="0"/>
        <v>97.279999999999973</v>
      </c>
      <c r="I74" s="56">
        <f t="shared" si="1"/>
        <v>18.999999999999993</v>
      </c>
      <c r="J74" s="57">
        <v>8</v>
      </c>
    </row>
    <row r="75" spans="1:10" ht="64.5">
      <c r="A75" s="54">
        <v>51</v>
      </c>
      <c r="B75" s="51" t="s">
        <v>292</v>
      </c>
      <c r="C75" s="58">
        <v>42549</v>
      </c>
      <c r="D75" s="50" t="s">
        <v>252</v>
      </c>
      <c r="E75" s="53">
        <v>948</v>
      </c>
      <c r="F75" s="53">
        <v>796.32</v>
      </c>
      <c r="G75" s="54">
        <v>0</v>
      </c>
      <c r="H75" s="55">
        <f t="shared" si="0"/>
        <v>151.67999999999995</v>
      </c>
      <c r="I75" s="56">
        <f t="shared" si="1"/>
        <v>15.999999999999995</v>
      </c>
      <c r="J75" s="57">
        <v>10</v>
      </c>
    </row>
    <row r="76" spans="1:10" ht="51.75">
      <c r="A76" s="54">
        <v>52</v>
      </c>
      <c r="B76" s="51" t="s">
        <v>293</v>
      </c>
      <c r="C76" s="58">
        <v>42535</v>
      </c>
      <c r="D76" s="50" t="s">
        <v>246</v>
      </c>
      <c r="E76" s="53">
        <v>152.83323000000001</v>
      </c>
      <c r="F76" s="53">
        <v>54</v>
      </c>
      <c r="G76" s="54">
        <v>0</v>
      </c>
      <c r="H76" s="55">
        <f t="shared" si="0"/>
        <v>98.833230000000015</v>
      </c>
      <c r="I76" s="56">
        <f t="shared" si="1"/>
        <v>64.667369786007939</v>
      </c>
      <c r="J76" s="57">
        <v>5</v>
      </c>
    </row>
    <row r="77" spans="1:10" ht="77.25">
      <c r="A77" s="54">
        <v>53</v>
      </c>
      <c r="B77" s="51" t="s">
        <v>294</v>
      </c>
      <c r="C77" s="58">
        <v>42537</v>
      </c>
      <c r="D77" s="50" t="s">
        <v>246</v>
      </c>
      <c r="E77" s="53">
        <v>211.16667000000001</v>
      </c>
      <c r="F77" s="53">
        <v>210.4</v>
      </c>
      <c r="G77" s="54">
        <v>0</v>
      </c>
      <c r="H77" s="55">
        <f t="shared" si="0"/>
        <v>0.76667000000000485</v>
      </c>
      <c r="I77" s="56">
        <f t="shared" si="1"/>
        <v>0.36306392481351574</v>
      </c>
      <c r="J77" s="57">
        <v>2</v>
      </c>
    </row>
    <row r="78" spans="1:10" ht="64.5">
      <c r="A78" s="54">
        <v>54</v>
      </c>
      <c r="B78" s="51" t="s">
        <v>295</v>
      </c>
      <c r="C78" s="58">
        <v>42524</v>
      </c>
      <c r="D78" s="50" t="s">
        <v>252</v>
      </c>
      <c r="E78" s="53">
        <v>162.798</v>
      </c>
      <c r="F78" s="53">
        <v>157.10007000000002</v>
      </c>
      <c r="G78" s="54">
        <v>0</v>
      </c>
      <c r="H78" s="55">
        <f t="shared" si="0"/>
        <v>5.6979299999999853</v>
      </c>
      <c r="I78" s="56">
        <f t="shared" si="1"/>
        <v>3.4999999999999907</v>
      </c>
      <c r="J78" s="57">
        <v>3</v>
      </c>
    </row>
    <row r="79" spans="1:10" ht="77.25">
      <c r="A79" s="54">
        <v>55</v>
      </c>
      <c r="B79" s="51" t="s">
        <v>296</v>
      </c>
      <c r="C79" s="58">
        <v>42531</v>
      </c>
      <c r="D79" s="50" t="s">
        <v>252</v>
      </c>
      <c r="E79" s="53">
        <v>100</v>
      </c>
      <c r="F79" s="53">
        <v>100</v>
      </c>
      <c r="G79" s="54">
        <v>0</v>
      </c>
      <c r="H79" s="55">
        <f t="shared" si="0"/>
        <v>0</v>
      </c>
      <c r="I79" s="56">
        <f t="shared" si="1"/>
        <v>0</v>
      </c>
      <c r="J79" s="57">
        <v>2</v>
      </c>
    </row>
    <row r="80" spans="1:10" ht="39">
      <c r="A80" s="54">
        <v>56</v>
      </c>
      <c r="B80" s="51" t="s">
        <v>297</v>
      </c>
      <c r="C80" s="58">
        <v>42535</v>
      </c>
      <c r="D80" s="50" t="s">
        <v>246</v>
      </c>
      <c r="E80" s="53">
        <v>287.97000000000003</v>
      </c>
      <c r="F80" s="53">
        <v>287.10000000000002</v>
      </c>
      <c r="G80" s="54">
        <v>0</v>
      </c>
      <c r="H80" s="55">
        <f t="shared" si="0"/>
        <v>0.87000000000000455</v>
      </c>
      <c r="I80" s="56">
        <f t="shared" si="1"/>
        <v>0.30211480362537918</v>
      </c>
      <c r="J80" s="57">
        <v>2</v>
      </c>
    </row>
    <row r="81" spans="1:14" ht="77.25">
      <c r="A81" s="54">
        <v>57</v>
      </c>
      <c r="B81" s="51" t="s">
        <v>298</v>
      </c>
      <c r="C81" s="58">
        <v>42542</v>
      </c>
      <c r="D81" s="50" t="s">
        <v>252</v>
      </c>
      <c r="E81" s="53">
        <v>2742.85</v>
      </c>
      <c r="F81" s="53">
        <v>2317.7082500000001</v>
      </c>
      <c r="G81" s="54">
        <v>0</v>
      </c>
      <c r="H81" s="55">
        <f t="shared" si="0"/>
        <v>425.14174999999977</v>
      </c>
      <c r="I81" s="56">
        <f t="shared" si="1"/>
        <v>15.499999999999991</v>
      </c>
      <c r="J81" s="57">
        <v>6</v>
      </c>
    </row>
    <row r="82" spans="1:14" ht="77.25">
      <c r="A82" s="54">
        <v>59</v>
      </c>
      <c r="B82" s="51" t="s">
        <v>299</v>
      </c>
      <c r="C82" s="58">
        <v>42552</v>
      </c>
      <c r="D82" s="50" t="s">
        <v>287</v>
      </c>
      <c r="E82" s="53">
        <v>68.333330000000004</v>
      </c>
      <c r="F82" s="53">
        <v>35</v>
      </c>
      <c r="G82" s="54">
        <v>0</v>
      </c>
      <c r="H82" s="55">
        <f t="shared" si="0"/>
        <v>33.333330000000004</v>
      </c>
      <c r="I82" s="56">
        <f t="shared" si="1"/>
        <v>48.780485306365136</v>
      </c>
      <c r="J82" s="57">
        <v>3</v>
      </c>
    </row>
    <row r="83" spans="1:14" ht="77.25">
      <c r="A83" s="54">
        <v>60</v>
      </c>
      <c r="B83" s="51" t="s">
        <v>300</v>
      </c>
      <c r="C83" s="58">
        <v>42570</v>
      </c>
      <c r="D83" s="50" t="s">
        <v>246</v>
      </c>
      <c r="E83" s="53">
        <v>199.42658</v>
      </c>
      <c r="F83" s="53">
        <v>199</v>
      </c>
      <c r="G83" s="54">
        <v>0</v>
      </c>
      <c r="H83" s="55">
        <f t="shared" si="0"/>
        <v>0.42658000000000129</v>
      </c>
      <c r="I83" s="56">
        <f t="shared" si="1"/>
        <v>0.21390328210010986</v>
      </c>
      <c r="J83" s="57">
        <v>1</v>
      </c>
    </row>
    <row r="84" spans="1:14" ht="90">
      <c r="A84" s="54">
        <v>61</v>
      </c>
      <c r="B84" s="51" t="s">
        <v>301</v>
      </c>
      <c r="C84" s="58">
        <v>42576</v>
      </c>
      <c r="D84" s="50" t="s">
        <v>252</v>
      </c>
      <c r="E84" s="53">
        <v>2785.79961</v>
      </c>
      <c r="F84" s="53">
        <v>2785.79961</v>
      </c>
      <c r="G84" s="54">
        <v>0</v>
      </c>
      <c r="H84" s="55">
        <f t="shared" si="0"/>
        <v>0</v>
      </c>
      <c r="I84" s="56">
        <f t="shared" si="1"/>
        <v>0</v>
      </c>
      <c r="J84" s="57">
        <v>1</v>
      </c>
    </row>
    <row r="85" spans="1:14" ht="51.75">
      <c r="A85" s="54">
        <v>62</v>
      </c>
      <c r="B85" s="51" t="s">
        <v>302</v>
      </c>
      <c r="C85" s="58">
        <v>42580</v>
      </c>
      <c r="D85" s="50" t="s">
        <v>252</v>
      </c>
      <c r="E85" s="53">
        <v>519.20000000000005</v>
      </c>
      <c r="F85" s="53">
        <v>480.26</v>
      </c>
      <c r="G85" s="54">
        <v>0</v>
      </c>
      <c r="H85" s="55">
        <f t="shared" si="0"/>
        <v>38.940000000000055</v>
      </c>
      <c r="I85" s="56">
        <f t="shared" si="1"/>
        <v>7.5000000000000098</v>
      </c>
      <c r="J85" s="57">
        <v>4</v>
      </c>
    </row>
    <row r="86" spans="1:14" ht="51.75">
      <c r="A86" s="54">
        <v>63</v>
      </c>
      <c r="B86" s="51" t="s">
        <v>303</v>
      </c>
      <c r="C86" s="58">
        <v>42590</v>
      </c>
      <c r="D86" s="50" t="s">
        <v>252</v>
      </c>
      <c r="E86" s="53">
        <v>2503.3917099999999</v>
      </c>
      <c r="F86" s="53">
        <v>2503.3917099999999</v>
      </c>
      <c r="G86" s="54">
        <v>0</v>
      </c>
      <c r="H86" s="55">
        <f t="shared" si="0"/>
        <v>0</v>
      </c>
      <c r="I86" s="56">
        <f t="shared" si="1"/>
        <v>0</v>
      </c>
      <c r="J86" s="57">
        <v>1</v>
      </c>
    </row>
    <row r="87" spans="1:14" ht="90">
      <c r="A87" s="54">
        <v>64</v>
      </c>
      <c r="B87" s="51" t="s">
        <v>304</v>
      </c>
      <c r="C87" s="58">
        <v>42590</v>
      </c>
      <c r="D87" s="50" t="s">
        <v>252</v>
      </c>
      <c r="E87" s="53">
        <v>511.9</v>
      </c>
      <c r="F87" s="53">
        <v>511.9</v>
      </c>
      <c r="G87" s="54">
        <v>0</v>
      </c>
      <c r="H87" s="55">
        <f t="shared" si="0"/>
        <v>0</v>
      </c>
      <c r="I87" s="56">
        <f t="shared" si="1"/>
        <v>0</v>
      </c>
      <c r="J87" s="57">
        <v>1</v>
      </c>
    </row>
    <row r="88" spans="1:14" ht="77.25">
      <c r="A88" s="54">
        <v>65</v>
      </c>
      <c r="B88" s="51" t="s">
        <v>305</v>
      </c>
      <c r="C88" s="58">
        <v>42597</v>
      </c>
      <c r="D88" s="50" t="s">
        <v>246</v>
      </c>
      <c r="E88" s="53">
        <v>37.799999999999997</v>
      </c>
      <c r="F88" s="53">
        <v>8.1</v>
      </c>
      <c r="G88" s="54">
        <v>0</v>
      </c>
      <c r="H88" s="55">
        <f t="shared" si="0"/>
        <v>29.699999999999996</v>
      </c>
      <c r="I88" s="56">
        <f t="shared" si="1"/>
        <v>78.571428571428569</v>
      </c>
      <c r="J88" s="57">
        <v>7</v>
      </c>
    </row>
    <row r="89" spans="1:14" ht="77.25">
      <c r="A89" s="54">
        <v>66</v>
      </c>
      <c r="B89" s="51" t="s">
        <v>306</v>
      </c>
      <c r="C89" s="58">
        <v>42597</v>
      </c>
      <c r="D89" s="50" t="s">
        <v>246</v>
      </c>
      <c r="E89" s="53">
        <v>274.61063999999999</v>
      </c>
      <c r="F89" s="53">
        <v>244.6</v>
      </c>
      <c r="G89" s="54">
        <v>0</v>
      </c>
      <c r="H89" s="55">
        <f t="shared" ref="H89:H92" si="2">E89-F89</f>
        <v>30.010639999999995</v>
      </c>
      <c r="I89" s="56">
        <f t="shared" si="1"/>
        <v>10.928433071639175</v>
      </c>
      <c r="J89" s="57">
        <v>2</v>
      </c>
    </row>
    <row r="90" spans="1:14" ht="102.75">
      <c r="A90" s="54">
        <v>67</v>
      </c>
      <c r="B90" s="51" t="s">
        <v>307</v>
      </c>
      <c r="C90" s="58">
        <v>42599</v>
      </c>
      <c r="D90" s="50" t="s">
        <v>252</v>
      </c>
      <c r="E90" s="53">
        <v>321.66667000000001</v>
      </c>
      <c r="F90" s="53">
        <v>207.58608999999998</v>
      </c>
      <c r="G90" s="54">
        <v>0</v>
      </c>
      <c r="H90" s="55">
        <f t="shared" si="2"/>
        <v>114.08058000000003</v>
      </c>
      <c r="I90" s="56">
        <f t="shared" si="1"/>
        <v>35.46546491745633</v>
      </c>
      <c r="J90" s="57">
        <v>8</v>
      </c>
    </row>
    <row r="91" spans="1:14" ht="77.25">
      <c r="A91" s="54">
        <v>68</v>
      </c>
      <c r="B91" s="51" t="s">
        <v>308</v>
      </c>
      <c r="C91" s="58">
        <v>42604</v>
      </c>
      <c r="D91" s="50" t="s">
        <v>252</v>
      </c>
      <c r="E91" s="53">
        <v>326.93200000000002</v>
      </c>
      <c r="F91" s="53">
        <v>326.93200000000002</v>
      </c>
      <c r="G91" s="54">
        <v>0</v>
      </c>
      <c r="H91" s="55">
        <f t="shared" si="2"/>
        <v>0</v>
      </c>
      <c r="I91" s="56">
        <f t="shared" si="1"/>
        <v>0</v>
      </c>
      <c r="J91" s="57">
        <v>2</v>
      </c>
    </row>
    <row r="92" spans="1:14" ht="90">
      <c r="A92" s="54">
        <v>69</v>
      </c>
      <c r="B92" s="51" t="s">
        <v>309</v>
      </c>
      <c r="C92" s="58">
        <v>42613</v>
      </c>
      <c r="D92" s="50" t="s">
        <v>246</v>
      </c>
      <c r="E92" s="53">
        <v>12</v>
      </c>
      <c r="F92" s="53">
        <v>6</v>
      </c>
      <c r="G92" s="54">
        <v>0</v>
      </c>
      <c r="H92" s="55">
        <f t="shared" si="2"/>
        <v>6</v>
      </c>
      <c r="I92" s="56">
        <f t="shared" si="1"/>
        <v>50</v>
      </c>
      <c r="J92" s="57">
        <v>4</v>
      </c>
    </row>
    <row r="93" spans="1:14" ht="89.25">
      <c r="A93" s="64">
        <v>70</v>
      </c>
      <c r="B93" s="65" t="s">
        <v>314</v>
      </c>
      <c r="C93" s="66">
        <v>42636</v>
      </c>
      <c r="D93" s="64" t="s">
        <v>287</v>
      </c>
      <c r="E93" s="67">
        <v>2500</v>
      </c>
      <c r="F93" s="68">
        <v>1700</v>
      </c>
      <c r="G93" s="69">
        <v>0</v>
      </c>
      <c r="H93" s="70">
        <f t="shared" ref="H93:H126" si="3">E93-F93</f>
        <v>800</v>
      </c>
      <c r="I93" s="71">
        <f t="shared" ref="I93:I126" si="4">H93/E93*100</f>
        <v>32</v>
      </c>
      <c r="J93" s="72">
        <v>4</v>
      </c>
      <c r="M93">
        <f>E93/1000</f>
        <v>2.5</v>
      </c>
      <c r="N93">
        <f>F93/1000</f>
        <v>1.7</v>
      </c>
    </row>
    <row r="94" spans="1:14" ht="76.5">
      <c r="A94" s="64">
        <v>71</v>
      </c>
      <c r="B94" s="73" t="s">
        <v>315</v>
      </c>
      <c r="C94" s="66">
        <v>42641</v>
      </c>
      <c r="D94" s="64" t="s">
        <v>246</v>
      </c>
      <c r="E94" s="68">
        <v>55.00067</v>
      </c>
      <c r="F94" s="68">
        <v>49.31</v>
      </c>
      <c r="G94" s="69">
        <v>0</v>
      </c>
      <c r="H94" s="70">
        <f t="shared" si="3"/>
        <v>5.6906699999999972</v>
      </c>
      <c r="I94" s="71">
        <f t="shared" si="4"/>
        <v>10.346546687522165</v>
      </c>
      <c r="J94" s="72">
        <v>2</v>
      </c>
      <c r="M94">
        <f t="shared" ref="M94:M126" si="5">E94/1000</f>
        <v>5.5000670000000002E-2</v>
      </c>
      <c r="N94">
        <f t="shared" ref="N94:N126" si="6">F94/1000</f>
        <v>4.931E-2</v>
      </c>
    </row>
    <row r="95" spans="1:14" ht="89.25">
      <c r="A95" s="64">
        <v>72</v>
      </c>
      <c r="B95" s="65" t="s">
        <v>316</v>
      </c>
      <c r="C95" s="66">
        <v>42647</v>
      </c>
      <c r="D95" s="64" t="s">
        <v>246</v>
      </c>
      <c r="E95" s="68">
        <v>41.400040000000004</v>
      </c>
      <c r="F95" s="68">
        <v>14.9</v>
      </c>
      <c r="G95" s="69">
        <v>0</v>
      </c>
      <c r="H95" s="70">
        <f t="shared" si="3"/>
        <v>26.500040000000006</v>
      </c>
      <c r="I95" s="71">
        <f t="shared" si="4"/>
        <v>64.00969660898879</v>
      </c>
      <c r="J95" s="72">
        <v>6</v>
      </c>
      <c r="M95">
        <f t="shared" si="5"/>
        <v>4.1400040000000006E-2</v>
      </c>
      <c r="N95">
        <f t="shared" si="6"/>
        <v>1.49E-2</v>
      </c>
    </row>
    <row r="96" spans="1:14" ht="76.5">
      <c r="A96" s="64">
        <v>73</v>
      </c>
      <c r="B96" s="65" t="s">
        <v>317</v>
      </c>
      <c r="C96" s="66">
        <v>42647</v>
      </c>
      <c r="D96" s="64" t="s">
        <v>246</v>
      </c>
      <c r="E96" s="68">
        <v>148.73769000000001</v>
      </c>
      <c r="F96" s="68">
        <v>125</v>
      </c>
      <c r="G96" s="69">
        <v>0</v>
      </c>
      <c r="H96" s="70">
        <f t="shared" si="3"/>
        <v>23.737690000000015</v>
      </c>
      <c r="I96" s="71">
        <f t="shared" si="4"/>
        <v>15.959431667924932</v>
      </c>
      <c r="J96" s="72">
        <v>2</v>
      </c>
      <c r="M96">
        <f t="shared" si="5"/>
        <v>0.14873769000000001</v>
      </c>
      <c r="N96">
        <f t="shared" si="6"/>
        <v>0.125</v>
      </c>
    </row>
    <row r="97" spans="1:14" ht="76.5">
      <c r="A97" s="64">
        <v>74</v>
      </c>
      <c r="B97" s="65" t="s">
        <v>318</v>
      </c>
      <c r="C97" s="66">
        <v>42649</v>
      </c>
      <c r="D97" s="64" t="s">
        <v>252</v>
      </c>
      <c r="E97" s="68">
        <v>401.31867999999997</v>
      </c>
      <c r="F97" s="68">
        <v>281.84184000000005</v>
      </c>
      <c r="G97" s="69">
        <v>0</v>
      </c>
      <c r="H97" s="70">
        <f t="shared" si="3"/>
        <v>119.47683999999992</v>
      </c>
      <c r="I97" s="71">
        <f t="shared" si="4"/>
        <v>29.771063734187486</v>
      </c>
      <c r="J97" s="72">
        <v>11</v>
      </c>
      <c r="M97">
        <f t="shared" si="5"/>
        <v>0.40131867999999998</v>
      </c>
      <c r="N97">
        <f t="shared" si="6"/>
        <v>0.28184184000000007</v>
      </c>
    </row>
    <row r="98" spans="1:14" ht="76.5">
      <c r="A98" s="64">
        <v>75</v>
      </c>
      <c r="B98" s="65" t="s">
        <v>319</v>
      </c>
      <c r="C98" s="66">
        <v>42653</v>
      </c>
      <c r="D98" s="64" t="s">
        <v>246</v>
      </c>
      <c r="E98" s="68">
        <v>242.06179</v>
      </c>
      <c r="F98" s="68">
        <v>242.06179</v>
      </c>
      <c r="G98" s="69">
        <v>0</v>
      </c>
      <c r="H98" s="70">
        <f t="shared" si="3"/>
        <v>0</v>
      </c>
      <c r="I98" s="71">
        <f t="shared" si="4"/>
        <v>0</v>
      </c>
      <c r="J98" s="72">
        <v>1</v>
      </c>
      <c r="M98">
        <f t="shared" si="5"/>
        <v>0.24206179</v>
      </c>
      <c r="N98">
        <f t="shared" si="6"/>
        <v>0.24206179</v>
      </c>
    </row>
    <row r="99" spans="1:14" ht="76.5">
      <c r="A99" s="64">
        <v>76</v>
      </c>
      <c r="B99" s="65" t="s">
        <v>320</v>
      </c>
      <c r="C99" s="66">
        <v>42653</v>
      </c>
      <c r="D99" s="64" t="s">
        <v>246</v>
      </c>
      <c r="E99" s="68">
        <v>48.193390000000001</v>
      </c>
      <c r="F99" s="68">
        <v>48.193390000000001</v>
      </c>
      <c r="G99" s="69">
        <v>0</v>
      </c>
      <c r="H99" s="70">
        <f t="shared" si="3"/>
        <v>0</v>
      </c>
      <c r="I99" s="71">
        <f t="shared" si="4"/>
        <v>0</v>
      </c>
      <c r="J99" s="72">
        <v>1</v>
      </c>
      <c r="M99">
        <f t="shared" si="5"/>
        <v>4.8193390000000003E-2</v>
      </c>
      <c r="N99">
        <f t="shared" si="6"/>
        <v>4.8193390000000003E-2</v>
      </c>
    </row>
    <row r="100" spans="1:14" ht="89.25">
      <c r="A100" s="64">
        <v>77</v>
      </c>
      <c r="B100" s="65" t="s">
        <v>321</v>
      </c>
      <c r="C100" s="66">
        <v>42653</v>
      </c>
      <c r="D100" s="64" t="s">
        <v>246</v>
      </c>
      <c r="E100" s="68">
        <v>173.39439999999999</v>
      </c>
      <c r="F100" s="68">
        <v>173.39439999999999</v>
      </c>
      <c r="G100" s="69">
        <v>0</v>
      </c>
      <c r="H100" s="70">
        <f t="shared" si="3"/>
        <v>0</v>
      </c>
      <c r="I100" s="71">
        <f t="shared" si="4"/>
        <v>0</v>
      </c>
      <c r="J100" s="72">
        <v>1</v>
      </c>
      <c r="M100">
        <f t="shared" si="5"/>
        <v>0.1733944</v>
      </c>
      <c r="N100">
        <f t="shared" si="6"/>
        <v>0.1733944</v>
      </c>
    </row>
    <row r="101" spans="1:14" ht="76.5">
      <c r="A101" s="64">
        <v>78</v>
      </c>
      <c r="B101" s="65" t="s">
        <v>322</v>
      </c>
      <c r="C101" s="66">
        <v>42653</v>
      </c>
      <c r="D101" s="64" t="s">
        <v>246</v>
      </c>
      <c r="E101" s="68">
        <v>96.35042</v>
      </c>
      <c r="F101" s="68">
        <v>96.35042</v>
      </c>
      <c r="G101" s="69">
        <v>0</v>
      </c>
      <c r="H101" s="70">
        <f t="shared" si="3"/>
        <v>0</v>
      </c>
      <c r="I101" s="71">
        <f t="shared" si="4"/>
        <v>0</v>
      </c>
      <c r="J101" s="72">
        <v>1</v>
      </c>
      <c r="M101">
        <f t="shared" si="5"/>
        <v>9.6350420000000006E-2</v>
      </c>
      <c r="N101">
        <f t="shared" si="6"/>
        <v>9.6350420000000006E-2</v>
      </c>
    </row>
    <row r="102" spans="1:14" ht="63.75">
      <c r="A102" s="64">
        <v>79</v>
      </c>
      <c r="B102" s="65" t="s">
        <v>323</v>
      </c>
      <c r="C102" s="66">
        <v>42655</v>
      </c>
      <c r="D102" s="64" t="s">
        <v>252</v>
      </c>
      <c r="E102" s="68">
        <v>537.11752000000001</v>
      </c>
      <c r="F102" s="68">
        <v>365</v>
      </c>
      <c r="G102" s="69">
        <v>0</v>
      </c>
      <c r="H102" s="70">
        <f t="shared" si="3"/>
        <v>172.11752000000001</v>
      </c>
      <c r="I102" s="71">
        <f t="shared" si="4"/>
        <v>32.044666872903349</v>
      </c>
      <c r="J102" s="72">
        <v>9</v>
      </c>
      <c r="M102">
        <f t="shared" si="5"/>
        <v>0.53711752000000001</v>
      </c>
      <c r="N102">
        <f t="shared" si="6"/>
        <v>0.36499999999999999</v>
      </c>
    </row>
    <row r="103" spans="1:14" ht="63.75">
      <c r="A103" s="64">
        <v>80</v>
      </c>
      <c r="B103" s="65" t="s">
        <v>324</v>
      </c>
      <c r="C103" s="66">
        <v>42655</v>
      </c>
      <c r="D103" s="64" t="s">
        <v>252</v>
      </c>
      <c r="E103" s="68">
        <v>390.25747999999999</v>
      </c>
      <c r="F103" s="68">
        <v>295</v>
      </c>
      <c r="G103" s="69">
        <v>0</v>
      </c>
      <c r="H103" s="70">
        <f t="shared" si="3"/>
        <v>95.257479999999987</v>
      </c>
      <c r="I103" s="71">
        <f t="shared" si="4"/>
        <v>24.408880004042459</v>
      </c>
      <c r="J103" s="72">
        <v>6</v>
      </c>
      <c r="M103">
        <f t="shared" si="5"/>
        <v>0.39025747999999999</v>
      </c>
      <c r="N103">
        <f t="shared" si="6"/>
        <v>0.29499999999999998</v>
      </c>
    </row>
    <row r="104" spans="1:14" ht="63.75">
      <c r="A104" s="64">
        <v>82</v>
      </c>
      <c r="B104" s="74" t="s">
        <v>325</v>
      </c>
      <c r="C104" s="66">
        <v>42668</v>
      </c>
      <c r="D104" s="64" t="s">
        <v>252</v>
      </c>
      <c r="E104" s="68">
        <v>55.895330000000001</v>
      </c>
      <c r="F104" s="68">
        <v>55.895330000000001</v>
      </c>
      <c r="G104" s="69">
        <v>0</v>
      </c>
      <c r="H104" s="70">
        <f t="shared" si="3"/>
        <v>0</v>
      </c>
      <c r="I104" s="71">
        <f t="shared" si="4"/>
        <v>0</v>
      </c>
      <c r="J104" s="72">
        <v>4</v>
      </c>
      <c r="M104">
        <f t="shared" si="5"/>
        <v>5.589533E-2</v>
      </c>
      <c r="N104">
        <f t="shared" si="6"/>
        <v>5.589533E-2</v>
      </c>
    </row>
    <row r="105" spans="1:14" ht="89.25">
      <c r="A105" s="64">
        <v>83</v>
      </c>
      <c r="B105" s="65" t="s">
        <v>326</v>
      </c>
      <c r="C105" s="66">
        <v>42668</v>
      </c>
      <c r="D105" s="64" t="s">
        <v>252</v>
      </c>
      <c r="E105" s="68">
        <v>250.27601000000001</v>
      </c>
      <c r="F105" s="68">
        <v>250.27601000000001</v>
      </c>
      <c r="G105" s="69">
        <v>0</v>
      </c>
      <c r="H105" s="70">
        <f t="shared" si="3"/>
        <v>0</v>
      </c>
      <c r="I105" s="71">
        <f t="shared" si="4"/>
        <v>0</v>
      </c>
      <c r="J105" s="72">
        <v>3</v>
      </c>
      <c r="M105">
        <f t="shared" si="5"/>
        <v>0.25027600999999999</v>
      </c>
      <c r="N105">
        <f t="shared" si="6"/>
        <v>0.25027600999999999</v>
      </c>
    </row>
    <row r="106" spans="1:14" ht="89.25">
      <c r="A106" s="64">
        <v>85</v>
      </c>
      <c r="B106" s="65" t="s">
        <v>328</v>
      </c>
      <c r="C106" s="66">
        <v>42661</v>
      </c>
      <c r="D106" s="64" t="s">
        <v>246</v>
      </c>
      <c r="E106" s="68">
        <v>150</v>
      </c>
      <c r="F106" s="68">
        <v>147</v>
      </c>
      <c r="G106" s="69">
        <v>0</v>
      </c>
      <c r="H106" s="70">
        <f t="shared" si="3"/>
        <v>3</v>
      </c>
      <c r="I106" s="71">
        <f t="shared" si="4"/>
        <v>2</v>
      </c>
      <c r="J106" s="72">
        <v>2</v>
      </c>
      <c r="M106">
        <f t="shared" si="5"/>
        <v>0.15</v>
      </c>
      <c r="N106">
        <f t="shared" si="6"/>
        <v>0.14699999999999999</v>
      </c>
    </row>
    <row r="107" spans="1:14" ht="89.25">
      <c r="A107" s="64">
        <v>86</v>
      </c>
      <c r="B107" s="65" t="s">
        <v>329</v>
      </c>
      <c r="C107" s="66">
        <v>42681</v>
      </c>
      <c r="D107" s="64" t="s">
        <v>246</v>
      </c>
      <c r="E107" s="68">
        <v>170.82372000000001</v>
      </c>
      <c r="F107" s="68">
        <v>169.5</v>
      </c>
      <c r="G107" s="69">
        <v>0</v>
      </c>
      <c r="H107" s="70">
        <f t="shared" si="3"/>
        <v>1.3237200000000087</v>
      </c>
      <c r="I107" s="71">
        <f t="shared" si="4"/>
        <v>0.77490409411527195</v>
      </c>
      <c r="J107" s="72">
        <v>2</v>
      </c>
      <c r="M107">
        <f t="shared" si="5"/>
        <v>0.17082372000000001</v>
      </c>
      <c r="N107">
        <f t="shared" si="6"/>
        <v>0.16950000000000001</v>
      </c>
    </row>
    <row r="108" spans="1:14" ht="38.25">
      <c r="A108" s="64">
        <v>87</v>
      </c>
      <c r="B108" s="65" t="s">
        <v>330</v>
      </c>
      <c r="C108" s="66">
        <v>42682</v>
      </c>
      <c r="D108" s="64" t="s">
        <v>246</v>
      </c>
      <c r="E108" s="68">
        <v>49.65</v>
      </c>
      <c r="F108" s="68">
        <v>48.45</v>
      </c>
      <c r="G108" s="69">
        <v>0</v>
      </c>
      <c r="H108" s="70">
        <f t="shared" si="3"/>
        <v>1.1999999999999957</v>
      </c>
      <c r="I108" s="71">
        <f t="shared" si="4"/>
        <v>2.4169184290030126</v>
      </c>
      <c r="J108" s="72">
        <v>3</v>
      </c>
      <c r="M108">
        <f t="shared" si="5"/>
        <v>4.965E-2</v>
      </c>
      <c r="N108">
        <f t="shared" si="6"/>
        <v>4.845E-2</v>
      </c>
    </row>
    <row r="109" spans="1:14" ht="89.25">
      <c r="A109" s="64">
        <v>88</v>
      </c>
      <c r="B109" s="65" t="s">
        <v>331</v>
      </c>
      <c r="C109" s="66">
        <v>42682</v>
      </c>
      <c r="D109" s="64" t="s">
        <v>252</v>
      </c>
      <c r="E109" s="68">
        <v>179.16667000000001</v>
      </c>
      <c r="F109" s="68">
        <v>149.60427999999999</v>
      </c>
      <c r="G109" s="69">
        <v>0</v>
      </c>
      <c r="H109" s="70">
        <f t="shared" si="3"/>
        <v>29.562390000000022</v>
      </c>
      <c r="I109" s="71">
        <f t="shared" si="4"/>
        <v>16.49993829767558</v>
      </c>
      <c r="J109" s="72">
        <v>3</v>
      </c>
      <c r="M109">
        <f t="shared" si="5"/>
        <v>0.17916667</v>
      </c>
      <c r="N109">
        <f t="shared" si="6"/>
        <v>0.14960427999999998</v>
      </c>
    </row>
    <row r="110" spans="1:14" ht="51">
      <c r="A110" s="64">
        <v>89</v>
      </c>
      <c r="B110" s="65" t="s">
        <v>332</v>
      </c>
      <c r="C110" s="66">
        <v>42688</v>
      </c>
      <c r="D110" s="64" t="s">
        <v>252</v>
      </c>
      <c r="E110" s="68">
        <v>558.99467000000004</v>
      </c>
      <c r="F110" s="68">
        <v>525.45402999999999</v>
      </c>
      <c r="G110" s="69">
        <v>0</v>
      </c>
      <c r="H110" s="70">
        <f t="shared" si="3"/>
        <v>33.540640000000053</v>
      </c>
      <c r="I110" s="71">
        <f t="shared" si="4"/>
        <v>6.0001717011004869</v>
      </c>
      <c r="J110" s="72">
        <v>2</v>
      </c>
      <c r="M110">
        <f t="shared" si="5"/>
        <v>0.55899467000000003</v>
      </c>
      <c r="N110">
        <f t="shared" si="6"/>
        <v>0.52545403000000002</v>
      </c>
    </row>
    <row r="111" spans="1:14" ht="63.75">
      <c r="A111" s="64">
        <v>90</v>
      </c>
      <c r="B111" s="65" t="s">
        <v>333</v>
      </c>
      <c r="C111" s="66">
        <v>42688</v>
      </c>
      <c r="D111" s="64" t="s">
        <v>252</v>
      </c>
      <c r="E111" s="68">
        <v>32.558999999999997</v>
      </c>
      <c r="F111" s="68">
        <v>30.931000000000001</v>
      </c>
      <c r="G111" s="69">
        <v>0</v>
      </c>
      <c r="H111" s="70">
        <f t="shared" si="3"/>
        <v>1.6279999999999966</v>
      </c>
      <c r="I111" s="71">
        <f t="shared" si="4"/>
        <v>5.0001535673699946</v>
      </c>
      <c r="J111" s="72">
        <v>3</v>
      </c>
      <c r="M111">
        <f t="shared" si="5"/>
        <v>3.2558999999999998E-2</v>
      </c>
      <c r="N111">
        <f t="shared" si="6"/>
        <v>3.0931E-2</v>
      </c>
    </row>
    <row r="112" spans="1:14" ht="76.5">
      <c r="A112" s="64">
        <v>92</v>
      </c>
      <c r="B112" s="65" t="s">
        <v>335</v>
      </c>
      <c r="C112" s="66">
        <v>42689</v>
      </c>
      <c r="D112" s="64" t="s">
        <v>252</v>
      </c>
      <c r="E112" s="68">
        <v>4</v>
      </c>
      <c r="F112" s="68">
        <v>3.98</v>
      </c>
      <c r="G112" s="69">
        <v>0</v>
      </c>
      <c r="H112" s="70">
        <f t="shared" si="3"/>
        <v>2.0000000000000018E-2</v>
      </c>
      <c r="I112" s="71">
        <f t="shared" si="4"/>
        <v>0.50000000000000044</v>
      </c>
      <c r="J112" s="72">
        <v>2</v>
      </c>
      <c r="M112">
        <f t="shared" si="5"/>
        <v>4.0000000000000001E-3</v>
      </c>
      <c r="N112">
        <f t="shared" si="6"/>
        <v>3.98E-3</v>
      </c>
    </row>
    <row r="113" spans="1:14" ht="140.25">
      <c r="A113" s="64">
        <v>95</v>
      </c>
      <c r="B113" s="65" t="s">
        <v>338</v>
      </c>
      <c r="C113" s="66">
        <v>42692</v>
      </c>
      <c r="D113" s="64" t="s">
        <v>239</v>
      </c>
      <c r="E113" s="68">
        <v>2906.8620000000001</v>
      </c>
      <c r="F113" s="68">
        <v>2906.8620000000001</v>
      </c>
      <c r="G113" s="69">
        <v>0</v>
      </c>
      <c r="H113" s="70">
        <f t="shared" si="3"/>
        <v>0</v>
      </c>
      <c r="I113" s="71">
        <f t="shared" si="4"/>
        <v>0</v>
      </c>
      <c r="J113" s="72">
        <v>1</v>
      </c>
      <c r="M113">
        <f t="shared" si="5"/>
        <v>2.9068620000000003</v>
      </c>
      <c r="N113">
        <f t="shared" si="6"/>
        <v>2.9068620000000003</v>
      </c>
    </row>
    <row r="114" spans="1:14" ht="89.25">
      <c r="A114" s="64">
        <v>108</v>
      </c>
      <c r="B114" s="65" t="s">
        <v>351</v>
      </c>
      <c r="C114" s="66">
        <v>42699</v>
      </c>
      <c r="D114" s="64" t="s">
        <v>246</v>
      </c>
      <c r="E114" s="68">
        <v>459.13595000000004</v>
      </c>
      <c r="F114" s="68">
        <v>374</v>
      </c>
      <c r="G114" s="69">
        <v>0</v>
      </c>
      <c r="H114" s="70">
        <f t="shared" si="3"/>
        <v>85.135950000000037</v>
      </c>
      <c r="I114" s="71">
        <f t="shared" si="4"/>
        <v>18.542645157714187</v>
      </c>
      <c r="J114" s="72">
        <v>3</v>
      </c>
      <c r="M114">
        <f t="shared" si="5"/>
        <v>0.45913595000000001</v>
      </c>
      <c r="N114">
        <f t="shared" si="6"/>
        <v>0.374</v>
      </c>
    </row>
    <row r="115" spans="1:14" ht="89.25">
      <c r="A115" s="64">
        <v>109</v>
      </c>
      <c r="B115" s="65" t="s">
        <v>352</v>
      </c>
      <c r="C115" s="66">
        <v>42702</v>
      </c>
      <c r="D115" s="64" t="s">
        <v>252</v>
      </c>
      <c r="E115" s="68">
        <v>2126.6666700000001</v>
      </c>
      <c r="F115" s="68">
        <v>2116.03334</v>
      </c>
      <c r="G115" s="69">
        <v>0</v>
      </c>
      <c r="H115" s="70">
        <f t="shared" si="3"/>
        <v>10.633330000000115</v>
      </c>
      <c r="I115" s="71">
        <f t="shared" si="4"/>
        <v>0.49999984247649465</v>
      </c>
      <c r="J115" s="72">
        <v>2</v>
      </c>
      <c r="M115">
        <f t="shared" si="5"/>
        <v>2.1266666700000001</v>
      </c>
      <c r="N115">
        <f t="shared" si="6"/>
        <v>2.11603334</v>
      </c>
    </row>
    <row r="116" spans="1:14" ht="63.75">
      <c r="A116" s="64">
        <v>110</v>
      </c>
      <c r="B116" s="65" t="s">
        <v>353</v>
      </c>
      <c r="C116" s="66">
        <v>42702</v>
      </c>
      <c r="D116" s="64" t="s">
        <v>252</v>
      </c>
      <c r="E116" s="68">
        <v>72.271529999999998</v>
      </c>
      <c r="F116" s="68">
        <v>38.738639999999997</v>
      </c>
      <c r="G116" s="69">
        <v>0</v>
      </c>
      <c r="H116" s="70">
        <f t="shared" si="3"/>
        <v>33.532890000000002</v>
      </c>
      <c r="I116" s="71">
        <f t="shared" si="4"/>
        <v>46.398478072900915</v>
      </c>
      <c r="J116" s="72">
        <v>6</v>
      </c>
      <c r="M116">
        <f t="shared" si="5"/>
        <v>7.227153E-2</v>
      </c>
      <c r="N116">
        <f t="shared" si="6"/>
        <v>3.8738639999999998E-2</v>
      </c>
    </row>
    <row r="117" spans="1:14" ht="102">
      <c r="A117" s="64">
        <v>112</v>
      </c>
      <c r="B117" s="65" t="s">
        <v>355</v>
      </c>
      <c r="C117" s="66">
        <v>42703</v>
      </c>
      <c r="D117" s="64" t="s">
        <v>239</v>
      </c>
      <c r="E117" s="68">
        <v>527.76199999999994</v>
      </c>
      <c r="F117" s="68">
        <v>527.76199999999994</v>
      </c>
      <c r="G117" s="69">
        <v>0</v>
      </c>
      <c r="H117" s="70">
        <f t="shared" si="3"/>
        <v>0</v>
      </c>
      <c r="I117" s="71">
        <f t="shared" si="4"/>
        <v>0</v>
      </c>
      <c r="J117" s="72">
        <v>1</v>
      </c>
      <c r="M117">
        <f t="shared" si="5"/>
        <v>0.52776199999999995</v>
      </c>
      <c r="N117">
        <f t="shared" si="6"/>
        <v>0.52776199999999995</v>
      </c>
    </row>
    <row r="118" spans="1:14" ht="63.75">
      <c r="A118" s="64">
        <v>113</v>
      </c>
      <c r="B118" s="65" t="s">
        <v>356</v>
      </c>
      <c r="C118" s="66">
        <v>42704</v>
      </c>
      <c r="D118" s="64" t="s">
        <v>246</v>
      </c>
      <c r="E118" s="68">
        <v>23.341669999999997</v>
      </c>
      <c r="F118" s="68">
        <v>22.9</v>
      </c>
      <c r="G118" s="69">
        <v>0</v>
      </c>
      <c r="H118" s="70">
        <f t="shared" si="3"/>
        <v>0.44166999999999845</v>
      </c>
      <c r="I118" s="71">
        <f t="shared" si="4"/>
        <v>1.8921953741955846</v>
      </c>
      <c r="J118" s="72">
        <v>1</v>
      </c>
      <c r="M118">
        <f t="shared" si="5"/>
        <v>2.3341669999999998E-2</v>
      </c>
      <c r="N118">
        <f t="shared" si="6"/>
        <v>2.29E-2</v>
      </c>
    </row>
    <row r="119" spans="1:14" ht="102">
      <c r="A119" s="64">
        <v>114</v>
      </c>
      <c r="B119" s="65" t="s">
        <v>357</v>
      </c>
      <c r="C119" s="66">
        <v>42704</v>
      </c>
      <c r="D119" s="64" t="s">
        <v>239</v>
      </c>
      <c r="E119" s="68">
        <v>218.71700000000001</v>
      </c>
      <c r="F119" s="68">
        <v>218.71700000000001</v>
      </c>
      <c r="G119" s="69">
        <v>0</v>
      </c>
      <c r="H119" s="70">
        <f t="shared" si="3"/>
        <v>0</v>
      </c>
      <c r="I119" s="71">
        <f t="shared" si="4"/>
        <v>0</v>
      </c>
      <c r="J119" s="72">
        <v>1</v>
      </c>
      <c r="M119">
        <f t="shared" si="5"/>
        <v>0.21871700000000002</v>
      </c>
      <c r="N119">
        <f t="shared" si="6"/>
        <v>0.21871700000000002</v>
      </c>
    </row>
    <row r="120" spans="1:14" ht="89.25">
      <c r="A120" s="64">
        <v>115</v>
      </c>
      <c r="B120" s="65" t="s">
        <v>358</v>
      </c>
      <c r="C120" s="66">
        <v>42704</v>
      </c>
      <c r="D120" s="64" t="s">
        <v>239</v>
      </c>
      <c r="E120" s="68">
        <v>298.68200000000002</v>
      </c>
      <c r="F120" s="68">
        <v>295</v>
      </c>
      <c r="G120" s="69">
        <v>0</v>
      </c>
      <c r="H120" s="70">
        <f t="shared" si="3"/>
        <v>3.6820000000000164</v>
      </c>
      <c r="I120" s="71">
        <f t="shared" si="4"/>
        <v>1.2327492115360204</v>
      </c>
      <c r="J120" s="72">
        <v>2</v>
      </c>
      <c r="M120">
        <f t="shared" si="5"/>
        <v>0.298682</v>
      </c>
      <c r="N120">
        <f t="shared" si="6"/>
        <v>0.29499999999999998</v>
      </c>
    </row>
    <row r="121" spans="1:14" ht="102">
      <c r="A121" s="64">
        <v>116</v>
      </c>
      <c r="B121" s="65" t="s">
        <v>359</v>
      </c>
      <c r="C121" s="66">
        <v>42705</v>
      </c>
      <c r="D121" s="64" t="s">
        <v>239</v>
      </c>
      <c r="E121" s="68">
        <v>340.221</v>
      </c>
      <c r="F121" s="68">
        <v>335</v>
      </c>
      <c r="G121" s="69">
        <v>0</v>
      </c>
      <c r="H121" s="70">
        <f t="shared" si="3"/>
        <v>5.2210000000000036</v>
      </c>
      <c r="I121" s="71">
        <f t="shared" si="4"/>
        <v>1.5345907513057699</v>
      </c>
      <c r="J121" s="72">
        <v>2</v>
      </c>
      <c r="M121">
        <f t="shared" si="5"/>
        <v>0.340221</v>
      </c>
      <c r="N121">
        <f t="shared" si="6"/>
        <v>0.33500000000000002</v>
      </c>
    </row>
    <row r="122" spans="1:14" ht="102">
      <c r="A122" s="64">
        <v>117</v>
      </c>
      <c r="B122" s="65" t="s">
        <v>360</v>
      </c>
      <c r="C122" s="66">
        <v>42705</v>
      </c>
      <c r="D122" s="64" t="s">
        <v>239</v>
      </c>
      <c r="E122" s="68">
        <v>516.17399999999998</v>
      </c>
      <c r="F122" s="68">
        <v>499</v>
      </c>
      <c r="G122" s="69">
        <v>0</v>
      </c>
      <c r="H122" s="70">
        <f t="shared" si="3"/>
        <v>17.173999999999978</v>
      </c>
      <c r="I122" s="71">
        <f t="shared" si="4"/>
        <v>3.327172620085471</v>
      </c>
      <c r="J122" s="72">
        <v>2</v>
      </c>
      <c r="M122">
        <f t="shared" si="5"/>
        <v>0.51617400000000002</v>
      </c>
      <c r="N122">
        <f t="shared" si="6"/>
        <v>0.499</v>
      </c>
    </row>
    <row r="123" spans="1:14" ht="102">
      <c r="A123" s="64">
        <v>122</v>
      </c>
      <c r="B123" s="65" t="s">
        <v>365</v>
      </c>
      <c r="C123" s="66">
        <v>42709</v>
      </c>
      <c r="D123" s="64" t="s">
        <v>239</v>
      </c>
      <c r="E123" s="68">
        <v>346.01799999999997</v>
      </c>
      <c r="F123" s="68">
        <v>340</v>
      </c>
      <c r="G123" s="69">
        <v>0</v>
      </c>
      <c r="H123" s="70">
        <f t="shared" si="3"/>
        <v>6.0179999999999723</v>
      </c>
      <c r="I123" s="71">
        <f t="shared" si="4"/>
        <v>1.7392158789427059</v>
      </c>
      <c r="J123" s="72">
        <v>1</v>
      </c>
      <c r="M123">
        <f t="shared" si="5"/>
        <v>0.34601799999999999</v>
      </c>
      <c r="N123">
        <f t="shared" si="6"/>
        <v>0.34</v>
      </c>
    </row>
    <row r="124" spans="1:14" ht="38.25">
      <c r="A124" s="64">
        <v>125</v>
      </c>
      <c r="B124" s="65" t="s">
        <v>368</v>
      </c>
      <c r="C124" s="66">
        <v>42710</v>
      </c>
      <c r="D124" s="64" t="s">
        <v>246</v>
      </c>
      <c r="E124" s="68">
        <v>45</v>
      </c>
      <c r="F124" s="68">
        <v>45</v>
      </c>
      <c r="G124" s="69">
        <v>0</v>
      </c>
      <c r="H124" s="70">
        <f t="shared" si="3"/>
        <v>0</v>
      </c>
      <c r="I124" s="71">
        <f t="shared" si="4"/>
        <v>0</v>
      </c>
      <c r="J124" s="72">
        <v>1</v>
      </c>
      <c r="M124">
        <f t="shared" si="5"/>
        <v>4.4999999999999998E-2</v>
      </c>
      <c r="N124">
        <f t="shared" si="6"/>
        <v>4.4999999999999998E-2</v>
      </c>
    </row>
    <row r="125" spans="1:14" ht="102">
      <c r="A125" s="64">
        <v>126</v>
      </c>
      <c r="B125" s="65" t="s">
        <v>369</v>
      </c>
      <c r="C125" s="66">
        <v>42712</v>
      </c>
      <c r="D125" s="64" t="s">
        <v>239</v>
      </c>
      <c r="E125" s="68">
        <v>439.58600000000001</v>
      </c>
      <c r="F125" s="68">
        <v>430</v>
      </c>
      <c r="G125" s="69">
        <v>0</v>
      </c>
      <c r="H125" s="70">
        <f t="shared" si="3"/>
        <v>9.5860000000000127</v>
      </c>
      <c r="I125" s="71">
        <f t="shared" si="4"/>
        <v>2.1806881929815809</v>
      </c>
      <c r="J125" s="72">
        <v>2</v>
      </c>
      <c r="M125">
        <f t="shared" si="5"/>
        <v>0.43958600000000003</v>
      </c>
      <c r="N125">
        <f t="shared" si="6"/>
        <v>0.43</v>
      </c>
    </row>
    <row r="126" spans="1:14" ht="89.25">
      <c r="A126" s="64">
        <v>127</v>
      </c>
      <c r="B126" s="65" t="s">
        <v>370</v>
      </c>
      <c r="C126" s="66">
        <v>42712</v>
      </c>
      <c r="D126" s="64" t="s">
        <v>239</v>
      </c>
      <c r="E126" s="68">
        <v>481.62099999999998</v>
      </c>
      <c r="F126" s="68">
        <v>480</v>
      </c>
      <c r="G126" s="69">
        <v>0</v>
      </c>
      <c r="H126" s="70">
        <f t="shared" si="3"/>
        <v>1.6209999999999809</v>
      </c>
      <c r="I126" s="71">
        <f t="shared" si="4"/>
        <v>0.33657170264585246</v>
      </c>
      <c r="J126" s="72">
        <v>1</v>
      </c>
      <c r="M126">
        <f t="shared" si="5"/>
        <v>0.48162099999999997</v>
      </c>
      <c r="N126">
        <f t="shared" si="6"/>
        <v>0.48</v>
      </c>
    </row>
    <row r="127" spans="1:14">
      <c r="A127" s="54"/>
      <c r="B127" s="54" t="s">
        <v>133</v>
      </c>
      <c r="C127" s="54" t="s">
        <v>31</v>
      </c>
      <c r="D127" s="54" t="s">
        <v>31</v>
      </c>
      <c r="E127" s="55">
        <f t="shared" ref="E127" si="7">SUM(E24:E126)</f>
        <v>48733.834090000004</v>
      </c>
      <c r="F127" s="55">
        <f>SUM(F24:F126)</f>
        <v>43008.491550000013</v>
      </c>
      <c r="G127" s="55">
        <f t="shared" ref="G127" si="8">SUM(G24:G77)</f>
        <v>0</v>
      </c>
      <c r="H127" s="55">
        <f>SUM(H24:H126)</f>
        <v>5725.3425400000006</v>
      </c>
      <c r="I127" s="56">
        <f>H127/E127*100</f>
        <v>11.748188187751923</v>
      </c>
      <c r="J127" s="59">
        <f t="shared" ref="J127" si="9">SUM(J24:J126)</f>
        <v>372</v>
      </c>
    </row>
    <row r="128" spans="1:14">
      <c r="A128" s="147" t="s">
        <v>310</v>
      </c>
      <c r="B128" s="147"/>
      <c r="C128" s="147"/>
      <c r="D128" s="147"/>
      <c r="E128" s="147"/>
      <c r="F128" s="147"/>
      <c r="G128" s="147"/>
      <c r="H128" s="147"/>
      <c r="I128" s="147"/>
      <c r="J128" s="147"/>
    </row>
    <row r="129" spans="1:13">
      <c r="A129" s="147" t="s">
        <v>134</v>
      </c>
      <c r="B129" s="147"/>
      <c r="C129" s="147"/>
      <c r="D129" s="147"/>
      <c r="E129" s="147"/>
      <c r="F129" s="147"/>
      <c r="G129" s="147"/>
      <c r="H129" s="147"/>
      <c r="I129" s="147"/>
      <c r="J129" s="147"/>
    </row>
    <row r="130" spans="1:13">
      <c r="A130" s="54" t="s">
        <v>311</v>
      </c>
      <c r="B130" s="54" t="s">
        <v>311</v>
      </c>
      <c r="C130" s="54" t="s">
        <v>311</v>
      </c>
      <c r="D130" s="54" t="s">
        <v>311</v>
      </c>
      <c r="E130" s="54" t="s">
        <v>311</v>
      </c>
      <c r="F130" s="54" t="s">
        <v>311</v>
      </c>
      <c r="G130" s="54" t="s">
        <v>311</v>
      </c>
      <c r="H130" s="54" t="s">
        <v>311</v>
      </c>
      <c r="I130" s="54" t="s">
        <v>311</v>
      </c>
      <c r="J130" s="54" t="s">
        <v>311</v>
      </c>
    </row>
    <row r="131" spans="1:13">
      <c r="A131" s="54"/>
      <c r="B131" s="54" t="s">
        <v>135</v>
      </c>
      <c r="C131" s="54"/>
      <c r="D131" s="54"/>
      <c r="E131" s="54"/>
      <c r="F131" s="54"/>
      <c r="G131" s="54"/>
      <c r="H131" s="54"/>
      <c r="I131" s="54"/>
      <c r="J131" s="54"/>
    </row>
    <row r="132" spans="1:13">
      <c r="A132" s="147" t="s">
        <v>312</v>
      </c>
      <c r="B132" s="147"/>
      <c r="C132" s="147"/>
      <c r="D132" s="147"/>
      <c r="E132" s="147"/>
      <c r="F132" s="147"/>
      <c r="G132" s="147"/>
      <c r="H132" s="147"/>
      <c r="I132" s="147"/>
      <c r="J132" s="147"/>
    </row>
    <row r="133" spans="1:13">
      <c r="A133" s="147" t="s">
        <v>136</v>
      </c>
      <c r="B133" s="147"/>
      <c r="C133" s="147"/>
      <c r="D133" s="147"/>
      <c r="E133" s="147"/>
      <c r="F133" s="147"/>
      <c r="G133" s="147"/>
      <c r="H133" s="147"/>
      <c r="I133" s="147"/>
      <c r="J133" s="147"/>
    </row>
    <row r="134" spans="1:13" ht="51.75">
      <c r="A134" s="54">
        <v>3</v>
      </c>
      <c r="B134" s="51" t="s">
        <v>313</v>
      </c>
      <c r="C134" s="54" t="s">
        <v>31</v>
      </c>
      <c r="D134" s="50" t="s">
        <v>252</v>
      </c>
      <c r="E134" s="53">
        <v>639.89</v>
      </c>
      <c r="F134" s="54" t="s">
        <v>31</v>
      </c>
      <c r="G134" s="54">
        <v>0</v>
      </c>
      <c r="H134" s="54">
        <v>0</v>
      </c>
      <c r="I134" s="54">
        <v>0</v>
      </c>
      <c r="J134" s="57">
        <v>0</v>
      </c>
    </row>
    <row r="135" spans="1:13" ht="51.75">
      <c r="A135" s="54">
        <v>12</v>
      </c>
      <c r="B135" s="51" t="s">
        <v>259</v>
      </c>
      <c r="C135" s="54" t="s">
        <v>31</v>
      </c>
      <c r="D135" s="50" t="s">
        <v>252</v>
      </c>
      <c r="E135" s="53">
        <v>674.49</v>
      </c>
      <c r="F135" s="54" t="s">
        <v>31</v>
      </c>
      <c r="G135" s="54">
        <v>0</v>
      </c>
      <c r="H135" s="54">
        <v>0</v>
      </c>
      <c r="I135" s="54">
        <v>0</v>
      </c>
      <c r="J135" s="57">
        <v>1</v>
      </c>
    </row>
    <row r="136" spans="1:13" ht="90">
      <c r="A136" s="54">
        <v>58</v>
      </c>
      <c r="B136" s="51" t="s">
        <v>301</v>
      </c>
      <c r="C136" s="54" t="s">
        <v>31</v>
      </c>
      <c r="D136" s="50" t="s">
        <v>252</v>
      </c>
      <c r="E136" s="53">
        <v>2785.8</v>
      </c>
      <c r="F136" s="54" t="s">
        <v>31</v>
      </c>
      <c r="G136" s="54">
        <v>0</v>
      </c>
      <c r="H136" s="54">
        <v>0</v>
      </c>
      <c r="I136" s="54">
        <v>0</v>
      </c>
      <c r="J136" s="57">
        <v>0</v>
      </c>
    </row>
    <row r="137" spans="1:13" ht="140.25">
      <c r="A137" s="64">
        <v>84</v>
      </c>
      <c r="B137" s="65" t="s">
        <v>327</v>
      </c>
      <c r="C137" s="69" t="s">
        <v>31</v>
      </c>
      <c r="D137" s="64" t="s">
        <v>252</v>
      </c>
      <c r="E137" s="68">
        <v>2906.8620000000001</v>
      </c>
      <c r="F137" s="69" t="s">
        <v>31</v>
      </c>
      <c r="G137" s="69">
        <v>0</v>
      </c>
      <c r="H137" s="69">
        <v>0</v>
      </c>
      <c r="I137" s="69">
        <v>0</v>
      </c>
      <c r="J137" s="72">
        <v>0</v>
      </c>
      <c r="M137">
        <f t="shared" ref="M137:M163" si="10">E137/1000</f>
        <v>2.9068620000000003</v>
      </c>
    </row>
    <row r="138" spans="1:13" ht="89.25">
      <c r="A138" s="64">
        <v>91</v>
      </c>
      <c r="B138" s="65" t="s">
        <v>334</v>
      </c>
      <c r="C138" s="69" t="s">
        <v>31</v>
      </c>
      <c r="D138" s="64" t="s">
        <v>252</v>
      </c>
      <c r="E138" s="68">
        <v>2126.6666700000001</v>
      </c>
      <c r="F138" s="69" t="s">
        <v>31</v>
      </c>
      <c r="G138" s="69">
        <v>0</v>
      </c>
      <c r="H138" s="69">
        <v>0</v>
      </c>
      <c r="I138" s="69">
        <v>0</v>
      </c>
      <c r="J138" s="72">
        <v>0</v>
      </c>
      <c r="M138">
        <f t="shared" si="10"/>
        <v>2.1266666700000001</v>
      </c>
    </row>
    <row r="139" spans="1:13" ht="102">
      <c r="A139" s="64">
        <v>93</v>
      </c>
      <c r="B139" s="65" t="s">
        <v>336</v>
      </c>
      <c r="C139" s="69" t="s">
        <v>31</v>
      </c>
      <c r="D139" s="64" t="s">
        <v>252</v>
      </c>
      <c r="E139" s="68">
        <v>340.221</v>
      </c>
      <c r="F139" s="69" t="s">
        <v>31</v>
      </c>
      <c r="G139" s="69">
        <v>0</v>
      </c>
      <c r="H139" s="69">
        <v>0</v>
      </c>
      <c r="I139" s="69">
        <v>0</v>
      </c>
      <c r="J139" s="72">
        <v>0</v>
      </c>
      <c r="M139">
        <f t="shared" si="10"/>
        <v>0.340221</v>
      </c>
    </row>
    <row r="140" spans="1:13" ht="102">
      <c r="A140" s="64">
        <v>94</v>
      </c>
      <c r="B140" s="65" t="s">
        <v>337</v>
      </c>
      <c r="C140" s="69" t="s">
        <v>31</v>
      </c>
      <c r="D140" s="64" t="s">
        <v>252</v>
      </c>
      <c r="E140" s="68">
        <v>527.76199999999994</v>
      </c>
      <c r="F140" s="69" t="s">
        <v>31</v>
      </c>
      <c r="G140" s="69">
        <v>0</v>
      </c>
      <c r="H140" s="69">
        <v>0</v>
      </c>
      <c r="I140" s="69">
        <v>0</v>
      </c>
      <c r="J140" s="72">
        <v>0</v>
      </c>
      <c r="M140">
        <f t="shared" si="10"/>
        <v>0.52776199999999995</v>
      </c>
    </row>
    <row r="141" spans="1:13" ht="102">
      <c r="A141" s="64">
        <v>96</v>
      </c>
      <c r="B141" s="65" t="s">
        <v>339</v>
      </c>
      <c r="C141" s="69" t="s">
        <v>31</v>
      </c>
      <c r="D141" s="64" t="s">
        <v>252</v>
      </c>
      <c r="E141" s="68">
        <v>218.71700000000001</v>
      </c>
      <c r="F141" s="69" t="s">
        <v>31</v>
      </c>
      <c r="G141" s="69">
        <v>0</v>
      </c>
      <c r="H141" s="69">
        <v>0</v>
      </c>
      <c r="I141" s="69">
        <v>0</v>
      </c>
      <c r="J141" s="72">
        <v>0</v>
      </c>
      <c r="M141">
        <f t="shared" si="10"/>
        <v>0.21871700000000002</v>
      </c>
    </row>
    <row r="142" spans="1:13" ht="89.25">
      <c r="A142" s="64">
        <v>97</v>
      </c>
      <c r="B142" s="65" t="s">
        <v>340</v>
      </c>
      <c r="C142" s="69" t="s">
        <v>31</v>
      </c>
      <c r="D142" s="64" t="s">
        <v>252</v>
      </c>
      <c r="E142" s="68">
        <v>298.68200000000002</v>
      </c>
      <c r="F142" s="69" t="s">
        <v>31</v>
      </c>
      <c r="G142" s="69">
        <v>0</v>
      </c>
      <c r="H142" s="69">
        <v>0</v>
      </c>
      <c r="I142" s="69">
        <v>0</v>
      </c>
      <c r="J142" s="72">
        <v>0</v>
      </c>
      <c r="M142">
        <f t="shared" si="10"/>
        <v>0.298682</v>
      </c>
    </row>
    <row r="143" spans="1:13" ht="102">
      <c r="A143" s="64">
        <v>98</v>
      </c>
      <c r="B143" s="65" t="s">
        <v>341</v>
      </c>
      <c r="C143" s="69" t="s">
        <v>31</v>
      </c>
      <c r="D143" s="64" t="s">
        <v>252</v>
      </c>
      <c r="E143" s="68">
        <v>346.01799999999997</v>
      </c>
      <c r="F143" s="69" t="s">
        <v>31</v>
      </c>
      <c r="G143" s="69">
        <v>0</v>
      </c>
      <c r="H143" s="69">
        <v>0</v>
      </c>
      <c r="I143" s="69">
        <v>0</v>
      </c>
      <c r="J143" s="72">
        <v>0</v>
      </c>
      <c r="M143">
        <f t="shared" si="10"/>
        <v>0.34601799999999999</v>
      </c>
    </row>
    <row r="144" spans="1:13" ht="89.25">
      <c r="A144" s="64">
        <v>99</v>
      </c>
      <c r="B144" s="65" t="s">
        <v>342</v>
      </c>
      <c r="C144" s="69" t="s">
        <v>31</v>
      </c>
      <c r="D144" s="64" t="s">
        <v>252</v>
      </c>
      <c r="E144" s="68">
        <v>407.61599999999999</v>
      </c>
      <c r="F144" s="69" t="s">
        <v>31</v>
      </c>
      <c r="G144" s="69">
        <v>0</v>
      </c>
      <c r="H144" s="69">
        <v>0</v>
      </c>
      <c r="I144" s="69">
        <v>0</v>
      </c>
      <c r="J144" s="72">
        <v>0</v>
      </c>
      <c r="M144">
        <f t="shared" si="10"/>
        <v>0.40761599999999998</v>
      </c>
    </row>
    <row r="145" spans="1:13" ht="89.25">
      <c r="A145" s="64">
        <v>100</v>
      </c>
      <c r="B145" s="65" t="s">
        <v>343</v>
      </c>
      <c r="C145" s="69" t="s">
        <v>31</v>
      </c>
      <c r="D145" s="64" t="s">
        <v>252</v>
      </c>
      <c r="E145" s="68">
        <v>571.75</v>
      </c>
      <c r="F145" s="69" t="s">
        <v>31</v>
      </c>
      <c r="G145" s="69">
        <v>0</v>
      </c>
      <c r="H145" s="69">
        <v>0</v>
      </c>
      <c r="I145" s="69">
        <v>0</v>
      </c>
      <c r="J145" s="72">
        <v>0</v>
      </c>
      <c r="M145">
        <f t="shared" si="10"/>
        <v>0.57174999999999998</v>
      </c>
    </row>
    <row r="146" spans="1:13" ht="102">
      <c r="A146" s="64">
        <v>101</v>
      </c>
      <c r="B146" s="65" t="s">
        <v>344</v>
      </c>
      <c r="C146" s="69" t="s">
        <v>31</v>
      </c>
      <c r="D146" s="64" t="s">
        <v>252</v>
      </c>
      <c r="E146" s="68">
        <v>246.93100000000001</v>
      </c>
      <c r="F146" s="69" t="s">
        <v>31</v>
      </c>
      <c r="G146" s="69">
        <v>0</v>
      </c>
      <c r="H146" s="69">
        <v>0</v>
      </c>
      <c r="I146" s="69">
        <v>0</v>
      </c>
      <c r="J146" s="72">
        <v>0</v>
      </c>
      <c r="M146">
        <f t="shared" si="10"/>
        <v>0.24693100000000001</v>
      </c>
    </row>
    <row r="147" spans="1:13" ht="102">
      <c r="A147" s="64">
        <v>102</v>
      </c>
      <c r="B147" s="65" t="s">
        <v>345</v>
      </c>
      <c r="C147" s="69" t="s">
        <v>31</v>
      </c>
      <c r="D147" s="64" t="s">
        <v>252</v>
      </c>
      <c r="E147" s="68">
        <v>516.17399999999998</v>
      </c>
      <c r="F147" s="69" t="s">
        <v>31</v>
      </c>
      <c r="G147" s="69">
        <v>0</v>
      </c>
      <c r="H147" s="69">
        <v>0</v>
      </c>
      <c r="I147" s="69">
        <v>0</v>
      </c>
      <c r="J147" s="72">
        <v>0</v>
      </c>
      <c r="M147">
        <f t="shared" si="10"/>
        <v>0.51617400000000002</v>
      </c>
    </row>
    <row r="148" spans="1:13" ht="102">
      <c r="A148" s="64">
        <v>103</v>
      </c>
      <c r="B148" s="65" t="s">
        <v>346</v>
      </c>
      <c r="C148" s="69" t="s">
        <v>31</v>
      </c>
      <c r="D148" s="64" t="s">
        <v>252</v>
      </c>
      <c r="E148" s="68">
        <v>284.50700000000001</v>
      </c>
      <c r="F148" s="69" t="s">
        <v>31</v>
      </c>
      <c r="G148" s="69">
        <v>0</v>
      </c>
      <c r="H148" s="69">
        <v>0</v>
      </c>
      <c r="I148" s="69">
        <v>0</v>
      </c>
      <c r="J148" s="72">
        <v>0</v>
      </c>
      <c r="M148">
        <f t="shared" si="10"/>
        <v>0.28450700000000001</v>
      </c>
    </row>
    <row r="149" spans="1:13" ht="89.25">
      <c r="A149" s="64">
        <v>104</v>
      </c>
      <c r="B149" s="65" t="s">
        <v>347</v>
      </c>
      <c r="C149" s="69" t="s">
        <v>31</v>
      </c>
      <c r="D149" s="64" t="s">
        <v>252</v>
      </c>
      <c r="E149" s="68">
        <v>527.50800000000004</v>
      </c>
      <c r="F149" s="69" t="s">
        <v>31</v>
      </c>
      <c r="G149" s="69">
        <v>0</v>
      </c>
      <c r="H149" s="69">
        <v>0</v>
      </c>
      <c r="I149" s="69">
        <v>0</v>
      </c>
      <c r="J149" s="72">
        <v>0</v>
      </c>
      <c r="M149">
        <f t="shared" si="10"/>
        <v>0.52750800000000009</v>
      </c>
    </row>
    <row r="150" spans="1:13" ht="102">
      <c r="A150" s="64">
        <v>105</v>
      </c>
      <c r="B150" s="65" t="s">
        <v>348</v>
      </c>
      <c r="C150" s="69" t="s">
        <v>31</v>
      </c>
      <c r="D150" s="64" t="s">
        <v>252</v>
      </c>
      <c r="E150" s="68">
        <v>469.67599999999999</v>
      </c>
      <c r="F150" s="69" t="s">
        <v>31</v>
      </c>
      <c r="G150" s="69">
        <v>0</v>
      </c>
      <c r="H150" s="69">
        <v>0</v>
      </c>
      <c r="I150" s="69">
        <v>0</v>
      </c>
      <c r="J150" s="64">
        <v>0</v>
      </c>
      <c r="M150">
        <f t="shared" si="10"/>
        <v>0.46967599999999998</v>
      </c>
    </row>
    <row r="151" spans="1:13" ht="102">
      <c r="A151" s="64">
        <v>106</v>
      </c>
      <c r="B151" s="65" t="s">
        <v>349</v>
      </c>
      <c r="C151" s="69" t="s">
        <v>31</v>
      </c>
      <c r="D151" s="64" t="s">
        <v>252</v>
      </c>
      <c r="E151" s="68">
        <v>439.58600000000001</v>
      </c>
      <c r="F151" s="69" t="s">
        <v>31</v>
      </c>
      <c r="G151" s="69">
        <v>0</v>
      </c>
      <c r="H151" s="69">
        <v>0</v>
      </c>
      <c r="I151" s="69">
        <v>0</v>
      </c>
      <c r="J151" s="64">
        <v>0</v>
      </c>
      <c r="M151">
        <f t="shared" si="10"/>
        <v>0.43958600000000003</v>
      </c>
    </row>
    <row r="152" spans="1:13" ht="89.25">
      <c r="A152" s="64">
        <v>107</v>
      </c>
      <c r="B152" s="65" t="s">
        <v>350</v>
      </c>
      <c r="C152" s="69" t="s">
        <v>31</v>
      </c>
      <c r="D152" s="64" t="s">
        <v>252</v>
      </c>
      <c r="E152" s="68">
        <v>481.62099999999998</v>
      </c>
      <c r="F152" s="69" t="s">
        <v>31</v>
      </c>
      <c r="G152" s="69">
        <v>0</v>
      </c>
      <c r="H152" s="69">
        <v>0</v>
      </c>
      <c r="I152" s="69">
        <v>0</v>
      </c>
      <c r="J152" s="72">
        <v>0</v>
      </c>
      <c r="M152">
        <f t="shared" si="10"/>
        <v>0.48162099999999997</v>
      </c>
    </row>
    <row r="153" spans="1:13" ht="38.25">
      <c r="A153" s="64">
        <v>111</v>
      </c>
      <c r="B153" s="65" t="s">
        <v>354</v>
      </c>
      <c r="C153" s="69" t="s">
        <v>31</v>
      </c>
      <c r="D153" s="64" t="s">
        <v>252</v>
      </c>
      <c r="E153" s="68">
        <v>6.5739999999999998</v>
      </c>
      <c r="F153" s="69" t="s">
        <v>31</v>
      </c>
      <c r="G153" s="69">
        <v>0</v>
      </c>
      <c r="H153" s="69">
        <v>0</v>
      </c>
      <c r="I153" s="69">
        <v>0</v>
      </c>
      <c r="J153" s="72">
        <v>0</v>
      </c>
      <c r="M153">
        <f t="shared" si="10"/>
        <v>6.574E-3</v>
      </c>
    </row>
    <row r="154" spans="1:13" ht="89.25">
      <c r="A154" s="64">
        <v>118</v>
      </c>
      <c r="B154" s="65" t="s">
        <v>361</v>
      </c>
      <c r="C154" s="69" t="s">
        <v>31</v>
      </c>
      <c r="D154" s="64" t="s">
        <v>239</v>
      </c>
      <c r="E154" s="68">
        <v>571.75</v>
      </c>
      <c r="F154" s="69" t="s">
        <v>31</v>
      </c>
      <c r="G154" s="69">
        <v>0</v>
      </c>
      <c r="H154" s="69">
        <v>0</v>
      </c>
      <c r="I154" s="69">
        <v>0</v>
      </c>
      <c r="J154" s="72">
        <v>0</v>
      </c>
      <c r="M154">
        <f t="shared" si="10"/>
        <v>0.57174999999999998</v>
      </c>
    </row>
    <row r="155" spans="1:13" ht="89.25">
      <c r="A155" s="64">
        <v>119</v>
      </c>
      <c r="B155" s="65" t="s">
        <v>362</v>
      </c>
      <c r="C155" s="69" t="s">
        <v>31</v>
      </c>
      <c r="D155" s="64" t="s">
        <v>239</v>
      </c>
      <c r="E155" s="68">
        <v>407.61599999999999</v>
      </c>
      <c r="F155" s="69" t="s">
        <v>31</v>
      </c>
      <c r="G155" s="69">
        <v>0</v>
      </c>
      <c r="H155" s="69">
        <v>0</v>
      </c>
      <c r="I155" s="69">
        <v>0</v>
      </c>
      <c r="J155" s="72">
        <v>1</v>
      </c>
      <c r="M155">
        <f t="shared" si="10"/>
        <v>0.40761599999999998</v>
      </c>
    </row>
    <row r="156" spans="1:13" ht="102">
      <c r="A156" s="64">
        <v>120</v>
      </c>
      <c r="B156" s="65" t="s">
        <v>363</v>
      </c>
      <c r="C156" s="69" t="s">
        <v>31</v>
      </c>
      <c r="D156" s="64" t="s">
        <v>252</v>
      </c>
      <c r="E156" s="68">
        <v>379.23</v>
      </c>
      <c r="F156" s="69" t="s">
        <v>31</v>
      </c>
      <c r="G156" s="69">
        <v>0</v>
      </c>
      <c r="H156" s="69">
        <v>0</v>
      </c>
      <c r="I156" s="69">
        <v>0</v>
      </c>
      <c r="J156" s="72">
        <v>0</v>
      </c>
      <c r="M156">
        <f t="shared" si="10"/>
        <v>0.37923000000000001</v>
      </c>
    </row>
    <row r="157" spans="1:13" ht="102">
      <c r="A157" s="64">
        <v>121</v>
      </c>
      <c r="B157" s="65" t="s">
        <v>364</v>
      </c>
      <c r="C157" s="69" t="s">
        <v>31</v>
      </c>
      <c r="D157" s="64" t="s">
        <v>239</v>
      </c>
      <c r="E157" s="68">
        <v>246.93100000000001</v>
      </c>
      <c r="F157" s="69" t="s">
        <v>31</v>
      </c>
      <c r="G157" s="69">
        <v>0</v>
      </c>
      <c r="H157" s="69">
        <v>0</v>
      </c>
      <c r="I157" s="69">
        <v>0</v>
      </c>
      <c r="J157" s="72">
        <v>0</v>
      </c>
      <c r="M157">
        <f t="shared" si="10"/>
        <v>0.24693100000000001</v>
      </c>
    </row>
    <row r="158" spans="1:13" ht="102">
      <c r="A158" s="64">
        <v>123</v>
      </c>
      <c r="B158" s="65" t="s">
        <v>366</v>
      </c>
      <c r="C158" s="69" t="s">
        <v>31</v>
      </c>
      <c r="D158" s="64" t="s">
        <v>239</v>
      </c>
      <c r="E158" s="68">
        <v>284.50700000000001</v>
      </c>
      <c r="F158" s="69" t="s">
        <v>31</v>
      </c>
      <c r="G158" s="69">
        <v>0</v>
      </c>
      <c r="H158" s="69">
        <v>0</v>
      </c>
      <c r="I158" s="69">
        <v>0</v>
      </c>
      <c r="J158" s="72">
        <v>0</v>
      </c>
      <c r="M158">
        <f t="shared" si="10"/>
        <v>0.28450700000000001</v>
      </c>
    </row>
    <row r="159" spans="1:13" ht="89.25">
      <c r="A159" s="64">
        <v>124</v>
      </c>
      <c r="B159" s="65" t="s">
        <v>367</v>
      </c>
      <c r="C159" s="69" t="s">
        <v>31</v>
      </c>
      <c r="D159" s="64" t="s">
        <v>239</v>
      </c>
      <c r="E159" s="68">
        <v>527.50800000000004</v>
      </c>
      <c r="F159" s="69" t="s">
        <v>31</v>
      </c>
      <c r="G159" s="69">
        <v>0</v>
      </c>
      <c r="H159" s="69">
        <v>0</v>
      </c>
      <c r="I159" s="69">
        <v>0</v>
      </c>
      <c r="J159" s="72">
        <v>0</v>
      </c>
      <c r="M159">
        <f t="shared" si="10"/>
        <v>0.52750800000000009</v>
      </c>
    </row>
    <row r="160" spans="1:13" ht="102">
      <c r="A160" s="64">
        <v>130</v>
      </c>
      <c r="B160" s="65" t="s">
        <v>344</v>
      </c>
      <c r="C160" s="69" t="s">
        <v>31</v>
      </c>
      <c r="D160" s="64" t="s">
        <v>252</v>
      </c>
      <c r="E160" s="68">
        <v>246.93100000000001</v>
      </c>
      <c r="F160" s="69" t="s">
        <v>31</v>
      </c>
      <c r="G160" s="69">
        <v>0</v>
      </c>
      <c r="H160" s="69">
        <v>0</v>
      </c>
      <c r="I160" s="69">
        <v>0</v>
      </c>
      <c r="J160" s="72">
        <v>0</v>
      </c>
      <c r="M160">
        <f t="shared" si="10"/>
        <v>0.24693100000000001</v>
      </c>
    </row>
    <row r="161" spans="1:13" ht="89.25">
      <c r="A161" s="64">
        <v>131</v>
      </c>
      <c r="B161" s="65" t="s">
        <v>342</v>
      </c>
      <c r="C161" s="69" t="s">
        <v>31</v>
      </c>
      <c r="D161" s="64" t="s">
        <v>252</v>
      </c>
      <c r="E161" s="68">
        <v>407.61599999999999</v>
      </c>
      <c r="F161" s="69" t="s">
        <v>31</v>
      </c>
      <c r="G161" s="69">
        <v>0</v>
      </c>
      <c r="H161" s="69">
        <v>0</v>
      </c>
      <c r="I161" s="69">
        <v>0</v>
      </c>
      <c r="J161" s="72">
        <v>0</v>
      </c>
      <c r="M161">
        <f t="shared" si="10"/>
        <v>0.40761599999999998</v>
      </c>
    </row>
    <row r="162" spans="1:13" ht="89.25">
      <c r="A162" s="64">
        <v>133</v>
      </c>
      <c r="B162" s="65" t="s">
        <v>371</v>
      </c>
      <c r="C162" s="69" t="s">
        <v>31</v>
      </c>
      <c r="D162" s="64" t="s">
        <v>252</v>
      </c>
      <c r="E162" s="68">
        <v>527.50800000000004</v>
      </c>
      <c r="F162" s="69" t="s">
        <v>31</v>
      </c>
      <c r="G162" s="69">
        <v>0</v>
      </c>
      <c r="H162" s="69">
        <v>0</v>
      </c>
      <c r="I162" s="69">
        <v>0</v>
      </c>
      <c r="J162" s="72">
        <v>0</v>
      </c>
      <c r="M162">
        <f t="shared" si="10"/>
        <v>0.52750800000000009</v>
      </c>
    </row>
    <row r="163" spans="1:13" ht="102">
      <c r="A163" s="64">
        <v>134</v>
      </c>
      <c r="B163" s="65" t="s">
        <v>346</v>
      </c>
      <c r="C163" s="69" t="s">
        <v>31</v>
      </c>
      <c r="D163" s="64" t="s">
        <v>252</v>
      </c>
      <c r="E163" s="68">
        <v>284.50700000000001</v>
      </c>
      <c r="F163" s="69" t="s">
        <v>31</v>
      </c>
      <c r="G163" s="69">
        <v>0</v>
      </c>
      <c r="H163" s="69">
        <v>0</v>
      </c>
      <c r="I163" s="69">
        <v>0</v>
      </c>
      <c r="J163" s="72">
        <v>0</v>
      </c>
      <c r="M163">
        <f t="shared" si="10"/>
        <v>0.28450700000000001</v>
      </c>
    </row>
    <row r="164" spans="1:13">
      <c r="A164" s="54"/>
      <c r="B164" s="54" t="s">
        <v>137</v>
      </c>
      <c r="C164" s="54" t="s">
        <v>31</v>
      </c>
      <c r="D164" s="54" t="s">
        <v>31</v>
      </c>
      <c r="E164" s="55">
        <f>SUM(E134:E163)</f>
        <v>18701.155670000004</v>
      </c>
      <c r="F164" s="54" t="s">
        <v>31</v>
      </c>
      <c r="G164" s="55">
        <f t="shared" ref="G164:J164" si="11">SUM(G134:G163)</f>
        <v>0</v>
      </c>
      <c r="H164" s="55">
        <f t="shared" si="11"/>
        <v>0</v>
      </c>
      <c r="I164" s="55">
        <f t="shared" si="11"/>
        <v>0</v>
      </c>
      <c r="J164" s="59">
        <f t="shared" si="11"/>
        <v>2</v>
      </c>
    </row>
    <row r="165" spans="1:13">
      <c r="A165" s="60"/>
      <c r="B165" s="60" t="s">
        <v>138</v>
      </c>
      <c r="C165" s="60"/>
      <c r="D165" s="60"/>
      <c r="E165" s="61">
        <f>E127</f>
        <v>48733.834090000004</v>
      </c>
      <c r="F165" s="61">
        <f>F127</f>
        <v>43008.491550000013</v>
      </c>
      <c r="G165" s="61">
        <f>G127</f>
        <v>0</v>
      </c>
      <c r="H165" s="61">
        <f>H127</f>
        <v>5725.3425400000006</v>
      </c>
      <c r="I165" s="61">
        <f>I127</f>
        <v>11.748188187751923</v>
      </c>
      <c r="J165" s="62">
        <f>J164+J127</f>
        <v>374</v>
      </c>
    </row>
    <row r="166" spans="1:13" ht="15.75">
      <c r="A166" s="63"/>
    </row>
    <row r="167" spans="1:13" ht="15.75">
      <c r="A167" s="63"/>
    </row>
    <row r="168" spans="1:13" ht="15.75">
      <c r="A168" s="113" t="s">
        <v>229</v>
      </c>
      <c r="B168" s="146"/>
      <c r="C168" s="46"/>
      <c r="D168" s="47"/>
      <c r="E168" s="46"/>
    </row>
    <row r="169" spans="1:13" ht="15.75">
      <c r="A169" s="113"/>
      <c r="B169" s="146"/>
      <c r="C169" s="114" t="s">
        <v>230</v>
      </c>
      <c r="D169" s="114"/>
      <c r="E169" s="114"/>
      <c r="G169" s="114" t="s">
        <v>231</v>
      </c>
      <c r="H169" s="114"/>
      <c r="I169" s="114"/>
      <c r="J169" s="114"/>
    </row>
    <row r="170" spans="1:13" ht="15.75">
      <c r="A170" s="47"/>
      <c r="B170" s="48"/>
      <c r="C170" s="145" t="s">
        <v>112</v>
      </c>
      <c r="D170" s="145"/>
      <c r="H170" s="48" t="s">
        <v>113</v>
      </c>
    </row>
    <row r="171" spans="1:13" ht="15.75">
      <c r="A171" s="47"/>
      <c r="B171" s="48"/>
      <c r="C171" s="48"/>
      <c r="D171" s="48"/>
      <c r="E171" s="48"/>
    </row>
    <row r="172" spans="1:13" ht="15.75">
      <c r="A172" s="47"/>
      <c r="B172" s="48"/>
      <c r="C172" s="48"/>
      <c r="D172" s="48"/>
      <c r="E172" s="49"/>
    </row>
    <row r="173" spans="1:13" ht="15.75">
      <c r="A173" s="47"/>
      <c r="B173" s="48"/>
      <c r="C173" s="48"/>
      <c r="D173" s="48"/>
      <c r="E173" s="48" t="s">
        <v>114</v>
      </c>
    </row>
    <row r="174" spans="1:13" ht="15.75">
      <c r="A174" s="63"/>
    </row>
    <row r="175" spans="1:13" ht="15.75">
      <c r="A175" s="107" t="s">
        <v>232</v>
      </c>
      <c r="B175" s="107"/>
    </row>
    <row r="176" spans="1:13" ht="15.75">
      <c r="A176" s="107" t="s">
        <v>233</v>
      </c>
      <c r="B176" s="107"/>
    </row>
    <row r="177" spans="1:2" ht="15.75">
      <c r="A177" s="107" t="s">
        <v>234</v>
      </c>
      <c r="B177" s="107"/>
    </row>
  </sheetData>
  <mergeCells count="37">
    <mergeCell ref="A23:J23"/>
    <mergeCell ref="A22:J22"/>
    <mergeCell ref="A18:A20"/>
    <mergeCell ref="B18:B20"/>
    <mergeCell ref="C18:C20"/>
    <mergeCell ref="D18:D20"/>
    <mergeCell ref="E18:E20"/>
    <mergeCell ref="A9:J9"/>
    <mergeCell ref="A10:J10"/>
    <mergeCell ref="A17:J17"/>
    <mergeCell ref="A2:J2"/>
    <mergeCell ref="F18:F20"/>
    <mergeCell ref="G18:G20"/>
    <mergeCell ref="H18:I18"/>
    <mergeCell ref="J18:J20"/>
    <mergeCell ref="H19:H20"/>
    <mergeCell ref="A1:J1"/>
    <mergeCell ref="A3:J3"/>
    <mergeCell ref="A6:J6"/>
    <mergeCell ref="A7:J7"/>
    <mergeCell ref="A8:J8"/>
    <mergeCell ref="C170:D170"/>
    <mergeCell ref="A175:B175"/>
    <mergeCell ref="A176:B176"/>
    <mergeCell ref="A177:B177"/>
    <mergeCell ref="A12:B12"/>
    <mergeCell ref="A13:B13"/>
    <mergeCell ref="A15:B15"/>
    <mergeCell ref="C13:J13"/>
    <mergeCell ref="C15:J15"/>
    <mergeCell ref="A128:J128"/>
    <mergeCell ref="A129:J129"/>
    <mergeCell ref="A132:J132"/>
    <mergeCell ref="A133:J133"/>
    <mergeCell ref="A168:B169"/>
    <mergeCell ref="C169:E169"/>
    <mergeCell ref="G169:J169"/>
  </mergeCells>
  <pageMargins left="0.70866141732283472" right="0.35433070866141736" top="0.52" bottom="0.47"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66"/>
  <sheetViews>
    <sheetView view="pageBreakPreview" zoomScale="90" zoomScaleNormal="100" zoomScaleSheetLayoutView="90" workbookViewId="0">
      <selection activeCell="C17" sqref="C17:K17"/>
    </sheetView>
  </sheetViews>
  <sheetFormatPr defaultRowHeight="15"/>
  <cols>
    <col min="1" max="1" width="55.85546875" customWidth="1"/>
    <col min="2" max="8" width="13" customWidth="1"/>
    <col min="9" max="9" width="16.28515625" customWidth="1"/>
    <col min="10" max="11" width="13" customWidth="1"/>
  </cols>
  <sheetData>
    <row r="1" spans="1:11" ht="15.75">
      <c r="A1" s="150" t="s">
        <v>0</v>
      </c>
      <c r="B1" s="150"/>
      <c r="C1" s="150"/>
      <c r="D1" s="150"/>
      <c r="E1" s="150"/>
      <c r="F1" s="150"/>
      <c r="G1" s="150"/>
      <c r="H1" s="150"/>
      <c r="I1" s="150"/>
      <c r="J1" s="150"/>
      <c r="K1" s="150"/>
    </row>
    <row r="2" spans="1:11" ht="15.75">
      <c r="A2" s="150" t="s">
        <v>1</v>
      </c>
      <c r="B2" s="150"/>
      <c r="C2" s="150"/>
      <c r="D2" s="150"/>
      <c r="E2" s="150"/>
      <c r="F2" s="150"/>
      <c r="G2" s="150"/>
      <c r="H2" s="150"/>
      <c r="I2" s="150"/>
      <c r="J2" s="150"/>
      <c r="K2" s="150"/>
    </row>
    <row r="3" spans="1:11" ht="15.75">
      <c r="A3" s="150" t="s">
        <v>2</v>
      </c>
      <c r="B3" s="150"/>
      <c r="C3" s="150"/>
      <c r="D3" s="150"/>
      <c r="E3" s="150"/>
      <c r="F3" s="150"/>
      <c r="G3" s="150"/>
      <c r="H3" s="150"/>
      <c r="I3" s="150"/>
      <c r="J3" s="150"/>
      <c r="K3" s="150"/>
    </row>
    <row r="4" spans="1:11" ht="15.75">
      <c r="A4" s="1"/>
    </row>
    <row r="5" spans="1:11" ht="16.5">
      <c r="A5" s="2"/>
    </row>
    <row r="6" spans="1:11" ht="15.75">
      <c r="A6" s="150" t="s">
        <v>139</v>
      </c>
      <c r="B6" s="150"/>
      <c r="C6" s="150"/>
      <c r="D6" s="150"/>
      <c r="E6" s="150"/>
      <c r="F6" s="150"/>
      <c r="G6" s="150"/>
      <c r="H6" s="150"/>
      <c r="I6" s="150"/>
      <c r="J6" s="150"/>
      <c r="K6" s="150"/>
    </row>
    <row r="7" spans="1:11" ht="15.75">
      <c r="A7" s="128" t="s">
        <v>4</v>
      </c>
      <c r="B7" s="128"/>
      <c r="C7" s="128"/>
      <c r="D7" s="128"/>
      <c r="E7" s="128"/>
      <c r="F7" s="128"/>
      <c r="G7" s="128"/>
      <c r="H7" s="128"/>
      <c r="I7" s="128"/>
      <c r="J7" s="128"/>
      <c r="K7" s="128"/>
    </row>
    <row r="8" spans="1:11" ht="15.75">
      <c r="A8" s="128" t="s">
        <v>140</v>
      </c>
      <c r="B8" s="128"/>
      <c r="C8" s="128"/>
      <c r="D8" s="128"/>
      <c r="E8" s="128"/>
      <c r="F8" s="128"/>
      <c r="G8" s="128"/>
      <c r="H8" s="128"/>
      <c r="I8" s="128"/>
      <c r="J8" s="128"/>
      <c r="K8" s="128"/>
    </row>
    <row r="9" spans="1:11" ht="15.75">
      <c r="A9" s="3"/>
    </row>
    <row r="10" spans="1:11" ht="15.75">
      <c r="A10" s="4" t="s">
        <v>119</v>
      </c>
      <c r="B10" s="164"/>
      <c r="C10" s="20"/>
      <c r="D10" s="20"/>
      <c r="E10" s="20"/>
      <c r="F10" s="20"/>
      <c r="G10" s="20"/>
      <c r="H10" s="20"/>
      <c r="I10" s="20"/>
      <c r="J10" s="20"/>
      <c r="K10" s="20"/>
    </row>
    <row r="11" spans="1:11" ht="47.25">
      <c r="A11" s="4" t="s">
        <v>9</v>
      </c>
      <c r="B11" s="165"/>
      <c r="C11" s="112" t="s">
        <v>227</v>
      </c>
      <c r="D11" s="112"/>
      <c r="E11" s="112"/>
      <c r="F11" s="112"/>
      <c r="G11" s="112"/>
      <c r="H11" s="112"/>
      <c r="I11" s="112"/>
      <c r="J11" s="112"/>
      <c r="K11" s="86"/>
    </row>
    <row r="12" spans="1:11" ht="15.75">
      <c r="A12" s="4"/>
      <c r="B12" s="5"/>
      <c r="C12" s="39"/>
      <c r="D12" s="40"/>
      <c r="E12" s="40"/>
      <c r="F12" s="40"/>
      <c r="G12" s="40"/>
      <c r="H12" s="40"/>
      <c r="I12" s="40"/>
      <c r="J12" s="40"/>
      <c r="K12" s="40"/>
    </row>
    <row r="13" spans="1:11" ht="15.75">
      <c r="A13" s="4" t="s">
        <v>10</v>
      </c>
      <c r="B13" s="38"/>
      <c r="C13" s="112" t="s">
        <v>395</v>
      </c>
      <c r="D13" s="112"/>
      <c r="E13" s="112"/>
      <c r="F13" s="112"/>
      <c r="G13" s="112"/>
      <c r="H13" s="112"/>
      <c r="I13" s="112"/>
      <c r="J13" s="112"/>
      <c r="K13" s="86"/>
    </row>
    <row r="14" spans="1:11" ht="15.75">
      <c r="A14" s="4"/>
      <c r="B14" s="5"/>
    </row>
    <row r="15" spans="1:11" ht="47.25">
      <c r="A15" s="21" t="s">
        <v>141</v>
      </c>
      <c r="B15" s="38"/>
      <c r="C15" s="112">
        <v>42</v>
      </c>
      <c r="D15" s="112"/>
      <c r="E15" s="112"/>
      <c r="F15" s="112"/>
      <c r="G15" s="112"/>
      <c r="H15" s="112"/>
      <c r="I15" s="112"/>
      <c r="J15" s="112"/>
      <c r="K15" s="112"/>
    </row>
    <row r="16" spans="1:11" ht="15.75">
      <c r="A16" s="4"/>
      <c r="B16" s="5"/>
      <c r="C16" s="39"/>
      <c r="D16" s="40"/>
      <c r="E16" s="40"/>
      <c r="F16" s="40"/>
      <c r="G16" s="40"/>
      <c r="H16" s="40"/>
      <c r="I16" s="40"/>
      <c r="J16" s="40"/>
      <c r="K16" s="40"/>
    </row>
    <row r="17" spans="1:11" ht="47.25">
      <c r="A17" s="21" t="s">
        <v>142</v>
      </c>
      <c r="B17" s="38"/>
      <c r="C17" s="112" t="s">
        <v>394</v>
      </c>
      <c r="D17" s="112"/>
      <c r="E17" s="112"/>
      <c r="F17" s="112"/>
      <c r="G17" s="112"/>
      <c r="H17" s="112"/>
      <c r="I17" s="112"/>
      <c r="J17" s="112"/>
      <c r="K17" s="112"/>
    </row>
    <row r="18" spans="1:11" ht="15.75">
      <c r="A18" s="6"/>
    </row>
    <row r="19" spans="1:11" ht="16.5" thickBot="1">
      <c r="A19" s="129" t="s">
        <v>11</v>
      </c>
      <c r="B19" s="129"/>
      <c r="C19" s="129"/>
      <c r="D19" s="129"/>
      <c r="E19" s="129"/>
      <c r="F19" s="129"/>
      <c r="G19" s="129"/>
      <c r="H19" s="129"/>
      <c r="I19" s="129"/>
      <c r="J19" s="129"/>
      <c r="K19" s="129"/>
    </row>
    <row r="20" spans="1:11" ht="15.75" thickBot="1">
      <c r="A20" s="122" t="s">
        <v>12</v>
      </c>
      <c r="B20" s="122" t="s">
        <v>13</v>
      </c>
      <c r="C20" s="7" t="s">
        <v>143</v>
      </c>
      <c r="D20" s="142" t="s">
        <v>16</v>
      </c>
      <c r="E20" s="143"/>
      <c r="F20" s="143"/>
      <c r="G20" s="143"/>
      <c r="H20" s="143"/>
      <c r="I20" s="143"/>
      <c r="J20" s="143"/>
      <c r="K20" s="144"/>
    </row>
    <row r="21" spans="1:11" ht="15.75" thickBot="1">
      <c r="A21" s="141"/>
      <c r="B21" s="141"/>
      <c r="C21" s="8" t="s">
        <v>15</v>
      </c>
      <c r="D21" s="142" t="s">
        <v>144</v>
      </c>
      <c r="E21" s="144"/>
      <c r="F21" s="142" t="s">
        <v>145</v>
      </c>
      <c r="G21" s="144"/>
      <c r="H21" s="122" t="s">
        <v>146</v>
      </c>
      <c r="I21" s="122" t="s">
        <v>147</v>
      </c>
      <c r="J21" s="142" t="s">
        <v>148</v>
      </c>
      <c r="K21" s="144"/>
    </row>
    <row r="22" spans="1:11" ht="26.25" thickBot="1">
      <c r="A22" s="123"/>
      <c r="B22" s="123"/>
      <c r="C22" s="9"/>
      <c r="D22" s="10" t="s">
        <v>149</v>
      </c>
      <c r="E22" s="10" t="s">
        <v>150</v>
      </c>
      <c r="F22" s="10" t="s">
        <v>149</v>
      </c>
      <c r="G22" s="10" t="s">
        <v>150</v>
      </c>
      <c r="H22" s="123"/>
      <c r="I22" s="123"/>
      <c r="J22" s="10" t="s">
        <v>22</v>
      </c>
      <c r="K22" s="10" t="s">
        <v>150</v>
      </c>
    </row>
    <row r="23" spans="1:11" ht="15.75" thickBot="1">
      <c r="A23" s="11">
        <v>1</v>
      </c>
      <c r="B23" s="10">
        <v>2</v>
      </c>
      <c r="C23" s="10">
        <v>3</v>
      </c>
      <c r="D23" s="10">
        <v>4</v>
      </c>
      <c r="E23" s="10">
        <v>5</v>
      </c>
      <c r="F23" s="10">
        <v>6</v>
      </c>
      <c r="G23" s="10">
        <v>7</v>
      </c>
      <c r="H23" s="10">
        <v>8</v>
      </c>
      <c r="I23" s="10">
        <v>9</v>
      </c>
      <c r="J23" s="10">
        <v>10</v>
      </c>
      <c r="K23" s="10">
        <v>11</v>
      </c>
    </row>
    <row r="24" spans="1:11" ht="15.75" thickBot="1">
      <c r="A24" s="115" t="s">
        <v>151</v>
      </c>
      <c r="B24" s="116"/>
      <c r="C24" s="116"/>
      <c r="D24" s="116"/>
      <c r="E24" s="116"/>
      <c r="F24" s="116"/>
      <c r="G24" s="116"/>
      <c r="H24" s="116"/>
      <c r="I24" s="116"/>
      <c r="J24" s="116"/>
      <c r="K24" s="117"/>
    </row>
    <row r="25" spans="1:11" ht="39" thickBot="1">
      <c r="A25" s="12" t="s">
        <v>152</v>
      </c>
      <c r="B25" s="10">
        <v>101</v>
      </c>
      <c r="C25" s="84">
        <f>SUM(D25:K25)</f>
        <v>875</v>
      </c>
      <c r="D25" s="84"/>
      <c r="E25" s="84"/>
      <c r="F25" s="84"/>
      <c r="G25" s="84"/>
      <c r="H25" s="84"/>
      <c r="I25" s="84">
        <v>875</v>
      </c>
      <c r="J25" s="84"/>
      <c r="K25" s="84"/>
    </row>
    <row r="26" spans="1:11" ht="39" thickBot="1">
      <c r="A26" s="12" t="s">
        <v>153</v>
      </c>
      <c r="B26" s="10">
        <v>102</v>
      </c>
      <c r="C26" s="84">
        <f t="shared" ref="C26:C32" si="0">SUM(D26:K26)</f>
        <v>0</v>
      </c>
      <c r="D26" s="84"/>
      <c r="E26" s="84"/>
      <c r="F26" s="84"/>
      <c r="G26" s="84"/>
      <c r="H26" s="84"/>
      <c r="I26" s="84" t="s">
        <v>31</v>
      </c>
      <c r="J26" s="84"/>
      <c r="K26" s="84"/>
    </row>
    <row r="27" spans="1:11" ht="51.75" thickBot="1">
      <c r="A27" s="12" t="s">
        <v>154</v>
      </c>
      <c r="B27" s="10">
        <v>103</v>
      </c>
      <c r="C27" s="84">
        <f t="shared" si="0"/>
        <v>0</v>
      </c>
      <c r="D27" s="84"/>
      <c r="E27" s="84"/>
      <c r="F27" s="84"/>
      <c r="G27" s="84"/>
      <c r="H27" s="84"/>
      <c r="I27" s="84" t="s">
        <v>31</v>
      </c>
      <c r="J27" s="84"/>
      <c r="K27" s="84"/>
    </row>
    <row r="28" spans="1:11" ht="39" thickBot="1">
      <c r="A28" s="12" t="s">
        <v>155</v>
      </c>
      <c r="B28" s="10">
        <v>104</v>
      </c>
      <c r="C28" s="84">
        <f t="shared" si="0"/>
        <v>0</v>
      </c>
      <c r="D28" s="84"/>
      <c r="E28" s="84"/>
      <c r="F28" s="84"/>
      <c r="G28" s="84"/>
      <c r="H28" s="84"/>
      <c r="I28" s="84" t="s">
        <v>31</v>
      </c>
      <c r="J28" s="84"/>
      <c r="K28" s="84"/>
    </row>
    <row r="29" spans="1:11" ht="15.75" thickBot="1">
      <c r="A29" s="12" t="s">
        <v>156</v>
      </c>
      <c r="B29" s="10">
        <v>110</v>
      </c>
      <c r="C29" s="84">
        <f t="shared" si="0"/>
        <v>875</v>
      </c>
      <c r="D29" s="84"/>
      <c r="E29" s="84"/>
      <c r="F29" s="84"/>
      <c r="G29" s="84"/>
      <c r="H29" s="84"/>
      <c r="I29" s="84">
        <v>875</v>
      </c>
      <c r="J29" s="84"/>
      <c r="K29" s="84"/>
    </row>
    <row r="30" spans="1:11" ht="26.25" thickBot="1">
      <c r="A30" s="12" t="s">
        <v>157</v>
      </c>
      <c r="B30" s="10">
        <v>111</v>
      </c>
      <c r="C30" s="84">
        <f t="shared" si="0"/>
        <v>875</v>
      </c>
      <c r="D30" s="84"/>
      <c r="E30" s="84"/>
      <c r="F30" s="84"/>
      <c r="G30" s="84"/>
      <c r="H30" s="84"/>
      <c r="I30" s="84">
        <v>875</v>
      </c>
      <c r="J30" s="84"/>
      <c r="K30" s="84"/>
    </row>
    <row r="31" spans="1:11" ht="15.75" thickBot="1">
      <c r="A31" s="12" t="s">
        <v>158</v>
      </c>
      <c r="B31" s="10">
        <v>112</v>
      </c>
      <c r="C31" s="84">
        <f t="shared" si="0"/>
        <v>0</v>
      </c>
      <c r="D31" s="84"/>
      <c r="E31" s="84"/>
      <c r="F31" s="84"/>
      <c r="G31" s="84"/>
      <c r="H31" s="84"/>
      <c r="I31" s="84"/>
      <c r="J31" s="84"/>
      <c r="K31" s="84"/>
    </row>
    <row r="32" spans="1:11" ht="15.75" thickBot="1">
      <c r="A32" s="12" t="s">
        <v>159</v>
      </c>
      <c r="B32" s="10">
        <v>113</v>
      </c>
      <c r="C32" s="84">
        <f t="shared" si="0"/>
        <v>0</v>
      </c>
      <c r="D32" s="84"/>
      <c r="E32" s="84"/>
      <c r="F32" s="84"/>
      <c r="G32" s="84"/>
      <c r="H32" s="84"/>
      <c r="I32" s="84"/>
      <c r="J32" s="84"/>
      <c r="K32" s="84"/>
    </row>
    <row r="33" spans="1:11">
      <c r="A33" s="13" t="s">
        <v>48</v>
      </c>
      <c r="B33" s="122">
        <v>114</v>
      </c>
      <c r="C33" s="162">
        <f>SUM(D33:K34)</f>
        <v>0</v>
      </c>
      <c r="D33" s="162"/>
      <c r="E33" s="162"/>
      <c r="F33" s="162"/>
      <c r="G33" s="162"/>
      <c r="H33" s="162"/>
      <c r="I33" s="162"/>
      <c r="J33" s="162"/>
      <c r="K33" s="162"/>
    </row>
    <row r="34" spans="1:11" ht="15.75" thickBot="1">
      <c r="A34" s="14" t="s">
        <v>49</v>
      </c>
      <c r="B34" s="123"/>
      <c r="C34" s="163"/>
      <c r="D34" s="163"/>
      <c r="E34" s="163"/>
      <c r="F34" s="163"/>
      <c r="G34" s="163"/>
      <c r="H34" s="163"/>
      <c r="I34" s="163"/>
      <c r="J34" s="163"/>
      <c r="K34" s="163"/>
    </row>
    <row r="35" spans="1:11" ht="26.25" thickBot="1">
      <c r="A35" s="14" t="s">
        <v>160</v>
      </c>
      <c r="B35" s="10">
        <v>115</v>
      </c>
      <c r="C35" s="84">
        <f>SUM(D35:K35)</f>
        <v>0</v>
      </c>
      <c r="D35" s="84"/>
      <c r="E35" s="84"/>
      <c r="F35" s="84"/>
      <c r="G35" s="84"/>
      <c r="H35" s="84"/>
      <c r="I35" s="84"/>
      <c r="J35" s="84"/>
      <c r="K35" s="84"/>
    </row>
    <row r="36" spans="1:11" ht="26.25" thickBot="1">
      <c r="A36" s="14" t="s">
        <v>161</v>
      </c>
      <c r="B36" s="10">
        <v>116</v>
      </c>
      <c r="C36" s="84">
        <f>SUM(D36:K36)</f>
        <v>0</v>
      </c>
      <c r="D36" s="84"/>
      <c r="E36" s="84"/>
      <c r="F36" s="84"/>
      <c r="G36" s="84"/>
      <c r="H36" s="84"/>
      <c r="I36" s="84"/>
      <c r="J36" s="84"/>
      <c r="K36" s="84"/>
    </row>
    <row r="37" spans="1:11" ht="15.75" thickBot="1">
      <c r="A37" s="12" t="s">
        <v>52</v>
      </c>
      <c r="B37" s="10">
        <v>117</v>
      </c>
      <c r="C37" s="84">
        <f>SUM(D37:K37)</f>
        <v>0</v>
      </c>
      <c r="D37" s="84"/>
      <c r="E37" s="84"/>
      <c r="F37" s="84"/>
      <c r="G37" s="84"/>
      <c r="H37" s="84"/>
      <c r="I37" s="84"/>
      <c r="J37" s="84"/>
      <c r="K37" s="84"/>
    </row>
    <row r="38" spans="1:11" ht="15.75" thickBot="1">
      <c r="A38" s="115" t="s">
        <v>162</v>
      </c>
      <c r="B38" s="116"/>
      <c r="C38" s="116"/>
      <c r="D38" s="116"/>
      <c r="E38" s="116"/>
      <c r="F38" s="116"/>
      <c r="G38" s="116"/>
      <c r="H38" s="116"/>
      <c r="I38" s="116"/>
      <c r="J38" s="116"/>
      <c r="K38" s="117"/>
    </row>
    <row r="39" spans="1:11" ht="15.75" thickBot="1">
      <c r="A39" s="12" t="s">
        <v>55</v>
      </c>
      <c r="B39" s="10">
        <v>201</v>
      </c>
      <c r="C39" s="84">
        <f>SUM(D39:K39)</f>
        <v>0</v>
      </c>
      <c r="D39" s="84"/>
      <c r="E39" s="84"/>
      <c r="F39" s="84"/>
      <c r="G39" s="84"/>
      <c r="H39" s="84"/>
      <c r="I39" s="84" t="s">
        <v>31</v>
      </c>
      <c r="J39" s="84"/>
      <c r="K39" s="84"/>
    </row>
    <row r="40" spans="1:11" ht="26.25" thickBot="1">
      <c r="A40" s="12" t="s">
        <v>163</v>
      </c>
      <c r="B40" s="10">
        <v>202</v>
      </c>
      <c r="C40" s="84">
        <f>SUM(D40:K40)</f>
        <v>0</v>
      </c>
      <c r="D40" s="84"/>
      <c r="E40" s="84"/>
      <c r="F40" s="84"/>
      <c r="G40" s="84"/>
      <c r="H40" s="84"/>
      <c r="I40" s="84" t="s">
        <v>31</v>
      </c>
      <c r="J40" s="84"/>
      <c r="K40" s="84"/>
    </row>
    <row r="41" spans="1:11" ht="15.75" thickBot="1">
      <c r="A41" s="12" t="s">
        <v>164</v>
      </c>
      <c r="B41" s="10">
        <v>203</v>
      </c>
      <c r="C41" s="84">
        <f>SUM(D41:K41)</f>
        <v>0</v>
      </c>
      <c r="D41" s="84"/>
      <c r="E41" s="84"/>
      <c r="F41" s="84"/>
      <c r="G41" s="84"/>
      <c r="H41" s="84"/>
      <c r="I41" s="84" t="s">
        <v>31</v>
      </c>
      <c r="J41" s="84"/>
      <c r="K41" s="84"/>
    </row>
    <row r="42" spans="1:11" ht="15.75" thickBot="1">
      <c r="A42" s="115" t="s">
        <v>165</v>
      </c>
      <c r="B42" s="116"/>
      <c r="C42" s="116"/>
      <c r="D42" s="116"/>
      <c r="E42" s="116"/>
      <c r="F42" s="116"/>
      <c r="G42" s="116"/>
      <c r="H42" s="116"/>
      <c r="I42" s="116"/>
      <c r="J42" s="116"/>
      <c r="K42" s="117"/>
    </row>
    <row r="43" spans="1:11" ht="51.75" thickBot="1">
      <c r="A43" s="12" t="s">
        <v>166</v>
      </c>
      <c r="B43" s="10">
        <v>301</v>
      </c>
      <c r="C43" s="85">
        <f t="shared" ref="C43:C50" si="1">SUM(D43:K43)</f>
        <v>29788.869279999999</v>
      </c>
      <c r="D43" s="84"/>
      <c r="E43" s="84"/>
      <c r="F43" s="84"/>
      <c r="G43" s="84"/>
      <c r="H43" s="84"/>
      <c r="I43" s="85">
        <v>29788.869279999999</v>
      </c>
      <c r="J43" s="84"/>
      <c r="K43" s="84"/>
    </row>
    <row r="44" spans="1:11" ht="39" thickBot="1">
      <c r="A44" s="12" t="s">
        <v>167</v>
      </c>
      <c r="B44" s="10">
        <v>302</v>
      </c>
      <c r="C44" s="84">
        <f t="shared" si="1"/>
        <v>0</v>
      </c>
      <c r="D44" s="84"/>
      <c r="E44" s="84"/>
      <c r="F44" s="84"/>
      <c r="G44" s="84"/>
      <c r="H44" s="84"/>
      <c r="I44" s="84" t="s">
        <v>31</v>
      </c>
      <c r="J44" s="84"/>
      <c r="K44" s="84"/>
    </row>
    <row r="45" spans="1:11" ht="51.75" thickBot="1">
      <c r="A45" s="12" t="s">
        <v>168</v>
      </c>
      <c r="B45" s="10">
        <v>303</v>
      </c>
      <c r="C45" s="84">
        <f t="shared" si="1"/>
        <v>0</v>
      </c>
      <c r="D45" s="84"/>
      <c r="E45" s="84"/>
      <c r="F45" s="84"/>
      <c r="G45" s="84"/>
      <c r="H45" s="84"/>
      <c r="I45" s="84"/>
      <c r="J45" s="84"/>
      <c r="K45" s="84"/>
    </row>
    <row r="46" spans="1:11" ht="51.75" thickBot="1">
      <c r="A46" s="12" t="s">
        <v>169</v>
      </c>
      <c r="B46" s="10">
        <v>304</v>
      </c>
      <c r="C46" s="84">
        <f t="shared" si="1"/>
        <v>0</v>
      </c>
      <c r="D46" s="84"/>
      <c r="E46" s="84"/>
      <c r="F46" s="84"/>
      <c r="G46" s="84"/>
      <c r="H46" s="84"/>
      <c r="I46" s="84" t="s">
        <v>31</v>
      </c>
      <c r="J46" s="84"/>
      <c r="K46" s="84"/>
    </row>
    <row r="47" spans="1:11" ht="15.75" thickBot="1">
      <c r="A47" s="12" t="s">
        <v>170</v>
      </c>
      <c r="B47" s="10">
        <v>305</v>
      </c>
      <c r="C47" s="85">
        <f t="shared" si="1"/>
        <v>29788.869279999999</v>
      </c>
      <c r="D47" s="84"/>
      <c r="E47" s="84"/>
      <c r="F47" s="84"/>
      <c r="G47" s="84"/>
      <c r="H47" s="84"/>
      <c r="I47" s="85">
        <v>29788.869279999999</v>
      </c>
      <c r="J47" s="84"/>
      <c r="K47" s="84"/>
    </row>
    <row r="48" spans="1:11" ht="26.25" thickBot="1">
      <c r="A48" s="12" t="s">
        <v>171</v>
      </c>
      <c r="B48" s="10">
        <v>306</v>
      </c>
      <c r="C48" s="85">
        <f t="shared" si="1"/>
        <v>29788.869279999999</v>
      </c>
      <c r="D48" s="84"/>
      <c r="E48" s="84"/>
      <c r="F48" s="84"/>
      <c r="G48" s="84"/>
      <c r="H48" s="84"/>
      <c r="I48" s="85">
        <v>29788.869279999999</v>
      </c>
      <c r="J48" s="84"/>
      <c r="K48" s="84"/>
    </row>
    <row r="49" spans="1:11" ht="15.75" thickBot="1">
      <c r="A49" s="12" t="s">
        <v>172</v>
      </c>
      <c r="B49" s="10">
        <v>310</v>
      </c>
      <c r="C49" s="84">
        <f t="shared" si="1"/>
        <v>0</v>
      </c>
      <c r="D49" s="84"/>
      <c r="E49" s="84"/>
      <c r="F49" s="84"/>
      <c r="G49" s="84"/>
      <c r="H49" s="84"/>
      <c r="I49" s="84"/>
      <c r="J49" s="84"/>
      <c r="K49" s="84"/>
    </row>
    <row r="50" spans="1:11" ht="15.75" thickBot="1">
      <c r="A50" s="12" t="s">
        <v>173</v>
      </c>
      <c r="B50" s="10">
        <v>311</v>
      </c>
      <c r="C50" s="84">
        <f t="shared" si="1"/>
        <v>0</v>
      </c>
      <c r="D50" s="84"/>
      <c r="E50" s="84"/>
      <c r="F50" s="84"/>
      <c r="G50" s="84"/>
      <c r="H50" s="84"/>
      <c r="I50" s="84"/>
      <c r="J50" s="84"/>
      <c r="K50" s="84"/>
    </row>
    <row r="51" spans="1:11">
      <c r="A51" s="13" t="s">
        <v>48</v>
      </c>
      <c r="B51" s="122">
        <v>312</v>
      </c>
      <c r="C51" s="162">
        <f>SUM(D51:K52)</f>
        <v>0</v>
      </c>
      <c r="D51" s="162"/>
      <c r="E51" s="162"/>
      <c r="F51" s="162"/>
      <c r="G51" s="162"/>
      <c r="H51" s="162"/>
      <c r="I51" s="162"/>
      <c r="J51" s="162"/>
      <c r="K51" s="162"/>
    </row>
    <row r="52" spans="1:11" ht="15.75" thickBot="1">
      <c r="A52" s="14" t="s">
        <v>49</v>
      </c>
      <c r="B52" s="123"/>
      <c r="C52" s="163"/>
      <c r="D52" s="163"/>
      <c r="E52" s="163"/>
      <c r="F52" s="163"/>
      <c r="G52" s="163"/>
      <c r="H52" s="163"/>
      <c r="I52" s="163"/>
      <c r="J52" s="163"/>
      <c r="K52" s="163"/>
    </row>
    <row r="53" spans="1:11" ht="26.25" thickBot="1">
      <c r="A53" s="14" t="s">
        <v>160</v>
      </c>
      <c r="B53" s="10">
        <v>313</v>
      </c>
      <c r="C53" s="84">
        <f>SUM(D53:K53)</f>
        <v>0</v>
      </c>
      <c r="D53" s="84"/>
      <c r="E53" s="84"/>
      <c r="F53" s="84"/>
      <c r="G53" s="84"/>
      <c r="H53" s="84"/>
      <c r="I53" s="84"/>
      <c r="J53" s="84"/>
      <c r="K53" s="84"/>
    </row>
    <row r="54" spans="1:11" ht="26.25" thickBot="1">
      <c r="A54" s="14" t="s">
        <v>161</v>
      </c>
      <c r="B54" s="10">
        <v>314</v>
      </c>
      <c r="C54" s="84">
        <f>SUM(D54:K54)</f>
        <v>0</v>
      </c>
      <c r="D54" s="84"/>
      <c r="E54" s="84"/>
      <c r="F54" s="84"/>
      <c r="G54" s="84"/>
      <c r="H54" s="84"/>
      <c r="I54" s="84"/>
      <c r="J54" s="84"/>
      <c r="K54" s="84"/>
    </row>
    <row r="55" spans="1:11" ht="15.75" thickBot="1">
      <c r="A55" s="12" t="s">
        <v>52</v>
      </c>
      <c r="B55" s="10">
        <v>315</v>
      </c>
      <c r="C55" s="84">
        <f>SUM(D55:K55)</f>
        <v>0</v>
      </c>
      <c r="D55" s="84"/>
      <c r="E55" s="84"/>
      <c r="F55" s="84"/>
      <c r="G55" s="84"/>
      <c r="H55" s="84"/>
      <c r="I55" s="84"/>
      <c r="J55" s="84"/>
      <c r="K55" s="84"/>
    </row>
    <row r="56" spans="1:11" ht="15.75">
      <c r="A56" s="18"/>
    </row>
    <row r="57" spans="1:11" ht="16.5" customHeight="1">
      <c r="A57" s="113" t="s">
        <v>229</v>
      </c>
      <c r="B57" s="146"/>
      <c r="C57" s="46"/>
      <c r="D57" s="47"/>
      <c r="E57" s="46"/>
    </row>
    <row r="58" spans="1:11" ht="15.75">
      <c r="A58" s="113"/>
      <c r="B58" s="146"/>
      <c r="C58" s="114" t="s">
        <v>393</v>
      </c>
      <c r="D58" s="114"/>
      <c r="E58" s="114"/>
      <c r="G58" s="114" t="s">
        <v>231</v>
      </c>
      <c r="H58" s="114"/>
      <c r="I58" s="114"/>
      <c r="J58" s="114"/>
    </row>
    <row r="59" spans="1:11" ht="15.75">
      <c r="A59" s="47"/>
      <c r="B59" s="48"/>
      <c r="C59" s="145" t="s">
        <v>112</v>
      </c>
      <c r="D59" s="145"/>
      <c r="H59" s="48" t="s">
        <v>113</v>
      </c>
    </row>
    <row r="60" spans="1:11" ht="15.75">
      <c r="A60" s="47"/>
      <c r="B60" s="48"/>
      <c r="C60" s="48"/>
      <c r="D60" s="48"/>
      <c r="E60" s="48"/>
    </row>
    <row r="61" spans="1:11" ht="15.75">
      <c r="A61" s="47"/>
      <c r="B61" s="48"/>
      <c r="C61" s="48"/>
      <c r="D61" s="48"/>
      <c r="E61" s="49"/>
    </row>
    <row r="62" spans="1:11" ht="15.75">
      <c r="A62" s="47"/>
      <c r="B62" s="48"/>
      <c r="C62" s="48"/>
      <c r="D62" s="48"/>
      <c r="E62" s="48" t="s">
        <v>114</v>
      </c>
    </row>
    <row r="63" spans="1:11" ht="15.75">
      <c r="A63" s="63"/>
    </row>
    <row r="64" spans="1:11" ht="15.75">
      <c r="A64" s="107" t="s">
        <v>232</v>
      </c>
      <c r="B64" s="107"/>
    </row>
    <row r="65" spans="1:2" ht="15.75">
      <c r="A65" s="107" t="s">
        <v>233</v>
      </c>
      <c r="B65" s="107"/>
    </row>
    <row r="66" spans="1:2" ht="15.75">
      <c r="A66" s="107" t="s">
        <v>234</v>
      </c>
      <c r="B66" s="107"/>
    </row>
  </sheetData>
  <mergeCells count="50">
    <mergeCell ref="A19:K19"/>
    <mergeCell ref="A65:B65"/>
    <mergeCell ref="A66:B66"/>
    <mergeCell ref="C11:J11"/>
    <mergeCell ref="C13:J13"/>
    <mergeCell ref="C15:K15"/>
    <mergeCell ref="C17:K17"/>
    <mergeCell ref="A57:B58"/>
    <mergeCell ref="C58:E58"/>
    <mergeCell ref="G58:J58"/>
    <mergeCell ref="C59:D59"/>
    <mergeCell ref="A64:B64"/>
    <mergeCell ref="B10:B11"/>
    <mergeCell ref="A20:A22"/>
    <mergeCell ref="B20:B22"/>
    <mergeCell ref="D20:K20"/>
    <mergeCell ref="I51:I52"/>
    <mergeCell ref="J51:J52"/>
    <mergeCell ref="K51:K52"/>
    <mergeCell ref="F21:G21"/>
    <mergeCell ref="H21:H22"/>
    <mergeCell ref="I21:I22"/>
    <mergeCell ref="J21:K21"/>
    <mergeCell ref="F33:F34"/>
    <mergeCell ref="G33:G34"/>
    <mergeCell ref="H33:H34"/>
    <mergeCell ref="I33:I34"/>
    <mergeCell ref="J33:J34"/>
    <mergeCell ref="D21:E21"/>
    <mergeCell ref="A1:K1"/>
    <mergeCell ref="A2:K2"/>
    <mergeCell ref="A3:K3"/>
    <mergeCell ref="A6:K6"/>
    <mergeCell ref="A7:K7"/>
    <mergeCell ref="A8:K8"/>
    <mergeCell ref="K33:K34"/>
    <mergeCell ref="A38:K38"/>
    <mergeCell ref="A42:K42"/>
    <mergeCell ref="B51:B52"/>
    <mergeCell ref="C51:C52"/>
    <mergeCell ref="D51:D52"/>
    <mergeCell ref="E51:E52"/>
    <mergeCell ref="F51:F52"/>
    <mergeCell ref="G51:G52"/>
    <mergeCell ref="H51:H52"/>
    <mergeCell ref="A24:K24"/>
    <mergeCell ref="B33:B34"/>
    <mergeCell ref="C33:C34"/>
    <mergeCell ref="D33:D34"/>
    <mergeCell ref="E33:E34"/>
  </mergeCells>
  <pageMargins left="0.53" right="0.23"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sheetPr>
    <tabColor rgb="FFFF00FF"/>
    <pageSetUpPr fitToPage="1"/>
  </sheetPr>
  <dimension ref="A1:J27"/>
  <sheetViews>
    <sheetView showZeros="0" view="pageBreakPreview" zoomScaleNormal="90" zoomScaleSheetLayoutView="100" workbookViewId="0">
      <selection activeCell="D33" sqref="D33"/>
    </sheetView>
  </sheetViews>
  <sheetFormatPr defaultColWidth="9.140625" defaultRowHeight="12.75"/>
  <cols>
    <col min="1" max="1" width="5" style="35" customWidth="1"/>
    <col min="2" max="2" width="34.28515625" style="35" customWidth="1"/>
    <col min="3" max="3" width="14.85546875" style="35" customWidth="1"/>
    <col min="4" max="4" width="17.140625" style="35" customWidth="1"/>
    <col min="5" max="5" width="13.28515625" style="35" customWidth="1"/>
    <col min="6" max="7" width="15.140625" style="35" customWidth="1"/>
    <col min="8" max="8" width="40.28515625" style="35" customWidth="1"/>
    <col min="9" max="9" width="28" style="35" customWidth="1"/>
    <col min="10" max="16384" width="9.140625" style="35"/>
  </cols>
  <sheetData>
    <row r="1" spans="1:10">
      <c r="A1" s="166" t="s">
        <v>218</v>
      </c>
      <c r="B1" s="166"/>
      <c r="C1" s="166"/>
      <c r="D1" s="166"/>
      <c r="E1" s="166"/>
      <c r="F1" s="166"/>
      <c r="G1" s="166"/>
      <c r="H1" s="166"/>
      <c r="I1" s="166"/>
    </row>
    <row r="2" spans="1:10" ht="23.25" customHeight="1">
      <c r="A2" s="167"/>
      <c r="B2" s="167"/>
      <c r="C2" s="167"/>
      <c r="D2" s="167"/>
      <c r="E2" s="167"/>
      <c r="F2" s="167"/>
      <c r="G2" s="167"/>
      <c r="H2" s="167"/>
      <c r="I2" s="167"/>
    </row>
    <row r="3" spans="1:10" ht="16.5">
      <c r="A3" s="168" t="s">
        <v>226</v>
      </c>
      <c r="B3" s="169"/>
      <c r="C3" s="169"/>
      <c r="D3" s="169"/>
      <c r="E3" s="169"/>
      <c r="F3" s="169"/>
      <c r="G3" s="169"/>
      <c r="H3" s="169"/>
      <c r="I3" s="169"/>
    </row>
    <row r="4" spans="1:10" ht="15.6" customHeight="1">
      <c r="A4" s="170" t="s">
        <v>219</v>
      </c>
      <c r="B4" s="170"/>
      <c r="C4" s="170"/>
      <c r="D4" s="170"/>
      <c r="E4" s="170"/>
      <c r="F4" s="170"/>
      <c r="G4" s="170"/>
      <c r="H4" s="170"/>
      <c r="I4" s="170"/>
    </row>
    <row r="5" spans="1:10" ht="152.25" customHeight="1">
      <c r="A5" s="176" t="s">
        <v>220</v>
      </c>
      <c r="B5" s="174" t="s">
        <v>221</v>
      </c>
      <c r="C5" s="174" t="s">
        <v>408</v>
      </c>
      <c r="D5" s="174" t="s">
        <v>222</v>
      </c>
      <c r="E5" s="171" t="s">
        <v>223</v>
      </c>
      <c r="F5" s="172"/>
      <c r="G5" s="173"/>
      <c r="H5" s="174" t="s">
        <v>224</v>
      </c>
      <c r="I5" s="174" t="s">
        <v>225</v>
      </c>
    </row>
    <row r="6" spans="1:10" ht="65.25" customHeight="1">
      <c r="A6" s="177"/>
      <c r="B6" s="175"/>
      <c r="C6" s="175"/>
      <c r="D6" s="175"/>
      <c r="E6" s="36" t="s">
        <v>405</v>
      </c>
      <c r="F6" s="36" t="s">
        <v>407</v>
      </c>
      <c r="G6" s="36" t="s">
        <v>406</v>
      </c>
      <c r="H6" s="175"/>
      <c r="I6" s="175"/>
    </row>
    <row r="7" spans="1:10" ht="30">
      <c r="A7" s="75">
        <v>1</v>
      </c>
      <c r="B7" s="76" t="s">
        <v>372</v>
      </c>
      <c r="C7" s="77">
        <v>32678.013999999999</v>
      </c>
      <c r="D7" s="77">
        <v>13075.247460000001</v>
      </c>
      <c r="E7" s="91">
        <f>F7+G7</f>
        <v>5722.14048</v>
      </c>
      <c r="F7" s="91">
        <v>1241.9080100000001</v>
      </c>
      <c r="G7" s="91">
        <v>4480.2324699999999</v>
      </c>
      <c r="H7" s="81">
        <v>0</v>
      </c>
      <c r="I7" s="77">
        <f>(E7+H7)/D7*100</f>
        <v>43.763152456618968</v>
      </c>
      <c r="J7" s="37">
        <f>(E7+H7)/D7*100</f>
        <v>43.763152456618968</v>
      </c>
    </row>
    <row r="8" spans="1:10" ht="45">
      <c r="A8" s="75">
        <v>2</v>
      </c>
      <c r="B8" s="76" t="s">
        <v>373</v>
      </c>
      <c r="C8" s="77">
        <v>71064.372799999997</v>
      </c>
      <c r="D8" s="77">
        <v>9664.7739499999989</v>
      </c>
      <c r="E8" s="91">
        <f t="shared" ref="E8:E27" si="0">F8+G8</f>
        <v>9088.2183399999994</v>
      </c>
      <c r="F8" s="77">
        <v>9088.2183399999994</v>
      </c>
      <c r="G8" s="90"/>
      <c r="H8" s="77">
        <v>115.9061</v>
      </c>
      <c r="I8" s="77">
        <f>(E8+H8)/D8*100</f>
        <v>95.233727013346254</v>
      </c>
    </row>
    <row r="9" spans="1:10" ht="30">
      <c r="A9" s="75">
        <v>3</v>
      </c>
      <c r="B9" s="76" t="s">
        <v>374</v>
      </c>
      <c r="C9" s="77">
        <v>378.47516000000002</v>
      </c>
      <c r="D9" s="77">
        <v>0</v>
      </c>
      <c r="E9" s="91">
        <f t="shared" si="0"/>
        <v>0</v>
      </c>
      <c r="F9" s="77"/>
      <c r="G9" s="90"/>
      <c r="H9" s="77">
        <v>0</v>
      </c>
      <c r="I9" s="77"/>
    </row>
    <row r="10" spans="1:10" ht="45">
      <c r="A10" s="75">
        <v>4</v>
      </c>
      <c r="B10" s="76" t="s">
        <v>375</v>
      </c>
      <c r="C10" s="77">
        <v>5430.1405299999997</v>
      </c>
      <c r="D10" s="77">
        <v>0</v>
      </c>
      <c r="E10" s="91">
        <f t="shared" si="0"/>
        <v>0</v>
      </c>
      <c r="F10" s="77"/>
      <c r="G10" s="90"/>
      <c r="H10" s="77">
        <v>0</v>
      </c>
      <c r="I10" s="77"/>
    </row>
    <row r="11" spans="1:10" ht="15">
      <c r="A11" s="75">
        <v>5</v>
      </c>
      <c r="B11" s="76" t="s">
        <v>376</v>
      </c>
      <c r="C11" s="77">
        <v>978.63635999999997</v>
      </c>
      <c r="D11" s="77">
        <v>131.45483999999999</v>
      </c>
      <c r="E11" s="91">
        <f t="shared" si="0"/>
        <v>131.45483999999999</v>
      </c>
      <c r="F11" s="77">
        <v>131.45483999999999</v>
      </c>
      <c r="G11" s="90"/>
      <c r="H11" s="77">
        <v>0</v>
      </c>
      <c r="I11" s="77">
        <f t="shared" ref="I11:I17" si="1">(E11+H11)/D11*100</f>
        <v>100</v>
      </c>
    </row>
    <row r="12" spans="1:10" ht="15">
      <c r="A12" s="75">
        <v>6</v>
      </c>
      <c r="B12" s="76" t="s">
        <v>377</v>
      </c>
      <c r="C12" s="77">
        <v>7330.5184799999997</v>
      </c>
      <c r="D12" s="77">
        <v>3296.5139299999996</v>
      </c>
      <c r="E12" s="91">
        <f t="shared" si="0"/>
        <v>2771.0598999999997</v>
      </c>
      <c r="F12" s="77">
        <v>2771.0598999999997</v>
      </c>
      <c r="G12" s="90"/>
      <c r="H12" s="77">
        <v>0</v>
      </c>
      <c r="I12" s="77">
        <f t="shared" si="1"/>
        <v>84.060312161338274</v>
      </c>
    </row>
    <row r="13" spans="1:10" ht="15">
      <c r="A13" s="75">
        <v>7</v>
      </c>
      <c r="B13" s="76" t="s">
        <v>378</v>
      </c>
      <c r="C13" s="77">
        <v>1960.57473</v>
      </c>
      <c r="D13" s="77">
        <v>777.84378000000004</v>
      </c>
      <c r="E13" s="91">
        <f t="shared" si="0"/>
        <v>777.84377999999992</v>
      </c>
      <c r="F13" s="77">
        <v>477.84377999999998</v>
      </c>
      <c r="G13" s="77">
        <v>300</v>
      </c>
      <c r="H13" s="77">
        <v>0</v>
      </c>
      <c r="I13" s="77">
        <f t="shared" si="1"/>
        <v>99.999999999999986</v>
      </c>
    </row>
    <row r="14" spans="1:10" ht="15">
      <c r="A14" s="75">
        <v>8</v>
      </c>
      <c r="B14" s="76" t="s">
        <v>379</v>
      </c>
      <c r="C14" s="77">
        <v>3213.4025000000001</v>
      </c>
      <c r="D14" s="77">
        <v>494.30250000000001</v>
      </c>
      <c r="E14" s="91">
        <f t="shared" si="0"/>
        <v>494.30250000000001</v>
      </c>
      <c r="F14" s="77">
        <v>494.30250000000001</v>
      </c>
      <c r="G14" s="90"/>
      <c r="H14" s="77">
        <v>0</v>
      </c>
      <c r="I14" s="77">
        <f t="shared" si="1"/>
        <v>100</v>
      </c>
    </row>
    <row r="15" spans="1:10" ht="15">
      <c r="A15" s="75">
        <v>9</v>
      </c>
      <c r="B15" s="76" t="s">
        <v>380</v>
      </c>
      <c r="C15" s="77">
        <v>3974.72867</v>
      </c>
      <c r="D15" s="77">
        <v>565.18097999999998</v>
      </c>
      <c r="E15" s="91">
        <f t="shared" si="0"/>
        <v>565.18097999999998</v>
      </c>
      <c r="F15" s="77">
        <v>565.18097999999998</v>
      </c>
      <c r="G15" s="90"/>
      <c r="H15" s="77">
        <v>0</v>
      </c>
      <c r="I15" s="77">
        <f t="shared" si="1"/>
        <v>100</v>
      </c>
    </row>
    <row r="16" spans="1:10" ht="15">
      <c r="A16" s="75">
        <v>10</v>
      </c>
      <c r="B16" s="76" t="s">
        <v>381</v>
      </c>
      <c r="C16" s="77">
        <v>8417.1898199999996</v>
      </c>
      <c r="D16" s="77">
        <v>5996.5990300000003</v>
      </c>
      <c r="E16" s="91">
        <f t="shared" si="0"/>
        <v>5996.5990300000003</v>
      </c>
      <c r="F16" s="77">
        <v>169.5</v>
      </c>
      <c r="G16" s="77">
        <v>5827.0990300000003</v>
      </c>
      <c r="H16" s="77">
        <v>0</v>
      </c>
      <c r="I16" s="77">
        <f t="shared" si="1"/>
        <v>100</v>
      </c>
    </row>
    <row r="17" spans="1:9" ht="15">
      <c r="A17" s="75">
        <v>11</v>
      </c>
      <c r="B17" s="76" t="s">
        <v>382</v>
      </c>
      <c r="C17" s="77">
        <v>4199.9067400000004</v>
      </c>
      <c r="D17" s="77">
        <v>157.10007000000002</v>
      </c>
      <c r="E17" s="91">
        <f t="shared" si="0"/>
        <v>157.10007000000002</v>
      </c>
      <c r="F17" s="77">
        <v>157.10007000000002</v>
      </c>
      <c r="G17" s="90"/>
      <c r="H17" s="77">
        <v>0</v>
      </c>
      <c r="I17" s="77">
        <f t="shared" si="1"/>
        <v>100</v>
      </c>
    </row>
    <row r="18" spans="1:9" ht="15">
      <c r="A18" s="75">
        <v>12</v>
      </c>
      <c r="B18" s="76" t="s">
        <v>383</v>
      </c>
      <c r="C18" s="77">
        <v>8367.5451599999997</v>
      </c>
      <c r="D18" s="77">
        <v>0</v>
      </c>
      <c r="E18" s="91">
        <f t="shared" si="0"/>
        <v>0</v>
      </c>
      <c r="F18" s="77"/>
      <c r="G18" s="90"/>
      <c r="H18" s="77">
        <v>0</v>
      </c>
      <c r="I18" s="77"/>
    </row>
    <row r="19" spans="1:9" ht="15">
      <c r="A19" s="75">
        <v>13</v>
      </c>
      <c r="B19" s="76" t="s">
        <v>384</v>
      </c>
      <c r="C19" s="77">
        <v>2839.2069299999998</v>
      </c>
      <c r="D19" s="77">
        <v>1319.8318999999999</v>
      </c>
      <c r="E19" s="91">
        <f t="shared" si="0"/>
        <v>839.57190000000003</v>
      </c>
      <c r="F19" s="77">
        <v>441.57190000000003</v>
      </c>
      <c r="G19" s="77">
        <v>398</v>
      </c>
      <c r="H19" s="77">
        <v>0</v>
      </c>
      <c r="I19" s="77">
        <f>(E19+H19)/D19*100</f>
        <v>63.612032714166112</v>
      </c>
    </row>
    <row r="20" spans="1:9" ht="15">
      <c r="A20" s="75">
        <v>14</v>
      </c>
      <c r="B20" s="76" t="s">
        <v>385</v>
      </c>
      <c r="C20" s="77">
        <v>1406.2382</v>
      </c>
      <c r="D20" s="77">
        <v>248.06</v>
      </c>
      <c r="E20" s="91">
        <f t="shared" si="0"/>
        <v>248.06</v>
      </c>
      <c r="F20" s="77">
        <v>248.06</v>
      </c>
      <c r="G20" s="90"/>
      <c r="H20" s="77">
        <v>0</v>
      </c>
      <c r="I20" s="77">
        <f>(E20+H20)/D20*100</f>
        <v>100</v>
      </c>
    </row>
    <row r="21" spans="1:9" ht="15">
      <c r="A21" s="75">
        <v>15</v>
      </c>
      <c r="B21" s="76" t="s">
        <v>386</v>
      </c>
      <c r="C21" s="77">
        <v>1806.77019</v>
      </c>
      <c r="D21" s="77">
        <v>0</v>
      </c>
      <c r="E21" s="91">
        <f t="shared" si="0"/>
        <v>0</v>
      </c>
      <c r="F21" s="77">
        <v>0</v>
      </c>
      <c r="G21" s="90"/>
      <c r="H21" s="77">
        <v>0</v>
      </c>
      <c r="I21" s="77"/>
    </row>
    <row r="22" spans="1:9" ht="15">
      <c r="A22" s="75">
        <v>16</v>
      </c>
      <c r="B22" s="76" t="s">
        <v>387</v>
      </c>
      <c r="C22" s="77">
        <v>1449.65236</v>
      </c>
      <c r="D22" s="77">
        <v>533.45374000000004</v>
      </c>
      <c r="E22" s="91">
        <f t="shared" si="0"/>
        <v>533.45374000000004</v>
      </c>
      <c r="F22" s="77">
        <v>533.45374000000004</v>
      </c>
      <c r="G22" s="90"/>
      <c r="H22" s="77">
        <v>0</v>
      </c>
      <c r="I22" s="77">
        <f t="shared" ref="I22:I27" si="2">(E22+H22)/D22*100</f>
        <v>100</v>
      </c>
    </row>
    <row r="23" spans="1:9" ht="15">
      <c r="A23" s="75">
        <v>17</v>
      </c>
      <c r="B23" s="76" t="s">
        <v>388</v>
      </c>
      <c r="C23" s="77">
        <v>8759.9651400000002</v>
      </c>
      <c r="D23" s="77">
        <v>6057.89</v>
      </c>
      <c r="E23" s="91">
        <f t="shared" si="0"/>
        <v>6057.89</v>
      </c>
      <c r="F23" s="77">
        <v>330.00400000000002</v>
      </c>
      <c r="G23" s="77">
        <v>5727.8860000000004</v>
      </c>
      <c r="H23" s="77">
        <v>0</v>
      </c>
      <c r="I23" s="77">
        <f t="shared" si="2"/>
        <v>100</v>
      </c>
    </row>
    <row r="24" spans="1:9" ht="15">
      <c r="A24" s="75">
        <v>18</v>
      </c>
      <c r="B24" s="76" t="s">
        <v>389</v>
      </c>
      <c r="C24" s="77">
        <v>3740.02412</v>
      </c>
      <c r="D24" s="77">
        <v>2352.41399</v>
      </c>
      <c r="E24" s="91">
        <f t="shared" si="0"/>
        <v>2352.41399</v>
      </c>
      <c r="F24" s="77">
        <v>2352.41399</v>
      </c>
      <c r="G24" s="90"/>
      <c r="H24" s="77">
        <v>0</v>
      </c>
      <c r="I24" s="77">
        <f t="shared" si="2"/>
        <v>100</v>
      </c>
    </row>
    <row r="25" spans="1:9" ht="15">
      <c r="A25" s="75">
        <v>19</v>
      </c>
      <c r="B25" s="76" t="s">
        <v>390</v>
      </c>
      <c r="C25" s="77">
        <v>4936.9543700000004</v>
      </c>
      <c r="D25" s="77">
        <v>752.29862000000003</v>
      </c>
      <c r="E25" s="91">
        <f t="shared" si="0"/>
        <v>752.29862000000003</v>
      </c>
      <c r="F25" s="77">
        <v>372.29862000000003</v>
      </c>
      <c r="G25" s="77">
        <v>380</v>
      </c>
      <c r="H25" s="77">
        <v>0</v>
      </c>
      <c r="I25" s="77">
        <f t="shared" si="2"/>
        <v>100</v>
      </c>
    </row>
    <row r="26" spans="1:9" ht="15">
      <c r="A26" s="75">
        <v>20</v>
      </c>
      <c r="B26" s="76" t="s">
        <v>391</v>
      </c>
      <c r="C26" s="77">
        <v>1483.3155999999999</v>
      </c>
      <c r="D26" s="77">
        <v>557.84590000000003</v>
      </c>
      <c r="E26" s="91">
        <f t="shared" si="0"/>
        <v>557.84590000000003</v>
      </c>
      <c r="F26" s="77">
        <v>312.84589999999997</v>
      </c>
      <c r="G26" s="77">
        <v>245</v>
      </c>
      <c r="H26" s="77">
        <v>0</v>
      </c>
      <c r="I26" s="77">
        <f t="shared" si="2"/>
        <v>100</v>
      </c>
    </row>
    <row r="27" spans="1:9" ht="15">
      <c r="A27" s="78"/>
      <c r="B27" s="79" t="s">
        <v>392</v>
      </c>
      <c r="C27" s="80">
        <f>SUM(C7:C26)</f>
        <v>174415.63185999996</v>
      </c>
      <c r="D27" s="80">
        <f>SUM(D7:D26)</f>
        <v>45980.810689999998</v>
      </c>
      <c r="E27" s="80">
        <f t="shared" si="0"/>
        <v>37045.434070000003</v>
      </c>
      <c r="F27" s="92">
        <f t="shared" ref="F27:G27" si="3">SUM(F7:F26)</f>
        <v>19687.216570000001</v>
      </c>
      <c r="G27" s="92">
        <f t="shared" si="3"/>
        <v>17358.217499999999</v>
      </c>
      <c r="H27" s="80">
        <f>SUM(H7:H26)</f>
        <v>115.9061</v>
      </c>
      <c r="I27" s="80">
        <f t="shared" si="2"/>
        <v>80.819236573577697</v>
      </c>
    </row>
  </sheetData>
  <mergeCells count="10">
    <mergeCell ref="A1:I2"/>
    <mergeCell ref="A3:I3"/>
    <mergeCell ref="A4:I4"/>
    <mergeCell ref="E5:G5"/>
    <mergeCell ref="D5:D6"/>
    <mergeCell ref="B5:B6"/>
    <mergeCell ref="A5:A6"/>
    <mergeCell ref="H5:H6"/>
    <mergeCell ref="I5:I6"/>
    <mergeCell ref="C5:C6"/>
  </mergeCells>
  <printOptions horizontalCentered="1"/>
  <pageMargins left="0.19685039370078741" right="0.19685039370078741" top="0.39370078740157483" bottom="0.39370078740157483"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 1-закупки</vt:lpstr>
      <vt:lpstr>№ 2-закупки</vt:lpstr>
      <vt:lpstr>№ 1а-закупки</vt:lpstr>
      <vt:lpstr>СМП</vt:lpstr>
      <vt:lpstr>'№ 1-закупки'!Заголовки_для_печати</vt:lpstr>
      <vt:lpstr>'№ 2-закупки'!Заголовки_для_печати</vt:lpstr>
      <vt:lpstr>'№ 1-закупки'!Область_печати</vt:lpstr>
      <vt:lpstr>'№ 2-закупки'!Область_печати</vt:lpstr>
      <vt:lpstr>СМП!Область_печати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2017-02-09T08:01:59Z</dcterms:modified>
</cp:coreProperties>
</file>