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№ 1-закупки" sheetId="1" r:id="rId1"/>
    <sheet name="№ 2-закупки" sheetId="2" r:id="rId2"/>
    <sheet name="№ 1а-закупки" sheetId="3" r:id="rId3"/>
  </sheets>
  <definedNames>
    <definedName name="_xlnm.Print_Area" localSheetId="1">'№ 2-закупки'!$A$1:$J$116</definedName>
  </definedNames>
  <calcPr calcId="125725"/>
</workbook>
</file>

<file path=xl/calcChain.xml><?xml version="1.0" encoding="utf-8"?>
<calcChain xmlns="http://schemas.openxmlformats.org/spreadsheetml/2006/main">
  <c r="J103" i="2"/>
  <c r="I103"/>
  <c r="H103"/>
  <c r="G103"/>
  <c r="E103"/>
  <c r="J93"/>
  <c r="I93"/>
  <c r="H93"/>
  <c r="F93"/>
  <c r="E93"/>
  <c r="H78"/>
  <c r="I78" s="1"/>
  <c r="H79"/>
  <c r="I79"/>
  <c r="H80"/>
  <c r="I80" s="1"/>
  <c r="H81"/>
  <c r="I81"/>
  <c r="H82"/>
  <c r="I82" s="1"/>
  <c r="H83"/>
  <c r="I83"/>
  <c r="H84"/>
  <c r="I84" s="1"/>
  <c r="H85"/>
  <c r="I85"/>
  <c r="H86"/>
  <c r="I86" s="1"/>
  <c r="H87"/>
  <c r="I87"/>
  <c r="H88"/>
  <c r="I88" s="1"/>
  <c r="H89"/>
  <c r="I89"/>
  <c r="H90"/>
  <c r="I90" s="1"/>
  <c r="H91"/>
  <c r="I91"/>
  <c r="H92"/>
  <c r="I92" s="1"/>
  <c r="H73"/>
  <c r="I73" s="1"/>
  <c r="H70"/>
  <c r="I70" s="1"/>
  <c r="C125" i="1" l="1"/>
  <c r="C55" i="3"/>
  <c r="C54"/>
  <c r="C53"/>
  <c r="C51"/>
  <c r="C50"/>
  <c r="C49"/>
  <c r="C48"/>
  <c r="C47"/>
  <c r="C46"/>
  <c r="C45"/>
  <c r="C44"/>
  <c r="C43"/>
  <c r="C41"/>
  <c r="C40"/>
  <c r="C39"/>
  <c r="C37"/>
  <c r="C36"/>
  <c r="C35"/>
  <c r="C33"/>
  <c r="C32"/>
  <c r="C31"/>
  <c r="C30"/>
  <c r="C29"/>
  <c r="C28"/>
  <c r="C27"/>
  <c r="C26"/>
  <c r="C25"/>
  <c r="J104" i="2"/>
  <c r="G93"/>
  <c r="G104" s="1"/>
  <c r="F104"/>
  <c r="E104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1"/>
  <c r="I71" s="1"/>
  <c r="H72"/>
  <c r="I72" s="1"/>
  <c r="H74"/>
  <c r="I74" s="1"/>
  <c r="H75"/>
  <c r="I75" s="1"/>
  <c r="H76"/>
  <c r="I76" s="1"/>
  <c r="H77"/>
  <c r="I77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C124" i="1"/>
  <c r="C123"/>
  <c r="C122"/>
  <c r="C121"/>
  <c r="C120"/>
  <c r="C119"/>
  <c r="C118"/>
  <c r="C113"/>
  <c r="C112"/>
  <c r="C111"/>
  <c r="C109"/>
  <c r="C108"/>
  <c r="C107"/>
  <c r="C106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1"/>
  <c r="C70"/>
  <c r="C69"/>
  <c r="C68"/>
  <c r="C67"/>
  <c r="C66"/>
  <c r="C65"/>
  <c r="C64"/>
  <c r="C63"/>
  <c r="C62"/>
  <c r="C61"/>
  <c r="C60"/>
  <c r="C59"/>
  <c r="C58"/>
  <c r="C57"/>
  <c r="C56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I104" i="2" l="1"/>
  <c r="H104" l="1"/>
</calcChain>
</file>

<file path=xl/sharedStrings.xml><?xml version="1.0" encoding="utf-8"?>
<sst xmlns="http://schemas.openxmlformats.org/spreadsheetml/2006/main" count="616" uniqueCount="306">
  <si>
    <t>Утверждена</t>
  </si>
  <si>
    <t>приказом Минэкономразвития Чувашии</t>
  </si>
  <si>
    <t>от _______________ 2016 № ______</t>
  </si>
  <si>
    <t>№ 1-закупки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</si>
  <si>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</si>
  <si>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</si>
  <si>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</si>
  <si>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</si>
  <si>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</si>
  <si>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</si>
  <si>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</si>
  <si>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</si>
  <si>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</si>
  <si>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</si>
  <si>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</si>
  <si>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</si>
  <si>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</si>
  <si>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</si>
  <si>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</si>
  <si>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</si>
  <si>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</si>
  <si>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</si>
  <si>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</si>
  <si>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</si>
  <si>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</si>
  <si>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</si>
  <si>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</si>
  <si>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</si>
  <si>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</si>
  <si>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</si>
  <si>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</si>
  <si>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</si>
  <si>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</si>
  <si>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</si>
  <si>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</si>
  <si>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</si>
  <si>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</si>
  <si>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</si>
  <si>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</si>
  <si>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</si>
  <si>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</si>
  <si>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</si>
  <si>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</si>
  <si>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</si>
  <si>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</si>
  <si>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</si>
  <si>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</si>
  <si>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</si>
  <si>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</si>
  <si>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</si>
  <si>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</si>
  <si>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</si>
  <si>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</si>
  <si>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</si>
  <si>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</si>
  <si>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</si>
  <si>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</si>
  <si>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</si>
  <si>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</si>
  <si>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</si>
  <si>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</si>
  <si>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</si>
  <si>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</si>
  <si>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</si>
  <si>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</si>
  <si>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 xml:space="preserve">- участник не отвечал требованиям, установленным Законом 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</si>
  <si>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</si>
  <si>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</si>
  <si>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</si>
  <si>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</si>
  <si>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</si>
  <si>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</si>
  <si>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</si>
  <si>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</si>
  <si>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</si>
  <si>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</si>
  <si>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</si>
  <si>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</si>
  <si>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</si>
  <si>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</si>
  <si>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</si>
  <si>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</si>
  <si>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</si>
  <si>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</si>
  <si>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</si>
  <si>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</si>
  <si>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</si>
  <si>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</si>
  <si>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</si>
  <si>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</si>
  <si>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</si>
  <si>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</si>
  <si>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</si>
  <si>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</si>
  <si>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</si>
  <si>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</si>
  <si>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</si>
  <si>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</si>
  <si>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</si>
  <si>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</si>
  <si>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</si>
  <si>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</si>
  <si>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</si>
  <si>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</si>
  <si>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</si>
  <si>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</si>
  <si>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из них заключенных</t>
  </si>
  <si>
    <t>с субъектами малого предпринимательства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</si>
  <si>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</si>
  <si>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</si>
  <si>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</si>
  <si>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ФИО полностью</t>
  </si>
  <si>
    <t>должность</t>
  </si>
  <si>
    <t>подпись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</si>
  <si>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</si>
  <si>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</si>
  <si>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</si>
  <si>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</si>
  <si>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</si>
  <si>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</si>
  <si>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</si>
  <si>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</si>
  <si>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Способ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</si>
  <si>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</si>
  <si>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</si>
  <si>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</si>
  <si>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</si>
  <si>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</si>
  <si>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</si>
  <si>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</si>
  <si>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</si>
  <si>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(за исключением сведений о проведенных совместных торгах)</t>
  </si>
  <si>
    <t>Итого по разделу 1</t>
  </si>
  <si>
    <t>путем проведения совместных торгов</t>
  </si>
  <si>
    <t>Итого по разделу 2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</si>
  <si>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</si>
  <si>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</si>
  <si>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</si>
  <si>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</si>
  <si>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</si>
  <si>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</si>
  <si>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</si>
  <si>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</si>
  <si>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</si>
  <si>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</si>
  <si>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</si>
  <si>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</si>
  <si>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</si>
  <si>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</si>
  <si>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</si>
  <si>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</si>
  <si>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</si>
  <si>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</si>
  <si>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</si>
  <si>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</si>
  <si>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</si>
  <si>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</si>
  <si>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</si>
  <si>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</si>
  <si>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</si>
  <si>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</si>
  <si>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</si>
  <si>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</si>
  <si>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</si>
  <si>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</si>
  <si>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</si>
  <si>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</si>
  <si>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</si>
  <si>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</si>
  <si>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</si>
  <si>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</si>
  <si>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</si>
  <si>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</si>
  <si>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</si>
  <si>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</si>
  <si>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</si>
  <si>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</si>
  <si>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</si>
  <si>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</si>
  <si>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</si>
  <si>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</si>
  <si>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</si>
  <si>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</si>
  <si>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</si>
  <si>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</si>
  <si>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</si>
  <si>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</si>
  <si>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</si>
  <si>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</si>
  <si>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</si>
  <si>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</si>
  <si>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</si>
  <si>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</si>
  <si>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</si>
  <si>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</si>
  <si>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</si>
  <si>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</si>
  <si>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</si>
  <si>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</si>
  <si>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</si>
  <si>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</si>
  <si>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</si>
  <si>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</si>
  <si>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</si>
  <si>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</si>
  <si>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</si>
  <si>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</si>
  <si>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</si>
  <si>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</si>
  <si>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</si>
  <si>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</si>
  <si>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</si>
  <si>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</si>
  <si>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</si>
  <si>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</si>
  <si>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</si>
  <si>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</si>
  <si>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Администрация Моргаушского района Чувашской Республики</t>
  </si>
  <si>
    <t>Должностное лицо,  
ответственное за  составление отчета</t>
  </si>
  <si>
    <t>Степанов Андрей Иванович</t>
  </si>
  <si>
    <t>Заведующий сектором муниципальных закупок</t>
  </si>
  <si>
    <t>Контактный тел.: 8 (83541) 62445</t>
  </si>
  <si>
    <t xml:space="preserve">E-mail: smz@morgau.cap.ru </t>
  </si>
  <si>
    <t>1. Сведения об осуществленных закупках товаров, работ, услуг для обеспечения нужд Моргаушского района Чувашской Республики</t>
  </si>
  <si>
    <t>Запрос предложений на право заключения муниципального контракта на проведение работ по содержанию автомобильных дорог Юськасинского сельского поселения Моргаушского района Чувашской Республики на 2016 год (а/д твердым покрытием 11,98 км, а/д грунтовые 20,8 км).</t>
  </si>
  <si>
    <t>ЗП</t>
  </si>
  <si>
    <t>Запрос предложений среди субъектов малого предпринимательства, социально-ориентированных некоммерческих организаций на право заключения муниципального контракта на содержание грунтовых и асфальтобетонных дорог в населенных пунктах Моргаушского сельского поселения Моргаушского района Чувашской Республики в 2016 году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</si>
  <si>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Большесундырского сельского поселения Моргаушского района Чувашской Республики в 2016 году (а/д с твердым покрытием 10,99 км, грунтовые а/д 17,6 км).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</si>
  <si>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Сятракасинского сельского поселения Моргаушского района Чувашской Республики в 2016 году (а/д с твердым покрытием 4,142 км, грунтовые а/д 21,38 км).</t>
  </si>
  <si>
    <t>Запрос предложений на право заключения муниципального контракта на проведение работ по содержанию автомобильных дорог Александровского сельского поселения Моргаушского района Чувашской Республики в 2016 году (а/д с твердым покрытием 4,56 км, грунтовые а/д 6,224 км).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</si>
  <si>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Кадикасинского сельского поселения Моргаушского района Чувашской Республики в 2016 году (а/д с твердым покрытием 7,88 км, грунтовые а/д 26,15 км).</t>
  </si>
  <si>
    <t>Запрос котировок среди субъектов малого предпринимательства, социально ориентированных некоммерческих организаций на поставку офисной бумаги для нужд администрации Моргаушского района Чувашской Республики</t>
  </si>
  <si>
    <t>ЗКЦ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</si>
  <si>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по благоустройству дворовых территорий многоквартирных домов в с.Моргауши Моргаушского района Чувашской Республики в 2016 году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</si>
  <si>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заправке картриджей принтеров, МФУ, копировальных аппаратов администрации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</si>
  <si>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поставку электрических ламп для нужд администрации Моргаушского района Чувашской Республики.</t>
  </si>
  <si>
    <t>Запрос котировок на поставку электрических светильников и стартеров для люминесцентных ламп для нужд администрации Моргаушского района Чувашской Республики.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</si>
  <si>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с добавлением каменного материала по ул.Парковая с.Моргауши Моргаушского района Чувашской Республики</t>
  </si>
  <si>
    <t>ЭА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</si>
  <si>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техническому обслуживанию системы видеонаблюдения, установленных в рамках реализации АПК «Безопасное муниципальное образование» Моргаушского района Чувашской Республики</t>
  </si>
  <si>
    <t xml:space="preserve">Запрос котировок среди субъектов малого предпринимательства, социально ориентированных некоммерческих организаций на оказание услуг по оценке годовой арендной платы земельных участков и рыночной стоимости при приобретении земельного участка в собственность, расположенных на территории Большесундырского сельского поселения Моргаушского района Чувашской Республики 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</si>
  <si>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оценке годовой арендной платы земельных участков и рыночной стоимости при приобретении земельного участка в собственность, расположенных на территории Кадикасинского сельского поселения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</si>
  <si>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определению рыночной стоимости движимого и недвижимого муниципального имущества при приобретении в собственность, расположенных на территории Моргаушского района Чувашской Республики</t>
  </si>
  <si>
    <t>2. Сведения об осуществленных закупках товаров, работ, услуг для обеспечения нужд Моргаушского района Чувашской Республики</t>
  </si>
  <si>
    <t>-</t>
  </si>
  <si>
    <t>3. Сведения об осуществленных закупках товаров, работ, услуг для обеспечения нужд Моргаушского района Чувашской Республики,</t>
  </si>
  <si>
    <t>Аукцион в электронной форме на право заключения муниципального контракта на поставку легкового автомобиля для нужд администрации Моргаушского района Чувашской Республики</t>
  </si>
  <si>
    <t xml:space="preserve">Аукцион в электронной форме на право заключения муниципального контракта на поставку легкового автомобиля для нужд администрации Моргаушского района Чувашской Республики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</si>
  <si>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реконструкцию кровли здания Мадикского сельского дома культуры по ул. Школьная д.№11 в дер. Старые Мадики Моргаушского района Чувашской Республики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</si>
  <si>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д. Верхние Панклеи ул.Восточная Моргаушского района Чувашской Республики 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</si>
  <si>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в д.Юнгапоси ул.Солнечная Моргаушского района Чувашской Республики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</si>
  <si>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по ул.Западная с.Тойгильдино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</si>
  <si>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д. Сюткюль ул.Нагорная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</si>
  <si>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спортивного зала в МБОУ «Калайкасинская СОШ им. А. Г. Николаева» Моргаушского района Чувашской Республики в рамках реализации перечня мероприятий Чувашской Республики по созданию в общеобразовательных организациях, расположенных в сельской местности, условий для занятий физической культурой и спортом на 2016 год.</t>
  </si>
  <si>
    <t>Запрос котировок среди субъектов малого предпринимательства, социально ориентированных некоммерческих организаций на поставку компьютерной и офисной техники для нужд администрации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</si>
  <si>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д.Сыбайкасы ул. Центральная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</si>
  <si>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с.Александровское ул.Мира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</si>
  <si>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д.Лебедкино по ул.Садовая и ул.Бориса Васильева Моргаушского района Чувашской Республики</t>
  </si>
  <si>
    <t>Аукцион в электронной форме на право заключения муниципального контракта на строительство жилого дома по ул. Яблоневая в селе Юнга Моргаушского района Чувашской Республики, предназначенного для предоставления по договору социального найма категориям граждан, указанных в п.3 ч.1 ст.11 Закона Чувашской Республики от 17.10.2005 N 42 "О регулировании жилищных отношений" и состоящих на учете в качестве нуждающихся в жилых помещениях.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</si>
  <si>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д.Кадикасы ул.Пушкина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</si>
  <si>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заключение муниципального контракта на ремонт дороги в д. Шупоси ул. Шупосинская Моргаушского района Чувашской Республики</t>
  </si>
  <si>
    <t>Запрос котировок на поставку маркированных почтовых конвертов и марок для нужд администрации Моргаушского района Чувашской Республики</t>
  </si>
  <si>
    <t>Запрос котировок на оказание услуг по охране помещений инструкторских участков Моргаушского района Чувашской Республики при проведении Всероссийской сельскохозяйственной переписи 2016 года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</si>
  <si>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№1 Моргаушского района Чувашской Республики при проведении Всероссийской сельскохозяйственной переписи 2016 года</t>
  </si>
  <si>
    <t xml:space="preserve">Запрос котировок среди субъектов малого предпринимательства,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№2 Моргаушского района Чувашской Республики при проведении Всероссийской сельскохозяйственной переписи 2016 года 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</si>
  <si>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№3 Моргаушского района Чувашской Республики при проведении Всероссийской сельскохозяйственной переписи 2016 года</t>
  </si>
  <si>
    <t xml:space="preserve">Запрос котировок среди субъектов малого предпринимательства,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№4 Моргаушского района Чувашской Республики при проведении Всероссийской сельскохозяйственной переписи 2016 года </t>
  </si>
  <si>
    <t xml:space="preserve">Запрос котировок среди субъектов малого предпринимательства,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№5 Моргаушского района Чувашской Республики при проведении Всероссийской сельскохозяйственной переписи 2016 года 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</si>
  <si>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аренде транспортного средства с экипажем для обслуживания инструкторского участка №6 Моргаушского района Чувашской Республики при проведении Всероссийской сельскохозяйственной переписи 2016 года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</si>
  <si>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текущий ремонт в здании Мадикского дома культуры по ул. Школьная, д.11 в дер.Старые Мадики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</si>
  <si>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д.Куськино ул.Солнечная Поляна Моргаушского района Чувашской Республики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</si>
  <si>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внутренних туалетов в МБОУ «Калайкасинская СОШ им. А. Г. Николаева» Моргаушского района Чувашской Республики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</si>
  <si>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спортивного зала в МБОУ "Большесундырская СОШ" Моргаушского района Чувашской Республики в рамках реализации перечня мероприятий Чувашской Республики по созданию в общеобразовательных организациях, расположенных в сельской местности, условий для занятий физической культурой и спортом на 2016 год.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</si>
  <si>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внутренних туалетов в МБОУ «Сятракасинская СОШ» Моргаушского района Чувашской Республики.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</si>
  <si>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с.Оточево ул.Восточная Моргаушского района Чувашской Республики</t>
  </si>
  <si>
    <t>Аукцион в электронной форме на право заключения договора на замену оконных блоков в МБДОУ «Детский сад №19 «Мечта» Моргаушского района Чувашской Республики.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</si>
  <si>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д.Обрыскино ул.Молодежная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</si>
  <si>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д.Торханы ул.Мичурина Моргаушского района Чувашской Республики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</si>
  <si>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внутренних туалетов в МБОУ «Москакасинская СОШ» Моргаушского района Чувашской Республики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</si>
  <si>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внутренних туалетов в МБОУ «Чуманкасинская СОШ» Моргаушского района Чувашской Республики</t>
  </si>
  <si>
    <t>Запрос котировок на оказание услуг по выполнению кадастровых работ по составлению технических планов на объекты недвижимого имущества, находящихся на территории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</si>
  <si>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и установку системы видеонаблюдения в д.Сятракасы Моргаушского района Чувашской Республики</t>
  </si>
  <si>
    <t>нет</t>
  </si>
  <si>
    <t xml:space="preserve"> </t>
  </si>
  <si>
    <t>за 9 месяцев 2016 года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</si>
  <si>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</si>
  <si>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</t>
  </si>
  <si>
    <t>Дата составления отчета «14» октября 2016 года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</si>
  <si>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по ул.Первая д.Чамыши Моргаушского района Чувашской Республики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</si>
  <si>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устройство металлических пешеходных ограждений перед МБОУ "Моргаушская СОШ" Моргаушского района Чувашской Республики</t>
  </si>
  <si>
    <t>Запрос котировок на право заключения муниципального контракта на поставку ГСМ для нужд администрации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</si>
  <si>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в с.Большой Сундырь ул.Анисимова Моргаушского района Чувашской Республики</t>
  </si>
  <si>
    <t>Аукцион в электронной форме на право заключения муниципального контракта на приобретение трех квартир для обеспечения благоустроенными жилыми помещениями специализированного жилищного фонда детей-сирот и детей, оставшихся без попечения родителей, лиц из их числа по договорам найма специализированных жилых помещений на территории Моргаушского района Чувашской Республики.</t>
  </si>
  <si>
    <t>Открытый конкурс среди субъектов малого предпринимательства, социально ориентированных некоммерческих организаций на оказание услуг по проведению аудиторской проверки бухгалтерской (финансовой) отчетности МУП «Рынок «Моргаушский» и МУП ЖКХ «Моргаушское» за 2015 год.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</si>
  <si>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работ по ремонту санузла в здании администрации Моргаушского района Чувашской Республики.</t>
  </si>
  <si>
    <t>Аукцион в электронной форме на право заключения муниципального контракта на поставку легкового автомобиля для нужд администрации Тораевского сельского поселения Моргаушского района Чувашской Республики</t>
  </si>
  <si>
    <t>Аукцион в электронной форме на право заключения договора на газоснабжение блочно-модульной котельной МБОУ «Сятракасинская СОШ»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</si>
  <si>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дворовых территорий многоквартирных домов по ул. Новая д.11, ул. Заводская д.22 в с.Большой Сундырь Б.Сундырского сельского поселения Моргаушского района Чувашской Республики .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</si>
  <si>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оценке рыночной стоимости годовой арендной платы муниципального имущества, расположенного на территории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</si>
  <si>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работ по ремонту муниципальной квартиры №10 дома №3 по ул. Парковая с. Моргауши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</si>
  <si>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работ по межеванию, изготовлению технических планов и постановке на кадастровый учет объектов газоснабжения и земельных участков под ними на территории Моргаушского района Чувашской Республики.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</si>
  <si>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грунтовой дороги ул.Молодежная с.Большой Сундырь Моргаушского района Чувашской Республики . .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</si>
  <si>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оценке годовой арендной платы земельных участков и рыночной стоимости при приобретении земельного участка в собственность, расположенных на территории Моргаушского района Чувашской Республики</t>
  </si>
  <si>
    <t>ОК</t>
  </si>
  <si>
    <t>Открытый конкурс среди субъектов малого предпринимательства, социально ориентированных некоммерческих организаций на оказание услуг по разработке проектно-сметной документации на строительство спортивного зала МБОУ «Юнгинская СОШ им. С.М. Михайлова» Моргаушского района Чувашской Республики с теплым переходом.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</si>
  <si>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внутренних туалетов в МБОУ «Орининская СОШ» Моргаушского района Чувашской Республики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</si>
</sst>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12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2" borderId="4" xfId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4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10" fillId="3" borderId="15" xfId="2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wrapText="1"/>
    </xf>
    <xf numFmtId="14" fontId="10" fillId="0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/>
    <xf numFmtId="0" fontId="13" fillId="4" borderId="8" xfId="0" applyFont="1" applyFill="1" applyBorder="1" applyAlignment="1">
      <alignment horizontal="center" vertical="center" wrapText="1"/>
    </xf>
    <xf numFmtId="2" fontId="13" fillId="4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1" fillId="0" borderId="14" xfId="0" applyFont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Normal="100" zoomScaleSheetLayoutView="100" workbookViewId="0">
      <selection activeCell="D119" sqref="D119"/>
    </sheetView>
  </sheetViews>
  <sheetFormatPr defaultRowHeight="15"/>
  <cols>
    <col min="1" max="1" width="41.7109375" customWidth="1"/>
    <col min="2" max="9" width="12.140625" customWidth="1"/>
    <col min="10" max="11" width="15.85546875" customWidth="1"/>
  </cols>
  <sheetData>
    <row r="1" spans="1:1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.75">
      <c r="A4" s="1"/>
    </row>
    <row r="5" spans="1:11" ht="16.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.75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5.75">
      <c r="A8" s="70" t="s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.75">
      <c r="A9" s="70" t="s">
        <v>6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5.75">
      <c r="A10" s="3"/>
    </row>
    <row r="11" spans="1:11" ht="15.75">
      <c r="A11" s="4" t="s">
        <v>7</v>
      </c>
      <c r="B11" s="4"/>
    </row>
    <row r="12" spans="1:11" ht="63">
      <c r="A12" s="4" t="s">
        <v>8</v>
      </c>
      <c r="B12" s="95" t="s">
        <v>217</v>
      </c>
      <c r="C12" s="95"/>
      <c r="D12" s="95"/>
      <c r="E12" s="95"/>
      <c r="F12" s="95"/>
      <c r="G12" s="95"/>
      <c r="H12" s="95"/>
      <c r="I12" s="95"/>
      <c r="J12" s="95"/>
      <c r="K12" s="24"/>
    </row>
    <row r="13" spans="1:11" ht="15.75">
      <c r="A13" s="4"/>
      <c r="B13" s="36"/>
      <c r="C13" s="37"/>
      <c r="D13" s="37"/>
      <c r="E13" s="37"/>
      <c r="F13" s="37"/>
      <c r="G13" s="37"/>
      <c r="H13" s="37"/>
      <c r="I13" s="37"/>
      <c r="J13" s="37"/>
      <c r="K13" s="24"/>
    </row>
    <row r="14" spans="1:11" ht="15.75">
      <c r="A14" s="4" t="s">
        <v>9</v>
      </c>
      <c r="B14" s="95" t="s">
        <v>284</v>
      </c>
      <c r="C14" s="95"/>
      <c r="D14" s="95"/>
      <c r="E14" s="95"/>
      <c r="F14" s="95"/>
      <c r="G14" s="95"/>
      <c r="H14" s="95"/>
      <c r="I14" s="95"/>
      <c r="J14" s="95"/>
      <c r="K14" s="24"/>
    </row>
    <row r="15" spans="1:11" ht="15.75">
      <c r="A15" s="3"/>
      <c r="K15" s="24"/>
    </row>
    <row r="16" spans="1:11" ht="16.5" thickBot="1">
      <c r="A16" s="71" t="s">
        <v>10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5.75" thickBot="1">
      <c r="A17" s="74" t="s">
        <v>11</v>
      </c>
      <c r="B17" s="74" t="s">
        <v>12</v>
      </c>
      <c r="C17" s="7" t="s">
        <v>13</v>
      </c>
      <c r="D17" s="100" t="s">
        <v>15</v>
      </c>
      <c r="E17" s="101"/>
      <c r="F17" s="101"/>
      <c r="G17" s="101"/>
      <c r="H17" s="101"/>
      <c r="I17" s="101"/>
      <c r="J17" s="101"/>
      <c r="K17" s="102"/>
    </row>
    <row r="18" spans="1:11" ht="26.45" customHeight="1" thickBot="1">
      <c r="A18" s="99"/>
      <c r="B18" s="99"/>
      <c r="C18" s="8" t="s">
        <v>14</v>
      </c>
      <c r="D18" s="100" t="s">
        <v>16</v>
      </c>
      <c r="E18" s="101"/>
      <c r="F18" s="102"/>
      <c r="G18" s="74" t="s">
        <v>17</v>
      </c>
      <c r="H18" s="74" t="s">
        <v>18</v>
      </c>
      <c r="I18" s="74" t="s">
        <v>19</v>
      </c>
      <c r="J18" s="100" t="s">
        <v>20</v>
      </c>
      <c r="K18" s="102"/>
    </row>
    <row r="19" spans="1:11" ht="90" thickBot="1">
      <c r="A19" s="75"/>
      <c r="B19" s="75"/>
      <c r="C19" s="9"/>
      <c r="D19" s="10" t="s">
        <v>21</v>
      </c>
      <c r="E19" s="10" t="s">
        <v>22</v>
      </c>
      <c r="F19" s="10" t="s">
        <v>23</v>
      </c>
      <c r="G19" s="75"/>
      <c r="H19" s="75"/>
      <c r="I19" s="75"/>
      <c r="J19" s="10" t="s">
        <v>24</v>
      </c>
      <c r="K19" s="10" t="s">
        <v>25</v>
      </c>
    </row>
    <row r="20" spans="1:11" ht="15.75" thickBot="1">
      <c r="A20" s="11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</row>
    <row r="21" spans="1:11">
      <c r="A21" s="76" t="s">
        <v>26</v>
      </c>
      <c r="B21" s="77"/>
      <c r="C21" s="77"/>
      <c r="D21" s="77"/>
      <c r="E21" s="77"/>
      <c r="F21" s="77"/>
      <c r="G21" s="77"/>
      <c r="H21" s="77"/>
      <c r="I21" s="77"/>
      <c r="J21" s="77"/>
      <c r="K21" s="78"/>
    </row>
    <row r="22" spans="1:11" ht="15.75" thickBot="1">
      <c r="A22" s="79" t="s">
        <v>27</v>
      </c>
      <c r="B22" s="80"/>
      <c r="C22" s="80"/>
      <c r="D22" s="80"/>
      <c r="E22" s="80"/>
      <c r="F22" s="80"/>
      <c r="G22" s="80"/>
      <c r="H22" s="80"/>
      <c r="I22" s="80"/>
      <c r="J22" s="80"/>
      <c r="K22" s="81"/>
    </row>
    <row r="23" spans="1:11" s="33" customFormat="1" ht="51.75" thickBot="1">
      <c r="A23" s="30" t="s">
        <v>28</v>
      </c>
      <c r="B23" s="31">
        <v>101</v>
      </c>
      <c r="C23" s="32">
        <f>SUM(D23:K23)</f>
        <v>2942</v>
      </c>
      <c r="D23" s="32">
        <v>2</v>
      </c>
      <c r="E23" s="32"/>
      <c r="F23" s="32"/>
      <c r="G23" s="32">
        <v>38</v>
      </c>
      <c r="H23" s="32">
        <v>26</v>
      </c>
      <c r="I23" s="32">
        <v>6</v>
      </c>
      <c r="J23" s="32">
        <v>212</v>
      </c>
      <c r="K23" s="32">
        <v>2658</v>
      </c>
    </row>
    <row r="24" spans="1:11" ht="51.75" thickBot="1">
      <c r="A24" s="12" t="s">
        <v>29</v>
      </c>
      <c r="B24" s="10">
        <v>102</v>
      </c>
      <c r="C24" s="32">
        <f t="shared" ref="C24:C54" si="0">SUM(D24:K24)</f>
        <v>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</row>
    <row r="25" spans="1:11" ht="39" thickBot="1">
      <c r="A25" s="12" t="s">
        <v>31</v>
      </c>
      <c r="B25" s="10">
        <v>103</v>
      </c>
      <c r="C25" s="32">
        <f t="shared" si="0"/>
        <v>31</v>
      </c>
      <c r="D25" s="13"/>
      <c r="E25" s="13"/>
      <c r="F25" s="13"/>
      <c r="G25" s="13">
        <v>11</v>
      </c>
      <c r="H25" s="13">
        <v>14</v>
      </c>
      <c r="I25" s="13">
        <v>6</v>
      </c>
      <c r="J25" s="13" t="s">
        <v>30</v>
      </c>
      <c r="K25" s="13" t="s">
        <v>30</v>
      </c>
    </row>
    <row r="26" spans="1:11" s="29" customFormat="1" ht="51.75" thickBot="1">
      <c r="A26" s="26" t="s">
        <v>173</v>
      </c>
      <c r="B26" s="27" t="s">
        <v>175</v>
      </c>
      <c r="C26" s="28">
        <f t="shared" si="0"/>
        <v>26</v>
      </c>
      <c r="D26" s="28"/>
      <c r="E26" s="28"/>
      <c r="F26" s="28"/>
      <c r="G26" s="28">
        <v>7</v>
      </c>
      <c r="H26" s="28">
        <v>13</v>
      </c>
      <c r="I26" s="28">
        <v>6</v>
      </c>
      <c r="J26" s="28"/>
      <c r="K26" s="28"/>
    </row>
    <row r="27" spans="1:11" s="29" customFormat="1" ht="51.75" thickBot="1">
      <c r="A27" s="26" t="s">
        <v>174</v>
      </c>
      <c r="B27" s="27" t="s">
        <v>176</v>
      </c>
      <c r="C27" s="28">
        <f t="shared" si="0"/>
        <v>26</v>
      </c>
      <c r="D27" s="28"/>
      <c r="E27" s="28"/>
      <c r="F27" s="28"/>
      <c r="G27" s="28">
        <v>6</v>
      </c>
      <c r="H27" s="28">
        <v>14</v>
      </c>
      <c r="I27" s="28">
        <v>6</v>
      </c>
      <c r="J27" s="28"/>
      <c r="K27" s="28"/>
    </row>
    <row r="28" spans="1:11" ht="51.75" thickBot="1">
      <c r="A28" s="12" t="s">
        <v>32</v>
      </c>
      <c r="B28" s="10">
        <v>104</v>
      </c>
      <c r="C28" s="32">
        <f t="shared" si="0"/>
        <v>3</v>
      </c>
      <c r="D28" s="13"/>
      <c r="E28" s="13"/>
      <c r="F28" s="13"/>
      <c r="G28" s="13">
        <v>3</v>
      </c>
      <c r="H28" s="13"/>
      <c r="I28" s="13"/>
      <c r="J28" s="13" t="s">
        <v>30</v>
      </c>
      <c r="K28" s="13" t="s">
        <v>30</v>
      </c>
    </row>
    <row r="29" spans="1:11" s="29" customFormat="1" ht="64.5" thickBot="1">
      <c r="A29" s="26" t="s">
        <v>177</v>
      </c>
      <c r="B29" s="27" t="s">
        <v>178</v>
      </c>
      <c r="C29" s="28">
        <f t="shared" si="0"/>
        <v>2</v>
      </c>
      <c r="D29" s="28"/>
      <c r="E29" s="28"/>
      <c r="F29" s="28"/>
      <c r="G29" s="28">
        <v>2</v>
      </c>
      <c r="H29" s="28"/>
      <c r="I29" s="28"/>
      <c r="J29" s="28"/>
      <c r="K29" s="28"/>
    </row>
    <row r="30" spans="1:11" s="33" customFormat="1" ht="77.25" thickBot="1">
      <c r="A30" s="30" t="s">
        <v>183</v>
      </c>
      <c r="B30" s="31">
        <v>105</v>
      </c>
      <c r="C30" s="32">
        <f t="shared" si="0"/>
        <v>1</v>
      </c>
      <c r="D30" s="32"/>
      <c r="E30" s="32"/>
      <c r="F30" s="32"/>
      <c r="G30" s="32">
        <v>1</v>
      </c>
      <c r="H30" s="32"/>
      <c r="I30" s="32"/>
      <c r="J30" s="32"/>
      <c r="K30" s="32"/>
    </row>
    <row r="31" spans="1:11" ht="64.5" thickBot="1">
      <c r="A31" s="12" t="s">
        <v>33</v>
      </c>
      <c r="B31" s="10">
        <v>106</v>
      </c>
      <c r="C31" s="32">
        <f t="shared" si="0"/>
        <v>0</v>
      </c>
      <c r="D31" s="13"/>
      <c r="E31" s="13"/>
      <c r="F31" s="13"/>
      <c r="G31" s="13"/>
      <c r="H31" s="13"/>
      <c r="I31" s="13"/>
      <c r="J31" s="13" t="s">
        <v>30</v>
      </c>
      <c r="K31" s="13" t="s">
        <v>30</v>
      </c>
    </row>
    <row r="32" spans="1:11" ht="26.25" thickBot="1">
      <c r="A32" s="12" t="s">
        <v>34</v>
      </c>
      <c r="B32" s="10">
        <v>107</v>
      </c>
      <c r="C32" s="32">
        <f t="shared" si="0"/>
        <v>0</v>
      </c>
      <c r="D32" s="13"/>
      <c r="E32" s="13"/>
      <c r="F32" s="13"/>
      <c r="G32" s="13"/>
      <c r="H32" s="13" t="s">
        <v>30</v>
      </c>
      <c r="I32" s="13" t="s">
        <v>30</v>
      </c>
      <c r="J32" s="13" t="s">
        <v>30</v>
      </c>
      <c r="K32" s="13" t="s">
        <v>30</v>
      </c>
    </row>
    <row r="33" spans="1:11" ht="26.25" thickBot="1">
      <c r="A33" s="12" t="s">
        <v>35</v>
      </c>
      <c r="B33" s="10">
        <v>108</v>
      </c>
      <c r="C33" s="32">
        <f t="shared" si="0"/>
        <v>0</v>
      </c>
      <c r="D33" s="13"/>
      <c r="E33" s="13"/>
      <c r="F33" s="13"/>
      <c r="G33" s="13"/>
      <c r="H33" s="13" t="s">
        <v>30</v>
      </c>
      <c r="I33" s="13" t="s">
        <v>30</v>
      </c>
      <c r="J33" s="13" t="s">
        <v>30</v>
      </c>
      <c r="K33" s="13" t="s">
        <v>30</v>
      </c>
    </row>
    <row r="34" spans="1:11" ht="39" thickBot="1">
      <c r="A34" s="12" t="s">
        <v>36</v>
      </c>
      <c r="B34" s="10">
        <v>109</v>
      </c>
      <c r="C34" s="32">
        <f t="shared" si="0"/>
        <v>0</v>
      </c>
      <c r="D34" s="13"/>
      <c r="E34" s="13"/>
      <c r="F34" s="13"/>
      <c r="G34" s="13"/>
      <c r="H34" s="13" t="s">
        <v>30</v>
      </c>
      <c r="I34" s="13" t="s">
        <v>30</v>
      </c>
      <c r="J34" s="13" t="s">
        <v>30</v>
      </c>
      <c r="K34" s="13" t="s">
        <v>30</v>
      </c>
    </row>
    <row r="35" spans="1:11" s="29" customFormat="1" ht="51.75" thickBot="1">
      <c r="A35" s="34" t="s">
        <v>179</v>
      </c>
      <c r="B35" s="27" t="s">
        <v>181</v>
      </c>
      <c r="C35" s="28">
        <f t="shared" si="0"/>
        <v>2942</v>
      </c>
      <c r="D35" s="28">
        <v>2</v>
      </c>
      <c r="E35" s="28"/>
      <c r="F35" s="28"/>
      <c r="G35" s="28">
        <v>38</v>
      </c>
      <c r="H35" s="28">
        <v>26</v>
      </c>
      <c r="I35" s="28">
        <v>6</v>
      </c>
      <c r="J35" s="28">
        <v>212</v>
      </c>
      <c r="K35" s="28">
        <v>2658</v>
      </c>
    </row>
    <row r="36" spans="1:11" s="29" customFormat="1" ht="51.75" thickBot="1">
      <c r="A36" s="34" t="s">
        <v>180</v>
      </c>
      <c r="B36" s="27" t="s">
        <v>182</v>
      </c>
      <c r="C36" s="28">
        <f t="shared" si="0"/>
        <v>3</v>
      </c>
      <c r="D36" s="28"/>
      <c r="E36" s="28"/>
      <c r="F36" s="28"/>
      <c r="G36" s="28">
        <v>2</v>
      </c>
      <c r="H36" s="28">
        <v>1</v>
      </c>
      <c r="I36" s="28"/>
      <c r="J36" s="28"/>
      <c r="K36" s="28"/>
    </row>
    <row r="37" spans="1:11" ht="26.25" thickBot="1">
      <c r="A37" s="12" t="s">
        <v>37</v>
      </c>
      <c r="B37" s="10">
        <v>110</v>
      </c>
      <c r="C37" s="32">
        <f t="shared" si="0"/>
        <v>2939</v>
      </c>
      <c r="D37" s="13">
        <v>2</v>
      </c>
      <c r="E37" s="13"/>
      <c r="F37" s="13"/>
      <c r="G37" s="13">
        <v>35</v>
      </c>
      <c r="H37" s="13">
        <v>26</v>
      </c>
      <c r="I37" s="13">
        <v>6</v>
      </c>
      <c r="J37" s="32">
        <v>212</v>
      </c>
      <c r="K37" s="32">
        <v>2658</v>
      </c>
    </row>
    <row r="38" spans="1:11" ht="51.75" thickBot="1">
      <c r="A38" s="12" t="s">
        <v>38</v>
      </c>
      <c r="B38" s="10">
        <v>111</v>
      </c>
      <c r="C38" s="32">
        <f t="shared" si="0"/>
        <v>28</v>
      </c>
      <c r="D38" s="13"/>
      <c r="E38" s="13"/>
      <c r="F38" s="13"/>
      <c r="G38" s="13">
        <v>8</v>
      </c>
      <c r="H38" s="13">
        <v>14</v>
      </c>
      <c r="I38" s="13">
        <v>6</v>
      </c>
      <c r="J38" s="13" t="s">
        <v>30</v>
      </c>
      <c r="K38" s="13" t="s">
        <v>30</v>
      </c>
    </row>
    <row r="39" spans="1:11" s="29" customFormat="1" ht="64.5" thickBot="1">
      <c r="A39" s="26" t="s">
        <v>184</v>
      </c>
      <c r="B39" s="27" t="s">
        <v>185</v>
      </c>
      <c r="C39" s="28">
        <f t="shared" si="0"/>
        <v>25</v>
      </c>
      <c r="D39" s="28"/>
      <c r="E39" s="28"/>
      <c r="F39" s="28"/>
      <c r="G39" s="28">
        <v>6</v>
      </c>
      <c r="H39" s="28">
        <v>13</v>
      </c>
      <c r="I39" s="28">
        <v>6</v>
      </c>
      <c r="J39" s="28"/>
      <c r="K39" s="28"/>
    </row>
    <row r="40" spans="1:11" s="29" customFormat="1" ht="64.5" thickBot="1">
      <c r="A40" s="26" t="s">
        <v>285</v>
      </c>
      <c r="B40" s="27" t="s">
        <v>186</v>
      </c>
      <c r="C40" s="28">
        <f t="shared" si="0"/>
        <v>26</v>
      </c>
      <c r="D40" s="28"/>
      <c r="E40" s="28"/>
      <c r="F40" s="28"/>
      <c r="G40" s="28">
        <v>6</v>
      </c>
      <c r="H40" s="28">
        <v>14</v>
      </c>
      <c r="I40" s="28">
        <v>6</v>
      </c>
      <c r="J40" s="28"/>
      <c r="K40" s="28"/>
    </row>
    <row r="41" spans="1:11" ht="39" thickBot="1">
      <c r="A41" s="12" t="s">
        <v>39</v>
      </c>
      <c r="B41" s="10">
        <v>112</v>
      </c>
      <c r="C41" s="32">
        <f t="shared" si="0"/>
        <v>0</v>
      </c>
      <c r="D41" s="13"/>
      <c r="E41" s="13"/>
      <c r="F41" s="13"/>
      <c r="G41" s="13"/>
      <c r="H41" s="13" t="s">
        <v>30</v>
      </c>
      <c r="I41" s="13" t="s">
        <v>30</v>
      </c>
      <c r="J41" s="13" t="s">
        <v>30</v>
      </c>
      <c r="K41" s="13" t="s">
        <v>30</v>
      </c>
    </row>
    <row r="42" spans="1:11" ht="39" thickBot="1">
      <c r="A42" s="12" t="s">
        <v>40</v>
      </c>
      <c r="B42" s="10">
        <v>113</v>
      </c>
      <c r="C42" s="32">
        <f t="shared" si="0"/>
        <v>0</v>
      </c>
      <c r="D42" s="13"/>
      <c r="E42" s="13"/>
      <c r="F42" s="13"/>
      <c r="G42" s="13"/>
      <c r="H42" s="13" t="s">
        <v>30</v>
      </c>
      <c r="I42" s="13" t="s">
        <v>30</v>
      </c>
      <c r="J42" s="13" t="s">
        <v>30</v>
      </c>
      <c r="K42" s="13" t="s">
        <v>30</v>
      </c>
    </row>
    <row r="43" spans="1:11" ht="39" thickBot="1">
      <c r="A43" s="12" t="s">
        <v>41</v>
      </c>
      <c r="B43" s="10">
        <v>114</v>
      </c>
      <c r="C43" s="32">
        <f t="shared" si="0"/>
        <v>2939</v>
      </c>
      <c r="D43" s="64">
        <v>2</v>
      </c>
      <c r="E43" s="64"/>
      <c r="F43" s="64"/>
      <c r="G43" s="64">
        <v>35</v>
      </c>
      <c r="H43" s="64">
        <v>26</v>
      </c>
      <c r="I43" s="64">
        <v>6</v>
      </c>
      <c r="J43" s="32">
        <v>212</v>
      </c>
      <c r="K43" s="32">
        <v>2658</v>
      </c>
    </row>
    <row r="44" spans="1:11">
      <c r="A44" s="14" t="s">
        <v>42</v>
      </c>
      <c r="B44" s="74">
        <v>115</v>
      </c>
      <c r="C44" s="89">
        <f t="shared" si="0"/>
        <v>0</v>
      </c>
      <c r="D44" s="89"/>
      <c r="E44" s="89"/>
      <c r="F44" s="89"/>
      <c r="G44" s="89"/>
      <c r="H44" s="89"/>
      <c r="I44" s="89"/>
      <c r="J44" s="89"/>
      <c r="K44" s="89"/>
    </row>
    <row r="45" spans="1:11" ht="15.75" thickBot="1">
      <c r="A45" s="15" t="s">
        <v>43</v>
      </c>
      <c r="B45" s="75"/>
      <c r="C45" s="90">
        <f t="shared" si="0"/>
        <v>0</v>
      </c>
      <c r="D45" s="90"/>
      <c r="E45" s="90"/>
      <c r="F45" s="90"/>
      <c r="G45" s="90"/>
      <c r="H45" s="90"/>
      <c r="I45" s="90"/>
      <c r="J45" s="90"/>
      <c r="K45" s="90"/>
    </row>
    <row r="46" spans="1:11" ht="15.75" thickBot="1">
      <c r="A46" s="12" t="s">
        <v>44</v>
      </c>
      <c r="B46" s="10">
        <v>116</v>
      </c>
      <c r="C46" s="32">
        <f t="shared" si="0"/>
        <v>0</v>
      </c>
      <c r="D46" s="13"/>
      <c r="E46" s="13"/>
      <c r="F46" s="13"/>
      <c r="G46" s="13"/>
      <c r="H46" s="13"/>
      <c r="I46" s="13"/>
      <c r="J46" s="13"/>
      <c r="K46" s="13"/>
    </row>
    <row r="47" spans="1:11" ht="15.75" thickBot="1">
      <c r="A47" s="12" t="s">
        <v>45</v>
      </c>
      <c r="B47" s="10">
        <v>121</v>
      </c>
      <c r="C47" s="32">
        <f t="shared" si="0"/>
        <v>0</v>
      </c>
      <c r="D47" s="13"/>
      <c r="E47" s="13"/>
      <c r="F47" s="13"/>
      <c r="G47" s="32"/>
      <c r="H47" s="13"/>
      <c r="I47" s="13"/>
      <c r="J47" s="13"/>
      <c r="K47" s="13"/>
    </row>
    <row r="48" spans="1:11" ht="15.75" thickBot="1">
      <c r="A48" s="12" t="s">
        <v>46</v>
      </c>
      <c r="B48" s="10">
        <v>122</v>
      </c>
      <c r="C48" s="32">
        <f t="shared" si="0"/>
        <v>4</v>
      </c>
      <c r="D48" s="13"/>
      <c r="E48" s="13"/>
      <c r="F48" s="13"/>
      <c r="G48" s="32">
        <v>1</v>
      </c>
      <c r="H48" s="13"/>
      <c r="I48" s="13"/>
      <c r="J48" s="13">
        <v>3</v>
      </c>
      <c r="K48" s="13"/>
    </row>
    <row r="49" spans="1:11">
      <c r="A49" s="14" t="s">
        <v>47</v>
      </c>
      <c r="B49" s="74">
        <v>123</v>
      </c>
      <c r="C49" s="89">
        <f t="shared" si="0"/>
        <v>3</v>
      </c>
      <c r="D49" s="89"/>
      <c r="E49" s="89"/>
      <c r="F49" s="89"/>
      <c r="G49" s="91"/>
      <c r="H49" s="89"/>
      <c r="I49" s="89"/>
      <c r="J49" s="89">
        <v>3</v>
      </c>
      <c r="K49" s="89"/>
    </row>
    <row r="50" spans="1:11" ht="15.75" thickBot="1">
      <c r="A50" s="15" t="s">
        <v>48</v>
      </c>
      <c r="B50" s="75"/>
      <c r="C50" s="90">
        <f t="shared" si="0"/>
        <v>0</v>
      </c>
      <c r="D50" s="90"/>
      <c r="E50" s="90"/>
      <c r="F50" s="90"/>
      <c r="G50" s="92"/>
      <c r="H50" s="90"/>
      <c r="I50" s="90"/>
      <c r="J50" s="90"/>
      <c r="K50" s="90"/>
    </row>
    <row r="51" spans="1:11" ht="26.25" thickBot="1">
      <c r="A51" s="15" t="s">
        <v>49</v>
      </c>
      <c r="B51" s="10">
        <v>124</v>
      </c>
      <c r="C51" s="32">
        <f t="shared" si="0"/>
        <v>1</v>
      </c>
      <c r="D51" s="13"/>
      <c r="E51" s="13"/>
      <c r="F51" s="13"/>
      <c r="G51" s="32">
        <v>1</v>
      </c>
      <c r="H51" s="13"/>
      <c r="I51" s="13"/>
      <c r="J51" s="13"/>
      <c r="K51" s="13"/>
    </row>
    <row r="52" spans="1:11" ht="39" thickBot="1">
      <c r="A52" s="15" t="s">
        <v>50</v>
      </c>
      <c r="B52" s="10">
        <v>125</v>
      </c>
      <c r="C52" s="32">
        <f t="shared" si="0"/>
        <v>0</v>
      </c>
      <c r="D52" s="13"/>
      <c r="E52" s="13"/>
      <c r="F52" s="13"/>
      <c r="G52" s="13"/>
      <c r="H52" s="13"/>
      <c r="I52" s="13"/>
      <c r="J52" s="13"/>
      <c r="K52" s="13"/>
    </row>
    <row r="53" spans="1:11" ht="15.75" thickBot="1">
      <c r="A53" s="12" t="s">
        <v>51</v>
      </c>
      <c r="B53" s="10">
        <v>126</v>
      </c>
      <c r="C53" s="32">
        <f t="shared" si="0"/>
        <v>0</v>
      </c>
      <c r="D53" s="13"/>
      <c r="E53" s="13"/>
      <c r="F53" s="13"/>
      <c r="G53" s="13"/>
      <c r="H53" s="13"/>
      <c r="I53" s="13"/>
      <c r="J53" s="13"/>
      <c r="K53" s="13"/>
    </row>
    <row r="54" spans="1:11" ht="39" thickBot="1">
      <c r="A54" s="12" t="s">
        <v>52</v>
      </c>
      <c r="B54" s="10">
        <v>127</v>
      </c>
      <c r="C54" s="32">
        <f t="shared" si="0"/>
        <v>0</v>
      </c>
      <c r="D54" s="13"/>
      <c r="E54" s="13"/>
      <c r="F54" s="13"/>
      <c r="G54" s="13"/>
      <c r="H54" s="13"/>
      <c r="I54" s="13"/>
      <c r="J54" s="13" t="s">
        <v>30</v>
      </c>
      <c r="K54" s="13" t="s">
        <v>30</v>
      </c>
    </row>
    <row r="55" spans="1:11" ht="15.75" thickBot="1">
      <c r="A55" s="82" t="s">
        <v>53</v>
      </c>
      <c r="B55" s="83"/>
      <c r="C55" s="83"/>
      <c r="D55" s="83"/>
      <c r="E55" s="83"/>
      <c r="F55" s="83"/>
      <c r="G55" s="83"/>
      <c r="H55" s="83"/>
      <c r="I55" s="83"/>
      <c r="J55" s="83"/>
      <c r="K55" s="84"/>
    </row>
    <row r="56" spans="1:11" ht="15.75" thickBot="1">
      <c r="A56" s="12" t="s">
        <v>54</v>
      </c>
      <c r="B56" s="10">
        <v>201</v>
      </c>
      <c r="C56" s="32">
        <f t="shared" ref="C56:C71" si="1">SUM(D56:K56)</f>
        <v>279</v>
      </c>
      <c r="D56" s="13">
        <v>7</v>
      </c>
      <c r="E56" s="13"/>
      <c r="F56" s="13"/>
      <c r="G56" s="13">
        <v>206</v>
      </c>
      <c r="H56" s="13">
        <v>60</v>
      </c>
      <c r="I56" s="13">
        <v>6</v>
      </c>
      <c r="J56" s="13" t="s">
        <v>30</v>
      </c>
      <c r="K56" s="13" t="s">
        <v>30</v>
      </c>
    </row>
    <row r="57" spans="1:11" ht="51.75" thickBot="1">
      <c r="A57" s="15" t="s">
        <v>55</v>
      </c>
      <c r="B57" s="10">
        <v>202</v>
      </c>
      <c r="C57" s="32">
        <f t="shared" si="1"/>
        <v>0</v>
      </c>
      <c r="D57" s="13" t="s">
        <v>30</v>
      </c>
      <c r="E57" s="13" t="s">
        <v>30</v>
      </c>
      <c r="F57" s="13" t="s">
        <v>30</v>
      </c>
      <c r="G57" s="13" t="s">
        <v>30</v>
      </c>
      <c r="H57" s="13" t="s">
        <v>30</v>
      </c>
      <c r="I57" s="13" t="s">
        <v>30</v>
      </c>
      <c r="J57" s="13" t="s">
        <v>30</v>
      </c>
      <c r="K57" s="13" t="s">
        <v>30</v>
      </c>
    </row>
    <row r="58" spans="1:11" ht="51.75" thickBot="1">
      <c r="A58" s="15" t="s">
        <v>56</v>
      </c>
      <c r="B58" s="10">
        <v>203</v>
      </c>
      <c r="C58" s="32">
        <f t="shared" si="1"/>
        <v>32</v>
      </c>
      <c r="D58" s="13"/>
      <c r="E58" s="13"/>
      <c r="F58" s="13"/>
      <c r="G58" s="13">
        <v>11</v>
      </c>
      <c r="H58" s="13">
        <v>15</v>
      </c>
      <c r="I58" s="13">
        <v>6</v>
      </c>
      <c r="J58" s="13" t="s">
        <v>30</v>
      </c>
      <c r="K58" s="13" t="s">
        <v>30</v>
      </c>
    </row>
    <row r="59" spans="1:11" ht="26.25" thickBot="1">
      <c r="A59" s="15" t="s">
        <v>57</v>
      </c>
      <c r="B59" s="10">
        <v>204</v>
      </c>
      <c r="C59" s="32">
        <f t="shared" si="1"/>
        <v>0</v>
      </c>
      <c r="D59" s="13"/>
      <c r="E59" s="13"/>
      <c r="F59" s="13"/>
      <c r="G59" s="13"/>
      <c r="H59" s="13" t="s">
        <v>30</v>
      </c>
      <c r="I59" s="13" t="s">
        <v>30</v>
      </c>
      <c r="J59" s="13" t="s">
        <v>30</v>
      </c>
      <c r="K59" s="13" t="s">
        <v>30</v>
      </c>
    </row>
    <row r="60" spans="1:11" ht="39" thickBot="1">
      <c r="A60" s="15" t="s">
        <v>58</v>
      </c>
      <c r="B60" s="10">
        <v>205</v>
      </c>
      <c r="C60" s="32">
        <f t="shared" si="1"/>
        <v>0</v>
      </c>
      <c r="D60" s="13"/>
      <c r="E60" s="13"/>
      <c r="F60" s="13"/>
      <c r="G60" s="13"/>
      <c r="H60" s="13" t="s">
        <v>30</v>
      </c>
      <c r="I60" s="13" t="s">
        <v>30</v>
      </c>
      <c r="J60" s="13" t="s">
        <v>30</v>
      </c>
      <c r="K60" s="13" t="s">
        <v>30</v>
      </c>
    </row>
    <row r="61" spans="1:11" ht="26.25" thickBot="1">
      <c r="A61" s="15" t="s">
        <v>59</v>
      </c>
      <c r="B61" s="10">
        <v>206</v>
      </c>
      <c r="C61" s="32">
        <f t="shared" si="1"/>
        <v>279</v>
      </c>
      <c r="D61" s="64">
        <v>7</v>
      </c>
      <c r="E61" s="13"/>
      <c r="F61" s="13"/>
      <c r="G61" s="64">
        <v>206</v>
      </c>
      <c r="H61" s="64">
        <v>60</v>
      </c>
      <c r="I61" s="64">
        <v>6</v>
      </c>
      <c r="J61" s="13" t="s">
        <v>30</v>
      </c>
      <c r="K61" s="13" t="s">
        <v>30</v>
      </c>
    </row>
    <row r="62" spans="1:11">
      <c r="A62" s="14" t="s">
        <v>60</v>
      </c>
      <c r="B62" s="74">
        <v>207</v>
      </c>
      <c r="C62" s="89">
        <f t="shared" si="1"/>
        <v>0</v>
      </c>
      <c r="D62" s="89"/>
      <c r="E62" s="89"/>
      <c r="F62" s="89"/>
      <c r="G62" s="89"/>
      <c r="H62" s="89"/>
      <c r="I62" s="89"/>
      <c r="J62" s="89" t="s">
        <v>30</v>
      </c>
      <c r="K62" s="89" t="s">
        <v>30</v>
      </c>
    </row>
    <row r="63" spans="1:11" ht="15.75" thickBot="1">
      <c r="A63" s="15" t="s">
        <v>61</v>
      </c>
      <c r="B63" s="75"/>
      <c r="C63" s="90">
        <f t="shared" si="1"/>
        <v>0</v>
      </c>
      <c r="D63" s="90"/>
      <c r="E63" s="90"/>
      <c r="F63" s="90"/>
      <c r="G63" s="90"/>
      <c r="H63" s="90"/>
      <c r="I63" s="90"/>
      <c r="J63" s="90"/>
      <c r="K63" s="90"/>
    </row>
    <row r="64" spans="1:11" ht="15.75" thickBot="1">
      <c r="A64" s="12" t="s">
        <v>62</v>
      </c>
      <c r="B64" s="10">
        <v>208</v>
      </c>
      <c r="C64" s="32">
        <f t="shared" si="1"/>
        <v>0</v>
      </c>
      <c r="D64" s="13"/>
      <c r="E64" s="13"/>
      <c r="F64" s="13"/>
      <c r="G64" s="13"/>
      <c r="H64" s="13"/>
      <c r="I64" s="13"/>
      <c r="J64" s="13" t="s">
        <v>30</v>
      </c>
      <c r="K64" s="13" t="s">
        <v>30</v>
      </c>
    </row>
    <row r="65" spans="1:11" ht="39" thickBot="1">
      <c r="A65" s="12" t="s">
        <v>63</v>
      </c>
      <c r="B65" s="10">
        <v>209</v>
      </c>
      <c r="C65" s="32">
        <f t="shared" si="1"/>
        <v>12</v>
      </c>
      <c r="D65" s="13"/>
      <c r="E65" s="13"/>
      <c r="F65" s="13"/>
      <c r="G65" s="13">
        <v>9</v>
      </c>
      <c r="H65" s="13">
        <v>3</v>
      </c>
      <c r="I65" s="13"/>
      <c r="J65" s="13" t="s">
        <v>30</v>
      </c>
      <c r="K65" s="13" t="s">
        <v>30</v>
      </c>
    </row>
    <row r="66" spans="1:11">
      <c r="A66" s="14" t="s">
        <v>64</v>
      </c>
      <c r="B66" s="74" t="s">
        <v>66</v>
      </c>
      <c r="C66" s="89">
        <f t="shared" si="1"/>
        <v>0</v>
      </c>
      <c r="D66" s="89"/>
      <c r="E66" s="89"/>
      <c r="F66" s="89"/>
      <c r="G66" s="89"/>
      <c r="H66" s="89"/>
      <c r="I66" s="89"/>
      <c r="J66" s="89" t="s">
        <v>30</v>
      </c>
      <c r="K66" s="89" t="s">
        <v>30</v>
      </c>
    </row>
    <row r="67" spans="1:11" ht="26.25" thickBot="1">
      <c r="A67" s="15" t="s">
        <v>65</v>
      </c>
      <c r="B67" s="75"/>
      <c r="C67" s="90">
        <f t="shared" si="1"/>
        <v>0</v>
      </c>
      <c r="D67" s="90"/>
      <c r="E67" s="90"/>
      <c r="F67" s="90"/>
      <c r="G67" s="90"/>
      <c r="H67" s="90"/>
      <c r="I67" s="90"/>
      <c r="J67" s="90"/>
      <c r="K67" s="90"/>
    </row>
    <row r="68" spans="1:11" ht="26.25" thickBot="1">
      <c r="A68" s="12" t="s">
        <v>67</v>
      </c>
      <c r="B68" s="10">
        <v>211</v>
      </c>
      <c r="C68" s="32">
        <f t="shared" si="1"/>
        <v>0</v>
      </c>
      <c r="D68" s="13"/>
      <c r="E68" s="13"/>
      <c r="F68" s="13"/>
      <c r="G68" s="13"/>
      <c r="H68" s="13"/>
      <c r="I68" s="13"/>
      <c r="J68" s="13" t="s">
        <v>30</v>
      </c>
      <c r="K68" s="13" t="s">
        <v>30</v>
      </c>
    </row>
    <row r="69" spans="1:11" ht="26.25" thickBot="1">
      <c r="A69" s="15" t="s">
        <v>68</v>
      </c>
      <c r="B69" s="10" t="s">
        <v>69</v>
      </c>
      <c r="C69" s="32">
        <f t="shared" si="1"/>
        <v>12</v>
      </c>
      <c r="D69" s="13"/>
      <c r="E69" s="13"/>
      <c r="F69" s="13"/>
      <c r="G69" s="13">
        <v>9</v>
      </c>
      <c r="H69" s="13">
        <v>3</v>
      </c>
      <c r="I69" s="13"/>
      <c r="J69" s="13" t="s">
        <v>30</v>
      </c>
      <c r="K69" s="13" t="s">
        <v>30</v>
      </c>
    </row>
    <row r="70" spans="1:11" ht="26.25" thickBot="1">
      <c r="A70" s="12" t="s">
        <v>70</v>
      </c>
      <c r="B70" s="10">
        <v>213</v>
      </c>
      <c r="C70" s="32">
        <f t="shared" si="1"/>
        <v>95</v>
      </c>
      <c r="D70" s="13"/>
      <c r="E70" s="13"/>
      <c r="F70" s="13"/>
      <c r="G70" s="13">
        <v>95</v>
      </c>
      <c r="H70" s="13"/>
      <c r="I70" s="13"/>
      <c r="J70" s="13" t="s">
        <v>30</v>
      </c>
      <c r="K70" s="13" t="s">
        <v>30</v>
      </c>
    </row>
    <row r="71" spans="1:11" ht="26.25" thickBot="1">
      <c r="A71" s="12" t="s">
        <v>71</v>
      </c>
      <c r="B71" s="10">
        <v>214</v>
      </c>
      <c r="C71" s="32">
        <f t="shared" si="1"/>
        <v>0</v>
      </c>
      <c r="D71" s="13"/>
      <c r="E71" s="13"/>
      <c r="F71" s="13"/>
      <c r="G71" s="13"/>
      <c r="H71" s="13"/>
      <c r="I71" s="13"/>
      <c r="J71" s="13" t="s">
        <v>30</v>
      </c>
      <c r="K71" s="13" t="s">
        <v>30</v>
      </c>
    </row>
    <row r="72" spans="1:11">
      <c r="A72" s="76" t="s">
        <v>72</v>
      </c>
      <c r="B72" s="77"/>
      <c r="C72" s="77"/>
      <c r="D72" s="77"/>
      <c r="E72" s="77"/>
      <c r="F72" s="77"/>
      <c r="G72" s="77"/>
      <c r="H72" s="77"/>
      <c r="I72" s="77"/>
      <c r="J72" s="77"/>
      <c r="K72" s="78"/>
    </row>
    <row r="73" spans="1:11" ht="15.75" thickBot="1">
      <c r="A73" s="79" t="s">
        <v>73</v>
      </c>
      <c r="B73" s="80"/>
      <c r="C73" s="80"/>
      <c r="D73" s="80"/>
      <c r="E73" s="80"/>
      <c r="F73" s="80"/>
      <c r="G73" s="80"/>
      <c r="H73" s="80"/>
      <c r="I73" s="80"/>
      <c r="J73" s="80"/>
      <c r="K73" s="81"/>
    </row>
    <row r="74" spans="1:11" ht="26.25" thickBot="1">
      <c r="A74" s="12" t="s">
        <v>74</v>
      </c>
      <c r="B74" s="10">
        <v>301</v>
      </c>
      <c r="C74" s="43">
        <f t="shared" ref="C74:C103" si="2">SUM(D74:K74)</f>
        <v>114215.38079999998</v>
      </c>
      <c r="D74" s="44">
        <v>705.41665999999998</v>
      </c>
      <c r="E74" s="44"/>
      <c r="F74" s="44"/>
      <c r="G74" s="44">
        <v>31893.186799999999</v>
      </c>
      <c r="H74" s="44">
        <v>2977.10421</v>
      </c>
      <c r="I74" s="44">
        <v>2371.0501199999999</v>
      </c>
      <c r="J74" s="44">
        <v>40061.084139999999</v>
      </c>
      <c r="K74" s="44">
        <v>36207.538869999997</v>
      </c>
    </row>
    <row r="75" spans="1:11" ht="51.75" thickBot="1">
      <c r="A75" s="12" t="s">
        <v>75</v>
      </c>
      <c r="B75" s="10">
        <v>302</v>
      </c>
      <c r="C75" s="43">
        <f t="shared" si="2"/>
        <v>0</v>
      </c>
      <c r="D75" s="44" t="s">
        <v>30</v>
      </c>
      <c r="E75" s="44" t="s">
        <v>30</v>
      </c>
      <c r="F75" s="44" t="s">
        <v>30</v>
      </c>
      <c r="G75" s="44" t="s">
        <v>30</v>
      </c>
      <c r="H75" s="44" t="s">
        <v>30</v>
      </c>
      <c r="I75" s="44" t="s">
        <v>30</v>
      </c>
      <c r="J75" s="44" t="s">
        <v>30</v>
      </c>
      <c r="K75" s="44" t="s">
        <v>30</v>
      </c>
    </row>
    <row r="76" spans="1:11" ht="51.75" thickBot="1">
      <c r="A76" s="12" t="s">
        <v>76</v>
      </c>
      <c r="B76" s="10">
        <v>303</v>
      </c>
      <c r="C76" s="43">
        <f t="shared" si="2"/>
        <v>16668.717519999998</v>
      </c>
      <c r="D76" s="44"/>
      <c r="E76" s="44"/>
      <c r="F76" s="44"/>
      <c r="G76" s="44">
        <v>12449.308999999999</v>
      </c>
      <c r="H76" s="44">
        <v>1848.3584000000001</v>
      </c>
      <c r="I76" s="44">
        <v>2371.0501199999999</v>
      </c>
      <c r="J76" s="44" t="s">
        <v>30</v>
      </c>
      <c r="K76" s="44" t="s">
        <v>30</v>
      </c>
    </row>
    <row r="77" spans="1:11" s="29" customFormat="1" ht="51.75" thickBot="1">
      <c r="A77" s="26" t="s">
        <v>187</v>
      </c>
      <c r="B77" s="27" t="s">
        <v>188</v>
      </c>
      <c r="C77" s="45">
        <f t="shared" si="2"/>
        <v>12528.125840000001</v>
      </c>
      <c r="D77" s="45"/>
      <c r="E77" s="45"/>
      <c r="F77" s="45"/>
      <c r="G77" s="45">
        <v>8596.6873200000009</v>
      </c>
      <c r="H77" s="45">
        <v>1560.3884</v>
      </c>
      <c r="I77" s="45">
        <v>2371.0501199999999</v>
      </c>
      <c r="J77" s="45"/>
      <c r="K77" s="45"/>
    </row>
    <row r="78" spans="1:11" s="29" customFormat="1" ht="64.5" thickBot="1">
      <c r="A78" s="26" t="s">
        <v>286</v>
      </c>
      <c r="B78" s="27" t="s">
        <v>189</v>
      </c>
      <c r="C78" s="45">
        <f t="shared" si="2"/>
        <v>12141.60584</v>
      </c>
      <c r="D78" s="45"/>
      <c r="E78" s="45"/>
      <c r="F78" s="45"/>
      <c r="G78" s="45">
        <v>7922.1973200000002</v>
      </c>
      <c r="H78" s="45">
        <v>1848.3584000000001</v>
      </c>
      <c r="I78" s="45">
        <v>2371.0501199999999</v>
      </c>
      <c r="J78" s="45"/>
      <c r="K78" s="45"/>
    </row>
    <row r="79" spans="1:11" ht="64.5" thickBot="1">
      <c r="A79" s="12" t="s">
        <v>77</v>
      </c>
      <c r="B79" s="10">
        <v>304</v>
      </c>
      <c r="C79" s="43">
        <f t="shared" si="2"/>
        <v>4100.18</v>
      </c>
      <c r="D79" s="44"/>
      <c r="E79" s="44"/>
      <c r="F79" s="44"/>
      <c r="G79" s="44">
        <v>4100.18</v>
      </c>
      <c r="H79" s="44"/>
      <c r="I79" s="44"/>
      <c r="J79" s="44" t="s">
        <v>30</v>
      </c>
      <c r="K79" s="44" t="s">
        <v>30</v>
      </c>
    </row>
    <row r="80" spans="1:11" s="29" customFormat="1" ht="64.5" thickBot="1">
      <c r="A80" s="26" t="s">
        <v>191</v>
      </c>
      <c r="B80" s="27" t="s">
        <v>190</v>
      </c>
      <c r="C80" s="45">
        <f t="shared" si="2"/>
        <v>3425.69</v>
      </c>
      <c r="D80" s="45"/>
      <c r="E80" s="45"/>
      <c r="F80" s="45"/>
      <c r="G80" s="45">
        <v>3425.69</v>
      </c>
      <c r="H80" s="45"/>
      <c r="I80" s="45"/>
      <c r="J80" s="45"/>
      <c r="K80" s="45"/>
    </row>
    <row r="81" spans="1:11" s="33" customFormat="1" ht="90" thickBot="1">
      <c r="A81" s="30" t="s">
        <v>192</v>
      </c>
      <c r="B81" s="31">
        <v>305</v>
      </c>
      <c r="C81" s="43">
        <f t="shared" si="2"/>
        <v>674.49</v>
      </c>
      <c r="D81" s="43"/>
      <c r="E81" s="43"/>
      <c r="F81" s="43"/>
      <c r="G81" s="43">
        <v>674.49</v>
      </c>
      <c r="H81" s="43"/>
      <c r="I81" s="43"/>
      <c r="J81" s="43"/>
      <c r="K81" s="43"/>
    </row>
    <row r="82" spans="1:11" ht="51.75" thickBot="1">
      <c r="A82" s="12" t="s">
        <v>78</v>
      </c>
      <c r="B82" s="10">
        <v>306</v>
      </c>
      <c r="C82" s="43">
        <f t="shared" si="2"/>
        <v>0</v>
      </c>
      <c r="D82" s="44"/>
      <c r="E82" s="44"/>
      <c r="F82" s="44"/>
      <c r="G82" s="44"/>
      <c r="H82" s="44"/>
      <c r="I82" s="44"/>
      <c r="J82" s="44" t="s">
        <v>30</v>
      </c>
      <c r="K82" s="44" t="s">
        <v>30</v>
      </c>
    </row>
    <row r="83" spans="1:11" ht="39" thickBot="1">
      <c r="A83" s="12" t="s">
        <v>79</v>
      </c>
      <c r="B83" s="10">
        <v>307</v>
      </c>
      <c r="C83" s="43">
        <f t="shared" si="2"/>
        <v>0</v>
      </c>
      <c r="D83" s="44"/>
      <c r="E83" s="44"/>
      <c r="F83" s="44"/>
      <c r="G83" s="44"/>
      <c r="H83" s="44" t="s">
        <v>30</v>
      </c>
      <c r="I83" s="44" t="s">
        <v>30</v>
      </c>
      <c r="J83" s="44" t="s">
        <v>30</v>
      </c>
      <c r="K83" s="44" t="s">
        <v>30</v>
      </c>
    </row>
    <row r="84" spans="1:11" ht="39" thickBot="1">
      <c r="A84" s="12" t="s">
        <v>80</v>
      </c>
      <c r="B84" s="10">
        <v>308</v>
      </c>
      <c r="C84" s="43">
        <f t="shared" si="2"/>
        <v>0</v>
      </c>
      <c r="D84" s="44"/>
      <c r="E84" s="44"/>
      <c r="F84" s="44"/>
      <c r="G84" s="44"/>
      <c r="H84" s="44" t="s">
        <v>30</v>
      </c>
      <c r="I84" s="44" t="s">
        <v>30</v>
      </c>
      <c r="J84" s="44" t="s">
        <v>30</v>
      </c>
      <c r="K84" s="44" t="s">
        <v>30</v>
      </c>
    </row>
    <row r="85" spans="1:11" s="29" customFormat="1" ht="26.25" thickBot="1">
      <c r="A85" s="26" t="s">
        <v>193</v>
      </c>
      <c r="B85" s="27" t="s">
        <v>195</v>
      </c>
      <c r="C85" s="45">
        <f t="shared" si="2"/>
        <v>114215.38079999998</v>
      </c>
      <c r="D85" s="45">
        <v>705.41665999999998</v>
      </c>
      <c r="E85" s="45"/>
      <c r="F85" s="45"/>
      <c r="G85" s="45">
        <v>31893.186799999999</v>
      </c>
      <c r="H85" s="45">
        <v>2977.10421</v>
      </c>
      <c r="I85" s="45">
        <v>2371.0501199999999</v>
      </c>
      <c r="J85" s="45">
        <v>40061.084139999999</v>
      </c>
      <c r="K85" s="45">
        <v>36207.538869999997</v>
      </c>
    </row>
    <row r="86" spans="1:11" s="29" customFormat="1" ht="26.25" thickBot="1">
      <c r="A86" s="26" t="s">
        <v>194</v>
      </c>
      <c r="B86" s="27" t="s">
        <v>196</v>
      </c>
      <c r="C86" s="45">
        <f t="shared" si="2"/>
        <v>1746.73323</v>
      </c>
      <c r="D86" s="45"/>
      <c r="E86" s="45"/>
      <c r="F86" s="45"/>
      <c r="G86" s="45">
        <v>1593.9</v>
      </c>
      <c r="H86" s="45">
        <v>152.83322999999999</v>
      </c>
      <c r="I86" s="45"/>
      <c r="J86" s="45"/>
      <c r="K86" s="45"/>
    </row>
    <row r="87" spans="1:11" ht="26.25" thickBot="1">
      <c r="A87" s="12" t="s">
        <v>81</v>
      </c>
      <c r="B87" s="10">
        <v>309</v>
      </c>
      <c r="C87" s="43">
        <f t="shared" si="2"/>
        <v>105878.82644</v>
      </c>
      <c r="D87" s="44">
        <v>535</v>
      </c>
      <c r="E87" s="44"/>
      <c r="F87" s="44"/>
      <c r="G87" s="44">
        <v>24054.831750000001</v>
      </c>
      <c r="H87" s="44">
        <v>2650.7769899999998</v>
      </c>
      <c r="I87" s="44">
        <v>2369.5946899999999</v>
      </c>
      <c r="J87" s="44">
        <v>40061.084139999999</v>
      </c>
      <c r="K87" s="44">
        <v>36207.538869999997</v>
      </c>
    </row>
    <row r="88" spans="1:11" ht="51.75" thickBot="1">
      <c r="A88" s="12" t="s">
        <v>82</v>
      </c>
      <c r="B88" s="10">
        <v>310</v>
      </c>
      <c r="C88" s="43">
        <f t="shared" si="2"/>
        <v>12561.232</v>
      </c>
      <c r="D88" s="44"/>
      <c r="E88" s="44"/>
      <c r="F88" s="44"/>
      <c r="G88" s="44">
        <v>8349.12932</v>
      </c>
      <c r="H88" s="44">
        <v>1842.5079900000001</v>
      </c>
      <c r="I88" s="44">
        <v>2369.5946899999999</v>
      </c>
      <c r="J88" s="44" t="s">
        <v>30</v>
      </c>
      <c r="K88" s="44" t="s">
        <v>30</v>
      </c>
    </row>
    <row r="89" spans="1:11" s="29" customFormat="1" ht="64.5" thickBot="1">
      <c r="A89" s="26" t="s">
        <v>197</v>
      </c>
      <c r="B89" s="27" t="s">
        <v>199</v>
      </c>
      <c r="C89" s="45">
        <f t="shared" si="2"/>
        <v>11847.2</v>
      </c>
      <c r="D89" s="45"/>
      <c r="E89" s="45"/>
      <c r="F89" s="45"/>
      <c r="G89" s="45">
        <v>7922.1973200000002</v>
      </c>
      <c r="H89" s="45">
        <v>1555.4079899999999</v>
      </c>
      <c r="I89" s="45">
        <v>2369.5946899999999</v>
      </c>
      <c r="J89" s="45"/>
      <c r="K89" s="45"/>
    </row>
    <row r="90" spans="1:11" s="29" customFormat="1" ht="64.5" thickBot="1">
      <c r="A90" s="26" t="s">
        <v>198</v>
      </c>
      <c r="B90" s="27" t="s">
        <v>200</v>
      </c>
      <c r="C90" s="45">
        <f t="shared" si="2"/>
        <v>12134.300000000001</v>
      </c>
      <c r="D90" s="45"/>
      <c r="E90" s="45"/>
      <c r="F90" s="45"/>
      <c r="G90" s="45">
        <v>7922.1973200000002</v>
      </c>
      <c r="H90" s="45">
        <v>1842.5079900000001</v>
      </c>
      <c r="I90" s="45">
        <v>2369.5946899999999</v>
      </c>
      <c r="J90" s="45"/>
      <c r="K90" s="45"/>
    </row>
    <row r="91" spans="1:11" ht="39" thickBot="1">
      <c r="A91" s="12" t="s">
        <v>83</v>
      </c>
      <c r="B91" s="10">
        <v>311</v>
      </c>
      <c r="C91" s="43">
        <f t="shared" si="2"/>
        <v>0</v>
      </c>
      <c r="D91" s="44"/>
      <c r="E91" s="44"/>
      <c r="F91" s="44"/>
      <c r="G91" s="44"/>
      <c r="H91" s="44" t="s">
        <v>30</v>
      </c>
      <c r="I91" s="44" t="s">
        <v>30</v>
      </c>
      <c r="J91" s="44" t="s">
        <v>30</v>
      </c>
      <c r="K91" s="44" t="s">
        <v>30</v>
      </c>
    </row>
    <row r="92" spans="1:11" ht="39" thickBot="1">
      <c r="A92" s="12" t="s">
        <v>84</v>
      </c>
      <c r="B92" s="10">
        <v>312</v>
      </c>
      <c r="C92" s="43">
        <f t="shared" si="2"/>
        <v>0</v>
      </c>
      <c r="D92" s="44"/>
      <c r="E92" s="44"/>
      <c r="F92" s="44"/>
      <c r="G92" s="44"/>
      <c r="H92" s="44" t="s">
        <v>30</v>
      </c>
      <c r="I92" s="44" t="s">
        <v>30</v>
      </c>
      <c r="J92" s="44" t="s">
        <v>30</v>
      </c>
      <c r="K92" s="44" t="s">
        <v>30</v>
      </c>
    </row>
    <row r="93" spans="1:11" ht="39" thickBot="1">
      <c r="A93" s="12" t="s">
        <v>85</v>
      </c>
      <c r="B93" s="10">
        <v>313</v>
      </c>
      <c r="C93" s="43">
        <f t="shared" si="2"/>
        <v>105878.82644</v>
      </c>
      <c r="D93" s="44">
        <v>535</v>
      </c>
      <c r="E93" s="44"/>
      <c r="F93" s="44"/>
      <c r="G93" s="44">
        <v>24054.831750000001</v>
      </c>
      <c r="H93" s="44">
        <v>2650.7769899999998</v>
      </c>
      <c r="I93" s="44">
        <v>2369.5946899999999</v>
      </c>
      <c r="J93" s="44">
        <v>40061.084139999999</v>
      </c>
      <c r="K93" s="44">
        <v>36207.538869999997</v>
      </c>
    </row>
    <row r="94" spans="1:11">
      <c r="A94" s="14" t="s">
        <v>42</v>
      </c>
      <c r="B94" s="74">
        <v>314</v>
      </c>
      <c r="C94" s="72">
        <f t="shared" si="2"/>
        <v>0</v>
      </c>
      <c r="D94" s="72"/>
      <c r="E94" s="72"/>
      <c r="F94" s="72"/>
      <c r="G94" s="72"/>
      <c r="H94" s="72"/>
      <c r="I94" s="72"/>
      <c r="J94" s="72"/>
      <c r="K94" s="72"/>
    </row>
    <row r="95" spans="1:11" ht="15.75" thickBot="1">
      <c r="A95" s="15" t="s">
        <v>43</v>
      </c>
      <c r="B95" s="75"/>
      <c r="C95" s="73">
        <f t="shared" si="2"/>
        <v>0</v>
      </c>
      <c r="D95" s="73"/>
      <c r="E95" s="73"/>
      <c r="F95" s="73"/>
      <c r="G95" s="73"/>
      <c r="H95" s="73"/>
      <c r="I95" s="73"/>
      <c r="J95" s="73"/>
      <c r="K95" s="73"/>
    </row>
    <row r="96" spans="1:11" ht="15.75" thickBot="1">
      <c r="A96" s="12" t="s">
        <v>86</v>
      </c>
      <c r="B96" s="10">
        <v>315</v>
      </c>
      <c r="C96" s="43">
        <f t="shared" si="2"/>
        <v>0</v>
      </c>
      <c r="D96" s="44"/>
      <c r="E96" s="44"/>
      <c r="F96" s="44"/>
      <c r="G96" s="44"/>
      <c r="H96" s="44"/>
      <c r="I96" s="44"/>
      <c r="J96" s="44"/>
      <c r="K96" s="44"/>
    </row>
    <row r="97" spans="1:11" ht="26.25" thickBot="1">
      <c r="A97" s="12" t="s">
        <v>87</v>
      </c>
      <c r="B97" s="10">
        <v>321</v>
      </c>
      <c r="C97" s="43">
        <f t="shared" si="2"/>
        <v>0</v>
      </c>
      <c r="D97" s="44"/>
      <c r="E97" s="44"/>
      <c r="F97" s="44"/>
      <c r="G97" s="43"/>
      <c r="H97" s="44"/>
      <c r="I97" s="44"/>
      <c r="J97" s="44"/>
      <c r="K97" s="44"/>
    </row>
    <row r="98" spans="1:11" ht="26.25" thickBot="1">
      <c r="A98" s="12" t="s">
        <v>88</v>
      </c>
      <c r="B98" s="10">
        <v>322</v>
      </c>
      <c r="C98" s="43">
        <f t="shared" si="2"/>
        <v>977.19404000000009</v>
      </c>
      <c r="D98" s="44"/>
      <c r="E98" s="44"/>
      <c r="F98" s="44"/>
      <c r="G98" s="43">
        <v>410.71404000000001</v>
      </c>
      <c r="H98" s="44"/>
      <c r="I98" s="44"/>
      <c r="J98" s="44">
        <v>566.48</v>
      </c>
      <c r="K98" s="44"/>
    </row>
    <row r="99" spans="1:11">
      <c r="A99" s="14" t="s">
        <v>47</v>
      </c>
      <c r="B99" s="74">
        <v>323</v>
      </c>
      <c r="C99" s="72">
        <f t="shared" si="2"/>
        <v>0</v>
      </c>
      <c r="D99" s="72"/>
      <c r="E99" s="72"/>
      <c r="F99" s="72"/>
      <c r="G99" s="85"/>
      <c r="H99" s="72"/>
      <c r="I99" s="72"/>
      <c r="J99" s="72"/>
      <c r="K99" s="72"/>
    </row>
    <row r="100" spans="1:11" ht="15.75" thickBot="1">
      <c r="A100" s="15" t="s">
        <v>48</v>
      </c>
      <c r="B100" s="75"/>
      <c r="C100" s="73">
        <f t="shared" si="2"/>
        <v>0</v>
      </c>
      <c r="D100" s="73"/>
      <c r="E100" s="73"/>
      <c r="F100" s="73"/>
      <c r="G100" s="86"/>
      <c r="H100" s="73"/>
      <c r="I100" s="73"/>
      <c r="J100" s="73"/>
      <c r="K100" s="73"/>
    </row>
    <row r="101" spans="1:11" ht="26.25" thickBot="1">
      <c r="A101" s="15" t="s">
        <v>49</v>
      </c>
      <c r="B101" s="10">
        <v>324</v>
      </c>
      <c r="C101" s="43">
        <f t="shared" si="2"/>
        <v>410.71404000000001</v>
      </c>
      <c r="D101" s="44"/>
      <c r="E101" s="44"/>
      <c r="F101" s="44"/>
      <c r="G101" s="43">
        <v>410.71404000000001</v>
      </c>
      <c r="H101" s="44"/>
      <c r="I101" s="44"/>
      <c r="J101" s="44"/>
      <c r="K101" s="44"/>
    </row>
    <row r="102" spans="1:11" ht="39" thickBot="1">
      <c r="A102" s="15" t="s">
        <v>50</v>
      </c>
      <c r="B102" s="10">
        <v>325</v>
      </c>
      <c r="C102" s="43">
        <f t="shared" si="2"/>
        <v>0</v>
      </c>
      <c r="D102" s="44"/>
      <c r="E102" s="44"/>
      <c r="F102" s="44"/>
      <c r="G102" s="44"/>
      <c r="H102" s="44"/>
      <c r="I102" s="44"/>
      <c r="J102" s="44"/>
      <c r="K102" s="44"/>
    </row>
    <row r="103" spans="1:11" ht="15.75" thickBot="1">
      <c r="A103" s="12" t="s">
        <v>51</v>
      </c>
      <c r="B103" s="10">
        <v>326</v>
      </c>
      <c r="C103" s="43">
        <f t="shared" si="2"/>
        <v>0</v>
      </c>
      <c r="D103" s="44"/>
      <c r="E103" s="44"/>
      <c r="F103" s="44"/>
      <c r="G103" s="44"/>
      <c r="H103" s="44"/>
      <c r="I103" s="44"/>
      <c r="J103" s="44"/>
      <c r="K103" s="44"/>
    </row>
    <row r="104" spans="1:11" ht="24" customHeight="1" thickBot="1">
      <c r="A104" s="82" t="s">
        <v>89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4"/>
    </row>
    <row r="105" spans="1:11" ht="24" customHeight="1" thickBot="1">
      <c r="A105" s="82" t="s">
        <v>90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4"/>
    </row>
    <row r="106" spans="1:11" ht="64.5" thickBot="1">
      <c r="A106" s="12" t="s">
        <v>91</v>
      </c>
      <c r="B106" s="10" t="s">
        <v>216</v>
      </c>
      <c r="C106" s="32">
        <f t="shared" ref="C106:C109" si="3">SUM(D106:K106)</f>
        <v>56</v>
      </c>
      <c r="D106" s="13">
        <v>2</v>
      </c>
      <c r="E106" s="13"/>
      <c r="F106" s="13"/>
      <c r="G106" s="13">
        <v>29</v>
      </c>
      <c r="H106" s="13">
        <v>21</v>
      </c>
      <c r="I106" s="13">
        <v>4</v>
      </c>
      <c r="J106" s="10" t="s">
        <v>30</v>
      </c>
      <c r="K106" s="10" t="s">
        <v>30</v>
      </c>
    </row>
    <row r="107" spans="1:11" ht="77.25" thickBot="1">
      <c r="A107" s="12" t="s">
        <v>92</v>
      </c>
      <c r="B107" s="10" t="s">
        <v>215</v>
      </c>
      <c r="C107" s="32">
        <f t="shared" si="3"/>
        <v>18</v>
      </c>
      <c r="D107" s="13"/>
      <c r="E107" s="13"/>
      <c r="F107" s="13"/>
      <c r="G107" s="13">
        <v>4</v>
      </c>
      <c r="H107" s="13">
        <v>10</v>
      </c>
      <c r="I107" s="13">
        <v>4</v>
      </c>
      <c r="J107" s="10" t="s">
        <v>30</v>
      </c>
      <c r="K107" s="10" t="s">
        <v>30</v>
      </c>
    </row>
    <row r="108" spans="1:11" ht="51.75" thickBot="1">
      <c r="A108" s="12" t="s">
        <v>93</v>
      </c>
      <c r="B108" s="10" t="s">
        <v>213</v>
      </c>
      <c r="C108" s="32">
        <f t="shared" si="3"/>
        <v>38</v>
      </c>
      <c r="D108" s="13">
        <v>2</v>
      </c>
      <c r="E108" s="13"/>
      <c r="F108" s="13"/>
      <c r="G108" s="13">
        <v>25</v>
      </c>
      <c r="H108" s="13">
        <v>11</v>
      </c>
      <c r="I108" s="13">
        <v>0</v>
      </c>
      <c r="J108" s="10" t="s">
        <v>30</v>
      </c>
      <c r="K108" s="10" t="s">
        <v>30</v>
      </c>
    </row>
    <row r="109" spans="1:11" ht="90" thickBot="1">
      <c r="A109" s="12" t="s">
        <v>94</v>
      </c>
      <c r="B109" s="10" t="s">
        <v>214</v>
      </c>
      <c r="C109" s="32">
        <f t="shared" si="3"/>
        <v>18</v>
      </c>
      <c r="D109" s="13"/>
      <c r="E109" s="13"/>
      <c r="F109" s="13"/>
      <c r="G109" s="13">
        <v>4</v>
      </c>
      <c r="H109" s="13">
        <v>10</v>
      </c>
      <c r="I109" s="13">
        <v>4</v>
      </c>
      <c r="J109" s="10" t="s">
        <v>30</v>
      </c>
      <c r="K109" s="10" t="s">
        <v>30</v>
      </c>
    </row>
    <row r="110" spans="1:11" ht="15.75" thickBot="1">
      <c r="A110" s="82" t="s">
        <v>95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4"/>
    </row>
    <row r="111" spans="1:11" ht="77.25" thickBot="1">
      <c r="A111" s="12" t="s">
        <v>96</v>
      </c>
      <c r="B111" s="10" t="s">
        <v>212</v>
      </c>
      <c r="C111" s="32">
        <f t="shared" ref="C111:C113" si="4">SUM(D111:K111)</f>
        <v>245</v>
      </c>
      <c r="D111" s="13">
        <v>7</v>
      </c>
      <c r="E111" s="13"/>
      <c r="F111" s="13"/>
      <c r="G111" s="13">
        <v>184</v>
      </c>
      <c r="H111" s="13">
        <v>50</v>
      </c>
      <c r="I111" s="13">
        <v>4</v>
      </c>
      <c r="J111" s="10" t="s">
        <v>30</v>
      </c>
      <c r="K111" s="10" t="s">
        <v>30</v>
      </c>
    </row>
    <row r="112" spans="1:11" ht="39" thickBot="1">
      <c r="A112" s="12" t="s">
        <v>97</v>
      </c>
      <c r="B112" s="10" t="s">
        <v>211</v>
      </c>
      <c r="C112" s="32">
        <f t="shared" si="4"/>
        <v>10</v>
      </c>
      <c r="D112" s="13"/>
      <c r="E112" s="13"/>
      <c r="F112" s="13"/>
      <c r="G112" s="13">
        <v>8</v>
      </c>
      <c r="H112" s="13">
        <v>2</v>
      </c>
      <c r="I112" s="13"/>
      <c r="J112" s="10" t="s">
        <v>30</v>
      </c>
      <c r="K112" s="10" t="s">
        <v>30</v>
      </c>
    </row>
    <row r="113" spans="1:11" ht="51.75" thickBot="1">
      <c r="A113" s="12" t="s">
        <v>98</v>
      </c>
      <c r="B113" s="10" t="s">
        <v>210</v>
      </c>
      <c r="C113" s="32">
        <f t="shared" si="4"/>
        <v>0</v>
      </c>
      <c r="D113" s="13"/>
      <c r="E113" s="13"/>
      <c r="F113" s="13"/>
      <c r="G113" s="13"/>
      <c r="H113" s="13"/>
      <c r="I113" s="13"/>
      <c r="J113" s="10" t="s">
        <v>30</v>
      </c>
      <c r="K113" s="10" t="s">
        <v>30</v>
      </c>
    </row>
    <row r="114" spans="1:11">
      <c r="A114" s="76" t="s">
        <v>99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8"/>
    </row>
    <row r="115" spans="1:11" ht="15.75" thickBot="1">
      <c r="A115" s="79" t="s">
        <v>100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1"/>
    </row>
    <row r="116" spans="1:11" ht="15.75" thickBot="1">
      <c r="A116" s="12" t="s">
        <v>101</v>
      </c>
      <c r="B116" s="10" t="s">
        <v>209</v>
      </c>
      <c r="C116" s="66">
        <v>154726.07524999999</v>
      </c>
      <c r="D116" s="46" t="s">
        <v>30</v>
      </c>
      <c r="E116" s="46" t="s">
        <v>30</v>
      </c>
      <c r="F116" s="46" t="s">
        <v>30</v>
      </c>
      <c r="G116" s="46" t="s">
        <v>30</v>
      </c>
      <c r="H116" s="46" t="s">
        <v>30</v>
      </c>
      <c r="I116" s="46" t="s">
        <v>30</v>
      </c>
      <c r="J116" s="46" t="s">
        <v>30</v>
      </c>
      <c r="K116" s="46" t="s">
        <v>30</v>
      </c>
    </row>
    <row r="117" spans="1:11" ht="60.75" thickBot="1">
      <c r="A117" s="16" t="s">
        <v>102</v>
      </c>
      <c r="B117" s="10" t="s">
        <v>208</v>
      </c>
      <c r="C117" s="66">
        <v>42705.136400000003</v>
      </c>
      <c r="D117" s="46" t="s">
        <v>30</v>
      </c>
      <c r="E117" s="46" t="s">
        <v>30</v>
      </c>
      <c r="F117" s="46" t="s">
        <v>30</v>
      </c>
      <c r="G117" s="46" t="s">
        <v>30</v>
      </c>
      <c r="H117" s="46" t="s">
        <v>30</v>
      </c>
      <c r="I117" s="46" t="s">
        <v>30</v>
      </c>
      <c r="J117" s="46" t="s">
        <v>30</v>
      </c>
      <c r="K117" s="46" t="s">
        <v>30</v>
      </c>
    </row>
    <row r="118" spans="1:11" ht="51.75" thickBot="1">
      <c r="A118" s="12" t="s">
        <v>103</v>
      </c>
      <c r="B118" s="10" t="s">
        <v>207</v>
      </c>
      <c r="C118" s="43">
        <f t="shared" ref="C118:C125" si="5">SUM(D118:K118)</f>
        <v>23657.162719999997</v>
      </c>
      <c r="D118" s="44">
        <v>705.41665999999998</v>
      </c>
      <c r="E118" s="44"/>
      <c r="F118" s="44"/>
      <c r="G118" s="44">
        <v>19165.464479999999</v>
      </c>
      <c r="H118" s="44">
        <v>2072.7111500000001</v>
      </c>
      <c r="I118" s="44">
        <v>1713.57043</v>
      </c>
      <c r="J118" s="46" t="s">
        <v>30</v>
      </c>
      <c r="K118" s="46" t="s">
        <v>30</v>
      </c>
    </row>
    <row r="119" spans="1:11" ht="64.5" thickBot="1">
      <c r="A119" s="12" t="s">
        <v>104</v>
      </c>
      <c r="B119" s="10" t="s">
        <v>206</v>
      </c>
      <c r="C119" s="43">
        <f t="shared" si="5"/>
        <v>3929.5169999999998</v>
      </c>
      <c r="D119" s="44"/>
      <c r="E119" s="44"/>
      <c r="F119" s="44"/>
      <c r="G119" s="44">
        <v>1119.1479999999999</v>
      </c>
      <c r="H119" s="44">
        <v>1096.7985699999999</v>
      </c>
      <c r="I119" s="44">
        <v>1713.57043</v>
      </c>
      <c r="J119" s="46" t="s">
        <v>30</v>
      </c>
      <c r="K119" s="46" t="s">
        <v>30</v>
      </c>
    </row>
    <row r="120" spans="1:11" ht="51.75" thickBot="1">
      <c r="A120" s="12" t="s">
        <v>105</v>
      </c>
      <c r="B120" s="10" t="s">
        <v>205</v>
      </c>
      <c r="C120" s="43">
        <f t="shared" si="5"/>
        <v>15938.15582</v>
      </c>
      <c r="D120" s="44">
        <v>535</v>
      </c>
      <c r="E120" s="44"/>
      <c r="F120" s="44"/>
      <c r="G120" s="44">
        <v>14648.88682</v>
      </c>
      <c r="H120" s="44">
        <v>754.26900000000001</v>
      </c>
      <c r="I120" s="44">
        <v>0</v>
      </c>
      <c r="J120" s="46" t="s">
        <v>30</v>
      </c>
      <c r="K120" s="46" t="s">
        <v>30</v>
      </c>
    </row>
    <row r="121" spans="1:11">
      <c r="A121" s="17" t="s">
        <v>106</v>
      </c>
      <c r="B121" s="74" t="s">
        <v>204</v>
      </c>
      <c r="C121" s="72">
        <f t="shared" si="5"/>
        <v>15938.15582</v>
      </c>
      <c r="D121" s="72">
        <v>535</v>
      </c>
      <c r="E121" s="72"/>
      <c r="F121" s="72"/>
      <c r="G121" s="72">
        <v>14648.88682</v>
      </c>
      <c r="H121" s="72">
        <v>754.26900000000001</v>
      </c>
      <c r="I121" s="72">
        <v>0</v>
      </c>
      <c r="J121" s="87" t="s">
        <v>30</v>
      </c>
      <c r="K121" s="87" t="s">
        <v>30</v>
      </c>
    </row>
    <row r="122" spans="1:11" ht="15.75" thickBot="1">
      <c r="A122" s="12" t="s">
        <v>107</v>
      </c>
      <c r="B122" s="75"/>
      <c r="C122" s="73">
        <f t="shared" si="5"/>
        <v>0</v>
      </c>
      <c r="D122" s="73"/>
      <c r="E122" s="73"/>
      <c r="F122" s="73"/>
      <c r="G122" s="73"/>
      <c r="H122" s="73"/>
      <c r="I122" s="73"/>
      <c r="J122" s="88"/>
      <c r="K122" s="88"/>
    </row>
    <row r="123" spans="1:11" ht="26.25" thickBot="1">
      <c r="A123" s="15" t="s">
        <v>108</v>
      </c>
      <c r="B123" s="10" t="s">
        <v>203</v>
      </c>
      <c r="C123" s="43">
        <f t="shared" si="5"/>
        <v>0</v>
      </c>
      <c r="D123" s="44"/>
      <c r="E123" s="44"/>
      <c r="F123" s="44"/>
      <c r="G123" s="44"/>
      <c r="H123" s="44"/>
      <c r="I123" s="44"/>
      <c r="J123" s="46" t="s">
        <v>30</v>
      </c>
      <c r="K123" s="46" t="s">
        <v>30</v>
      </c>
    </row>
    <row r="124" spans="1:11" ht="90" thickBot="1">
      <c r="A124" s="12" t="s">
        <v>109</v>
      </c>
      <c r="B124" s="10" t="s">
        <v>202</v>
      </c>
      <c r="C124" s="43">
        <f t="shared" si="5"/>
        <v>3923.1209899999994</v>
      </c>
      <c r="D124" s="44"/>
      <c r="E124" s="44"/>
      <c r="F124" s="44"/>
      <c r="G124" s="44">
        <v>1119.1479999999999</v>
      </c>
      <c r="H124" s="44">
        <v>1091.85799</v>
      </c>
      <c r="I124" s="44">
        <v>1712.115</v>
      </c>
      <c r="J124" s="46" t="s">
        <v>30</v>
      </c>
      <c r="K124" s="46" t="s">
        <v>30</v>
      </c>
    </row>
    <row r="125" spans="1:11" ht="77.25" thickBot="1">
      <c r="A125" s="15" t="s">
        <v>110</v>
      </c>
      <c r="B125" s="18" t="s">
        <v>201</v>
      </c>
      <c r="C125" s="43">
        <f t="shared" si="5"/>
        <v>115.9061</v>
      </c>
      <c r="D125" s="47" t="s">
        <v>30</v>
      </c>
      <c r="E125" s="47" t="s">
        <v>30</v>
      </c>
      <c r="F125" s="47" t="s">
        <v>30</v>
      </c>
      <c r="G125" s="46">
        <v>115.9061</v>
      </c>
      <c r="H125" s="47" t="s">
        <v>30</v>
      </c>
      <c r="I125" s="47" t="s">
        <v>30</v>
      </c>
      <c r="J125" s="47" t="s">
        <v>30</v>
      </c>
      <c r="K125" s="47" t="s">
        <v>30</v>
      </c>
    </row>
    <row r="126" spans="1:11" ht="15.75">
      <c r="A126" s="19"/>
    </row>
    <row r="127" spans="1:11" ht="16.5" customHeight="1">
      <c r="A127" s="96" t="s">
        <v>218</v>
      </c>
      <c r="B127" s="97"/>
      <c r="C127" s="38"/>
      <c r="D127" s="39"/>
      <c r="E127" s="38"/>
    </row>
    <row r="128" spans="1:11" ht="15.75">
      <c r="A128" s="96"/>
      <c r="B128" s="97"/>
      <c r="C128" s="98" t="s">
        <v>219</v>
      </c>
      <c r="D128" s="98"/>
      <c r="E128" s="98"/>
      <c r="G128" s="98" t="s">
        <v>220</v>
      </c>
      <c r="H128" s="98"/>
      <c r="I128" s="98"/>
      <c r="J128" s="98"/>
    </row>
    <row r="129" spans="1:8" ht="15.75">
      <c r="A129" s="39"/>
      <c r="B129" s="40"/>
      <c r="C129" s="93" t="s">
        <v>111</v>
      </c>
      <c r="D129" s="93"/>
      <c r="H129" s="40" t="s">
        <v>112</v>
      </c>
    </row>
    <row r="130" spans="1:8" ht="15.75">
      <c r="A130" s="39"/>
      <c r="B130" s="40"/>
      <c r="C130" s="40"/>
      <c r="D130" s="40"/>
      <c r="E130" s="40"/>
    </row>
    <row r="131" spans="1:8" ht="15.75">
      <c r="A131" s="39"/>
      <c r="B131" s="40"/>
      <c r="C131" s="40"/>
      <c r="D131" s="40"/>
      <c r="E131" s="41"/>
    </row>
    <row r="132" spans="1:8" ht="15.75">
      <c r="A132" s="39"/>
      <c r="B132" s="40"/>
      <c r="C132" s="40"/>
      <c r="D132" s="40"/>
      <c r="E132" s="40" t="s">
        <v>113</v>
      </c>
    </row>
    <row r="133" spans="1:8" ht="15.75">
      <c r="A133" s="42"/>
    </row>
    <row r="134" spans="1:8" ht="15.75">
      <c r="A134" s="94" t="s">
        <v>221</v>
      </c>
      <c r="B134" s="94"/>
    </row>
    <row r="135" spans="1:8" ht="15.75">
      <c r="A135" s="94" t="s">
        <v>222</v>
      </c>
      <c r="B135" s="94"/>
    </row>
    <row r="136" spans="1:8" ht="15.75">
      <c r="A136" s="94" t="s">
        <v>287</v>
      </c>
      <c r="B136" s="94"/>
    </row>
    <row r="138" spans="1:8" ht="15.75">
      <c r="A138" s="19"/>
    </row>
  </sheetData>
  <mergeCells count="106">
    <mergeCell ref="C129:D129"/>
    <mergeCell ref="A134:B134"/>
    <mergeCell ref="A135:B135"/>
    <mergeCell ref="A136:B136"/>
    <mergeCell ref="B12:J12"/>
    <mergeCell ref="B14:J14"/>
    <mergeCell ref="A127:B128"/>
    <mergeCell ref="C128:E128"/>
    <mergeCell ref="G128:J128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  <mergeCell ref="A22:K2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A55:K55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K121:K122"/>
    <mergeCell ref="F94:F95"/>
    <mergeCell ref="B66:B67"/>
    <mergeCell ref="C66:C67"/>
    <mergeCell ref="D66:D67"/>
    <mergeCell ref="E66:E67"/>
    <mergeCell ref="F66:F67"/>
    <mergeCell ref="I66:I67"/>
    <mergeCell ref="J66:J67"/>
    <mergeCell ref="K66:K67"/>
    <mergeCell ref="A72:K72"/>
    <mergeCell ref="A73:K73"/>
    <mergeCell ref="G66:G67"/>
    <mergeCell ref="H66:H67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D99:D100"/>
    <mergeCell ref="E99:E100"/>
    <mergeCell ref="F99:F100"/>
    <mergeCell ref="B94:B95"/>
    <mergeCell ref="C94:C95"/>
    <mergeCell ref="D94:D95"/>
    <mergeCell ref="E94:E95"/>
    <mergeCell ref="A114:K114"/>
    <mergeCell ref="A115:K115"/>
    <mergeCell ref="A105:K105"/>
    <mergeCell ref="A110:K110"/>
    <mergeCell ref="G99:G100"/>
    <mergeCell ref="H99:H100"/>
    <mergeCell ref="I99:I100"/>
    <mergeCell ref="J99:J100"/>
    <mergeCell ref="K99:K100"/>
    <mergeCell ref="A104:K104"/>
    <mergeCell ref="G94:G95"/>
    <mergeCell ref="H94:H95"/>
    <mergeCell ref="I94:I95"/>
    <mergeCell ref="J94:J95"/>
    <mergeCell ref="K94:K95"/>
    <mergeCell ref="B99:B100"/>
    <mergeCell ref="C99:C100"/>
    <mergeCell ref="A2:K2"/>
    <mergeCell ref="A1:K1"/>
    <mergeCell ref="A5:K5"/>
    <mergeCell ref="A6:K6"/>
    <mergeCell ref="A7:K7"/>
    <mergeCell ref="A3:K3"/>
    <mergeCell ref="A8:K8"/>
    <mergeCell ref="A9:K9"/>
    <mergeCell ref="A16:K16"/>
  </mergeCells>
  <hyperlinks>
    <hyperlink ref="A117" r:id="rId1" display="consultantplus://offline/ref=CF0B65AD7F358AF64A7F96E48FA9F722905D1B93A50E5216B7F11D768EEDDF1330B561F0A1B2C9E9U8x2M"/>
  </hyperlinks>
  <pageMargins left="0.43307086614173229" right="0.27559055118110237" top="0.48" bottom="0.47" header="0.27559055118110237" footer="0.31496062992125984"/>
  <pageSetup paperSize="9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topLeftCell="A13" zoomScale="90" zoomScaleNormal="100" zoomScaleSheetLayoutView="90" workbookViewId="0">
      <selection activeCell="C15" sqref="C15:J15"/>
    </sheetView>
  </sheetViews>
  <sheetFormatPr defaultRowHeight="15"/>
  <cols>
    <col min="1" max="1" width="5.7109375" bestFit="1" customWidth="1"/>
    <col min="2" max="2" width="47.85546875" customWidth="1"/>
    <col min="3" max="10" width="12.42578125" customWidth="1"/>
  </cols>
  <sheetData>
    <row r="1" spans="1:10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>
      <c r="A4" s="1"/>
    </row>
    <row r="5" spans="1:10" ht="16.5">
      <c r="A5" s="2"/>
    </row>
    <row r="6" spans="1:10" ht="16.5">
      <c r="A6" s="104" t="s">
        <v>114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5.7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16.5">
      <c r="A8" s="105" t="s">
        <v>115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6.5">
      <c r="A9" s="105" t="s">
        <v>116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6.5">
      <c r="A10" s="105" t="s">
        <v>117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5.75">
      <c r="A11" s="3"/>
    </row>
    <row r="12" spans="1:10" ht="15.75">
      <c r="A12" s="96" t="s">
        <v>118</v>
      </c>
      <c r="B12" s="96"/>
    </row>
    <row r="13" spans="1:10" ht="48.75" customHeight="1">
      <c r="A13" s="96" t="s">
        <v>8</v>
      </c>
      <c r="B13" s="97"/>
      <c r="C13" s="95" t="s">
        <v>217</v>
      </c>
      <c r="D13" s="95"/>
      <c r="E13" s="95"/>
      <c r="F13" s="95"/>
      <c r="G13" s="95"/>
      <c r="H13" s="95"/>
      <c r="I13" s="95"/>
      <c r="J13" s="95"/>
    </row>
    <row r="14" spans="1:10" ht="15.75" customHeight="1">
      <c r="A14" s="39"/>
      <c r="C14" s="37"/>
      <c r="D14" s="37"/>
      <c r="E14" s="37"/>
      <c r="F14" s="37"/>
      <c r="G14" s="37"/>
      <c r="H14" s="37"/>
      <c r="I14" s="37"/>
      <c r="J14" s="37"/>
    </row>
    <row r="15" spans="1:10" ht="15.75">
      <c r="A15" s="96" t="s">
        <v>9</v>
      </c>
      <c r="B15" s="97"/>
      <c r="C15" s="95" t="s">
        <v>284</v>
      </c>
      <c r="D15" s="95"/>
      <c r="E15" s="95"/>
      <c r="F15" s="95"/>
      <c r="G15" s="95"/>
      <c r="H15" s="95"/>
      <c r="I15" s="95"/>
      <c r="J15" s="95"/>
    </row>
    <row r="16" spans="1:10" ht="15.75">
      <c r="A16" s="6"/>
      <c r="J16" s="24"/>
    </row>
    <row r="17" spans="1:10" ht="16.5" thickBot="1">
      <c r="A17" s="106" t="s">
        <v>10</v>
      </c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26.45" customHeight="1" thickBot="1">
      <c r="A18" s="113" t="s">
        <v>119</v>
      </c>
      <c r="B18" s="113" t="s">
        <v>120</v>
      </c>
      <c r="C18" s="113" t="s">
        <v>121</v>
      </c>
      <c r="D18" s="113" t="s">
        <v>122</v>
      </c>
      <c r="E18" s="113" t="s">
        <v>123</v>
      </c>
      <c r="F18" s="113" t="s">
        <v>124</v>
      </c>
      <c r="G18" s="113" t="s">
        <v>125</v>
      </c>
      <c r="H18" s="116" t="s">
        <v>126</v>
      </c>
      <c r="I18" s="117"/>
      <c r="J18" s="113" t="s">
        <v>127</v>
      </c>
    </row>
    <row r="19" spans="1:10" ht="25.5">
      <c r="A19" s="114"/>
      <c r="B19" s="114"/>
      <c r="C19" s="114"/>
      <c r="D19" s="114"/>
      <c r="E19" s="114"/>
      <c r="F19" s="114"/>
      <c r="G19" s="114"/>
      <c r="H19" s="113" t="s">
        <v>128</v>
      </c>
      <c r="I19" s="21" t="s">
        <v>129</v>
      </c>
      <c r="J19" s="114"/>
    </row>
    <row r="20" spans="1:10" ht="33.6" customHeight="1" thickBot="1">
      <c r="A20" s="115"/>
      <c r="B20" s="115"/>
      <c r="C20" s="115"/>
      <c r="D20" s="115"/>
      <c r="E20" s="115"/>
      <c r="F20" s="115"/>
      <c r="G20" s="115"/>
      <c r="H20" s="115"/>
      <c r="I20" s="22" t="s">
        <v>130</v>
      </c>
      <c r="J20" s="115"/>
    </row>
    <row r="21" spans="1:10" ht="15.75" thickBot="1">
      <c r="A21" s="23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</row>
    <row r="22" spans="1:10" ht="15" customHeight="1">
      <c r="A22" s="110" t="s">
        <v>223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5.75" customHeight="1">
      <c r="A23" s="107" t="s">
        <v>131</v>
      </c>
      <c r="B23" s="108"/>
      <c r="C23" s="108"/>
      <c r="D23" s="108"/>
      <c r="E23" s="108"/>
      <c r="F23" s="108"/>
      <c r="G23" s="108"/>
      <c r="H23" s="108"/>
      <c r="I23" s="108"/>
      <c r="J23" s="109"/>
    </row>
    <row r="24" spans="1:10" ht="77.25">
      <c r="A24" s="48">
        <v>96</v>
      </c>
      <c r="B24" s="49" t="s">
        <v>224</v>
      </c>
      <c r="C24" s="50">
        <v>42370</v>
      </c>
      <c r="D24" s="48" t="s">
        <v>225</v>
      </c>
      <c r="E24" s="51">
        <v>455.70499999999998</v>
      </c>
      <c r="F24" s="51">
        <v>455.70499999999998</v>
      </c>
      <c r="G24" s="52">
        <v>0</v>
      </c>
      <c r="H24" s="53">
        <f>E24-F24</f>
        <v>0</v>
      </c>
      <c r="I24" s="54">
        <f>H24/E24*100</f>
        <v>0</v>
      </c>
      <c r="J24" s="55">
        <v>1</v>
      </c>
    </row>
    <row r="25" spans="1:10" ht="90">
      <c r="A25" s="48">
        <v>100</v>
      </c>
      <c r="B25" s="49" t="s">
        <v>226</v>
      </c>
      <c r="C25" s="50">
        <v>42370</v>
      </c>
      <c r="D25" s="48" t="s">
        <v>225</v>
      </c>
      <c r="E25" s="51">
        <v>434.51504999999997</v>
      </c>
      <c r="F25" s="51">
        <v>434.51499999999999</v>
      </c>
      <c r="G25" s="52">
        <v>0</v>
      </c>
      <c r="H25" s="53">
        <f t="shared" ref="H25:H39" si="0">E25-F25</f>
        <v>4.9999999987448973E-5</v>
      </c>
      <c r="I25" s="54">
        <f t="shared" ref="I25:I93" si="1">H25/E25*100</f>
        <v>1.1507081282328189E-5</v>
      </c>
      <c r="J25" s="55">
        <v>1</v>
      </c>
    </row>
    <row r="26" spans="1:10" ht="102.75">
      <c r="A26" s="48">
        <v>101</v>
      </c>
      <c r="B26" s="49" t="s">
        <v>227</v>
      </c>
      <c r="C26" s="50">
        <v>42370</v>
      </c>
      <c r="D26" s="48" t="s">
        <v>225</v>
      </c>
      <c r="E26" s="51">
        <v>447.73638</v>
      </c>
      <c r="F26" s="51">
        <v>447</v>
      </c>
      <c r="G26" s="52">
        <v>0</v>
      </c>
      <c r="H26" s="53">
        <f t="shared" si="0"/>
        <v>0.73637999999999693</v>
      </c>
      <c r="I26" s="54">
        <f t="shared" si="1"/>
        <v>0.16446731444963147</v>
      </c>
      <c r="J26" s="55">
        <v>1</v>
      </c>
    </row>
    <row r="27" spans="1:10" ht="102.75">
      <c r="A27" s="48">
        <v>103</v>
      </c>
      <c r="B27" s="49" t="s">
        <v>228</v>
      </c>
      <c r="C27" s="50">
        <v>42370</v>
      </c>
      <c r="D27" s="48" t="s">
        <v>225</v>
      </c>
      <c r="E27" s="51">
        <v>450.6</v>
      </c>
      <c r="F27" s="51">
        <v>450.6</v>
      </c>
      <c r="G27" s="52">
        <v>0</v>
      </c>
      <c r="H27" s="53">
        <f t="shared" si="0"/>
        <v>0</v>
      </c>
      <c r="I27" s="54">
        <f t="shared" si="1"/>
        <v>0</v>
      </c>
      <c r="J27" s="55">
        <v>1</v>
      </c>
    </row>
    <row r="28" spans="1:10" ht="77.25">
      <c r="A28" s="48">
        <v>104</v>
      </c>
      <c r="B28" s="49" t="s">
        <v>229</v>
      </c>
      <c r="C28" s="50">
        <v>42370</v>
      </c>
      <c r="D28" s="48" t="s">
        <v>225</v>
      </c>
      <c r="E28" s="51">
        <v>201.77468999999999</v>
      </c>
      <c r="F28" s="51">
        <v>201.77468999999999</v>
      </c>
      <c r="G28" s="52">
        <v>0</v>
      </c>
      <c r="H28" s="53">
        <f t="shared" si="0"/>
        <v>0</v>
      </c>
      <c r="I28" s="54">
        <f t="shared" si="1"/>
        <v>0</v>
      </c>
      <c r="J28" s="55">
        <v>1</v>
      </c>
    </row>
    <row r="29" spans="1:10" ht="102.75">
      <c r="A29" s="48">
        <v>105</v>
      </c>
      <c r="B29" s="49" t="s">
        <v>230</v>
      </c>
      <c r="C29" s="50">
        <v>42370</v>
      </c>
      <c r="D29" s="48" t="s">
        <v>225</v>
      </c>
      <c r="E29" s="51">
        <v>380.71899999999999</v>
      </c>
      <c r="F29" s="51">
        <v>380</v>
      </c>
      <c r="G29" s="52">
        <v>0</v>
      </c>
      <c r="H29" s="53">
        <f t="shared" si="0"/>
        <v>0.71899999999999409</v>
      </c>
      <c r="I29" s="54">
        <f t="shared" si="1"/>
        <v>0.18885319618931393</v>
      </c>
      <c r="J29" s="55">
        <v>1</v>
      </c>
    </row>
    <row r="30" spans="1:10" ht="64.5">
      <c r="A30" s="52">
        <v>1</v>
      </c>
      <c r="B30" s="49" t="s">
        <v>231</v>
      </c>
      <c r="C30" s="56">
        <v>42398</v>
      </c>
      <c r="D30" s="48" t="s">
        <v>232</v>
      </c>
      <c r="E30" s="51">
        <v>106.045</v>
      </c>
      <c r="F30" s="51">
        <v>85.78</v>
      </c>
      <c r="G30" s="52">
        <v>0</v>
      </c>
      <c r="H30" s="53">
        <f t="shared" si="0"/>
        <v>20.265000000000001</v>
      </c>
      <c r="I30" s="54">
        <f t="shared" si="1"/>
        <v>19.109811872318357</v>
      </c>
      <c r="J30" s="55">
        <v>4</v>
      </c>
    </row>
    <row r="31" spans="1:10" ht="90">
      <c r="A31" s="52">
        <v>2</v>
      </c>
      <c r="B31" s="49" t="s">
        <v>233</v>
      </c>
      <c r="C31" s="56">
        <v>42424</v>
      </c>
      <c r="D31" s="48" t="s">
        <v>232</v>
      </c>
      <c r="E31" s="51">
        <v>270.28798999999998</v>
      </c>
      <c r="F31" s="51">
        <v>270.28798999999998</v>
      </c>
      <c r="G31" s="52">
        <v>0</v>
      </c>
      <c r="H31" s="53">
        <f t="shared" si="0"/>
        <v>0</v>
      </c>
      <c r="I31" s="54">
        <f t="shared" si="1"/>
        <v>0</v>
      </c>
      <c r="J31" s="55">
        <v>1</v>
      </c>
    </row>
    <row r="32" spans="1:10" ht="77.25">
      <c r="A32" s="52">
        <v>4</v>
      </c>
      <c r="B32" s="49" t="s">
        <v>234</v>
      </c>
      <c r="C32" s="56">
        <v>42429</v>
      </c>
      <c r="D32" s="48" t="s">
        <v>232</v>
      </c>
      <c r="E32" s="51">
        <v>76.196619999999996</v>
      </c>
      <c r="F32" s="51">
        <v>32.25</v>
      </c>
      <c r="G32" s="52">
        <v>0</v>
      </c>
      <c r="H32" s="53">
        <f t="shared" si="0"/>
        <v>43.946619999999996</v>
      </c>
      <c r="I32" s="54">
        <f t="shared" si="1"/>
        <v>57.675287958967203</v>
      </c>
      <c r="J32" s="55">
        <v>3</v>
      </c>
    </row>
    <row r="33" spans="1:10" ht="64.5">
      <c r="A33" s="52">
        <v>5</v>
      </c>
      <c r="B33" s="49" t="s">
        <v>235</v>
      </c>
      <c r="C33" s="56">
        <v>42431</v>
      </c>
      <c r="D33" s="48" t="s">
        <v>232</v>
      </c>
      <c r="E33" s="51">
        <v>19.496500000000001</v>
      </c>
      <c r="F33" s="51">
        <v>17.38</v>
      </c>
      <c r="G33" s="52">
        <v>0</v>
      </c>
      <c r="H33" s="53">
        <f t="shared" si="0"/>
        <v>2.116500000000002</v>
      </c>
      <c r="I33" s="54">
        <f t="shared" si="1"/>
        <v>10.855794629805359</v>
      </c>
      <c r="J33" s="55">
        <v>1</v>
      </c>
    </row>
    <row r="34" spans="1:10" ht="51.75">
      <c r="A34" s="52">
        <v>6</v>
      </c>
      <c r="B34" s="49" t="s">
        <v>236</v>
      </c>
      <c r="C34" s="56">
        <v>42431</v>
      </c>
      <c r="D34" s="48" t="s">
        <v>232</v>
      </c>
      <c r="E34" s="51">
        <v>9.5898299999999992</v>
      </c>
      <c r="F34" s="51">
        <v>9.5500000000000007</v>
      </c>
      <c r="G34" s="52">
        <v>0</v>
      </c>
      <c r="H34" s="53">
        <f t="shared" si="0"/>
        <v>3.9829999999998478E-2</v>
      </c>
      <c r="I34" s="54">
        <f t="shared" si="1"/>
        <v>0.41533582972793548</v>
      </c>
      <c r="J34" s="55">
        <v>1</v>
      </c>
    </row>
    <row r="35" spans="1:10" ht="90">
      <c r="A35" s="52">
        <v>7</v>
      </c>
      <c r="B35" s="49" t="s">
        <v>237</v>
      </c>
      <c r="C35" s="56">
        <v>42445</v>
      </c>
      <c r="D35" s="48" t="s">
        <v>238</v>
      </c>
      <c r="E35" s="51">
        <v>672.83454000000006</v>
      </c>
      <c r="F35" s="51">
        <v>565.18097999999998</v>
      </c>
      <c r="G35" s="52">
        <v>0</v>
      </c>
      <c r="H35" s="53">
        <f t="shared" si="0"/>
        <v>107.65356000000008</v>
      </c>
      <c r="I35" s="54">
        <f t="shared" si="1"/>
        <v>16.000004993798338</v>
      </c>
      <c r="J35" s="55">
        <v>8</v>
      </c>
    </row>
    <row r="36" spans="1:10" ht="90">
      <c r="A36" s="52">
        <v>8</v>
      </c>
      <c r="B36" s="49" t="s">
        <v>239</v>
      </c>
      <c r="C36" s="56">
        <v>42433</v>
      </c>
      <c r="D36" s="48" t="s">
        <v>232</v>
      </c>
      <c r="E36" s="51">
        <v>80.333300000000008</v>
      </c>
      <c r="F36" s="51">
        <v>50</v>
      </c>
      <c r="G36" s="52">
        <v>0</v>
      </c>
      <c r="H36" s="53">
        <f t="shared" si="0"/>
        <v>30.333300000000008</v>
      </c>
      <c r="I36" s="54">
        <f t="shared" si="1"/>
        <v>37.75931027357273</v>
      </c>
      <c r="J36" s="48">
        <v>2</v>
      </c>
    </row>
    <row r="37" spans="1:10" ht="102.75">
      <c r="A37" s="52">
        <v>10</v>
      </c>
      <c r="B37" s="49" t="s">
        <v>240</v>
      </c>
      <c r="C37" s="56">
        <v>42450</v>
      </c>
      <c r="D37" s="48" t="s">
        <v>232</v>
      </c>
      <c r="E37" s="51">
        <v>12</v>
      </c>
      <c r="F37" s="51">
        <v>7.5</v>
      </c>
      <c r="G37" s="52">
        <v>0</v>
      </c>
      <c r="H37" s="53">
        <f t="shared" si="0"/>
        <v>4.5</v>
      </c>
      <c r="I37" s="54">
        <f t="shared" si="1"/>
        <v>37.5</v>
      </c>
      <c r="J37" s="48">
        <v>5</v>
      </c>
    </row>
    <row r="38" spans="1:10" ht="102.75">
      <c r="A38" s="52">
        <v>11</v>
      </c>
      <c r="B38" s="49" t="s">
        <v>241</v>
      </c>
      <c r="C38" s="56">
        <v>42459</v>
      </c>
      <c r="D38" s="48" t="s">
        <v>232</v>
      </c>
      <c r="E38" s="51">
        <v>28.800049999999999</v>
      </c>
      <c r="F38" s="51">
        <v>14.2</v>
      </c>
      <c r="G38" s="52">
        <v>0</v>
      </c>
      <c r="H38" s="53">
        <f t="shared" si="0"/>
        <v>14.60005</v>
      </c>
      <c r="I38" s="54">
        <f t="shared" si="1"/>
        <v>50.694530044218681</v>
      </c>
      <c r="J38" s="48">
        <v>6</v>
      </c>
    </row>
    <row r="39" spans="1:10" ht="102.75">
      <c r="A39" s="52">
        <v>13</v>
      </c>
      <c r="B39" s="49" t="s">
        <v>242</v>
      </c>
      <c r="C39" s="56">
        <v>42459</v>
      </c>
      <c r="D39" s="48" t="s">
        <v>232</v>
      </c>
      <c r="E39" s="51">
        <v>27.999970000000001</v>
      </c>
      <c r="F39" s="51">
        <v>13.5</v>
      </c>
      <c r="G39" s="52">
        <v>0</v>
      </c>
      <c r="H39" s="53">
        <f t="shared" si="0"/>
        <v>14.499970000000001</v>
      </c>
      <c r="I39" s="54">
        <f t="shared" si="1"/>
        <v>51.785662627495675</v>
      </c>
      <c r="J39" s="55">
        <v>2</v>
      </c>
    </row>
    <row r="40" spans="1:10" ht="90">
      <c r="A40" s="52">
        <v>14</v>
      </c>
      <c r="B40" s="49" t="s">
        <v>248</v>
      </c>
      <c r="C40" s="56">
        <v>42478</v>
      </c>
      <c r="D40" s="48" t="s">
        <v>238</v>
      </c>
      <c r="E40" s="51">
        <v>1196.69</v>
      </c>
      <c r="F40" s="51">
        <v>909.48440000000005</v>
      </c>
      <c r="G40" s="52">
        <v>0</v>
      </c>
      <c r="H40" s="53">
        <f t="shared" ref="H40:H77" si="2">E40-F40</f>
        <v>287.2056</v>
      </c>
      <c r="I40" s="54">
        <f t="shared" ref="I40:I77" si="3">H40/E40*100</f>
        <v>24</v>
      </c>
      <c r="J40" s="55">
        <v>11</v>
      </c>
    </row>
    <row r="41" spans="1:10" ht="77.25">
      <c r="A41" s="52">
        <v>15</v>
      </c>
      <c r="B41" s="49" t="s">
        <v>249</v>
      </c>
      <c r="C41" s="56">
        <v>42478</v>
      </c>
      <c r="D41" s="48" t="s">
        <v>238</v>
      </c>
      <c r="E41" s="51">
        <v>529.38199999999995</v>
      </c>
      <c r="F41" s="51">
        <v>449.97469999999998</v>
      </c>
      <c r="G41" s="52">
        <v>0</v>
      </c>
      <c r="H41" s="53">
        <f t="shared" si="2"/>
        <v>79.407299999999964</v>
      </c>
      <c r="I41" s="54">
        <f t="shared" si="3"/>
        <v>14.999999999999995</v>
      </c>
      <c r="J41" s="55">
        <v>7</v>
      </c>
    </row>
    <row r="42" spans="1:10" ht="51.75">
      <c r="A42" s="52">
        <v>16</v>
      </c>
      <c r="B42" s="49" t="s">
        <v>247</v>
      </c>
      <c r="C42" s="56">
        <v>42472</v>
      </c>
      <c r="D42" s="48" t="s">
        <v>238</v>
      </c>
      <c r="E42" s="51">
        <v>674.49</v>
      </c>
      <c r="F42" s="51">
        <v>674.49</v>
      </c>
      <c r="G42" s="52">
        <v>0</v>
      </c>
      <c r="H42" s="53">
        <f t="shared" si="2"/>
        <v>0</v>
      </c>
      <c r="I42" s="54">
        <f t="shared" si="3"/>
        <v>0</v>
      </c>
      <c r="J42" s="55">
        <v>1</v>
      </c>
    </row>
    <row r="43" spans="1:10" ht="77.25">
      <c r="A43" s="52">
        <v>17</v>
      </c>
      <c r="B43" s="49" t="s">
        <v>250</v>
      </c>
      <c r="C43" s="56">
        <v>42494</v>
      </c>
      <c r="D43" s="48" t="s">
        <v>238</v>
      </c>
      <c r="E43" s="51">
        <v>404.91275000000002</v>
      </c>
      <c r="F43" s="51">
        <v>330.00400000000002</v>
      </c>
      <c r="G43" s="52">
        <v>0</v>
      </c>
      <c r="H43" s="53">
        <f t="shared" si="2"/>
        <v>74.908749999999998</v>
      </c>
      <c r="I43" s="54">
        <f t="shared" si="3"/>
        <v>18.499973142362151</v>
      </c>
      <c r="J43" s="55">
        <v>3</v>
      </c>
    </row>
    <row r="44" spans="1:10" ht="77.25">
      <c r="A44" s="52">
        <v>18</v>
      </c>
      <c r="B44" s="49" t="s">
        <v>251</v>
      </c>
      <c r="C44" s="56">
        <v>42495</v>
      </c>
      <c r="D44" s="48" t="s">
        <v>238</v>
      </c>
      <c r="E44" s="51">
        <v>300.67899999999997</v>
      </c>
      <c r="F44" s="51">
        <v>248.06</v>
      </c>
      <c r="G44" s="52">
        <v>0</v>
      </c>
      <c r="H44" s="53">
        <f t="shared" si="2"/>
        <v>52.618999999999971</v>
      </c>
      <c r="I44" s="54">
        <f t="shared" si="3"/>
        <v>17.500058201603697</v>
      </c>
      <c r="J44" s="55">
        <v>4</v>
      </c>
    </row>
    <row r="45" spans="1:10" ht="77.25">
      <c r="A45" s="52">
        <v>19</v>
      </c>
      <c r="B45" s="49" t="s">
        <v>252</v>
      </c>
      <c r="C45" s="56">
        <v>42502</v>
      </c>
      <c r="D45" s="48" t="s">
        <v>238</v>
      </c>
      <c r="E45" s="51">
        <v>573.47</v>
      </c>
      <c r="F45" s="51">
        <v>444.43925000000002</v>
      </c>
      <c r="G45" s="52">
        <v>0</v>
      </c>
      <c r="H45" s="53">
        <f t="shared" si="2"/>
        <v>129.03075000000001</v>
      </c>
      <c r="I45" s="54">
        <f t="shared" si="3"/>
        <v>22.5</v>
      </c>
      <c r="J45" s="55">
        <v>9</v>
      </c>
    </row>
    <row r="46" spans="1:10" ht="77.25">
      <c r="A46" s="52">
        <v>21</v>
      </c>
      <c r="B46" s="49" t="s">
        <v>254</v>
      </c>
      <c r="C46" s="56">
        <v>42500</v>
      </c>
      <c r="D46" s="48" t="s">
        <v>232</v>
      </c>
      <c r="E46" s="51">
        <v>108.96033</v>
      </c>
      <c r="F46" s="51">
        <v>81.938999999999993</v>
      </c>
      <c r="G46" s="52">
        <v>0</v>
      </c>
      <c r="H46" s="53">
        <f t="shared" si="2"/>
        <v>27.021330000000006</v>
      </c>
      <c r="I46" s="54">
        <f t="shared" si="3"/>
        <v>24.799236566188821</v>
      </c>
      <c r="J46" s="55">
        <v>3</v>
      </c>
    </row>
    <row r="47" spans="1:10" ht="77.25">
      <c r="A47" s="52">
        <v>22</v>
      </c>
      <c r="B47" s="49" t="s">
        <v>255</v>
      </c>
      <c r="C47" s="56">
        <v>42508</v>
      </c>
      <c r="D47" s="48" t="s">
        <v>238</v>
      </c>
      <c r="E47" s="51">
        <v>483.505</v>
      </c>
      <c r="F47" s="51">
        <v>372.29861999999997</v>
      </c>
      <c r="G47" s="52">
        <v>0</v>
      </c>
      <c r="H47" s="53">
        <f t="shared" si="2"/>
        <v>111.20638000000002</v>
      </c>
      <c r="I47" s="54">
        <f t="shared" si="3"/>
        <v>23.000047569311594</v>
      </c>
      <c r="J47" s="55">
        <v>7</v>
      </c>
    </row>
    <row r="48" spans="1:10" ht="77.25">
      <c r="A48" s="52">
        <v>23</v>
      </c>
      <c r="B48" s="49" t="s">
        <v>256</v>
      </c>
      <c r="C48" s="56">
        <v>42508</v>
      </c>
      <c r="D48" s="48" t="s">
        <v>238</v>
      </c>
      <c r="E48" s="51">
        <v>162.28994</v>
      </c>
      <c r="F48" s="51">
        <v>131.45483999999999</v>
      </c>
      <c r="G48" s="52">
        <v>0</v>
      </c>
      <c r="H48" s="53">
        <f t="shared" si="2"/>
        <v>30.835100000000011</v>
      </c>
      <c r="I48" s="54">
        <f t="shared" si="3"/>
        <v>19.000007024464985</v>
      </c>
      <c r="J48" s="55">
        <v>5</v>
      </c>
    </row>
    <row r="49" spans="1:10" ht="77.25">
      <c r="A49" s="52">
        <v>24</v>
      </c>
      <c r="B49" s="49" t="s">
        <v>257</v>
      </c>
      <c r="C49" s="56">
        <v>42521</v>
      </c>
      <c r="D49" s="48" t="s">
        <v>238</v>
      </c>
      <c r="E49" s="51">
        <v>383.86</v>
      </c>
      <c r="F49" s="51">
        <v>312.84590000000003</v>
      </c>
      <c r="G49" s="52">
        <v>0</v>
      </c>
      <c r="H49" s="53">
        <f t="shared" si="2"/>
        <v>71.014099999999985</v>
      </c>
      <c r="I49" s="54">
        <f t="shared" si="3"/>
        <v>18.499999999999993</v>
      </c>
      <c r="J49" s="55">
        <v>6</v>
      </c>
    </row>
    <row r="50" spans="1:10" ht="115.5">
      <c r="A50" s="52">
        <v>25</v>
      </c>
      <c r="B50" s="49" t="s">
        <v>258</v>
      </c>
      <c r="C50" s="56">
        <v>42514</v>
      </c>
      <c r="D50" s="48" t="s">
        <v>238</v>
      </c>
      <c r="E50" s="51">
        <v>1266.3</v>
      </c>
      <c r="F50" s="51">
        <v>1266.3</v>
      </c>
      <c r="G50" s="52">
        <v>0</v>
      </c>
      <c r="H50" s="53">
        <f t="shared" si="2"/>
        <v>0</v>
      </c>
      <c r="I50" s="54">
        <f t="shared" si="3"/>
        <v>0</v>
      </c>
      <c r="J50" s="55">
        <v>1</v>
      </c>
    </row>
    <row r="51" spans="1:10" ht="77.25">
      <c r="A51" s="52">
        <v>26</v>
      </c>
      <c r="B51" s="49" t="s">
        <v>259</v>
      </c>
      <c r="C51" s="56">
        <v>42514</v>
      </c>
      <c r="D51" s="48" t="s">
        <v>238</v>
      </c>
      <c r="E51" s="51">
        <v>659.07</v>
      </c>
      <c r="F51" s="51">
        <v>494.30250000000001</v>
      </c>
      <c r="G51" s="52">
        <v>0</v>
      </c>
      <c r="H51" s="53">
        <f t="shared" si="2"/>
        <v>164.76750000000004</v>
      </c>
      <c r="I51" s="54">
        <f t="shared" si="3"/>
        <v>25.000000000000007</v>
      </c>
      <c r="J51" s="55">
        <v>9</v>
      </c>
    </row>
    <row r="52" spans="1:10" ht="77.25">
      <c r="A52" s="52">
        <v>27</v>
      </c>
      <c r="B52" s="49" t="s">
        <v>260</v>
      </c>
      <c r="C52" s="56">
        <v>42524</v>
      </c>
      <c r="D52" s="48" t="s">
        <v>238</v>
      </c>
      <c r="E52" s="51">
        <v>395.83</v>
      </c>
      <c r="F52" s="51">
        <v>298.85165000000001</v>
      </c>
      <c r="G52" s="52">
        <v>0</v>
      </c>
      <c r="H52" s="53">
        <f t="shared" si="2"/>
        <v>96.978349999999978</v>
      </c>
      <c r="I52" s="54">
        <f t="shared" si="3"/>
        <v>24.499999999999993</v>
      </c>
      <c r="J52" s="55">
        <v>7</v>
      </c>
    </row>
    <row r="53" spans="1:10" ht="39">
      <c r="A53" s="52">
        <v>28</v>
      </c>
      <c r="B53" s="49" t="s">
        <v>261</v>
      </c>
      <c r="C53" s="56">
        <v>42515</v>
      </c>
      <c r="D53" s="48" t="s">
        <v>232</v>
      </c>
      <c r="E53" s="51">
        <v>25</v>
      </c>
      <c r="F53" s="51">
        <v>25</v>
      </c>
      <c r="G53" s="52">
        <v>0</v>
      </c>
      <c r="H53" s="53">
        <f t="shared" si="2"/>
        <v>0</v>
      </c>
      <c r="I53" s="54">
        <f t="shared" si="3"/>
        <v>0</v>
      </c>
      <c r="J53" s="55">
        <v>1</v>
      </c>
    </row>
    <row r="54" spans="1:10" ht="64.5">
      <c r="A54" s="52">
        <v>29</v>
      </c>
      <c r="B54" s="49" t="s">
        <v>231</v>
      </c>
      <c r="C54" s="56">
        <v>42515</v>
      </c>
      <c r="D54" s="48" t="s">
        <v>232</v>
      </c>
      <c r="E54" s="51">
        <v>22.947500000000002</v>
      </c>
      <c r="F54" s="51">
        <v>20.55</v>
      </c>
      <c r="G54" s="52">
        <v>0</v>
      </c>
      <c r="H54" s="53">
        <f t="shared" si="2"/>
        <v>2.3975000000000009</v>
      </c>
      <c r="I54" s="54">
        <f t="shared" si="3"/>
        <v>10.447761194029853</v>
      </c>
      <c r="J54" s="55">
        <v>1</v>
      </c>
    </row>
    <row r="55" spans="1:10" ht="64.5">
      <c r="A55" s="52">
        <v>30</v>
      </c>
      <c r="B55" s="49" t="s">
        <v>262</v>
      </c>
      <c r="C55" s="56">
        <v>42522</v>
      </c>
      <c r="D55" s="48" t="s">
        <v>232</v>
      </c>
      <c r="E55" s="51">
        <v>429</v>
      </c>
      <c r="F55" s="51">
        <v>429</v>
      </c>
      <c r="G55" s="52">
        <v>0</v>
      </c>
      <c r="H55" s="53">
        <f t="shared" si="2"/>
        <v>0</v>
      </c>
      <c r="I55" s="54">
        <f t="shared" si="3"/>
        <v>0</v>
      </c>
      <c r="J55" s="55">
        <v>1</v>
      </c>
    </row>
    <row r="56" spans="1:10" ht="102.75">
      <c r="A56" s="52">
        <v>31</v>
      </c>
      <c r="B56" s="49" t="s">
        <v>263</v>
      </c>
      <c r="C56" s="56">
        <v>42522</v>
      </c>
      <c r="D56" s="48" t="s">
        <v>232</v>
      </c>
      <c r="E56" s="51">
        <v>97.44</v>
      </c>
      <c r="F56" s="51">
        <v>97.44</v>
      </c>
      <c r="G56" s="52">
        <v>0</v>
      </c>
      <c r="H56" s="53">
        <f t="shared" si="2"/>
        <v>0</v>
      </c>
      <c r="I56" s="54">
        <f t="shared" si="3"/>
        <v>0</v>
      </c>
      <c r="J56" s="55">
        <v>1</v>
      </c>
    </row>
    <row r="57" spans="1:10" ht="102.75">
      <c r="A57" s="52">
        <v>32</v>
      </c>
      <c r="B57" s="49" t="s">
        <v>264</v>
      </c>
      <c r="C57" s="56">
        <v>42522</v>
      </c>
      <c r="D57" s="48" t="s">
        <v>232</v>
      </c>
      <c r="E57" s="51">
        <v>97.44</v>
      </c>
      <c r="F57" s="51">
        <v>97.44</v>
      </c>
      <c r="G57" s="52">
        <v>0</v>
      </c>
      <c r="H57" s="53">
        <f t="shared" si="2"/>
        <v>0</v>
      </c>
      <c r="I57" s="54">
        <f t="shared" si="3"/>
        <v>0</v>
      </c>
      <c r="J57" s="55">
        <v>1</v>
      </c>
    </row>
    <row r="58" spans="1:10" ht="102.75">
      <c r="A58" s="52">
        <v>33</v>
      </c>
      <c r="B58" s="49" t="s">
        <v>265</v>
      </c>
      <c r="C58" s="56">
        <v>42522</v>
      </c>
      <c r="D58" s="48" t="s">
        <v>232</v>
      </c>
      <c r="E58" s="51">
        <v>97.44</v>
      </c>
      <c r="F58" s="51">
        <v>97.44</v>
      </c>
      <c r="G58" s="52">
        <v>0</v>
      </c>
      <c r="H58" s="53">
        <f t="shared" si="2"/>
        <v>0</v>
      </c>
      <c r="I58" s="54">
        <f t="shared" si="3"/>
        <v>0</v>
      </c>
      <c r="J58" s="55">
        <v>1</v>
      </c>
    </row>
    <row r="59" spans="1:10" ht="102.75">
      <c r="A59" s="52">
        <v>34</v>
      </c>
      <c r="B59" s="49" t="s">
        <v>266</v>
      </c>
      <c r="C59" s="56">
        <v>42522</v>
      </c>
      <c r="D59" s="48" t="s">
        <v>232</v>
      </c>
      <c r="E59" s="51">
        <v>97.44</v>
      </c>
      <c r="F59" s="51">
        <v>97.44</v>
      </c>
      <c r="G59" s="52">
        <v>0</v>
      </c>
      <c r="H59" s="53">
        <f t="shared" si="2"/>
        <v>0</v>
      </c>
      <c r="I59" s="54">
        <f t="shared" si="3"/>
        <v>0</v>
      </c>
      <c r="J59" s="55">
        <v>1</v>
      </c>
    </row>
    <row r="60" spans="1:10" ht="102.75">
      <c r="A60" s="52">
        <v>35</v>
      </c>
      <c r="B60" s="49" t="s">
        <v>267</v>
      </c>
      <c r="C60" s="56">
        <v>42522</v>
      </c>
      <c r="D60" s="48" t="s">
        <v>232</v>
      </c>
      <c r="E60" s="51">
        <v>97.44</v>
      </c>
      <c r="F60" s="51">
        <v>97.44</v>
      </c>
      <c r="G60" s="52">
        <v>0</v>
      </c>
      <c r="H60" s="53">
        <f t="shared" si="2"/>
        <v>0</v>
      </c>
      <c r="I60" s="54">
        <f t="shared" si="3"/>
        <v>0</v>
      </c>
      <c r="J60" s="55">
        <v>1</v>
      </c>
    </row>
    <row r="61" spans="1:10" ht="102.75">
      <c r="A61" s="52">
        <v>36</v>
      </c>
      <c r="B61" s="49" t="s">
        <v>268</v>
      </c>
      <c r="C61" s="56">
        <v>42522</v>
      </c>
      <c r="D61" s="48" t="s">
        <v>232</v>
      </c>
      <c r="E61" s="51">
        <v>97.44</v>
      </c>
      <c r="F61" s="51">
        <v>97.44</v>
      </c>
      <c r="G61" s="52">
        <v>0</v>
      </c>
      <c r="H61" s="53">
        <f t="shared" si="2"/>
        <v>0</v>
      </c>
      <c r="I61" s="54">
        <f t="shared" si="3"/>
        <v>0</v>
      </c>
      <c r="J61" s="55">
        <v>1</v>
      </c>
    </row>
    <row r="62" spans="1:10" ht="90">
      <c r="A62" s="52">
        <v>38</v>
      </c>
      <c r="B62" s="49" t="s">
        <v>269</v>
      </c>
      <c r="C62" s="56">
        <v>42535</v>
      </c>
      <c r="D62" s="48" t="s">
        <v>238</v>
      </c>
      <c r="E62" s="51">
        <v>777.39008000000001</v>
      </c>
      <c r="F62" s="51">
        <v>586.11305000000004</v>
      </c>
      <c r="G62" s="52">
        <v>0</v>
      </c>
      <c r="H62" s="53">
        <f t="shared" si="2"/>
        <v>191.27702999999997</v>
      </c>
      <c r="I62" s="54">
        <f t="shared" si="3"/>
        <v>24.605025832076475</v>
      </c>
      <c r="J62" s="55">
        <v>13</v>
      </c>
    </row>
    <row r="63" spans="1:10" ht="77.25">
      <c r="A63" s="52">
        <v>39</v>
      </c>
      <c r="B63" s="49" t="s">
        <v>270</v>
      </c>
      <c r="C63" s="56">
        <v>42541</v>
      </c>
      <c r="D63" s="48" t="s">
        <v>238</v>
      </c>
      <c r="E63" s="51">
        <v>593.59500000000003</v>
      </c>
      <c r="F63" s="51">
        <v>477.84378000000004</v>
      </c>
      <c r="G63" s="52">
        <v>0</v>
      </c>
      <c r="H63" s="53">
        <f t="shared" si="2"/>
        <v>115.75121999999999</v>
      </c>
      <c r="I63" s="54">
        <f t="shared" si="3"/>
        <v>19.500032850681016</v>
      </c>
      <c r="J63" s="55">
        <v>4</v>
      </c>
    </row>
    <row r="64" spans="1:10" ht="77.25">
      <c r="A64" s="52">
        <v>40</v>
      </c>
      <c r="B64" s="49" t="s">
        <v>271</v>
      </c>
      <c r="C64" s="56">
        <v>42541</v>
      </c>
      <c r="D64" s="48" t="s">
        <v>238</v>
      </c>
      <c r="E64" s="51">
        <v>1365</v>
      </c>
      <c r="F64" s="60">
        <v>1108.9000000000001</v>
      </c>
      <c r="G64" s="52">
        <v>0</v>
      </c>
      <c r="H64" s="53">
        <f t="shared" si="2"/>
        <v>256.09999999999991</v>
      </c>
      <c r="I64" s="54">
        <f t="shared" si="3"/>
        <v>18.761904761904756</v>
      </c>
      <c r="J64" s="55">
        <v>9</v>
      </c>
    </row>
    <row r="65" spans="1:10" ht="141">
      <c r="A65" s="52">
        <v>41</v>
      </c>
      <c r="B65" s="49" t="s">
        <v>253</v>
      </c>
      <c r="C65" s="56">
        <v>42541</v>
      </c>
      <c r="D65" s="48" t="s">
        <v>238</v>
      </c>
      <c r="E65" s="51">
        <v>888</v>
      </c>
      <c r="F65" s="51">
        <v>681.52</v>
      </c>
      <c r="G65" s="52">
        <v>0</v>
      </c>
      <c r="H65" s="53">
        <f t="shared" si="2"/>
        <v>206.48000000000002</v>
      </c>
      <c r="I65" s="54">
        <f t="shared" si="3"/>
        <v>23.252252252252255</v>
      </c>
      <c r="J65" s="55">
        <v>12</v>
      </c>
    </row>
    <row r="66" spans="1:10" ht="128.25">
      <c r="A66" s="52">
        <v>42</v>
      </c>
      <c r="B66" s="49" t="s">
        <v>272</v>
      </c>
      <c r="C66" s="56">
        <v>42542</v>
      </c>
      <c r="D66" s="48" t="s">
        <v>238</v>
      </c>
      <c r="E66" s="51">
        <v>888</v>
      </c>
      <c r="F66" s="51">
        <v>737.04</v>
      </c>
      <c r="G66" s="52">
        <v>0</v>
      </c>
      <c r="H66" s="53">
        <f t="shared" si="2"/>
        <v>150.96000000000004</v>
      </c>
      <c r="I66" s="54">
        <f t="shared" si="3"/>
        <v>17.000000000000004</v>
      </c>
      <c r="J66" s="55">
        <v>10</v>
      </c>
    </row>
    <row r="67" spans="1:10" ht="77.25">
      <c r="A67" s="52">
        <v>43</v>
      </c>
      <c r="B67" s="49" t="s">
        <v>273</v>
      </c>
      <c r="C67" s="56">
        <v>42541</v>
      </c>
      <c r="D67" s="48" t="s">
        <v>238</v>
      </c>
      <c r="E67" s="51">
        <v>1521</v>
      </c>
      <c r="F67" s="51">
        <v>1362.1849999999999</v>
      </c>
      <c r="G67" s="52">
        <v>0</v>
      </c>
      <c r="H67" s="53">
        <f t="shared" si="2"/>
        <v>158.81500000000005</v>
      </c>
      <c r="I67" s="54">
        <f t="shared" si="3"/>
        <v>10.441485864562791</v>
      </c>
      <c r="J67" s="55">
        <v>5</v>
      </c>
    </row>
    <row r="68" spans="1:10" ht="77.25">
      <c r="A68" s="52">
        <v>44</v>
      </c>
      <c r="B68" s="49" t="s">
        <v>274</v>
      </c>
      <c r="C68" s="56">
        <v>42537</v>
      </c>
      <c r="D68" s="48" t="s">
        <v>238</v>
      </c>
      <c r="E68" s="51">
        <v>180.316</v>
      </c>
      <c r="F68" s="51">
        <v>180.316</v>
      </c>
      <c r="G68" s="52">
        <v>0</v>
      </c>
      <c r="H68" s="53">
        <f t="shared" si="2"/>
        <v>0</v>
      </c>
      <c r="I68" s="54">
        <f t="shared" si="3"/>
        <v>0</v>
      </c>
      <c r="J68" s="55">
        <v>1</v>
      </c>
    </row>
    <row r="69" spans="1:10" ht="51.75">
      <c r="A69" s="52">
        <v>45</v>
      </c>
      <c r="B69" s="49" t="s">
        <v>275</v>
      </c>
      <c r="C69" s="56">
        <v>42541</v>
      </c>
      <c r="D69" s="48" t="s">
        <v>238</v>
      </c>
      <c r="E69" s="51">
        <v>878.36099999999999</v>
      </c>
      <c r="F69" s="51">
        <v>576.55561</v>
      </c>
      <c r="G69" s="52">
        <v>0</v>
      </c>
      <c r="H69" s="53">
        <f t="shared" si="2"/>
        <v>301.80538999999999</v>
      </c>
      <c r="I69" s="54">
        <f t="shared" si="3"/>
        <v>34.360062662162818</v>
      </c>
      <c r="J69" s="55">
        <v>13</v>
      </c>
    </row>
    <row r="70" spans="1:10" ht="90">
      <c r="A70" s="65">
        <v>46</v>
      </c>
      <c r="B70" s="49" t="s">
        <v>304</v>
      </c>
      <c r="C70" s="56">
        <v>42514</v>
      </c>
      <c r="D70" s="48" t="s">
        <v>303</v>
      </c>
      <c r="E70" s="51">
        <v>637.08332999999993</v>
      </c>
      <c r="F70" s="51">
        <v>500</v>
      </c>
      <c r="G70" s="65">
        <v>0</v>
      </c>
      <c r="H70" s="53">
        <f t="shared" ref="H70" si="4">E70-F70</f>
        <v>137.08332999999993</v>
      </c>
      <c r="I70" s="54">
        <f t="shared" ref="I70" si="5">H70/E70*100</f>
        <v>21.517331178638742</v>
      </c>
      <c r="J70" s="55">
        <v>4</v>
      </c>
    </row>
    <row r="71" spans="1:10" ht="77.25">
      <c r="A71" s="52">
        <v>47</v>
      </c>
      <c r="B71" s="49" t="s">
        <v>276</v>
      </c>
      <c r="C71" s="56">
        <v>42542</v>
      </c>
      <c r="D71" s="48" t="s">
        <v>238</v>
      </c>
      <c r="E71" s="51">
        <v>238.49350000000001</v>
      </c>
      <c r="F71" s="51">
        <v>228.95373999999998</v>
      </c>
      <c r="G71" s="65">
        <v>0</v>
      </c>
      <c r="H71" s="53">
        <f t="shared" si="2"/>
        <v>9.5397600000000295</v>
      </c>
      <c r="I71" s="54">
        <f t="shared" si="3"/>
        <v>4.0000083859727953</v>
      </c>
      <c r="J71" s="55">
        <v>3</v>
      </c>
    </row>
    <row r="72" spans="1:10" ht="77.25">
      <c r="A72" s="52">
        <v>48</v>
      </c>
      <c r="B72" s="49" t="s">
        <v>277</v>
      </c>
      <c r="C72" s="56">
        <v>42542</v>
      </c>
      <c r="D72" s="48" t="s">
        <v>238</v>
      </c>
      <c r="E72" s="51">
        <v>350</v>
      </c>
      <c r="F72" s="51">
        <v>304.5</v>
      </c>
      <c r="G72" s="65">
        <v>0</v>
      </c>
      <c r="H72" s="53">
        <f t="shared" si="2"/>
        <v>45.5</v>
      </c>
      <c r="I72" s="54">
        <f t="shared" si="3"/>
        <v>13</v>
      </c>
      <c r="J72" s="55">
        <v>3</v>
      </c>
    </row>
    <row r="73" spans="1:10" ht="77.25">
      <c r="A73" s="65">
        <v>49</v>
      </c>
      <c r="B73" s="49" t="s">
        <v>305</v>
      </c>
      <c r="C73" s="56">
        <v>42517</v>
      </c>
      <c r="D73" s="48" t="s">
        <v>238</v>
      </c>
      <c r="E73" s="51">
        <v>975</v>
      </c>
      <c r="F73" s="51">
        <v>711.5</v>
      </c>
      <c r="G73" s="65">
        <v>0</v>
      </c>
      <c r="H73" s="53">
        <f t="shared" ref="H73" si="6">E73-F73</f>
        <v>263.5</v>
      </c>
      <c r="I73" s="54">
        <f t="shared" ref="I73" si="7">H73/E73*100</f>
        <v>27.025641025641022</v>
      </c>
      <c r="J73" s="55">
        <v>8</v>
      </c>
    </row>
    <row r="74" spans="1:10" ht="77.25">
      <c r="A74" s="52">
        <v>50</v>
      </c>
      <c r="B74" s="49" t="s">
        <v>278</v>
      </c>
      <c r="C74" s="56">
        <v>42548</v>
      </c>
      <c r="D74" s="48" t="s">
        <v>238</v>
      </c>
      <c r="E74" s="51">
        <v>512</v>
      </c>
      <c r="F74" s="51">
        <v>414.72</v>
      </c>
      <c r="G74" s="52">
        <v>0</v>
      </c>
      <c r="H74" s="53">
        <f t="shared" si="2"/>
        <v>97.279999999999973</v>
      </c>
      <c r="I74" s="54">
        <f t="shared" si="3"/>
        <v>18.999999999999993</v>
      </c>
      <c r="J74" s="55">
        <v>8</v>
      </c>
    </row>
    <row r="75" spans="1:10" ht="77.25">
      <c r="A75" s="52">
        <v>51</v>
      </c>
      <c r="B75" s="49" t="s">
        <v>279</v>
      </c>
      <c r="C75" s="56">
        <v>42549</v>
      </c>
      <c r="D75" s="48" t="s">
        <v>238</v>
      </c>
      <c r="E75" s="51">
        <v>948</v>
      </c>
      <c r="F75" s="51">
        <v>796.32</v>
      </c>
      <c r="G75" s="52">
        <v>0</v>
      </c>
      <c r="H75" s="53">
        <f t="shared" si="2"/>
        <v>151.67999999999995</v>
      </c>
      <c r="I75" s="54">
        <f t="shared" si="3"/>
        <v>15.999999999999995</v>
      </c>
      <c r="J75" s="55">
        <v>10</v>
      </c>
    </row>
    <row r="76" spans="1:10" ht="64.5">
      <c r="A76" s="52">
        <v>52</v>
      </c>
      <c r="B76" s="49" t="s">
        <v>280</v>
      </c>
      <c r="C76" s="56">
        <v>42535</v>
      </c>
      <c r="D76" s="48" t="s">
        <v>232</v>
      </c>
      <c r="E76" s="51">
        <v>152.83323000000001</v>
      </c>
      <c r="F76" s="51">
        <v>54</v>
      </c>
      <c r="G76" s="52">
        <v>0</v>
      </c>
      <c r="H76" s="53">
        <f t="shared" si="2"/>
        <v>98.833230000000015</v>
      </c>
      <c r="I76" s="54">
        <f t="shared" si="3"/>
        <v>64.667369786007939</v>
      </c>
      <c r="J76" s="55">
        <v>5</v>
      </c>
    </row>
    <row r="77" spans="1:10" ht="77.25">
      <c r="A77" s="52">
        <v>53</v>
      </c>
      <c r="B77" s="49" t="s">
        <v>281</v>
      </c>
      <c r="C77" s="56">
        <v>42537</v>
      </c>
      <c r="D77" s="48" t="s">
        <v>232</v>
      </c>
      <c r="E77" s="51">
        <v>211.16667000000001</v>
      </c>
      <c r="F77" s="51">
        <v>210.4</v>
      </c>
      <c r="G77" s="52">
        <v>0</v>
      </c>
      <c r="H77" s="53">
        <f t="shared" si="2"/>
        <v>0.76667000000000485</v>
      </c>
      <c r="I77" s="54">
        <f t="shared" si="3"/>
        <v>0.36306392481351574</v>
      </c>
      <c r="J77" s="55">
        <v>2</v>
      </c>
    </row>
    <row r="78" spans="1:10" ht="77.25">
      <c r="A78" s="65">
        <v>54</v>
      </c>
      <c r="B78" s="49" t="s">
        <v>288</v>
      </c>
      <c r="C78" s="56">
        <v>42524</v>
      </c>
      <c r="D78" s="48" t="s">
        <v>238</v>
      </c>
      <c r="E78" s="51">
        <v>162.798</v>
      </c>
      <c r="F78" s="51">
        <v>157.10007000000002</v>
      </c>
      <c r="G78" s="65">
        <v>0</v>
      </c>
      <c r="H78" s="53">
        <f t="shared" ref="H78:H92" si="8">E78-F78</f>
        <v>5.6979299999999853</v>
      </c>
      <c r="I78" s="54">
        <f t="shared" ref="I78:I92" si="9">H78/E78*100</f>
        <v>3.4999999999999907</v>
      </c>
      <c r="J78" s="55">
        <v>3</v>
      </c>
    </row>
    <row r="79" spans="1:10" ht="90">
      <c r="A79" s="65">
        <v>55</v>
      </c>
      <c r="B79" s="49" t="s">
        <v>289</v>
      </c>
      <c r="C79" s="56">
        <v>42531</v>
      </c>
      <c r="D79" s="48" t="s">
        <v>238</v>
      </c>
      <c r="E79" s="51">
        <v>100</v>
      </c>
      <c r="F79" s="51">
        <v>100</v>
      </c>
      <c r="G79" s="65">
        <v>0</v>
      </c>
      <c r="H79" s="53">
        <f t="shared" si="8"/>
        <v>0</v>
      </c>
      <c r="I79" s="54">
        <f t="shared" si="9"/>
        <v>0</v>
      </c>
      <c r="J79" s="55">
        <v>2</v>
      </c>
    </row>
    <row r="80" spans="1:10" ht="51.75">
      <c r="A80" s="65">
        <v>56</v>
      </c>
      <c r="B80" s="49" t="s">
        <v>290</v>
      </c>
      <c r="C80" s="56">
        <v>42535</v>
      </c>
      <c r="D80" s="48" t="s">
        <v>232</v>
      </c>
      <c r="E80" s="51">
        <v>287.97000000000003</v>
      </c>
      <c r="F80" s="51">
        <v>287.10000000000002</v>
      </c>
      <c r="G80" s="65">
        <v>0</v>
      </c>
      <c r="H80" s="53">
        <f t="shared" si="8"/>
        <v>0.87000000000000455</v>
      </c>
      <c r="I80" s="54">
        <f t="shared" si="9"/>
        <v>0.30211480362537918</v>
      </c>
      <c r="J80" s="55">
        <v>2</v>
      </c>
    </row>
    <row r="81" spans="1:10" ht="77.25">
      <c r="A81" s="65">
        <v>57</v>
      </c>
      <c r="B81" s="49" t="s">
        <v>291</v>
      </c>
      <c r="C81" s="56">
        <v>42542</v>
      </c>
      <c r="D81" s="48" t="s">
        <v>238</v>
      </c>
      <c r="E81" s="51">
        <v>2742.85</v>
      </c>
      <c r="F81" s="51">
        <v>2317.7082500000001</v>
      </c>
      <c r="G81" s="65">
        <v>0</v>
      </c>
      <c r="H81" s="53">
        <f t="shared" si="8"/>
        <v>425.14174999999977</v>
      </c>
      <c r="I81" s="54">
        <f t="shared" si="9"/>
        <v>15.499999999999991</v>
      </c>
      <c r="J81" s="55">
        <v>6</v>
      </c>
    </row>
    <row r="82" spans="1:10" ht="77.25">
      <c r="A82" s="65">
        <v>59</v>
      </c>
      <c r="B82" s="49" t="s">
        <v>293</v>
      </c>
      <c r="C82" s="56">
        <v>42552</v>
      </c>
      <c r="D82" s="48" t="s">
        <v>303</v>
      </c>
      <c r="E82" s="51">
        <v>68.333330000000004</v>
      </c>
      <c r="F82" s="51">
        <v>35</v>
      </c>
      <c r="G82" s="65">
        <v>0</v>
      </c>
      <c r="H82" s="53">
        <f t="shared" si="8"/>
        <v>33.333330000000004</v>
      </c>
      <c r="I82" s="54">
        <f t="shared" si="9"/>
        <v>48.780485306365136</v>
      </c>
      <c r="J82" s="55">
        <v>3</v>
      </c>
    </row>
    <row r="83" spans="1:10" ht="77.25">
      <c r="A83" s="65">
        <v>60</v>
      </c>
      <c r="B83" s="49" t="s">
        <v>294</v>
      </c>
      <c r="C83" s="56">
        <v>42570</v>
      </c>
      <c r="D83" s="48" t="s">
        <v>232</v>
      </c>
      <c r="E83" s="51">
        <v>199.42658</v>
      </c>
      <c r="F83" s="51">
        <v>199</v>
      </c>
      <c r="G83" s="65">
        <v>0</v>
      </c>
      <c r="H83" s="53">
        <f t="shared" si="8"/>
        <v>0.42658000000000129</v>
      </c>
      <c r="I83" s="54">
        <f t="shared" si="9"/>
        <v>0.21390328210010986</v>
      </c>
      <c r="J83" s="55">
        <v>1</v>
      </c>
    </row>
    <row r="84" spans="1:10" ht="102.75">
      <c r="A84" s="65">
        <v>61</v>
      </c>
      <c r="B84" s="49" t="s">
        <v>292</v>
      </c>
      <c r="C84" s="56">
        <v>42576</v>
      </c>
      <c r="D84" s="48" t="s">
        <v>238</v>
      </c>
      <c r="E84" s="51">
        <v>2785.79961</v>
      </c>
      <c r="F84" s="51">
        <v>2785.79961</v>
      </c>
      <c r="G84" s="65">
        <v>0</v>
      </c>
      <c r="H84" s="53">
        <f t="shared" si="8"/>
        <v>0</v>
      </c>
      <c r="I84" s="54">
        <f t="shared" si="9"/>
        <v>0</v>
      </c>
      <c r="J84" s="55">
        <v>1</v>
      </c>
    </row>
    <row r="85" spans="1:10" ht="64.5">
      <c r="A85" s="65">
        <v>62</v>
      </c>
      <c r="B85" s="49" t="s">
        <v>295</v>
      </c>
      <c r="C85" s="56">
        <v>42580</v>
      </c>
      <c r="D85" s="48" t="s">
        <v>238</v>
      </c>
      <c r="E85" s="51">
        <v>519.20000000000005</v>
      </c>
      <c r="F85" s="51">
        <v>480.26</v>
      </c>
      <c r="G85" s="65">
        <v>0</v>
      </c>
      <c r="H85" s="53">
        <f t="shared" si="8"/>
        <v>38.940000000000055</v>
      </c>
      <c r="I85" s="54">
        <f t="shared" si="9"/>
        <v>7.5000000000000098</v>
      </c>
      <c r="J85" s="55">
        <v>4</v>
      </c>
    </row>
    <row r="86" spans="1:10" ht="51.75">
      <c r="A86" s="65">
        <v>63</v>
      </c>
      <c r="B86" s="49" t="s">
        <v>296</v>
      </c>
      <c r="C86" s="56">
        <v>42590</v>
      </c>
      <c r="D86" s="48" t="s">
        <v>238</v>
      </c>
      <c r="E86" s="51">
        <v>2503.3917099999999</v>
      </c>
      <c r="F86" s="51">
        <v>2503.3917099999999</v>
      </c>
      <c r="G86" s="65">
        <v>0</v>
      </c>
      <c r="H86" s="53">
        <f t="shared" si="8"/>
        <v>0</v>
      </c>
      <c r="I86" s="54">
        <f t="shared" si="9"/>
        <v>0</v>
      </c>
      <c r="J86" s="55">
        <v>1</v>
      </c>
    </row>
    <row r="87" spans="1:10" ht="102.75">
      <c r="A87" s="65">
        <v>64</v>
      </c>
      <c r="B87" s="49" t="s">
        <v>297</v>
      </c>
      <c r="C87" s="56">
        <v>42590</v>
      </c>
      <c r="D87" s="48" t="s">
        <v>238</v>
      </c>
      <c r="E87" s="51">
        <v>511.9</v>
      </c>
      <c r="F87" s="51">
        <v>511.9</v>
      </c>
      <c r="G87" s="65">
        <v>0</v>
      </c>
      <c r="H87" s="53">
        <f t="shared" si="8"/>
        <v>0</v>
      </c>
      <c r="I87" s="54">
        <f t="shared" si="9"/>
        <v>0</v>
      </c>
      <c r="J87" s="55">
        <v>1</v>
      </c>
    </row>
    <row r="88" spans="1:10" ht="90">
      <c r="A88" s="65">
        <v>65</v>
      </c>
      <c r="B88" s="49" t="s">
        <v>298</v>
      </c>
      <c r="C88" s="56">
        <v>42597</v>
      </c>
      <c r="D88" s="48" t="s">
        <v>232</v>
      </c>
      <c r="E88" s="51">
        <v>37.799999999999997</v>
      </c>
      <c r="F88" s="51">
        <v>8.1</v>
      </c>
      <c r="G88" s="65">
        <v>0</v>
      </c>
      <c r="H88" s="53">
        <f t="shared" si="8"/>
        <v>29.699999999999996</v>
      </c>
      <c r="I88" s="54">
        <f t="shared" si="9"/>
        <v>78.571428571428569</v>
      </c>
      <c r="J88" s="55">
        <v>7</v>
      </c>
    </row>
    <row r="89" spans="1:10" ht="90">
      <c r="A89" s="65">
        <v>66</v>
      </c>
      <c r="B89" s="49" t="s">
        <v>299</v>
      </c>
      <c r="C89" s="56">
        <v>42597</v>
      </c>
      <c r="D89" s="48" t="s">
        <v>232</v>
      </c>
      <c r="E89" s="51">
        <v>274.61063999999999</v>
      </c>
      <c r="F89" s="51">
        <v>244.6</v>
      </c>
      <c r="G89" s="65">
        <v>0</v>
      </c>
      <c r="H89" s="53">
        <f t="shared" si="8"/>
        <v>30.010639999999995</v>
      </c>
      <c r="I89" s="54">
        <f t="shared" si="9"/>
        <v>10.928433071639175</v>
      </c>
      <c r="J89" s="55">
        <v>2</v>
      </c>
    </row>
    <row r="90" spans="1:10" ht="115.5">
      <c r="A90" s="65">
        <v>67</v>
      </c>
      <c r="B90" s="49" t="s">
        <v>300</v>
      </c>
      <c r="C90" s="56">
        <v>42599</v>
      </c>
      <c r="D90" s="48" t="s">
        <v>238</v>
      </c>
      <c r="E90" s="51">
        <v>321.66667000000001</v>
      </c>
      <c r="F90" s="51">
        <v>207.58608999999998</v>
      </c>
      <c r="G90" s="65">
        <v>0</v>
      </c>
      <c r="H90" s="53">
        <f t="shared" si="8"/>
        <v>114.08058000000003</v>
      </c>
      <c r="I90" s="54">
        <f t="shared" si="9"/>
        <v>35.46546491745633</v>
      </c>
      <c r="J90" s="55">
        <v>8</v>
      </c>
    </row>
    <row r="91" spans="1:10" ht="77.25">
      <c r="A91" s="65">
        <v>68</v>
      </c>
      <c r="B91" s="49" t="s">
        <v>301</v>
      </c>
      <c r="C91" s="56">
        <v>42604</v>
      </c>
      <c r="D91" s="48" t="s">
        <v>238</v>
      </c>
      <c r="E91" s="51">
        <v>326.93200000000002</v>
      </c>
      <c r="F91" s="51">
        <v>326.93200000000002</v>
      </c>
      <c r="G91" s="65">
        <v>0</v>
      </c>
      <c r="H91" s="53">
        <f t="shared" si="8"/>
        <v>0</v>
      </c>
      <c r="I91" s="54">
        <f t="shared" si="9"/>
        <v>0</v>
      </c>
      <c r="J91" s="55">
        <v>2</v>
      </c>
    </row>
    <row r="92" spans="1:10" ht="90">
      <c r="A92" s="65">
        <v>69</v>
      </c>
      <c r="B92" s="49" t="s">
        <v>302</v>
      </c>
      <c r="C92" s="56">
        <v>42613</v>
      </c>
      <c r="D92" s="48" t="s">
        <v>232</v>
      </c>
      <c r="E92" s="51">
        <v>12</v>
      </c>
      <c r="F92" s="51">
        <v>6</v>
      </c>
      <c r="G92" s="65">
        <v>0</v>
      </c>
      <c r="H92" s="53">
        <f t="shared" si="8"/>
        <v>6</v>
      </c>
      <c r="I92" s="54">
        <f t="shared" si="9"/>
        <v>50</v>
      </c>
      <c r="J92" s="55">
        <v>4</v>
      </c>
    </row>
    <row r="93" spans="1:10">
      <c r="A93" s="52"/>
      <c r="B93" s="52" t="s">
        <v>132</v>
      </c>
      <c r="C93" s="52"/>
      <c r="D93" s="52"/>
      <c r="E93" s="53">
        <f>SUM(E24:E92)</f>
        <v>33846.577790000003</v>
      </c>
      <c r="F93" s="53">
        <f>SUM(F24:F92)</f>
        <v>29610.203430000005</v>
      </c>
      <c r="G93" s="53">
        <f t="shared" ref="G93" si="10">SUM(G24:G77)</f>
        <v>0</v>
      </c>
      <c r="H93" s="53">
        <f>SUM(H24:H92)</f>
        <v>4236.3743599999989</v>
      </c>
      <c r="I93" s="54">
        <f t="shared" si="1"/>
        <v>12.516403833452369</v>
      </c>
      <c r="J93" s="67">
        <f>SUM(J24:J92)</f>
        <v>278</v>
      </c>
    </row>
    <row r="94" spans="1:10" ht="15" customHeight="1">
      <c r="A94" s="103" t="s">
        <v>243</v>
      </c>
      <c r="B94" s="103"/>
      <c r="C94" s="103"/>
      <c r="D94" s="103"/>
      <c r="E94" s="103"/>
      <c r="F94" s="103"/>
      <c r="G94" s="103"/>
      <c r="H94" s="103"/>
      <c r="I94" s="103"/>
      <c r="J94" s="103"/>
    </row>
    <row r="95" spans="1:10">
      <c r="A95" s="103" t="s">
        <v>133</v>
      </c>
      <c r="B95" s="103"/>
      <c r="C95" s="103"/>
      <c r="D95" s="103"/>
      <c r="E95" s="103"/>
      <c r="F95" s="103"/>
      <c r="G95" s="103"/>
      <c r="H95" s="103"/>
      <c r="I95" s="103"/>
      <c r="J95" s="103"/>
    </row>
    <row r="96" spans="1:10" ht="25.15" customHeight="1">
      <c r="A96" s="52" t="s">
        <v>244</v>
      </c>
      <c r="B96" s="52" t="s">
        <v>244</v>
      </c>
      <c r="C96" s="52" t="s">
        <v>244</v>
      </c>
      <c r="D96" s="52" t="s">
        <v>244</v>
      </c>
      <c r="E96" s="52" t="s">
        <v>244</v>
      </c>
      <c r="F96" s="52" t="s">
        <v>244</v>
      </c>
      <c r="G96" s="52" t="s">
        <v>244</v>
      </c>
      <c r="H96" s="52" t="s">
        <v>244</v>
      </c>
      <c r="I96" s="52" t="s">
        <v>244</v>
      </c>
      <c r="J96" s="52" t="s">
        <v>244</v>
      </c>
    </row>
    <row r="97" spans="1:10" ht="25.15" customHeight="1">
      <c r="A97" s="52"/>
      <c r="B97" s="52" t="s">
        <v>134</v>
      </c>
      <c r="C97" s="52"/>
      <c r="D97" s="52"/>
      <c r="E97" s="52"/>
      <c r="F97" s="52"/>
      <c r="G97" s="52"/>
      <c r="H97" s="52"/>
      <c r="I97" s="52"/>
      <c r="J97" s="52"/>
    </row>
    <row r="98" spans="1:10" ht="15" customHeight="1">
      <c r="A98" s="103" t="s">
        <v>245</v>
      </c>
      <c r="B98" s="103"/>
      <c r="C98" s="103"/>
      <c r="D98" s="103"/>
      <c r="E98" s="103"/>
      <c r="F98" s="103"/>
      <c r="G98" s="103"/>
      <c r="H98" s="103"/>
      <c r="I98" s="103"/>
      <c r="J98" s="103"/>
    </row>
    <row r="99" spans="1:10">
      <c r="A99" s="103" t="s">
        <v>135</v>
      </c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1:10" ht="51.75">
      <c r="A100" s="52">
        <v>3</v>
      </c>
      <c r="B100" s="49" t="s">
        <v>246</v>
      </c>
      <c r="C100" s="52" t="s">
        <v>30</v>
      </c>
      <c r="D100" s="48" t="s">
        <v>238</v>
      </c>
      <c r="E100" s="51">
        <v>639.89</v>
      </c>
      <c r="F100" s="52" t="s">
        <v>30</v>
      </c>
      <c r="G100" s="52">
        <v>0</v>
      </c>
      <c r="H100" s="52">
        <v>0</v>
      </c>
      <c r="I100" s="52">
        <v>0</v>
      </c>
      <c r="J100" s="55">
        <v>0</v>
      </c>
    </row>
    <row r="101" spans="1:10" ht="51.75">
      <c r="A101" s="52">
        <v>12</v>
      </c>
      <c r="B101" s="49" t="s">
        <v>247</v>
      </c>
      <c r="C101" s="52" t="s">
        <v>30</v>
      </c>
      <c r="D101" s="48" t="s">
        <v>238</v>
      </c>
      <c r="E101" s="51">
        <v>674.49</v>
      </c>
      <c r="F101" s="52" t="s">
        <v>30</v>
      </c>
      <c r="G101" s="52">
        <v>0</v>
      </c>
      <c r="H101" s="52">
        <v>0</v>
      </c>
      <c r="I101" s="52">
        <v>0</v>
      </c>
      <c r="J101" s="55">
        <v>1</v>
      </c>
    </row>
    <row r="102" spans="1:10" ht="102.75">
      <c r="A102" s="65">
        <v>58</v>
      </c>
      <c r="B102" s="49" t="s">
        <v>292</v>
      </c>
      <c r="C102" s="65" t="s">
        <v>30</v>
      </c>
      <c r="D102" s="48" t="s">
        <v>238</v>
      </c>
      <c r="E102" s="51">
        <v>2785.8</v>
      </c>
      <c r="F102" s="65" t="s">
        <v>30</v>
      </c>
      <c r="G102" s="65">
        <v>0</v>
      </c>
      <c r="H102" s="65">
        <v>0</v>
      </c>
      <c r="I102" s="65">
        <v>0</v>
      </c>
      <c r="J102" s="55">
        <v>0</v>
      </c>
    </row>
    <row r="103" spans="1:10">
      <c r="A103" s="52"/>
      <c r="B103" s="52" t="s">
        <v>136</v>
      </c>
      <c r="C103" s="52" t="s">
        <v>30</v>
      </c>
      <c r="D103" s="52"/>
      <c r="E103" s="53">
        <f>SUM(E100:E102)</f>
        <v>4100.18</v>
      </c>
      <c r="F103" s="52" t="s">
        <v>30</v>
      </c>
      <c r="G103" s="53">
        <f t="shared" ref="G103:J103" si="11">SUM(G100:G102)</f>
        <v>0</v>
      </c>
      <c r="H103" s="53">
        <f t="shared" si="11"/>
        <v>0</v>
      </c>
      <c r="I103" s="53">
        <f t="shared" si="11"/>
        <v>0</v>
      </c>
      <c r="J103" s="67">
        <f t="shared" si="11"/>
        <v>1</v>
      </c>
    </row>
    <row r="104" spans="1:10">
      <c r="A104" s="57"/>
      <c r="B104" s="57" t="s">
        <v>137</v>
      </c>
      <c r="C104" s="57"/>
      <c r="D104" s="57"/>
      <c r="E104" s="58">
        <f>E93</f>
        <v>33846.577790000003</v>
      </c>
      <c r="F104" s="58">
        <f>F93</f>
        <v>29610.203430000005</v>
      </c>
      <c r="G104" s="58">
        <f>G93</f>
        <v>0</v>
      </c>
      <c r="H104" s="58">
        <f>H93</f>
        <v>4236.3743599999989</v>
      </c>
      <c r="I104" s="58">
        <f>I93</f>
        <v>12.516403833452369</v>
      </c>
      <c r="J104" s="59">
        <f>J101+J93</f>
        <v>279</v>
      </c>
    </row>
    <row r="105" spans="1:10" ht="15.75">
      <c r="A105" s="42"/>
    </row>
    <row r="106" spans="1:10" ht="15.75">
      <c r="A106" s="42"/>
    </row>
    <row r="107" spans="1:10" ht="15.75">
      <c r="A107" s="96" t="s">
        <v>218</v>
      </c>
      <c r="B107" s="97"/>
      <c r="C107" s="38"/>
      <c r="D107" s="39"/>
      <c r="E107" s="38"/>
    </row>
    <row r="108" spans="1:10" ht="15.75" customHeight="1">
      <c r="A108" s="96"/>
      <c r="B108" s="97"/>
      <c r="C108" s="98" t="s">
        <v>219</v>
      </c>
      <c r="D108" s="98"/>
      <c r="E108" s="98"/>
      <c r="G108" s="98" t="s">
        <v>220</v>
      </c>
      <c r="H108" s="98"/>
      <c r="I108" s="98"/>
      <c r="J108" s="98"/>
    </row>
    <row r="109" spans="1:10" ht="15.75">
      <c r="A109" s="39"/>
      <c r="B109" s="40"/>
      <c r="C109" s="93" t="s">
        <v>111</v>
      </c>
      <c r="D109" s="93"/>
      <c r="H109" s="40" t="s">
        <v>112</v>
      </c>
    </row>
    <row r="110" spans="1:10" ht="15.75">
      <c r="A110" s="39"/>
      <c r="B110" s="40"/>
      <c r="C110" s="40"/>
      <c r="D110" s="40"/>
      <c r="E110" s="40"/>
    </row>
    <row r="111" spans="1:10" ht="15.75">
      <c r="A111" s="39"/>
      <c r="B111" s="40"/>
      <c r="C111" s="40"/>
      <c r="D111" s="40"/>
      <c r="E111" s="41"/>
    </row>
    <row r="112" spans="1:10" ht="15.75">
      <c r="A112" s="39"/>
      <c r="B112" s="40"/>
      <c r="C112" s="40"/>
      <c r="D112" s="40"/>
      <c r="E112" s="40" t="s">
        <v>113</v>
      </c>
    </row>
    <row r="113" spans="1:2" ht="15.75">
      <c r="A113" s="42"/>
    </row>
    <row r="114" spans="1:2" ht="15.75">
      <c r="A114" s="94" t="s">
        <v>221</v>
      </c>
      <c r="B114" s="94"/>
    </row>
    <row r="115" spans="1:2" ht="15.75">
      <c r="A115" s="94" t="s">
        <v>222</v>
      </c>
      <c r="B115" s="94"/>
    </row>
    <row r="116" spans="1:2" ht="15.75">
      <c r="A116" s="94" t="s">
        <v>287</v>
      </c>
      <c r="B116" s="94"/>
    </row>
  </sheetData>
  <mergeCells count="37">
    <mergeCell ref="A23:J23"/>
    <mergeCell ref="A22:J22"/>
    <mergeCell ref="A18:A20"/>
    <mergeCell ref="B18:B20"/>
    <mergeCell ref="C18:C20"/>
    <mergeCell ref="D18:D20"/>
    <mergeCell ref="E18:E20"/>
    <mergeCell ref="F18:F20"/>
    <mergeCell ref="G18:G20"/>
    <mergeCell ref="H18:I18"/>
    <mergeCell ref="J18:J20"/>
    <mergeCell ref="H19:H20"/>
    <mergeCell ref="A9:J9"/>
    <mergeCell ref="A10:J10"/>
    <mergeCell ref="A17:J17"/>
    <mergeCell ref="A2:J2"/>
    <mergeCell ref="A12:B12"/>
    <mergeCell ref="A13:B13"/>
    <mergeCell ref="C13:J13"/>
    <mergeCell ref="A15:B15"/>
    <mergeCell ref="C15:J15"/>
    <mergeCell ref="A1:J1"/>
    <mergeCell ref="A3:J3"/>
    <mergeCell ref="A6:J6"/>
    <mergeCell ref="A7:J7"/>
    <mergeCell ref="A8:J8"/>
    <mergeCell ref="C109:D109"/>
    <mergeCell ref="A114:B114"/>
    <mergeCell ref="A115:B115"/>
    <mergeCell ref="A116:B116"/>
    <mergeCell ref="A94:J94"/>
    <mergeCell ref="A95:J95"/>
    <mergeCell ref="A98:J98"/>
    <mergeCell ref="A99:J99"/>
    <mergeCell ref="A107:B108"/>
    <mergeCell ref="C108:E108"/>
    <mergeCell ref="G108:J108"/>
  </mergeCells>
  <pageMargins left="0.5" right="0.31496062992125984" top="0.33" bottom="0.32" header="0.28999999999999998" footer="0.21"/>
  <pageSetup paperSize="9" scale="58" orientation="portrait" r:id="rId1"/>
  <rowBreaks count="1" manualBreakCount="1">
    <brk id="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view="pageBreakPreview" zoomScale="90" zoomScaleNormal="100" zoomScaleSheetLayoutView="90" workbookViewId="0">
      <selection activeCell="C15" sqref="C15:K15"/>
    </sheetView>
  </sheetViews>
  <sheetFormatPr defaultRowHeight="15"/>
  <cols>
    <col min="1" max="1" width="55.85546875" customWidth="1"/>
    <col min="2" max="8" width="13" customWidth="1"/>
    <col min="9" max="9" width="16.28515625" customWidth="1"/>
    <col min="10" max="11" width="13" customWidth="1"/>
  </cols>
  <sheetData>
    <row r="1" spans="1:11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>
      <c r="A4" s="1"/>
    </row>
    <row r="5" spans="1:11" ht="16.5">
      <c r="A5" s="2"/>
    </row>
    <row r="6" spans="1:11" ht="15.75">
      <c r="A6" s="106" t="s">
        <v>138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5.75">
      <c r="A8" s="70" t="s">
        <v>139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.75">
      <c r="A9" s="3"/>
    </row>
    <row r="10" spans="1:11" ht="15.75" customHeight="1">
      <c r="A10" s="4" t="s">
        <v>118</v>
      </c>
      <c r="B10" s="120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47.25">
      <c r="A11" s="4" t="s">
        <v>8</v>
      </c>
      <c r="B11" s="121"/>
      <c r="C11" s="95" t="s">
        <v>217</v>
      </c>
      <c r="D11" s="95"/>
      <c r="E11" s="95"/>
      <c r="F11" s="95"/>
      <c r="G11" s="95"/>
      <c r="H11" s="95"/>
      <c r="I11" s="95"/>
      <c r="J11" s="95"/>
      <c r="K11" s="61"/>
    </row>
    <row r="12" spans="1:11" ht="15.75" customHeight="1">
      <c r="A12" s="4"/>
      <c r="B12" s="5"/>
      <c r="C12" s="36"/>
      <c r="D12" s="37"/>
      <c r="E12" s="37"/>
      <c r="F12" s="37"/>
      <c r="G12" s="37"/>
      <c r="H12" s="37"/>
      <c r="I12" s="37"/>
      <c r="J12" s="37"/>
      <c r="K12" s="37"/>
    </row>
    <row r="13" spans="1:11" ht="15.75">
      <c r="A13" s="4" t="s">
        <v>9</v>
      </c>
      <c r="B13" s="35"/>
      <c r="C13" s="95" t="s">
        <v>284</v>
      </c>
      <c r="D13" s="95"/>
      <c r="E13" s="95"/>
      <c r="F13" s="95"/>
      <c r="G13" s="95"/>
      <c r="H13" s="95"/>
      <c r="I13" s="95"/>
      <c r="J13" s="95"/>
      <c r="K13" s="61"/>
    </row>
    <row r="14" spans="1:11" ht="15.75">
      <c r="A14" s="4"/>
      <c r="B14" s="5"/>
      <c r="C14" s="36"/>
      <c r="D14" s="37"/>
      <c r="E14" s="37"/>
      <c r="F14" s="37"/>
      <c r="G14" s="37"/>
      <c r="H14" s="37"/>
      <c r="I14" s="37"/>
      <c r="J14" s="37"/>
      <c r="K14" s="37"/>
    </row>
    <row r="15" spans="1:11" ht="47.25">
      <c r="A15" s="25" t="s">
        <v>140</v>
      </c>
      <c r="B15" s="35"/>
      <c r="C15" s="95">
        <v>42</v>
      </c>
      <c r="D15" s="95"/>
      <c r="E15" s="95"/>
      <c r="F15" s="95"/>
      <c r="G15" s="95"/>
      <c r="H15" s="95"/>
      <c r="I15" s="95"/>
      <c r="J15" s="95"/>
      <c r="K15" s="95"/>
    </row>
    <row r="16" spans="1:11" ht="15.75">
      <c r="A16" s="4"/>
      <c r="B16" s="5"/>
      <c r="C16" s="36"/>
      <c r="D16" s="37"/>
      <c r="E16" s="37"/>
      <c r="F16" s="37"/>
      <c r="G16" s="37"/>
      <c r="H16" s="37"/>
      <c r="I16" s="37"/>
      <c r="J16" s="37"/>
      <c r="K16" s="37"/>
    </row>
    <row r="17" spans="1:11" ht="47.25">
      <c r="A17" s="25" t="s">
        <v>141</v>
      </c>
      <c r="B17" s="20"/>
      <c r="C17" s="95" t="s">
        <v>282</v>
      </c>
      <c r="D17" s="95"/>
      <c r="E17" s="95"/>
      <c r="F17" s="95"/>
      <c r="G17" s="95"/>
      <c r="H17" s="95"/>
      <c r="I17" s="95"/>
      <c r="J17" s="95"/>
      <c r="K17" s="95"/>
    </row>
    <row r="18" spans="1:11" ht="15.75">
      <c r="A18" s="6"/>
    </row>
    <row r="19" spans="1:11" ht="16.5" thickBot="1">
      <c r="A19" s="71" t="s">
        <v>10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5.75" thickBot="1">
      <c r="A20" s="74" t="s">
        <v>11</v>
      </c>
      <c r="B20" s="74" t="s">
        <v>12</v>
      </c>
      <c r="C20" s="7" t="s">
        <v>142</v>
      </c>
      <c r="D20" s="100" t="s">
        <v>15</v>
      </c>
      <c r="E20" s="101"/>
      <c r="F20" s="101"/>
      <c r="G20" s="101"/>
      <c r="H20" s="101"/>
      <c r="I20" s="101"/>
      <c r="J20" s="101"/>
      <c r="K20" s="102"/>
    </row>
    <row r="21" spans="1:11" ht="15.75" thickBot="1">
      <c r="A21" s="99"/>
      <c r="B21" s="99"/>
      <c r="C21" s="8" t="s">
        <v>14</v>
      </c>
      <c r="D21" s="100" t="s">
        <v>143</v>
      </c>
      <c r="E21" s="102"/>
      <c r="F21" s="100" t="s">
        <v>144</v>
      </c>
      <c r="G21" s="102"/>
      <c r="H21" s="74" t="s">
        <v>145</v>
      </c>
      <c r="I21" s="74" t="s">
        <v>146</v>
      </c>
      <c r="J21" s="100" t="s">
        <v>147</v>
      </c>
      <c r="K21" s="102"/>
    </row>
    <row r="22" spans="1:11" ht="26.25" thickBot="1">
      <c r="A22" s="75"/>
      <c r="B22" s="75"/>
      <c r="C22" s="9"/>
      <c r="D22" s="10" t="s">
        <v>148</v>
      </c>
      <c r="E22" s="10" t="s">
        <v>149</v>
      </c>
      <c r="F22" s="10" t="s">
        <v>148</v>
      </c>
      <c r="G22" s="10" t="s">
        <v>149</v>
      </c>
      <c r="H22" s="75"/>
      <c r="I22" s="75"/>
      <c r="J22" s="10" t="s">
        <v>21</v>
      </c>
      <c r="K22" s="10" t="s">
        <v>149</v>
      </c>
    </row>
    <row r="23" spans="1:11" ht="15.75" thickBot="1">
      <c r="A23" s="11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0">
        <v>9</v>
      </c>
      <c r="J23" s="10">
        <v>10</v>
      </c>
      <c r="K23" s="10">
        <v>11</v>
      </c>
    </row>
    <row r="24" spans="1:11" ht="15.75" thickBot="1">
      <c r="A24" s="82" t="s">
        <v>150</v>
      </c>
      <c r="B24" s="83"/>
      <c r="C24" s="83"/>
      <c r="D24" s="83"/>
      <c r="E24" s="83"/>
      <c r="F24" s="83"/>
      <c r="G24" s="83"/>
      <c r="H24" s="83"/>
      <c r="I24" s="83"/>
      <c r="J24" s="83"/>
      <c r="K24" s="84"/>
    </row>
    <row r="25" spans="1:11" ht="39" thickBot="1">
      <c r="A25" s="12" t="s">
        <v>151</v>
      </c>
      <c r="B25" s="10">
        <v>101</v>
      </c>
      <c r="C25" s="62">
        <f>SUM(D25:K25)</f>
        <v>875</v>
      </c>
      <c r="D25" s="62"/>
      <c r="E25" s="62"/>
      <c r="F25" s="62"/>
      <c r="G25" s="62"/>
      <c r="H25" s="62"/>
      <c r="I25" s="62">
        <v>875</v>
      </c>
      <c r="J25" s="62"/>
      <c r="K25" s="62"/>
    </row>
    <row r="26" spans="1:11" ht="39" thickBot="1">
      <c r="A26" s="12" t="s">
        <v>152</v>
      </c>
      <c r="B26" s="10">
        <v>102</v>
      </c>
      <c r="C26" s="62">
        <f t="shared" ref="C26:C32" si="0">SUM(D26:K26)</f>
        <v>0</v>
      </c>
      <c r="D26" s="62"/>
      <c r="E26" s="62"/>
      <c r="F26" s="62"/>
      <c r="G26" s="62"/>
      <c r="H26" s="62"/>
      <c r="I26" s="62" t="s">
        <v>30</v>
      </c>
      <c r="J26" s="62"/>
      <c r="K26" s="62"/>
    </row>
    <row r="27" spans="1:11" ht="51.75" thickBot="1">
      <c r="A27" s="12" t="s">
        <v>153</v>
      </c>
      <c r="B27" s="10">
        <v>103</v>
      </c>
      <c r="C27" s="62">
        <f t="shared" si="0"/>
        <v>0</v>
      </c>
      <c r="D27" s="62"/>
      <c r="E27" s="62"/>
      <c r="F27" s="62"/>
      <c r="G27" s="62"/>
      <c r="H27" s="62"/>
      <c r="I27" s="62" t="s">
        <v>30</v>
      </c>
      <c r="J27" s="62"/>
      <c r="K27" s="62"/>
    </row>
    <row r="28" spans="1:11" ht="39" thickBot="1">
      <c r="A28" s="12" t="s">
        <v>154</v>
      </c>
      <c r="B28" s="10">
        <v>104</v>
      </c>
      <c r="C28" s="62">
        <f t="shared" si="0"/>
        <v>0</v>
      </c>
      <c r="D28" s="62"/>
      <c r="E28" s="62"/>
      <c r="F28" s="62"/>
      <c r="G28" s="62"/>
      <c r="H28" s="62"/>
      <c r="I28" s="62" t="s">
        <v>30</v>
      </c>
      <c r="J28" s="62"/>
      <c r="K28" s="62"/>
    </row>
    <row r="29" spans="1:11" ht="15.75" thickBot="1">
      <c r="A29" s="12" t="s">
        <v>155</v>
      </c>
      <c r="B29" s="10">
        <v>110</v>
      </c>
      <c r="C29" s="62">
        <f t="shared" si="0"/>
        <v>875</v>
      </c>
      <c r="D29" s="62"/>
      <c r="E29" s="62"/>
      <c r="F29" s="62"/>
      <c r="G29" s="62"/>
      <c r="H29" s="62"/>
      <c r="I29" s="62">
        <v>875</v>
      </c>
      <c r="J29" s="62"/>
      <c r="K29" s="62"/>
    </row>
    <row r="30" spans="1:11" ht="26.25" thickBot="1">
      <c r="A30" s="12" t="s">
        <v>156</v>
      </c>
      <c r="B30" s="10">
        <v>111</v>
      </c>
      <c r="C30" s="62">
        <f t="shared" si="0"/>
        <v>875</v>
      </c>
      <c r="D30" s="62"/>
      <c r="E30" s="62"/>
      <c r="F30" s="62"/>
      <c r="G30" s="62"/>
      <c r="H30" s="62"/>
      <c r="I30" s="62">
        <v>875</v>
      </c>
      <c r="J30" s="62"/>
      <c r="K30" s="62"/>
    </row>
    <row r="31" spans="1:11" ht="15.75" thickBot="1">
      <c r="A31" s="12" t="s">
        <v>157</v>
      </c>
      <c r="B31" s="10">
        <v>112</v>
      </c>
      <c r="C31" s="62">
        <f t="shared" si="0"/>
        <v>0</v>
      </c>
      <c r="D31" s="62"/>
      <c r="E31" s="62"/>
      <c r="F31" s="62"/>
      <c r="G31" s="62"/>
      <c r="H31" s="62"/>
      <c r="I31" s="62"/>
      <c r="J31" s="62"/>
      <c r="K31" s="62"/>
    </row>
    <row r="32" spans="1:11" ht="15.75" thickBot="1">
      <c r="A32" s="12" t="s">
        <v>158</v>
      </c>
      <c r="B32" s="10">
        <v>113</v>
      </c>
      <c r="C32" s="62">
        <f t="shared" si="0"/>
        <v>0</v>
      </c>
      <c r="D32" s="62"/>
      <c r="E32" s="62"/>
      <c r="F32" s="62"/>
      <c r="G32" s="62"/>
      <c r="H32" s="62"/>
      <c r="I32" s="62"/>
      <c r="J32" s="62"/>
      <c r="K32" s="62"/>
    </row>
    <row r="33" spans="1:11">
      <c r="A33" s="14" t="s">
        <v>47</v>
      </c>
      <c r="B33" s="74">
        <v>114</v>
      </c>
      <c r="C33" s="118">
        <f>SUM(D33:K34)</f>
        <v>0</v>
      </c>
      <c r="D33" s="118"/>
      <c r="E33" s="118"/>
      <c r="F33" s="118"/>
      <c r="G33" s="118"/>
      <c r="H33" s="118"/>
      <c r="I33" s="118"/>
      <c r="J33" s="118"/>
      <c r="K33" s="118"/>
    </row>
    <row r="34" spans="1:11" ht="15.75" thickBot="1">
      <c r="A34" s="15" t="s">
        <v>48</v>
      </c>
      <c r="B34" s="75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26.25" thickBot="1">
      <c r="A35" s="15" t="s">
        <v>159</v>
      </c>
      <c r="B35" s="10">
        <v>115</v>
      </c>
      <c r="C35" s="62">
        <f>SUM(D35:K35)</f>
        <v>0</v>
      </c>
      <c r="D35" s="62"/>
      <c r="E35" s="62"/>
      <c r="F35" s="62"/>
      <c r="G35" s="62"/>
      <c r="H35" s="62"/>
      <c r="I35" s="62"/>
      <c r="J35" s="62"/>
      <c r="K35" s="62"/>
    </row>
    <row r="36" spans="1:11" ht="26.25" thickBot="1">
      <c r="A36" s="15" t="s">
        <v>160</v>
      </c>
      <c r="B36" s="10">
        <v>116</v>
      </c>
      <c r="C36" s="62">
        <f>SUM(D36:K36)</f>
        <v>0</v>
      </c>
      <c r="D36" s="62"/>
      <c r="E36" s="62"/>
      <c r="F36" s="62"/>
      <c r="G36" s="62"/>
      <c r="H36" s="62"/>
      <c r="I36" s="62"/>
      <c r="J36" s="62"/>
      <c r="K36" s="62"/>
    </row>
    <row r="37" spans="1:11" ht="15.75" thickBot="1">
      <c r="A37" s="12" t="s">
        <v>51</v>
      </c>
      <c r="B37" s="10">
        <v>117</v>
      </c>
      <c r="C37" s="62">
        <f>SUM(D37:K37)</f>
        <v>0</v>
      </c>
      <c r="D37" s="62"/>
      <c r="E37" s="62"/>
      <c r="F37" s="62"/>
      <c r="G37" s="62"/>
      <c r="H37" s="62"/>
      <c r="I37" s="62"/>
      <c r="J37" s="62"/>
      <c r="K37" s="62"/>
    </row>
    <row r="38" spans="1:11" ht="15.75" thickBot="1">
      <c r="A38" s="82" t="s">
        <v>161</v>
      </c>
      <c r="B38" s="83"/>
      <c r="C38" s="83"/>
      <c r="D38" s="83"/>
      <c r="E38" s="83"/>
      <c r="F38" s="83"/>
      <c r="G38" s="83"/>
      <c r="H38" s="83"/>
      <c r="I38" s="83"/>
      <c r="J38" s="83"/>
      <c r="K38" s="84"/>
    </row>
    <row r="39" spans="1:11" ht="15.75" thickBot="1">
      <c r="A39" s="12" t="s">
        <v>54</v>
      </c>
      <c r="B39" s="10">
        <v>201</v>
      </c>
      <c r="C39" s="62">
        <f>SUM(D39:K39)</f>
        <v>0</v>
      </c>
      <c r="D39" s="62"/>
      <c r="E39" s="62"/>
      <c r="F39" s="62"/>
      <c r="G39" s="62"/>
      <c r="H39" s="62"/>
      <c r="I39" s="62" t="s">
        <v>30</v>
      </c>
      <c r="J39" s="62"/>
      <c r="K39" s="62"/>
    </row>
    <row r="40" spans="1:11" ht="26.25" thickBot="1">
      <c r="A40" s="12" t="s">
        <v>162</v>
      </c>
      <c r="B40" s="10">
        <v>202</v>
      </c>
      <c r="C40" s="62">
        <f>SUM(D40:K40)</f>
        <v>0</v>
      </c>
      <c r="D40" s="62"/>
      <c r="E40" s="62"/>
      <c r="F40" s="62"/>
      <c r="G40" s="62"/>
      <c r="H40" s="62"/>
      <c r="I40" s="62" t="s">
        <v>30</v>
      </c>
      <c r="J40" s="62"/>
      <c r="K40" s="62"/>
    </row>
    <row r="41" spans="1:11" ht="15.75" thickBot="1">
      <c r="A41" s="12" t="s">
        <v>163</v>
      </c>
      <c r="B41" s="10">
        <v>203</v>
      </c>
      <c r="C41" s="62">
        <f>SUM(D41:K41)</f>
        <v>0</v>
      </c>
      <c r="D41" s="62"/>
      <c r="E41" s="62"/>
      <c r="F41" s="62"/>
      <c r="G41" s="62"/>
      <c r="H41" s="62"/>
      <c r="I41" s="62" t="s">
        <v>30</v>
      </c>
      <c r="J41" s="62"/>
      <c r="K41" s="62"/>
    </row>
    <row r="42" spans="1:11" ht="15.75" thickBot="1">
      <c r="A42" s="82" t="s">
        <v>164</v>
      </c>
      <c r="B42" s="83"/>
      <c r="C42" s="83"/>
      <c r="D42" s="83"/>
      <c r="E42" s="83"/>
      <c r="F42" s="83"/>
      <c r="G42" s="83"/>
      <c r="H42" s="83"/>
      <c r="I42" s="83"/>
      <c r="J42" s="83"/>
      <c r="K42" s="84"/>
    </row>
    <row r="43" spans="1:11" ht="51.75" thickBot="1">
      <c r="A43" s="12" t="s">
        <v>165</v>
      </c>
      <c r="B43" s="10">
        <v>301</v>
      </c>
      <c r="C43" s="63">
        <f t="shared" ref="C43:C50" si="1">SUM(D43:K43)</f>
        <v>29788.869279999999</v>
      </c>
      <c r="D43" s="62"/>
      <c r="E43" s="62"/>
      <c r="F43" s="62"/>
      <c r="G43" s="62"/>
      <c r="H43" s="62"/>
      <c r="I43" s="63">
        <v>29788.869279999999</v>
      </c>
      <c r="J43" s="62"/>
      <c r="K43" s="62"/>
    </row>
    <row r="44" spans="1:11" ht="39" thickBot="1">
      <c r="A44" s="12" t="s">
        <v>166</v>
      </c>
      <c r="B44" s="10">
        <v>302</v>
      </c>
      <c r="C44" s="62">
        <f t="shared" si="1"/>
        <v>0</v>
      </c>
      <c r="D44" s="62"/>
      <c r="E44" s="62"/>
      <c r="F44" s="62"/>
      <c r="G44" s="62"/>
      <c r="H44" s="62"/>
      <c r="I44" s="62" t="s">
        <v>30</v>
      </c>
      <c r="J44" s="62"/>
      <c r="K44" s="62"/>
    </row>
    <row r="45" spans="1:11" ht="51.75" thickBot="1">
      <c r="A45" s="12" t="s">
        <v>167</v>
      </c>
      <c r="B45" s="10">
        <v>303</v>
      </c>
      <c r="C45" s="62">
        <f t="shared" si="1"/>
        <v>0</v>
      </c>
      <c r="D45" s="62"/>
      <c r="E45" s="62"/>
      <c r="F45" s="62"/>
      <c r="G45" s="62"/>
      <c r="H45" s="62"/>
      <c r="I45" s="62"/>
      <c r="J45" s="62"/>
      <c r="K45" s="62"/>
    </row>
    <row r="46" spans="1:11" ht="51.75" thickBot="1">
      <c r="A46" s="12" t="s">
        <v>168</v>
      </c>
      <c r="B46" s="10">
        <v>304</v>
      </c>
      <c r="C46" s="62">
        <f t="shared" si="1"/>
        <v>0</v>
      </c>
      <c r="D46" s="62"/>
      <c r="E46" s="62"/>
      <c r="F46" s="62"/>
      <c r="G46" s="62"/>
      <c r="H46" s="62"/>
      <c r="I46" s="62" t="s">
        <v>30</v>
      </c>
      <c r="J46" s="62"/>
      <c r="K46" s="62"/>
    </row>
    <row r="47" spans="1:11" ht="15.75" thickBot="1">
      <c r="A47" s="12" t="s">
        <v>169</v>
      </c>
      <c r="B47" s="10">
        <v>305</v>
      </c>
      <c r="C47" s="63">
        <f t="shared" si="1"/>
        <v>29788.869279999999</v>
      </c>
      <c r="D47" s="62"/>
      <c r="E47" s="62"/>
      <c r="F47" s="62"/>
      <c r="G47" s="62"/>
      <c r="H47" s="62"/>
      <c r="I47" s="63">
        <v>29788.869279999999</v>
      </c>
      <c r="J47" s="62"/>
      <c r="K47" s="62"/>
    </row>
    <row r="48" spans="1:11" ht="26.25" thickBot="1">
      <c r="A48" s="12" t="s">
        <v>170</v>
      </c>
      <c r="B48" s="10">
        <v>306</v>
      </c>
      <c r="C48" s="63">
        <f t="shared" si="1"/>
        <v>29788.869279999999</v>
      </c>
      <c r="D48" s="62"/>
      <c r="E48" s="62"/>
      <c r="F48" s="62"/>
      <c r="G48" s="62"/>
      <c r="H48" s="62"/>
      <c r="I48" s="63">
        <v>29788.869279999999</v>
      </c>
      <c r="J48" s="62"/>
      <c r="K48" s="62"/>
    </row>
    <row r="49" spans="1:11" ht="15.75" thickBot="1">
      <c r="A49" s="12" t="s">
        <v>171</v>
      </c>
      <c r="B49" s="10">
        <v>310</v>
      </c>
      <c r="C49" s="62">
        <f t="shared" si="1"/>
        <v>0</v>
      </c>
      <c r="D49" s="62"/>
      <c r="E49" s="62"/>
      <c r="F49" s="62"/>
      <c r="G49" s="62"/>
      <c r="H49" s="62"/>
      <c r="I49" s="62"/>
      <c r="J49" s="62"/>
      <c r="K49" s="62"/>
    </row>
    <row r="50" spans="1:11" ht="15.75" thickBot="1">
      <c r="A50" s="12" t="s">
        <v>172</v>
      </c>
      <c r="B50" s="10">
        <v>311</v>
      </c>
      <c r="C50" s="62">
        <f t="shared" si="1"/>
        <v>0</v>
      </c>
      <c r="D50" s="62"/>
      <c r="E50" s="62"/>
      <c r="F50" s="62"/>
      <c r="G50" s="62"/>
      <c r="H50" s="62"/>
      <c r="I50" s="62"/>
      <c r="J50" s="62"/>
      <c r="K50" s="62"/>
    </row>
    <row r="51" spans="1:11">
      <c r="A51" s="14" t="s">
        <v>47</v>
      </c>
      <c r="B51" s="74">
        <v>312</v>
      </c>
      <c r="C51" s="118">
        <f>SUM(D51:K52)</f>
        <v>0</v>
      </c>
      <c r="D51" s="118"/>
      <c r="E51" s="118"/>
      <c r="F51" s="118"/>
      <c r="G51" s="118"/>
      <c r="H51" s="118"/>
      <c r="I51" s="118"/>
      <c r="J51" s="118"/>
      <c r="K51" s="118"/>
    </row>
    <row r="52" spans="1:11" ht="15.75" thickBot="1">
      <c r="A52" s="15" t="s">
        <v>48</v>
      </c>
      <c r="B52" s="75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ht="26.25" thickBot="1">
      <c r="A53" s="15" t="s">
        <v>159</v>
      </c>
      <c r="B53" s="10">
        <v>313</v>
      </c>
      <c r="C53" s="62">
        <f>SUM(D53:K53)</f>
        <v>0</v>
      </c>
      <c r="D53" s="62"/>
      <c r="E53" s="62"/>
      <c r="F53" s="62"/>
      <c r="G53" s="62"/>
      <c r="H53" s="62"/>
      <c r="I53" s="62"/>
      <c r="J53" s="62"/>
      <c r="K53" s="62"/>
    </row>
    <row r="54" spans="1:11" ht="26.25" thickBot="1">
      <c r="A54" s="15" t="s">
        <v>160</v>
      </c>
      <c r="B54" s="10">
        <v>314</v>
      </c>
      <c r="C54" s="62">
        <f>SUM(D54:K54)</f>
        <v>0</v>
      </c>
      <c r="D54" s="62"/>
      <c r="E54" s="62"/>
      <c r="F54" s="62"/>
      <c r="G54" s="62"/>
      <c r="H54" s="62"/>
      <c r="I54" s="62"/>
      <c r="J54" s="62"/>
      <c r="K54" s="62"/>
    </row>
    <row r="55" spans="1:11" ht="15.75" thickBot="1">
      <c r="A55" s="12" t="s">
        <v>51</v>
      </c>
      <c r="B55" s="10">
        <v>315</v>
      </c>
      <c r="C55" s="62">
        <f>SUM(D55:K55)</f>
        <v>0</v>
      </c>
      <c r="D55" s="62"/>
      <c r="E55" s="62"/>
      <c r="F55" s="62"/>
      <c r="G55" s="62"/>
      <c r="H55" s="62"/>
      <c r="I55" s="62"/>
      <c r="J55" s="62"/>
      <c r="K55" s="62"/>
    </row>
    <row r="56" spans="1:11" ht="15.75">
      <c r="A56" s="19"/>
    </row>
    <row r="57" spans="1:11" ht="16.5" customHeight="1">
      <c r="A57" s="96" t="s">
        <v>218</v>
      </c>
      <c r="B57" s="97"/>
      <c r="C57" s="38"/>
      <c r="D57" s="39"/>
      <c r="E57" s="38"/>
    </row>
    <row r="58" spans="1:11" ht="15.75">
      <c r="A58" s="96"/>
      <c r="B58" s="97"/>
      <c r="C58" s="98" t="s">
        <v>283</v>
      </c>
      <c r="D58" s="98"/>
      <c r="E58" s="98"/>
      <c r="G58" s="98" t="s">
        <v>220</v>
      </c>
      <c r="H58" s="98"/>
      <c r="I58" s="98"/>
      <c r="J58" s="98"/>
    </row>
    <row r="59" spans="1:11" ht="15.75">
      <c r="A59" s="39"/>
      <c r="B59" s="40"/>
      <c r="C59" s="93" t="s">
        <v>111</v>
      </c>
      <c r="D59" s="93"/>
      <c r="H59" s="40" t="s">
        <v>112</v>
      </c>
    </row>
    <row r="60" spans="1:11" ht="15.75">
      <c r="A60" s="39"/>
      <c r="B60" s="40"/>
      <c r="C60" s="40"/>
      <c r="D60" s="40"/>
      <c r="E60" s="40"/>
    </row>
    <row r="61" spans="1:11" ht="15.75">
      <c r="A61" s="39"/>
      <c r="B61" s="40"/>
      <c r="C61" s="40"/>
      <c r="D61" s="40"/>
      <c r="E61" s="41"/>
    </row>
    <row r="62" spans="1:11" ht="15.75">
      <c r="A62" s="39"/>
      <c r="B62" s="40"/>
      <c r="C62" s="40"/>
      <c r="D62" s="40"/>
      <c r="E62" s="40" t="s">
        <v>113</v>
      </c>
    </row>
    <row r="63" spans="1:11" ht="15.75">
      <c r="A63" s="42"/>
    </row>
    <row r="64" spans="1:11" ht="15.75">
      <c r="A64" s="94" t="s">
        <v>221</v>
      </c>
      <c r="B64" s="94"/>
    </row>
    <row r="65" spans="1:2" ht="15.75">
      <c r="A65" s="94" t="s">
        <v>222</v>
      </c>
      <c r="B65" s="94"/>
    </row>
    <row r="66" spans="1:2" ht="15.75">
      <c r="A66" s="94" t="s">
        <v>287</v>
      </c>
      <c r="B66" s="94"/>
    </row>
  </sheetData>
  <mergeCells count="50">
    <mergeCell ref="K51:K52"/>
    <mergeCell ref="B10:B11"/>
    <mergeCell ref="A20:A22"/>
    <mergeCell ref="B20:B22"/>
    <mergeCell ref="D20:K20"/>
    <mergeCell ref="D21:E21"/>
    <mergeCell ref="F21:G21"/>
    <mergeCell ref="H21:H22"/>
    <mergeCell ref="I21:I22"/>
    <mergeCell ref="J21:K21"/>
    <mergeCell ref="A19:K19"/>
    <mergeCell ref="C11:J11"/>
    <mergeCell ref="C13:J13"/>
    <mergeCell ref="A8:K8"/>
    <mergeCell ref="K33:K34"/>
    <mergeCell ref="A38:K38"/>
    <mergeCell ref="A42:K42"/>
    <mergeCell ref="B51:B52"/>
    <mergeCell ref="C51:C52"/>
    <mergeCell ref="D51:D52"/>
    <mergeCell ref="E51:E52"/>
    <mergeCell ref="F51:F52"/>
    <mergeCell ref="G51:G52"/>
    <mergeCell ref="H51:H52"/>
    <mergeCell ref="A24:K24"/>
    <mergeCell ref="B33:B34"/>
    <mergeCell ref="C33:C34"/>
    <mergeCell ref="D33:D34"/>
    <mergeCell ref="E33:E34"/>
    <mergeCell ref="A1:K1"/>
    <mergeCell ref="A2:K2"/>
    <mergeCell ref="A3:K3"/>
    <mergeCell ref="A6:K6"/>
    <mergeCell ref="A7:K7"/>
    <mergeCell ref="C59:D59"/>
    <mergeCell ref="A64:B64"/>
    <mergeCell ref="A65:B65"/>
    <mergeCell ref="A66:B66"/>
    <mergeCell ref="C15:K15"/>
    <mergeCell ref="C17:K17"/>
    <mergeCell ref="A57:B58"/>
    <mergeCell ref="C58:E58"/>
    <mergeCell ref="G58:J58"/>
    <mergeCell ref="F33:F34"/>
    <mergeCell ref="G33:G34"/>
    <mergeCell ref="H33:H34"/>
    <mergeCell ref="I33:I34"/>
    <mergeCell ref="J33:J34"/>
    <mergeCell ref="I51:I52"/>
    <mergeCell ref="J51:J52"/>
  </mergeCells>
  <pageMargins left="0.44" right="0.26" top="0.49" bottom="0.59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№ 1-закупки</vt:lpstr>
      <vt:lpstr>№ 2-закупки</vt:lpstr>
      <vt:lpstr>№ 1а-закупки</vt:lpstr>
      <vt:lpstr>'№ 2-закупки'!Область_печати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2017-02-06T14:20:13Z</dcterms:modified>
</cp:coreProperties>
</file>