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№ 1-закупки" sheetId="1" r:id="rId1"/>
    <sheet name="№ 2-закупки" sheetId="2" r:id="rId2"/>
    <sheet name="№ 1а-закупки" sheetId="3" r:id="rId3"/>
    <sheet name="СМП" sheetId="4" r:id="rId4"/>
  </sheets>
  <definedNames>
    <definedName name="_xlnm.Print_Titles" localSheetId="3">СМП!#REF!</definedName>
    <definedName name="_xlnm.Print_Area" localSheetId="1">'№ 2-закупки'!$A$1:$J$59</definedName>
    <definedName name="_xlnm.Print_Area" localSheetId="3">СМП!$A$1:$F$8</definedName>
  </definedNames>
  <calcPr calcId="125725"/>
</workbook>
</file>

<file path=xl/calcChain.xml><?xml version="1.0" encoding="utf-8"?>
<calcChain xmlns="http://schemas.openxmlformats.org/spreadsheetml/2006/main">
  <c r="C55" i="3"/>
  <c r="C54"/>
  <c r="C53"/>
  <c r="C51"/>
  <c r="C50"/>
  <c r="C49"/>
  <c r="C48"/>
  <c r="C47"/>
  <c r="C46"/>
  <c r="C45"/>
  <c r="C44"/>
  <c r="C43"/>
  <c r="C41"/>
  <c r="C40"/>
  <c r="C39"/>
  <c r="C37"/>
  <c r="C36"/>
  <c r="C35"/>
  <c r="C33"/>
  <c r="C32"/>
  <c r="C31"/>
  <c r="C30"/>
  <c r="C29"/>
  <c r="C28"/>
  <c r="C27"/>
  <c r="C26"/>
  <c r="C25"/>
  <c r="J46" i="2"/>
  <c r="H46"/>
  <c r="G46"/>
  <c r="E46"/>
  <c r="J37"/>
  <c r="G37"/>
  <c r="G47"/>
  <c r="F37"/>
  <c r="F47"/>
  <c r="E37"/>
  <c r="E47"/>
  <c r="H36"/>
  <c r="I36"/>
  <c r="H35"/>
  <c r="I35"/>
  <c r="I46"/>
  <c r="H34"/>
  <c r="I34"/>
  <c r="H33"/>
  <c r="I33"/>
  <c r="H32"/>
  <c r="I32"/>
  <c r="H31"/>
  <c r="I31"/>
  <c r="H30"/>
  <c r="I30"/>
  <c r="H29"/>
  <c r="I29"/>
  <c r="H28"/>
  <c r="I28"/>
  <c r="H27"/>
  <c r="I27"/>
  <c r="H26"/>
  <c r="I26"/>
  <c r="H25"/>
  <c r="I25"/>
  <c r="H24"/>
  <c r="H37"/>
  <c r="J47"/>
  <c r="C125" i="1"/>
  <c r="C124"/>
  <c r="C123"/>
  <c r="C121"/>
  <c r="C120"/>
  <c r="C119"/>
  <c r="C118"/>
  <c r="C113"/>
  <c r="C112"/>
  <c r="C111"/>
  <c r="C109"/>
  <c r="C108"/>
  <c r="C107"/>
  <c r="C106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1"/>
  <c r="C70"/>
  <c r="C69"/>
  <c r="C68"/>
  <c r="C67"/>
  <c r="C66"/>
  <c r="C65"/>
  <c r="C64"/>
  <c r="C63"/>
  <c r="C62"/>
  <c r="C61"/>
  <c r="C60"/>
  <c r="C59"/>
  <c r="C58"/>
  <c r="C57"/>
  <c r="C56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F7" i="4"/>
  <c r="F8"/>
  <c r="G7"/>
  <c r="I37" i="2"/>
  <c r="I47"/>
  <c r="H47"/>
  <c r="I24"/>
</calcChain>
</file>

<file path=xl/sharedStrings.xml><?xml version="1.0" encoding="utf-8"?>
<sst xmlns="http://schemas.openxmlformats.org/spreadsheetml/2006/main" count="518" uniqueCount="261">
  <si>
    <t>Утверждена</t>
  </si>
  <si>
    <t>приказом Минэкономразвития Чувашии</t>
  </si>
  <si>
    <t>от _______________ 2016 № ______</t>
  </si>
  <si>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</si>
  <si>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</si>
  <si>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</si>
  <si>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</si>
  <si>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</si>
  <si>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</si>
  <si>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</si>
  <si>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</si>
  <si>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</si>
  <si>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</si>
  <si>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</si>
  <si>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</si>
  <si>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</si>
  <si>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</si>
  <si>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</si>
  <si>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</si>
  <si>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</si>
  <si>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</si>
  <si>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</si>
  <si>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</si>
  <si>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</si>
  <si>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</si>
  <si>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</si>
  <si>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</si>
  <si>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</si>
  <si>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</si>
  <si>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</si>
  <si>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</si>
  <si>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</si>
  <si>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</si>
  <si>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</si>
  <si>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</si>
  <si>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</si>
  <si>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</si>
  <si>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</si>
  <si>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</si>
  <si>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</si>
  <si>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</si>
  <si>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</si>
  <si>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</si>
  <si>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>из них:</t>
  </si>
  <si>
    <t>с учреждениями УИС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</si>
  <si>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</si>
  <si>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</si>
  <si>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</si>
  <si>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</si>
  <si>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</si>
  <si>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</si>
  <si>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</si>
  <si>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</si>
  <si>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</si>
  <si>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</si>
  <si>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</si>
  <si>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</si>
  <si>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</si>
  <si>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</si>
  <si>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</si>
  <si>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</si>
  <si>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 xml:space="preserve">из них </t>
  </si>
  <si>
    <t>заявок учреждений УИС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</si>
  <si>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</si>
  <si>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</si>
  <si>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Из строки 209 - по причинам:</t>
  </si>
  <si>
    <t xml:space="preserve">- участник не отвечал требованиям, установленным Законом 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</si>
  <si>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</si>
  <si>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</si>
  <si>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</si>
  <si>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</si>
  <si>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</si>
  <si>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</si>
  <si>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</si>
  <si>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</si>
  <si>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</si>
  <si>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</si>
  <si>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</si>
  <si>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</si>
  <si>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</si>
  <si>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</si>
  <si>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</si>
  <si>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</si>
  <si>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</si>
  <si>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</si>
  <si>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</si>
  <si>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</si>
  <si>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</si>
  <si>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</si>
  <si>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</si>
  <si>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</si>
  <si>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</si>
  <si>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</si>
  <si>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</si>
  <si>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</si>
  <si>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</si>
  <si>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</si>
  <si>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</si>
  <si>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</si>
  <si>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</si>
  <si>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</si>
  <si>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</si>
  <si>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</si>
  <si>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</si>
  <si>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</si>
  <si>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</si>
  <si>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</si>
  <si>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из них заключенных</t>
  </si>
  <si>
    <t>с субъектами малого предпринимательства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</si>
  <si>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</si>
  <si>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</si>
  <si>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</si>
  <si>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</si>
  <si>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</si>
  <si>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</si>
  <si>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</si>
  <si>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</si>
  <si>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</si>
  <si>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</si>
  <si>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</si>
  <si>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</si>
  <si>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</si>
  <si>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</si>
  <si>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Способ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</si>
  <si>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</si>
  <si>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</si>
  <si>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</si>
  <si>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</si>
  <si>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</si>
  <si>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</si>
  <si>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</si>
  <si>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</si>
  <si>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(за исключением сведений о проведенных совместных торгах)</t>
  </si>
  <si>
    <t>Итого по разделу 1</t>
  </si>
  <si>
    <t>путем проведения совместных торгов</t>
  </si>
  <si>
    <t>Итого по разделу 2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</si>
  <si>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</si>
  <si>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</si>
  <si>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</si>
  <si>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</si>
  <si>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</si>
  <si>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</si>
  <si>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</si>
  <si>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</si>
  <si>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</si>
  <si>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</si>
  <si>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</si>
  <si>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</si>
  <si>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</si>
  <si>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</si>
  <si>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</si>
  <si>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</si>
  <si>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</si>
  <si>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</si>
  <si>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</si>
  <si>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</si>
  <si>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</si>
  <si>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</si>
  <si>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</si>
  <si>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</si>
  <si>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</si>
  <si>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</si>
  <si>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</si>
  <si>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</si>
  <si>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</si>
  <si>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</si>
  <si>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</si>
  <si>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</si>
  <si>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</si>
  <si>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</si>
  <si>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</si>
  <si>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</si>
  <si>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</si>
  <si>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</si>
  <si>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</si>
  <si>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</si>
  <si>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</si>
  <si>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</si>
  <si>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</si>
  <si>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</si>
  <si>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</si>
  <si>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</si>
  <si>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</si>
  <si>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</si>
  <si>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</si>
  <si>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</si>
  <si>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</si>
  <si>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 признана соответсвующей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</si>
  <si>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</si>
  <si>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</si>
  <si>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</si>
  <si>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</si>
  <si>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</si>
  <si>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</si>
  <si>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</si>
  <si>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</si>
  <si>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</si>
  <si>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</si>
  <si>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</si>
  <si>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</si>
  <si>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</si>
  <si>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</si>
  <si>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</si>
  <si>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</si>
  <si>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</si>
  <si>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</si>
  <si>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</si>
  <si>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</si>
  <si>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</si>
  <si>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</si>
  <si>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</si>
  <si>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</si>
  <si>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</si>
  <si>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</si>
  <si>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</si>
  <si>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</si>
  <si>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</si>
  <si>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</si>
  <si>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</si>
  <si>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</si>
  <si>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Закупки у СМП, СОНКО</t>
  </si>
  <si>
    <t>по данным заказчиков</t>
  </si>
  <si>
    <t xml:space="preserve">  № п/п</t>
  </si>
  <si>
    <t>Главный распорядитель бюджетных средств</t>
  </si>
  <si>
    <t xml:space="preserve">Совокупный годовой объем закупок, рассчитанный за вычетом закупок, предусмотренных частью 1.1 статьи 30 Закона о контарктной системе
</t>
  </si>
  <si>
    <t xml:space="preserve"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</si>
  <si>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</si>
  <si>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 xml:space="preserve"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1.1 статьи 30 Закона о контарктной системе (процентов)
</t>
  </si>
  <si>
    <t>за 2017 г.</t>
  </si>
  <si>
    <t>Должностное лицо,  
ответственное за  составление отчета</t>
  </si>
  <si>
    <t>Степанов Андрей Иванович</t>
  </si>
  <si>
    <t>Заведующий сектором муниципальных закупок</t>
  </si>
  <si>
    <t>Контактный тел.: 8 (83541) 62445</t>
  </si>
  <si>
    <t xml:space="preserve">E-mail: smz@morgau.cap.ru </t>
  </si>
  <si>
    <t>Дата составления отчета «13» апреля 2017 года</t>
  </si>
  <si>
    <t>Администрация Моргаушского района Чувашской Республики</t>
  </si>
  <si>
    <t>за 1 квартал 2017 года</t>
  </si>
  <si>
    <t>1. Сведения об осуществленных закупках товаров, работ, услуг для обеспечения нужд Моргаушского района Чувашской Республики</t>
  </si>
  <si>
    <t>ЗП</t>
  </si>
  <si>
    <t>ЗКЦ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</si>
  <si>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заправке картриджей принтеров, МФУ, копировальных аппаратов администрации Моргаушского района Чувашской Республики</t>
  </si>
  <si>
    <t>ЭА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</si>
  <si>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техническому обслуживанию системы видеонаблюдения, установленных в рамках реализации АПК «Безопасное муниципальное образование» Моргаушского района Чувашской Республики</t>
  </si>
  <si>
    <t>Запрос котировок на поставку маркированных почтовых конвертов и марок для нужд администрации Моргаушского района Чувашской Республики</t>
  </si>
  <si>
    <t>2. Сведения об осуществленных закупках товаров, работ, услуг для обеспечения нужд Моргаушского района Чувашской Республики</t>
  </si>
  <si>
    <t>-</t>
  </si>
  <si>
    <t>3. Сведения об осуществленных закупках товаров, работ, услуг для обеспечения нужд Моргаушского района Чувашской Республики,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</si>
  <si>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Москакасинского сельского поселения Чувашской Республики в 2017 году (а/д с твердым покрытием 7,067 км, грунтовые а/д -25,3 км)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</si>
  <si>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Юськасинского сельского поселения Моргаушского района Чувашской Республики в 2017 году 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</si>
  <si>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Юськасинского сельского поселения Моргаушского района Чувашской Республики в 2017 году</t>
  </si>
  <si>
    <t xml:space="preserve"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Чувашской Республики в 2017 году (автомобильные дороги с твердым покрытием - 5,64 км, грунтовые а/д - 28,9 км) </t>
  </si>
  <si>
    <t xml:space="preserve"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Ильинского сельского поселения Моргаушского района Чувашской Республики в 2017 году (а/д с твердым покрытием - 2,12 км, грунтовые а/д - 27,109 км).  </t>
  </si>
  <si>
    <t xml:space="preserve">Запрос котировок среди субъектов малого предпринимательства, социально ориентированных некоммерческих организаций на право  заключения  муниципального контракта   по благоустройству  дворовых  территорий  многоквартирных домов с.Моргауши Моргаушского сельского поселения Моргаушского района Чувашской Республики в 2017 году </t>
  </si>
  <si>
    <t>Аукцион в электронной форме на право заключения муниципального контракта на поставку ГСМ для нужд администрации Моргаушского района Чувашской Республики</t>
  </si>
  <si>
    <t>Запрос котировок на право заключения муниципального контракта на оказание услуг по зимнему содержанию территории (механизированная уборка и вывоз снега с убираемой территории) администрации Моргаушского района Чувашской Республики в 2017 году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</si>
  <si>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общего пользования местного значения и искусственных сооружений на них в Моргаушском районе Чувашской Республики в 2017 году по лоту №1</t>
  </si>
  <si>
    <t>Аукцион в электронной форме на поставку офисной бумаги для нужд администрации Моргаушского района Чувашской Республики</t>
  </si>
  <si>
    <t>Аукцион в электронной форме на право заключения муниципального контракта на приобретение двух квартир для обеспечения благоустроенными жилыми помещениями специализированного жилищного фонда детей-сирот и детей, оставшихся без попечения родителей, лиц из их числа по договорам найма специализированных жилых помещений на территории Моргаушского района Чувашской Республики.</t>
  </si>
  <si>
    <t>нет</t>
  </si>
  <si>
    <t>за  1 квартал 2017 года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</si>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</sst>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 ;[Red]\-#,##0.0\ "/>
    <numFmt numFmtId="167" formatCode="#,##0.0000"/>
  </numFmts>
  <fonts count="3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Arial Cyr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2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8" fillId="0" borderId="0"/>
    <xf numFmtId="0" fontId="34" fillId="0" borderId="0"/>
    <xf numFmtId="0" fontId="8" fillId="0" borderId="0"/>
    <xf numFmtId="0" fontId="8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8" fillId="14" borderId="8" applyNumberFormat="0" applyFont="0" applyAlignment="0" applyProtection="0"/>
    <xf numFmtId="9" fontId="8" fillId="0" borderId="0" applyFont="0" applyFill="0" applyBorder="0" applyAlignment="0" applyProtection="0"/>
    <xf numFmtId="0" fontId="27" fillId="0" borderId="9" applyNumberFormat="0" applyFill="0" applyAlignment="0" applyProtection="0"/>
    <xf numFmtId="0" fontId="10" fillId="17" borderId="10" applyBorder="0">
      <alignment horizontal="center" vertical="center" wrapText="1"/>
    </xf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justify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vertical="center" wrapText="1"/>
    </xf>
    <xf numFmtId="0" fontId="3" fillId="15" borderId="14" xfId="0" applyFont="1" applyFill="1" applyBorder="1" applyAlignment="1">
      <alignment vertical="center" wrapText="1"/>
    </xf>
    <xf numFmtId="0" fontId="33" fillId="15" borderId="14" xfId="10" applyFill="1" applyBorder="1" applyAlignment="1">
      <alignment horizontal="justify" vertical="center" wrapText="1"/>
    </xf>
    <xf numFmtId="0" fontId="3" fillId="15" borderId="15" xfId="0" applyFont="1" applyFill="1" applyBorder="1" applyAlignment="1">
      <alignment horizontal="justify" vertical="center" wrapText="1"/>
    </xf>
    <xf numFmtId="0" fontId="3" fillId="15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vertical="center" wrapText="1"/>
    </xf>
    <xf numFmtId="0" fontId="3" fillId="16" borderId="14" xfId="0" applyFont="1" applyFill="1" applyBorder="1" applyAlignment="1">
      <alignment horizontal="justify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0" fillId="16" borderId="0" xfId="0" applyFill="1"/>
    <xf numFmtId="0" fontId="3" fillId="0" borderId="14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0" xfId="0" applyFill="1"/>
    <xf numFmtId="0" fontId="9" fillId="16" borderId="17" xfId="23" applyFont="1" applyFill="1" applyBorder="1" applyAlignment="1">
      <alignment horizontal="left" vertical="top" wrapText="1"/>
    </xf>
    <xf numFmtId="0" fontId="10" fillId="15" borderId="0" xfId="23" applyFont="1" applyFill="1"/>
    <xf numFmtId="0" fontId="10" fillId="15" borderId="0" xfId="23" applyFont="1" applyFill="1" applyAlignment="1">
      <alignment horizontal="right"/>
    </xf>
    <xf numFmtId="0" fontId="10" fillId="15" borderId="17" xfId="23" applyFont="1" applyFill="1" applyBorder="1" applyAlignment="1">
      <alignment horizontal="center" vertical="center" wrapText="1"/>
    </xf>
    <xf numFmtId="0" fontId="3" fillId="0" borderId="17" xfId="23" applyFont="1" applyBorder="1" applyAlignment="1">
      <alignment horizontal="center" vertical="top" wrapText="1"/>
    </xf>
    <xf numFmtId="0" fontId="10" fillId="15" borderId="17" xfId="23" applyFont="1" applyFill="1" applyBorder="1" applyAlignment="1">
      <alignment horizontal="center"/>
    </xf>
    <xf numFmtId="0" fontId="9" fillId="15" borderId="17" xfId="23" applyFont="1" applyFill="1" applyBorder="1" applyAlignment="1">
      <alignment wrapText="1"/>
    </xf>
    <xf numFmtId="164" fontId="10" fillId="15" borderId="17" xfId="23" applyNumberFormat="1" applyFont="1" applyFill="1" applyBorder="1" applyAlignment="1">
      <alignment horizontal="center" vertical="top" wrapText="1"/>
    </xf>
    <xf numFmtId="165" fontId="10" fillId="15" borderId="17" xfId="23" applyNumberFormat="1" applyFont="1" applyFill="1" applyBorder="1" applyAlignment="1">
      <alignment horizontal="center" vertical="center"/>
    </xf>
    <xf numFmtId="165" fontId="10" fillId="15" borderId="0" xfId="23" applyNumberFormat="1" applyFont="1" applyFill="1"/>
    <xf numFmtId="0" fontId="13" fillId="15" borderId="0" xfId="23" applyFont="1" applyFill="1"/>
    <xf numFmtId="166" fontId="13" fillId="15" borderId="0" xfId="23" applyNumberFormat="1" applyFont="1" applyFill="1"/>
    <xf numFmtId="165" fontId="13" fillId="15" borderId="0" xfId="23" applyNumberFormat="1" applyFont="1" applyFill="1"/>
    <xf numFmtId="167" fontId="10" fillId="15" borderId="17" xfId="23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15" borderId="13" xfId="0" applyNumberFormat="1" applyFont="1" applyFill="1" applyBorder="1" applyAlignment="1">
      <alignment horizontal="center" vertical="center" wrapText="1"/>
    </xf>
    <xf numFmtId="2" fontId="5" fillId="16" borderId="13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15" borderId="19" xfId="0" applyNumberFormat="1" applyFont="1" applyFill="1" applyBorder="1" applyAlignment="1">
      <alignment horizontal="center" vertical="center" wrapText="1"/>
    </xf>
    <xf numFmtId="2" fontId="5" fillId="15" borderId="20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/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wrapText="1"/>
    </xf>
    <xf numFmtId="14" fontId="9" fillId="0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2" fontId="31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3" fontId="31" fillId="0" borderId="17" xfId="0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center" vertical="center" wrapText="1"/>
    </xf>
    <xf numFmtId="3" fontId="31" fillId="0" borderId="17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0" fillId="0" borderId="16" xfId="0" applyBorder="1" applyAlignment="1"/>
    <xf numFmtId="0" fontId="32" fillId="15" borderId="13" xfId="0" applyFont="1" applyFill="1" applyBorder="1" applyAlignment="1">
      <alignment horizontal="center" vertical="center" wrapText="1"/>
    </xf>
    <xf numFmtId="2" fontId="32" fillId="15" borderId="13" xfId="0" applyNumberFormat="1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2" fontId="5" fillId="15" borderId="13" xfId="0" applyNumberFormat="1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3" fillId="15" borderId="25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2" fontId="3" fillId="15" borderId="24" xfId="0" applyNumberFormat="1" applyFont="1" applyFill="1" applyBorder="1" applyAlignment="1">
      <alignment horizontal="center" vertical="center" wrapText="1"/>
    </xf>
    <xf numFmtId="2" fontId="3" fillId="15" borderId="14" xfId="0" applyNumberFormat="1" applyFont="1" applyFill="1" applyBorder="1" applyAlignment="1">
      <alignment horizontal="center" vertical="center" wrapText="1"/>
    </xf>
    <xf numFmtId="2" fontId="5" fillId="15" borderId="24" xfId="0" applyNumberFormat="1" applyFont="1" applyFill="1" applyBorder="1" applyAlignment="1">
      <alignment horizontal="center" vertical="center" wrapText="1"/>
    </xf>
    <xf numFmtId="2" fontId="5" fillId="15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3" fillId="15" borderId="11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/>
    </xf>
    <xf numFmtId="0" fontId="30" fillId="0" borderId="0" xfId="0" applyFont="1" applyAlignment="1">
      <alignment horizontal="justify" vertical="center"/>
    </xf>
    <xf numFmtId="0" fontId="30" fillId="0" borderId="16" xfId="0" applyFont="1" applyBorder="1" applyAlignment="1">
      <alignment horizontal="center" wrapText="1"/>
    </xf>
    <xf numFmtId="0" fontId="30" fillId="0" borderId="0" xfId="0" applyFont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31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2" fillId="15" borderId="24" xfId="0" applyFont="1" applyFill="1" applyBorder="1" applyAlignment="1">
      <alignment horizontal="center" vertical="center" wrapText="1"/>
    </xf>
    <xf numFmtId="0" fontId="32" fillId="15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15" borderId="0" xfId="23" applyFont="1" applyFill="1" applyAlignment="1">
      <alignment horizontal="center" wrapText="1"/>
    </xf>
    <xf numFmtId="0" fontId="12" fillId="15" borderId="0" xfId="23" applyFont="1" applyFill="1" applyAlignment="1">
      <alignment horizontal="center" wrapText="1"/>
    </xf>
    <xf numFmtId="17" fontId="11" fillId="15" borderId="0" xfId="23" applyNumberFormat="1" applyFont="1" applyFill="1" applyAlignment="1">
      <alignment horizontal="center"/>
    </xf>
    <xf numFmtId="0" fontId="11" fillId="15" borderId="0" xfId="23" applyFont="1" applyFill="1" applyAlignment="1">
      <alignment horizontal="center"/>
    </xf>
    <xf numFmtId="0" fontId="10" fillId="15" borderId="0" xfId="23" applyFont="1" applyFill="1" applyAlignment="1">
      <alignment horizontal="right"/>
    </xf>
  </cellXfs>
  <cellStyles count="32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Гиперссылка" xfId="10" builtinId="8"/>
    <cellStyle name="Гиперссылка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2 2" xfId="21"/>
    <cellStyle name="Обычный 2 3" xfId="22"/>
    <cellStyle name="Обычный 3" xfId="23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view="pageBreakPreview" zoomScaleNormal="100" zoomScaleSheetLayoutView="100" workbookViewId="0">
      <selection activeCell="G30" sqref="G30:I30"/>
    </sheetView>
  </sheetViews>
  <sheetFormatPr defaultRowHeight="15"/>
  <cols>
    <col min="1" max="1" width="41.7109375" customWidth="1"/>
    <col min="2" max="9" width="12.140625" customWidth="1"/>
    <col min="10" max="11" width="15.85546875" customWidth="1"/>
  </cols>
  <sheetData>
    <row r="1" spans="1:1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5.75">
      <c r="A4" s="1"/>
    </row>
    <row r="5" spans="1:11" ht="16.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5.75">
      <c r="A6" s="102" t="s">
        <v>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15.75">
      <c r="A7" s="102" t="s">
        <v>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ht="15.75">
      <c r="A8" s="102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.75">
      <c r="A9" s="102" t="s">
        <v>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5.75">
      <c r="A10" s="3"/>
    </row>
    <row r="11" spans="1:11" ht="15.75">
      <c r="A11" s="4" t="s">
        <v>8</v>
      </c>
      <c r="B11" s="4"/>
    </row>
    <row r="12" spans="1:11" ht="63">
      <c r="A12" s="4" t="s">
        <v>9</v>
      </c>
      <c r="B12" s="112" t="s">
        <v>235</v>
      </c>
      <c r="C12" s="112"/>
      <c r="D12" s="112"/>
      <c r="E12" s="112"/>
      <c r="F12" s="112"/>
      <c r="G12" s="112"/>
      <c r="H12" s="112"/>
      <c r="I12" s="112"/>
      <c r="J12" s="112"/>
      <c r="K12" s="25"/>
    </row>
    <row r="13" spans="1:11" ht="15.75">
      <c r="A13" s="4"/>
      <c r="B13" s="62"/>
      <c r="C13" s="63"/>
      <c r="D13" s="63"/>
      <c r="E13" s="63"/>
      <c r="F13" s="63"/>
      <c r="G13" s="63"/>
      <c r="H13" s="63"/>
      <c r="I13" s="63"/>
      <c r="J13" s="63"/>
      <c r="K13" s="25"/>
    </row>
    <row r="14" spans="1:11" ht="15.75">
      <c r="A14" s="4" t="s">
        <v>10</v>
      </c>
      <c r="B14" s="112" t="s">
        <v>236</v>
      </c>
      <c r="C14" s="112"/>
      <c r="D14" s="112"/>
      <c r="E14" s="112"/>
      <c r="F14" s="112"/>
      <c r="G14" s="112"/>
      <c r="H14" s="112"/>
      <c r="I14" s="112"/>
      <c r="J14" s="112"/>
      <c r="K14" s="25"/>
    </row>
    <row r="15" spans="1:11" ht="15.75">
      <c r="A15" s="3"/>
      <c r="K15" s="25"/>
    </row>
    <row r="16" spans="1:11" ht="16.5" thickBot="1">
      <c r="A16" s="110" t="s">
        <v>11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15.75" thickBot="1">
      <c r="A17" s="84" t="s">
        <v>12</v>
      </c>
      <c r="B17" s="84" t="s">
        <v>13</v>
      </c>
      <c r="C17" s="7" t="s">
        <v>14</v>
      </c>
      <c r="D17" s="87" t="s">
        <v>16</v>
      </c>
      <c r="E17" s="88"/>
      <c r="F17" s="88"/>
      <c r="G17" s="88"/>
      <c r="H17" s="88"/>
      <c r="I17" s="88"/>
      <c r="J17" s="88"/>
      <c r="K17" s="89"/>
    </row>
    <row r="18" spans="1:11" ht="26.45" customHeight="1" thickBot="1">
      <c r="A18" s="85"/>
      <c r="B18" s="85"/>
      <c r="C18" s="8" t="s">
        <v>15</v>
      </c>
      <c r="D18" s="87" t="s">
        <v>17</v>
      </c>
      <c r="E18" s="88"/>
      <c r="F18" s="89"/>
      <c r="G18" s="84" t="s">
        <v>18</v>
      </c>
      <c r="H18" s="84" t="s">
        <v>19</v>
      </c>
      <c r="I18" s="84" t="s">
        <v>20</v>
      </c>
      <c r="J18" s="87" t="s">
        <v>21</v>
      </c>
      <c r="K18" s="89"/>
    </row>
    <row r="19" spans="1:11" ht="90" thickBot="1">
      <c r="A19" s="86"/>
      <c r="B19" s="86"/>
      <c r="C19" s="9"/>
      <c r="D19" s="10" t="s">
        <v>22</v>
      </c>
      <c r="E19" s="10" t="s">
        <v>23</v>
      </c>
      <c r="F19" s="10" t="s">
        <v>24</v>
      </c>
      <c r="G19" s="86"/>
      <c r="H19" s="86"/>
      <c r="I19" s="86"/>
      <c r="J19" s="10" t="s">
        <v>25</v>
      </c>
      <c r="K19" s="10" t="s">
        <v>26</v>
      </c>
    </row>
    <row r="20" spans="1:11" ht="15.75" thickBot="1">
      <c r="A20" s="11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  <c r="J20" s="10">
        <v>10</v>
      </c>
      <c r="K20" s="10">
        <v>11</v>
      </c>
    </row>
    <row r="21" spans="1:11">
      <c r="A21" s="90" t="s">
        <v>27</v>
      </c>
      <c r="B21" s="91"/>
      <c r="C21" s="91"/>
      <c r="D21" s="91"/>
      <c r="E21" s="91"/>
      <c r="F21" s="91"/>
      <c r="G21" s="91"/>
      <c r="H21" s="91"/>
      <c r="I21" s="91"/>
      <c r="J21" s="91"/>
      <c r="K21" s="92"/>
    </row>
    <row r="22" spans="1:11" ht="15.75" thickBot="1">
      <c r="A22" s="93" t="s">
        <v>28</v>
      </c>
      <c r="B22" s="94"/>
      <c r="C22" s="94"/>
      <c r="D22" s="94"/>
      <c r="E22" s="94"/>
      <c r="F22" s="94"/>
      <c r="G22" s="94"/>
      <c r="H22" s="94"/>
      <c r="I22" s="94"/>
      <c r="J22" s="94"/>
      <c r="K22" s="95"/>
    </row>
    <row r="23" spans="1:11" s="34" customFormat="1" ht="51.75" thickBot="1">
      <c r="A23" s="31" t="s">
        <v>29</v>
      </c>
      <c r="B23" s="32">
        <v>101</v>
      </c>
      <c r="C23" s="33">
        <f>SUM(D23:K23)</f>
        <v>1283</v>
      </c>
      <c r="D23" s="33"/>
      <c r="E23" s="33"/>
      <c r="F23" s="33"/>
      <c r="G23" s="33">
        <v>6</v>
      </c>
      <c r="H23" s="33">
        <v>5</v>
      </c>
      <c r="I23" s="33">
        <v>4</v>
      </c>
      <c r="J23" s="80">
        <v>208</v>
      </c>
      <c r="K23" s="80">
        <v>1060</v>
      </c>
    </row>
    <row r="24" spans="1:11" ht="51.75" thickBot="1">
      <c r="A24" s="12" t="s">
        <v>30</v>
      </c>
      <c r="B24" s="10">
        <v>102</v>
      </c>
      <c r="C24" s="33">
        <f t="shared" ref="C24:C54" si="0">SUM(D24:K24)</f>
        <v>0</v>
      </c>
      <c r="D24" s="13" t="s">
        <v>31</v>
      </c>
      <c r="E24" s="13" t="s">
        <v>31</v>
      </c>
      <c r="F24" s="13" t="s">
        <v>31</v>
      </c>
      <c r="G24" s="13" t="s">
        <v>31</v>
      </c>
      <c r="H24" s="13" t="s">
        <v>31</v>
      </c>
      <c r="I24" s="13" t="s">
        <v>31</v>
      </c>
      <c r="J24" s="13" t="s">
        <v>31</v>
      </c>
      <c r="K24" s="13" t="s">
        <v>31</v>
      </c>
    </row>
    <row r="25" spans="1:11" ht="39" thickBot="1">
      <c r="A25" s="12" t="s">
        <v>32</v>
      </c>
      <c r="B25" s="10">
        <v>103</v>
      </c>
      <c r="C25" s="33">
        <f t="shared" si="0"/>
        <v>9</v>
      </c>
      <c r="D25" s="13"/>
      <c r="E25" s="13"/>
      <c r="F25" s="13"/>
      <c r="G25" s="13">
        <v>3</v>
      </c>
      <c r="H25" s="13">
        <v>3</v>
      </c>
      <c r="I25" s="13">
        <v>3</v>
      </c>
      <c r="J25" s="13" t="s">
        <v>31</v>
      </c>
      <c r="K25" s="13" t="s">
        <v>31</v>
      </c>
    </row>
    <row r="26" spans="1:11" s="30" customFormat="1" ht="51.75" thickBot="1">
      <c r="A26" s="27" t="s">
        <v>174</v>
      </c>
      <c r="B26" s="28" t="s">
        <v>176</v>
      </c>
      <c r="C26" s="29">
        <f t="shared" si="0"/>
        <v>7</v>
      </c>
      <c r="D26" s="29"/>
      <c r="E26" s="29"/>
      <c r="F26" s="29"/>
      <c r="G26" s="29">
        <v>2</v>
      </c>
      <c r="H26" s="29">
        <v>3</v>
      </c>
      <c r="I26" s="29">
        <v>2</v>
      </c>
      <c r="J26" s="29"/>
      <c r="K26" s="29"/>
    </row>
    <row r="27" spans="1:11" s="30" customFormat="1" ht="51.75" thickBot="1">
      <c r="A27" s="27" t="s">
        <v>175</v>
      </c>
      <c r="B27" s="28" t="s">
        <v>177</v>
      </c>
      <c r="C27" s="29">
        <f t="shared" si="0"/>
        <v>7</v>
      </c>
      <c r="D27" s="29"/>
      <c r="E27" s="29"/>
      <c r="F27" s="29"/>
      <c r="G27" s="29">
        <v>2</v>
      </c>
      <c r="H27" s="29">
        <v>3</v>
      </c>
      <c r="I27" s="29">
        <v>2</v>
      </c>
      <c r="J27" s="29"/>
      <c r="K27" s="29"/>
    </row>
    <row r="28" spans="1:11" ht="51.75" thickBot="1">
      <c r="A28" s="12" t="s">
        <v>33</v>
      </c>
      <c r="B28" s="10">
        <v>104</v>
      </c>
      <c r="C28" s="33">
        <f t="shared" si="0"/>
        <v>2</v>
      </c>
      <c r="D28" s="13"/>
      <c r="E28" s="13"/>
      <c r="F28" s="13"/>
      <c r="G28" s="13">
        <v>1</v>
      </c>
      <c r="H28" s="13"/>
      <c r="I28" s="13">
        <v>1</v>
      </c>
      <c r="J28" s="13" t="s">
        <v>31</v>
      </c>
      <c r="K28" s="13" t="s">
        <v>31</v>
      </c>
    </row>
    <row r="29" spans="1:11" s="30" customFormat="1" ht="64.5" thickBot="1">
      <c r="A29" s="27" t="s">
        <v>178</v>
      </c>
      <c r="B29" s="28" t="s">
        <v>179</v>
      </c>
      <c r="C29" s="29">
        <f t="shared" si="0"/>
        <v>2</v>
      </c>
      <c r="D29" s="29"/>
      <c r="E29" s="29"/>
      <c r="F29" s="29"/>
      <c r="G29" s="29">
        <v>1</v>
      </c>
      <c r="H29" s="29"/>
      <c r="I29" s="29">
        <v>1</v>
      </c>
      <c r="J29" s="29"/>
      <c r="K29" s="29"/>
    </row>
    <row r="30" spans="1:11" s="34" customFormat="1" ht="77.25" thickBot="1">
      <c r="A30" s="31" t="s">
        <v>184</v>
      </c>
      <c r="B30" s="32">
        <v>105</v>
      </c>
      <c r="C30" s="33">
        <f t="shared" si="0"/>
        <v>0</v>
      </c>
      <c r="D30" s="33"/>
      <c r="E30" s="33"/>
      <c r="F30" s="33"/>
      <c r="G30" s="33"/>
      <c r="H30" s="33"/>
      <c r="I30" s="33"/>
      <c r="J30" s="33"/>
      <c r="K30" s="33"/>
    </row>
    <row r="31" spans="1:11" ht="64.5" thickBot="1">
      <c r="A31" s="12" t="s">
        <v>34</v>
      </c>
      <c r="B31" s="10">
        <v>106</v>
      </c>
      <c r="C31" s="33">
        <f t="shared" si="0"/>
        <v>0</v>
      </c>
      <c r="D31" s="13"/>
      <c r="E31" s="13"/>
      <c r="F31" s="13"/>
      <c r="G31" s="13"/>
      <c r="H31" s="13"/>
      <c r="I31" s="13"/>
      <c r="J31" s="13" t="s">
        <v>31</v>
      </c>
      <c r="K31" s="13" t="s">
        <v>31</v>
      </c>
    </row>
    <row r="32" spans="1:11" ht="26.25" thickBot="1">
      <c r="A32" s="12" t="s">
        <v>35</v>
      </c>
      <c r="B32" s="10">
        <v>107</v>
      </c>
      <c r="C32" s="33">
        <f t="shared" si="0"/>
        <v>0</v>
      </c>
      <c r="D32" s="13"/>
      <c r="E32" s="13"/>
      <c r="F32" s="13"/>
      <c r="G32" s="13"/>
      <c r="H32" s="13" t="s">
        <v>31</v>
      </c>
      <c r="I32" s="13" t="s">
        <v>31</v>
      </c>
      <c r="J32" s="13" t="s">
        <v>31</v>
      </c>
      <c r="K32" s="13" t="s">
        <v>31</v>
      </c>
    </row>
    <row r="33" spans="1:11" ht="26.25" thickBot="1">
      <c r="A33" s="12" t="s">
        <v>36</v>
      </c>
      <c r="B33" s="10">
        <v>108</v>
      </c>
      <c r="C33" s="33">
        <f t="shared" si="0"/>
        <v>0</v>
      </c>
      <c r="D33" s="13"/>
      <c r="E33" s="13"/>
      <c r="F33" s="13"/>
      <c r="G33" s="13"/>
      <c r="H33" s="13" t="s">
        <v>31</v>
      </c>
      <c r="I33" s="13" t="s">
        <v>31</v>
      </c>
      <c r="J33" s="13" t="s">
        <v>31</v>
      </c>
      <c r="K33" s="13" t="s">
        <v>31</v>
      </c>
    </row>
    <row r="34" spans="1:11" ht="39" thickBot="1">
      <c r="A34" s="12" t="s">
        <v>37</v>
      </c>
      <c r="B34" s="10">
        <v>109</v>
      </c>
      <c r="C34" s="33">
        <f t="shared" si="0"/>
        <v>0</v>
      </c>
      <c r="D34" s="13"/>
      <c r="E34" s="13"/>
      <c r="F34" s="13"/>
      <c r="G34" s="13"/>
      <c r="H34" s="13" t="s">
        <v>31</v>
      </c>
      <c r="I34" s="13" t="s">
        <v>31</v>
      </c>
      <c r="J34" s="13" t="s">
        <v>31</v>
      </c>
      <c r="K34" s="13" t="s">
        <v>31</v>
      </c>
    </row>
    <row r="35" spans="1:11" s="30" customFormat="1" ht="51.75" thickBot="1">
      <c r="A35" s="35" t="s">
        <v>180</v>
      </c>
      <c r="B35" s="28" t="s">
        <v>182</v>
      </c>
      <c r="C35" s="29">
        <f t="shared" si="0"/>
        <v>1283</v>
      </c>
      <c r="D35" s="29"/>
      <c r="E35" s="29"/>
      <c r="F35" s="29"/>
      <c r="G35" s="29">
        <v>6</v>
      </c>
      <c r="H35" s="29">
        <v>5</v>
      </c>
      <c r="I35" s="29">
        <v>4</v>
      </c>
      <c r="J35" s="29">
        <v>208</v>
      </c>
      <c r="K35" s="29">
        <v>1060</v>
      </c>
    </row>
    <row r="36" spans="1:11" s="30" customFormat="1" ht="51.75" thickBot="1">
      <c r="A36" s="35" t="s">
        <v>181</v>
      </c>
      <c r="B36" s="28" t="s">
        <v>183</v>
      </c>
      <c r="C36" s="29">
        <f t="shared" si="0"/>
        <v>0</v>
      </c>
      <c r="D36" s="29"/>
      <c r="E36" s="29"/>
      <c r="F36" s="29"/>
      <c r="G36" s="29"/>
      <c r="H36" s="29"/>
      <c r="I36" s="29"/>
      <c r="J36" s="29"/>
      <c r="K36" s="29"/>
    </row>
    <row r="37" spans="1:11" ht="26.25" thickBot="1">
      <c r="A37" s="12" t="s">
        <v>38</v>
      </c>
      <c r="B37" s="10">
        <v>110</v>
      </c>
      <c r="C37" s="33">
        <f t="shared" si="0"/>
        <v>1281</v>
      </c>
      <c r="D37" s="13"/>
      <c r="E37" s="13"/>
      <c r="F37" s="13"/>
      <c r="G37" s="13">
        <v>5</v>
      </c>
      <c r="H37" s="13">
        <v>5</v>
      </c>
      <c r="I37" s="13">
        <v>3</v>
      </c>
      <c r="J37" s="80">
        <v>208</v>
      </c>
      <c r="K37" s="80">
        <v>1060</v>
      </c>
    </row>
    <row r="38" spans="1:11" ht="51.75" thickBot="1">
      <c r="A38" s="12" t="s">
        <v>39</v>
      </c>
      <c r="B38" s="10">
        <v>111</v>
      </c>
      <c r="C38" s="33">
        <f t="shared" si="0"/>
        <v>7</v>
      </c>
      <c r="D38" s="13"/>
      <c r="E38" s="13"/>
      <c r="F38" s="13"/>
      <c r="G38" s="13">
        <v>2</v>
      </c>
      <c r="H38" s="13">
        <v>3</v>
      </c>
      <c r="I38" s="13">
        <v>2</v>
      </c>
      <c r="J38" s="13" t="s">
        <v>31</v>
      </c>
      <c r="K38" s="13" t="s">
        <v>31</v>
      </c>
    </row>
    <row r="39" spans="1:11" s="30" customFormat="1" ht="64.5" thickBot="1">
      <c r="A39" s="27" t="s">
        <v>185</v>
      </c>
      <c r="B39" s="28" t="s">
        <v>186</v>
      </c>
      <c r="C39" s="29">
        <f t="shared" si="0"/>
        <v>7</v>
      </c>
      <c r="D39" s="29"/>
      <c r="E39" s="29"/>
      <c r="F39" s="29"/>
      <c r="G39" s="29">
        <v>2</v>
      </c>
      <c r="H39" s="29">
        <v>3</v>
      </c>
      <c r="I39" s="29">
        <v>2</v>
      </c>
      <c r="J39" s="29"/>
      <c r="K39" s="29"/>
    </row>
    <row r="40" spans="1:11" s="30" customFormat="1" ht="64.5" thickBot="1">
      <c r="A40" s="27" t="s">
        <v>187</v>
      </c>
      <c r="B40" s="28" t="s">
        <v>188</v>
      </c>
      <c r="C40" s="29">
        <f t="shared" si="0"/>
        <v>7</v>
      </c>
      <c r="D40" s="29"/>
      <c r="E40" s="29"/>
      <c r="F40" s="29"/>
      <c r="G40" s="29">
        <v>2</v>
      </c>
      <c r="H40" s="29">
        <v>3</v>
      </c>
      <c r="I40" s="29">
        <v>2</v>
      </c>
      <c r="J40" s="29"/>
      <c r="K40" s="29"/>
    </row>
    <row r="41" spans="1:11" ht="39" thickBot="1">
      <c r="A41" s="12" t="s">
        <v>40</v>
      </c>
      <c r="B41" s="10">
        <v>112</v>
      </c>
      <c r="C41" s="33">
        <f t="shared" si="0"/>
        <v>0</v>
      </c>
      <c r="D41" s="13"/>
      <c r="E41" s="13"/>
      <c r="F41" s="13"/>
      <c r="G41" s="13"/>
      <c r="H41" s="13" t="s">
        <v>31</v>
      </c>
      <c r="I41" s="13" t="s">
        <v>31</v>
      </c>
      <c r="J41" s="13" t="s">
        <v>31</v>
      </c>
      <c r="K41" s="13" t="s">
        <v>31</v>
      </c>
    </row>
    <row r="42" spans="1:11" ht="39" thickBot="1">
      <c r="A42" s="12" t="s">
        <v>41</v>
      </c>
      <c r="B42" s="10">
        <v>113</v>
      </c>
      <c r="C42" s="33">
        <f t="shared" si="0"/>
        <v>0</v>
      </c>
      <c r="D42" s="13"/>
      <c r="E42" s="13"/>
      <c r="F42" s="13"/>
      <c r="G42" s="13"/>
      <c r="H42" s="13" t="s">
        <v>31</v>
      </c>
      <c r="I42" s="13" t="s">
        <v>31</v>
      </c>
      <c r="J42" s="13" t="s">
        <v>31</v>
      </c>
      <c r="K42" s="13" t="s">
        <v>31</v>
      </c>
    </row>
    <row r="43" spans="1:11" ht="39" thickBot="1">
      <c r="A43" s="12" t="s">
        <v>42</v>
      </c>
      <c r="B43" s="10">
        <v>114</v>
      </c>
      <c r="C43" s="33">
        <f t="shared" si="0"/>
        <v>1281</v>
      </c>
      <c r="D43" s="13"/>
      <c r="E43" s="13"/>
      <c r="F43" s="13"/>
      <c r="G43" s="13">
        <v>5</v>
      </c>
      <c r="H43" s="13">
        <v>5</v>
      </c>
      <c r="I43" s="13">
        <v>3</v>
      </c>
      <c r="J43" s="80">
        <v>208</v>
      </c>
      <c r="K43" s="80">
        <v>1060</v>
      </c>
    </row>
    <row r="44" spans="1:11">
      <c r="A44" s="14" t="s">
        <v>43</v>
      </c>
      <c r="B44" s="84">
        <v>115</v>
      </c>
      <c r="C44" s="82">
        <f t="shared" si="0"/>
        <v>0</v>
      </c>
      <c r="D44" s="82"/>
      <c r="E44" s="82"/>
      <c r="F44" s="82"/>
      <c r="G44" s="82"/>
      <c r="H44" s="82"/>
      <c r="I44" s="82"/>
      <c r="J44" s="82"/>
      <c r="K44" s="82"/>
    </row>
    <row r="45" spans="1:11" ht="15.75" thickBot="1">
      <c r="A45" s="15" t="s">
        <v>44</v>
      </c>
      <c r="B45" s="86"/>
      <c r="C45" s="83">
        <f t="shared" si="0"/>
        <v>0</v>
      </c>
      <c r="D45" s="83"/>
      <c r="E45" s="83"/>
      <c r="F45" s="83"/>
      <c r="G45" s="83"/>
      <c r="H45" s="83"/>
      <c r="I45" s="83"/>
      <c r="J45" s="83"/>
      <c r="K45" s="83"/>
    </row>
    <row r="46" spans="1:11" ht="15.75" thickBot="1">
      <c r="A46" s="12" t="s">
        <v>45</v>
      </c>
      <c r="B46" s="10">
        <v>116</v>
      </c>
      <c r="C46" s="33">
        <f t="shared" si="0"/>
        <v>0</v>
      </c>
      <c r="D46" s="13"/>
      <c r="E46" s="13"/>
      <c r="F46" s="13"/>
      <c r="G46" s="13"/>
      <c r="H46" s="13"/>
      <c r="I46" s="13"/>
      <c r="J46" s="13"/>
      <c r="K46" s="13"/>
    </row>
    <row r="47" spans="1:11" ht="15.75" thickBot="1">
      <c r="A47" s="12" t="s">
        <v>46</v>
      </c>
      <c r="B47" s="10">
        <v>121</v>
      </c>
      <c r="C47" s="33">
        <f t="shared" si="0"/>
        <v>0</v>
      </c>
      <c r="D47" s="13"/>
      <c r="E47" s="13"/>
      <c r="F47" s="13"/>
      <c r="G47" s="13"/>
      <c r="H47" s="13"/>
      <c r="I47" s="13"/>
      <c r="J47" s="80"/>
      <c r="K47" s="80"/>
    </row>
    <row r="48" spans="1:11" ht="15.75" thickBot="1">
      <c r="A48" s="12" t="s">
        <v>47</v>
      </c>
      <c r="B48" s="10">
        <v>122</v>
      </c>
      <c r="C48" s="33">
        <f t="shared" si="0"/>
        <v>1</v>
      </c>
      <c r="D48" s="13"/>
      <c r="E48" s="13"/>
      <c r="F48" s="13"/>
      <c r="G48" s="13">
        <v>1</v>
      </c>
      <c r="H48" s="13"/>
      <c r="I48" s="13"/>
      <c r="J48" s="80"/>
      <c r="K48" s="80"/>
    </row>
    <row r="49" spans="1:11">
      <c r="A49" s="14" t="s">
        <v>48</v>
      </c>
      <c r="B49" s="84">
        <v>123</v>
      </c>
      <c r="C49" s="82">
        <f t="shared" si="0"/>
        <v>1</v>
      </c>
      <c r="D49" s="82"/>
      <c r="E49" s="82"/>
      <c r="F49" s="82"/>
      <c r="G49" s="82">
        <v>1</v>
      </c>
      <c r="H49" s="82"/>
      <c r="I49" s="82"/>
      <c r="J49" s="82"/>
      <c r="K49" s="82"/>
    </row>
    <row r="50" spans="1:11" ht="15.75" thickBot="1">
      <c r="A50" s="15" t="s">
        <v>49</v>
      </c>
      <c r="B50" s="86"/>
      <c r="C50" s="83">
        <f t="shared" si="0"/>
        <v>0</v>
      </c>
      <c r="D50" s="83"/>
      <c r="E50" s="83"/>
      <c r="F50" s="83"/>
      <c r="G50" s="83"/>
      <c r="H50" s="83"/>
      <c r="I50" s="83"/>
      <c r="J50" s="83"/>
      <c r="K50" s="83"/>
    </row>
    <row r="51" spans="1:11" ht="26.25" thickBot="1">
      <c r="A51" s="15" t="s">
        <v>50</v>
      </c>
      <c r="B51" s="10">
        <v>124</v>
      </c>
      <c r="C51" s="33">
        <f t="shared" si="0"/>
        <v>0</v>
      </c>
      <c r="D51" s="13"/>
      <c r="E51" s="13"/>
      <c r="F51" s="13"/>
      <c r="G51" s="13"/>
      <c r="H51" s="13"/>
      <c r="I51" s="13"/>
      <c r="J51" s="13"/>
      <c r="K51" s="13"/>
    </row>
    <row r="52" spans="1:11" ht="39" thickBot="1">
      <c r="A52" s="15" t="s">
        <v>51</v>
      </c>
      <c r="B52" s="10">
        <v>125</v>
      </c>
      <c r="C52" s="33">
        <f t="shared" si="0"/>
        <v>0</v>
      </c>
      <c r="D52" s="13"/>
      <c r="E52" s="13"/>
      <c r="F52" s="13"/>
      <c r="G52" s="13"/>
      <c r="H52" s="13"/>
      <c r="I52" s="13"/>
      <c r="J52" s="13"/>
      <c r="K52" s="13"/>
    </row>
    <row r="53" spans="1:11" ht="15.75" thickBot="1">
      <c r="A53" s="12" t="s">
        <v>52</v>
      </c>
      <c r="B53" s="10">
        <v>126</v>
      </c>
      <c r="C53" s="33">
        <f t="shared" si="0"/>
        <v>0</v>
      </c>
      <c r="D53" s="13"/>
      <c r="E53" s="13"/>
      <c r="F53" s="13"/>
      <c r="G53" s="13"/>
      <c r="H53" s="13"/>
      <c r="I53" s="13"/>
      <c r="J53" s="13"/>
      <c r="K53" s="13"/>
    </row>
    <row r="54" spans="1:11" ht="39" thickBot="1">
      <c r="A54" s="12" t="s">
        <v>53</v>
      </c>
      <c r="B54" s="10">
        <v>127</v>
      </c>
      <c r="C54" s="33">
        <f t="shared" si="0"/>
        <v>0</v>
      </c>
      <c r="D54" s="13"/>
      <c r="E54" s="13"/>
      <c r="F54" s="13"/>
      <c r="G54" s="13"/>
      <c r="H54" s="13"/>
      <c r="I54" s="13"/>
      <c r="J54" s="13" t="s">
        <v>31</v>
      </c>
      <c r="K54" s="13" t="s">
        <v>31</v>
      </c>
    </row>
    <row r="55" spans="1:11" ht="15.75" thickBot="1">
      <c r="A55" s="105" t="s">
        <v>54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7"/>
    </row>
    <row r="56" spans="1:11" ht="15.75" thickBot="1">
      <c r="A56" s="12" t="s">
        <v>55</v>
      </c>
      <c r="B56" s="10">
        <v>201</v>
      </c>
      <c r="C56" s="33">
        <f t="shared" ref="C56:C71" si="1">SUM(D56:K56)</f>
        <v>28</v>
      </c>
      <c r="D56" s="13"/>
      <c r="E56" s="13"/>
      <c r="F56" s="13"/>
      <c r="G56" s="13">
        <v>17</v>
      </c>
      <c r="H56" s="13">
        <v>7</v>
      </c>
      <c r="I56" s="13">
        <v>4</v>
      </c>
      <c r="J56" s="13" t="s">
        <v>31</v>
      </c>
      <c r="K56" s="13" t="s">
        <v>31</v>
      </c>
    </row>
    <row r="57" spans="1:11" ht="51.75" thickBot="1">
      <c r="A57" s="15" t="s">
        <v>56</v>
      </c>
      <c r="B57" s="10">
        <v>202</v>
      </c>
      <c r="C57" s="33">
        <f t="shared" si="1"/>
        <v>0</v>
      </c>
      <c r="D57" s="13" t="s">
        <v>31</v>
      </c>
      <c r="E57" s="13" t="s">
        <v>31</v>
      </c>
      <c r="F57" s="13" t="s">
        <v>31</v>
      </c>
      <c r="G57" s="13" t="s">
        <v>31</v>
      </c>
      <c r="H57" s="13" t="s">
        <v>31</v>
      </c>
      <c r="I57" s="13" t="s">
        <v>31</v>
      </c>
      <c r="J57" s="13" t="s">
        <v>31</v>
      </c>
      <c r="K57" s="13" t="s">
        <v>31</v>
      </c>
    </row>
    <row r="58" spans="1:11" ht="51.75" thickBot="1">
      <c r="A58" s="15" t="s">
        <v>57</v>
      </c>
      <c r="B58" s="10">
        <v>203</v>
      </c>
      <c r="C58" s="33">
        <f t="shared" si="1"/>
        <v>7</v>
      </c>
      <c r="D58" s="13"/>
      <c r="E58" s="13"/>
      <c r="F58" s="13"/>
      <c r="G58" s="13">
        <v>2</v>
      </c>
      <c r="H58" s="13">
        <v>3</v>
      </c>
      <c r="I58" s="13">
        <v>2</v>
      </c>
      <c r="J58" s="13" t="s">
        <v>31</v>
      </c>
      <c r="K58" s="13" t="s">
        <v>31</v>
      </c>
    </row>
    <row r="59" spans="1:11" ht="26.25" thickBot="1">
      <c r="A59" s="15" t="s">
        <v>58</v>
      </c>
      <c r="B59" s="10">
        <v>204</v>
      </c>
      <c r="C59" s="33">
        <f t="shared" si="1"/>
        <v>0</v>
      </c>
      <c r="D59" s="13"/>
      <c r="E59" s="13"/>
      <c r="F59" s="13"/>
      <c r="G59" s="13"/>
      <c r="H59" s="13" t="s">
        <v>31</v>
      </c>
      <c r="I59" s="13" t="s">
        <v>31</v>
      </c>
      <c r="J59" s="13" t="s">
        <v>31</v>
      </c>
      <c r="K59" s="13" t="s">
        <v>31</v>
      </c>
    </row>
    <row r="60" spans="1:11" ht="39" thickBot="1">
      <c r="A60" s="15" t="s">
        <v>59</v>
      </c>
      <c r="B60" s="10">
        <v>205</v>
      </c>
      <c r="C60" s="33">
        <f t="shared" si="1"/>
        <v>0</v>
      </c>
      <c r="D60" s="13"/>
      <c r="E60" s="13"/>
      <c r="F60" s="13"/>
      <c r="G60" s="13"/>
      <c r="H60" s="13" t="s">
        <v>31</v>
      </c>
      <c r="I60" s="13" t="s">
        <v>31</v>
      </c>
      <c r="J60" s="13" t="s">
        <v>31</v>
      </c>
      <c r="K60" s="13" t="s">
        <v>31</v>
      </c>
    </row>
    <row r="61" spans="1:11" ht="26.25" thickBot="1">
      <c r="A61" s="15" t="s">
        <v>60</v>
      </c>
      <c r="B61" s="10">
        <v>206</v>
      </c>
      <c r="C61" s="33">
        <f t="shared" si="1"/>
        <v>28</v>
      </c>
      <c r="D61" s="13"/>
      <c r="E61" s="13"/>
      <c r="F61" s="13"/>
      <c r="G61" s="13">
        <v>17</v>
      </c>
      <c r="H61" s="13">
        <v>7</v>
      </c>
      <c r="I61" s="13">
        <v>4</v>
      </c>
      <c r="J61" s="13" t="s">
        <v>31</v>
      </c>
      <c r="K61" s="13" t="s">
        <v>31</v>
      </c>
    </row>
    <row r="62" spans="1:11">
      <c r="A62" s="14" t="s">
        <v>61</v>
      </c>
      <c r="B62" s="84">
        <v>207</v>
      </c>
      <c r="C62" s="82">
        <f t="shared" si="1"/>
        <v>0</v>
      </c>
      <c r="D62" s="82"/>
      <c r="E62" s="82"/>
      <c r="F62" s="82"/>
      <c r="G62" s="82"/>
      <c r="H62" s="82"/>
      <c r="I62" s="82"/>
      <c r="J62" s="82" t="s">
        <v>31</v>
      </c>
      <c r="K62" s="82" t="s">
        <v>31</v>
      </c>
    </row>
    <row r="63" spans="1:11" ht="15.75" thickBot="1">
      <c r="A63" s="15" t="s">
        <v>62</v>
      </c>
      <c r="B63" s="86"/>
      <c r="C63" s="83">
        <f t="shared" si="1"/>
        <v>0</v>
      </c>
      <c r="D63" s="83"/>
      <c r="E63" s="83"/>
      <c r="F63" s="83"/>
      <c r="G63" s="83"/>
      <c r="H63" s="83"/>
      <c r="I63" s="83"/>
      <c r="J63" s="83"/>
      <c r="K63" s="83"/>
    </row>
    <row r="64" spans="1:11" ht="15.75" thickBot="1">
      <c r="A64" s="12" t="s">
        <v>63</v>
      </c>
      <c r="B64" s="10">
        <v>208</v>
      </c>
      <c r="C64" s="33">
        <f t="shared" si="1"/>
        <v>0</v>
      </c>
      <c r="D64" s="13"/>
      <c r="E64" s="13"/>
      <c r="F64" s="13"/>
      <c r="G64" s="13"/>
      <c r="H64" s="13"/>
      <c r="I64" s="13"/>
      <c r="J64" s="13" t="s">
        <v>31</v>
      </c>
      <c r="K64" s="13" t="s">
        <v>31</v>
      </c>
    </row>
    <row r="65" spans="1:11" ht="39" thickBot="1">
      <c r="A65" s="12" t="s">
        <v>64</v>
      </c>
      <c r="B65" s="10">
        <v>209</v>
      </c>
      <c r="C65" s="33">
        <f t="shared" si="1"/>
        <v>5</v>
      </c>
      <c r="D65" s="13"/>
      <c r="E65" s="13"/>
      <c r="F65" s="13"/>
      <c r="G65" s="13">
        <v>5</v>
      </c>
      <c r="H65" s="13"/>
      <c r="I65" s="13"/>
      <c r="J65" s="13" t="s">
        <v>31</v>
      </c>
      <c r="K65" s="13" t="s">
        <v>31</v>
      </c>
    </row>
    <row r="66" spans="1:11">
      <c r="A66" s="14" t="s">
        <v>65</v>
      </c>
      <c r="B66" s="84" t="s">
        <v>67</v>
      </c>
      <c r="C66" s="82">
        <f t="shared" si="1"/>
        <v>0</v>
      </c>
      <c r="D66" s="82"/>
      <c r="E66" s="82"/>
      <c r="F66" s="82"/>
      <c r="G66" s="82"/>
      <c r="H66" s="82"/>
      <c r="I66" s="82"/>
      <c r="J66" s="82" t="s">
        <v>31</v>
      </c>
      <c r="K66" s="82" t="s">
        <v>31</v>
      </c>
    </row>
    <row r="67" spans="1:11" ht="26.25" thickBot="1">
      <c r="A67" s="15" t="s">
        <v>66</v>
      </c>
      <c r="B67" s="86"/>
      <c r="C67" s="83">
        <f t="shared" si="1"/>
        <v>0</v>
      </c>
      <c r="D67" s="83"/>
      <c r="E67" s="83"/>
      <c r="F67" s="83"/>
      <c r="G67" s="83"/>
      <c r="H67" s="83"/>
      <c r="I67" s="83"/>
      <c r="J67" s="83"/>
      <c r="K67" s="83"/>
    </row>
    <row r="68" spans="1:11" ht="26.25" thickBot="1">
      <c r="A68" s="12" t="s">
        <v>68</v>
      </c>
      <c r="B68" s="10">
        <v>211</v>
      </c>
      <c r="C68" s="33">
        <f t="shared" si="1"/>
        <v>0</v>
      </c>
      <c r="D68" s="13"/>
      <c r="E68" s="13"/>
      <c r="F68" s="13"/>
      <c r="G68" s="13"/>
      <c r="H68" s="13"/>
      <c r="I68" s="13"/>
      <c r="J68" s="13" t="s">
        <v>31</v>
      </c>
      <c r="K68" s="13" t="s">
        <v>31</v>
      </c>
    </row>
    <row r="69" spans="1:11" ht="26.25" thickBot="1">
      <c r="A69" s="15" t="s">
        <v>69</v>
      </c>
      <c r="B69" s="10" t="s">
        <v>70</v>
      </c>
      <c r="C69" s="33">
        <f t="shared" si="1"/>
        <v>5</v>
      </c>
      <c r="D69" s="13"/>
      <c r="E69" s="13"/>
      <c r="F69" s="13"/>
      <c r="G69" s="13">
        <v>5</v>
      </c>
      <c r="H69" s="13"/>
      <c r="I69" s="13"/>
      <c r="J69" s="13" t="s">
        <v>31</v>
      </c>
      <c r="K69" s="13" t="s">
        <v>31</v>
      </c>
    </row>
    <row r="70" spans="1:11" ht="26.25" thickBot="1">
      <c r="A70" s="12" t="s">
        <v>71</v>
      </c>
      <c r="B70" s="10">
        <v>213</v>
      </c>
      <c r="C70" s="33">
        <f t="shared" si="1"/>
        <v>2</v>
      </c>
      <c r="D70" s="13"/>
      <c r="E70" s="13"/>
      <c r="F70" s="13"/>
      <c r="G70" s="13">
        <v>2</v>
      </c>
      <c r="H70" s="13"/>
      <c r="I70" s="13"/>
      <c r="J70" s="13" t="s">
        <v>31</v>
      </c>
      <c r="K70" s="13" t="s">
        <v>31</v>
      </c>
    </row>
    <row r="71" spans="1:11" ht="26.25" thickBot="1">
      <c r="A71" s="12" t="s">
        <v>72</v>
      </c>
      <c r="B71" s="10">
        <v>214</v>
      </c>
      <c r="C71" s="33">
        <f t="shared" si="1"/>
        <v>0</v>
      </c>
      <c r="D71" s="13"/>
      <c r="E71" s="13"/>
      <c r="F71" s="13"/>
      <c r="G71" s="13"/>
      <c r="H71" s="13"/>
      <c r="I71" s="13"/>
      <c r="J71" s="13" t="s">
        <v>31</v>
      </c>
      <c r="K71" s="13" t="s">
        <v>31</v>
      </c>
    </row>
    <row r="72" spans="1:11">
      <c r="A72" s="90" t="s">
        <v>73</v>
      </c>
      <c r="B72" s="91"/>
      <c r="C72" s="91"/>
      <c r="D72" s="91"/>
      <c r="E72" s="91"/>
      <c r="F72" s="91"/>
      <c r="G72" s="91"/>
      <c r="H72" s="91"/>
      <c r="I72" s="91"/>
      <c r="J72" s="91"/>
      <c r="K72" s="92"/>
    </row>
    <row r="73" spans="1:11" ht="15.75" thickBot="1">
      <c r="A73" s="93" t="s">
        <v>74</v>
      </c>
      <c r="B73" s="94"/>
      <c r="C73" s="94"/>
      <c r="D73" s="94"/>
      <c r="E73" s="94"/>
      <c r="F73" s="94"/>
      <c r="G73" s="94"/>
      <c r="H73" s="94"/>
      <c r="I73" s="94"/>
      <c r="J73" s="94"/>
      <c r="K73" s="95"/>
    </row>
    <row r="74" spans="1:11" ht="26.25" thickBot="1">
      <c r="A74" s="12" t="s">
        <v>75</v>
      </c>
      <c r="B74" s="10">
        <v>301</v>
      </c>
      <c r="C74" s="49">
        <f t="shared" ref="C74:C103" si="2">SUM(D74:K74)</f>
        <v>65344.273090000002</v>
      </c>
      <c r="D74" s="50"/>
      <c r="E74" s="50"/>
      <c r="F74" s="50"/>
      <c r="G74" s="50">
        <v>9867.0239199999996</v>
      </c>
      <c r="H74" s="50">
        <v>638.86147000000005</v>
      </c>
      <c r="I74" s="50">
        <v>1805.922</v>
      </c>
      <c r="J74" s="81">
        <v>41669.672910000001</v>
      </c>
      <c r="K74" s="81">
        <v>11362.79279</v>
      </c>
    </row>
    <row r="75" spans="1:11" ht="51.75" thickBot="1">
      <c r="A75" s="12" t="s">
        <v>76</v>
      </c>
      <c r="B75" s="10">
        <v>302</v>
      </c>
      <c r="C75" s="49">
        <f t="shared" si="2"/>
        <v>0</v>
      </c>
      <c r="D75" s="50" t="s">
        <v>31</v>
      </c>
      <c r="E75" s="50" t="s">
        <v>31</v>
      </c>
      <c r="F75" s="50" t="s">
        <v>31</v>
      </c>
      <c r="G75" s="50" t="s">
        <v>31</v>
      </c>
      <c r="H75" s="50" t="s">
        <v>31</v>
      </c>
      <c r="I75" s="50" t="s">
        <v>31</v>
      </c>
      <c r="J75" s="50" t="s">
        <v>31</v>
      </c>
      <c r="K75" s="50" t="s">
        <v>31</v>
      </c>
    </row>
    <row r="76" spans="1:11" ht="51.75" thickBot="1">
      <c r="A76" s="12" t="s">
        <v>77</v>
      </c>
      <c r="B76" s="10">
        <v>303</v>
      </c>
      <c r="C76" s="49">
        <f t="shared" si="2"/>
        <v>4783.65787</v>
      </c>
      <c r="D76" s="50"/>
      <c r="E76" s="50"/>
      <c r="F76" s="50"/>
      <c r="G76" s="50">
        <v>2858.498</v>
      </c>
      <c r="H76" s="50">
        <v>462.46787</v>
      </c>
      <c r="I76" s="50">
        <v>1462.692</v>
      </c>
      <c r="J76" s="50" t="s">
        <v>31</v>
      </c>
      <c r="K76" s="50" t="s">
        <v>31</v>
      </c>
    </row>
    <row r="77" spans="1:11" s="30" customFormat="1" ht="51.75" thickBot="1">
      <c r="A77" s="27" t="s">
        <v>189</v>
      </c>
      <c r="B77" s="28" t="s">
        <v>190</v>
      </c>
      <c r="C77" s="51">
        <f t="shared" si="2"/>
        <v>3790.6418699999995</v>
      </c>
      <c r="D77" s="51"/>
      <c r="E77" s="51"/>
      <c r="F77" s="51"/>
      <c r="G77" s="51">
        <v>2428.9899999999998</v>
      </c>
      <c r="H77" s="51">
        <v>462.46787</v>
      </c>
      <c r="I77" s="51">
        <v>899.18399999999997</v>
      </c>
      <c r="J77" s="51"/>
      <c r="K77" s="51"/>
    </row>
    <row r="78" spans="1:11" s="30" customFormat="1" ht="64.5" thickBot="1">
      <c r="A78" s="27" t="s">
        <v>192</v>
      </c>
      <c r="B78" s="28" t="s">
        <v>191</v>
      </c>
      <c r="C78" s="51">
        <f t="shared" si="2"/>
        <v>3790.6418699999995</v>
      </c>
      <c r="D78" s="51"/>
      <c r="E78" s="51"/>
      <c r="F78" s="51"/>
      <c r="G78" s="51">
        <v>2428.9899999999998</v>
      </c>
      <c r="H78" s="51">
        <v>462.46787</v>
      </c>
      <c r="I78" s="51">
        <v>899.18399999999997</v>
      </c>
      <c r="J78" s="51"/>
      <c r="K78" s="51"/>
    </row>
    <row r="79" spans="1:11" ht="64.5" thickBot="1">
      <c r="A79" s="12" t="s">
        <v>78</v>
      </c>
      <c r="B79" s="10">
        <v>304</v>
      </c>
      <c r="C79" s="49">
        <f t="shared" si="2"/>
        <v>957.01600000000008</v>
      </c>
      <c r="D79" s="50"/>
      <c r="E79" s="50"/>
      <c r="F79" s="50"/>
      <c r="G79" s="50">
        <v>429.50799999999998</v>
      </c>
      <c r="H79" s="50"/>
      <c r="I79" s="50">
        <v>527.50800000000004</v>
      </c>
      <c r="J79" s="50" t="s">
        <v>31</v>
      </c>
      <c r="K79" s="50" t="s">
        <v>31</v>
      </c>
    </row>
    <row r="80" spans="1:11" s="30" customFormat="1" ht="64.5" thickBot="1">
      <c r="A80" s="27" t="s">
        <v>194</v>
      </c>
      <c r="B80" s="28" t="s">
        <v>193</v>
      </c>
      <c r="C80" s="51">
        <f t="shared" si="2"/>
        <v>957.01600000000008</v>
      </c>
      <c r="D80" s="51"/>
      <c r="E80" s="51"/>
      <c r="F80" s="51"/>
      <c r="G80" s="51">
        <v>429.50799999999998</v>
      </c>
      <c r="H80" s="51"/>
      <c r="I80" s="51">
        <v>527.50800000000004</v>
      </c>
      <c r="J80" s="51"/>
      <c r="K80" s="51"/>
    </row>
    <row r="81" spans="1:11" s="34" customFormat="1" ht="90" thickBot="1">
      <c r="A81" s="31" t="s">
        <v>195</v>
      </c>
      <c r="B81" s="32">
        <v>305</v>
      </c>
      <c r="C81" s="49">
        <f t="shared" si="2"/>
        <v>0</v>
      </c>
      <c r="D81" s="49"/>
      <c r="E81" s="49"/>
      <c r="F81" s="49"/>
      <c r="G81" s="49"/>
      <c r="H81" s="49"/>
      <c r="I81" s="49"/>
      <c r="J81" s="49"/>
      <c r="K81" s="49"/>
    </row>
    <row r="82" spans="1:11" ht="51.75" thickBot="1">
      <c r="A82" s="12" t="s">
        <v>79</v>
      </c>
      <c r="B82" s="10">
        <v>306</v>
      </c>
      <c r="C82" s="49">
        <f t="shared" si="2"/>
        <v>0</v>
      </c>
      <c r="D82" s="50"/>
      <c r="E82" s="50"/>
      <c r="F82" s="50"/>
      <c r="G82" s="50"/>
      <c r="H82" s="50"/>
      <c r="I82" s="50"/>
      <c r="J82" s="50" t="s">
        <v>31</v>
      </c>
      <c r="K82" s="50" t="s">
        <v>31</v>
      </c>
    </row>
    <row r="83" spans="1:11" ht="39" thickBot="1">
      <c r="A83" s="12" t="s">
        <v>80</v>
      </c>
      <c r="B83" s="10">
        <v>307</v>
      </c>
      <c r="C83" s="49">
        <f t="shared" si="2"/>
        <v>0</v>
      </c>
      <c r="D83" s="50"/>
      <c r="E83" s="50"/>
      <c r="F83" s="50"/>
      <c r="G83" s="50"/>
      <c r="H83" s="50" t="s">
        <v>31</v>
      </c>
      <c r="I83" s="50" t="s">
        <v>31</v>
      </c>
      <c r="J83" s="50" t="s">
        <v>31</v>
      </c>
      <c r="K83" s="50" t="s">
        <v>31</v>
      </c>
    </row>
    <row r="84" spans="1:11" ht="39" thickBot="1">
      <c r="A84" s="12" t="s">
        <v>81</v>
      </c>
      <c r="B84" s="10">
        <v>308</v>
      </c>
      <c r="C84" s="49">
        <f t="shared" si="2"/>
        <v>0</v>
      </c>
      <c r="D84" s="50"/>
      <c r="E84" s="50"/>
      <c r="F84" s="50"/>
      <c r="G84" s="50"/>
      <c r="H84" s="50" t="s">
        <v>31</v>
      </c>
      <c r="I84" s="50" t="s">
        <v>31</v>
      </c>
      <c r="J84" s="50" t="s">
        <v>31</v>
      </c>
      <c r="K84" s="50" t="s">
        <v>31</v>
      </c>
    </row>
    <row r="85" spans="1:11" s="30" customFormat="1" ht="26.25" thickBot="1">
      <c r="A85" s="27" t="s">
        <v>196</v>
      </c>
      <c r="B85" s="28" t="s">
        <v>198</v>
      </c>
      <c r="C85" s="51">
        <f t="shared" si="2"/>
        <v>65344.273090000002</v>
      </c>
      <c r="D85" s="51"/>
      <c r="E85" s="51"/>
      <c r="F85" s="51"/>
      <c r="G85" s="51">
        <v>9867.0239199999996</v>
      </c>
      <c r="H85" s="51">
        <v>638.86147000000005</v>
      </c>
      <c r="I85" s="51">
        <v>1805.922</v>
      </c>
      <c r="J85" s="51">
        <v>41669.672910000001</v>
      </c>
      <c r="K85" s="51">
        <v>11362.79279</v>
      </c>
    </row>
    <row r="86" spans="1:11" s="30" customFormat="1" ht="26.25" thickBot="1">
      <c r="A86" s="27" t="s">
        <v>197</v>
      </c>
      <c r="B86" s="28" t="s">
        <v>199</v>
      </c>
      <c r="C86" s="51">
        <f t="shared" si="2"/>
        <v>0</v>
      </c>
      <c r="D86" s="51"/>
      <c r="E86" s="51"/>
      <c r="F86" s="51"/>
      <c r="G86" s="51"/>
      <c r="H86" s="51"/>
      <c r="I86" s="51"/>
      <c r="J86" s="51"/>
      <c r="K86" s="51"/>
    </row>
    <row r="87" spans="1:11" ht="26.25" thickBot="1">
      <c r="A87" s="12" t="s">
        <v>82</v>
      </c>
      <c r="B87" s="10">
        <v>309</v>
      </c>
      <c r="C87" s="49">
        <f t="shared" si="2"/>
        <v>62161.051849999996</v>
      </c>
      <c r="D87" s="50"/>
      <c r="E87" s="50"/>
      <c r="F87" s="50"/>
      <c r="G87" s="50">
        <v>7275.48128</v>
      </c>
      <c r="H87" s="50">
        <v>588.92087000000004</v>
      </c>
      <c r="I87" s="50">
        <v>1264.184</v>
      </c>
      <c r="J87" s="81">
        <v>41669.672910000001</v>
      </c>
      <c r="K87" s="81">
        <v>11362.79279</v>
      </c>
    </row>
    <row r="88" spans="1:11" ht="51.75" thickBot="1">
      <c r="A88" s="12" t="s">
        <v>83</v>
      </c>
      <c r="B88" s="10">
        <v>310</v>
      </c>
      <c r="C88" s="49">
        <f t="shared" si="2"/>
        <v>3789.4248699999998</v>
      </c>
      <c r="D88" s="50"/>
      <c r="E88" s="50"/>
      <c r="F88" s="50"/>
      <c r="G88" s="50">
        <v>2428.9899999999998</v>
      </c>
      <c r="H88" s="50">
        <v>461.25087000000002</v>
      </c>
      <c r="I88" s="50">
        <v>899.18399999999997</v>
      </c>
      <c r="J88" s="50" t="s">
        <v>31</v>
      </c>
      <c r="K88" s="50" t="s">
        <v>31</v>
      </c>
    </row>
    <row r="89" spans="1:11" s="30" customFormat="1" ht="64.5" thickBot="1">
      <c r="A89" s="27" t="s">
        <v>200</v>
      </c>
      <c r="B89" s="28" t="s">
        <v>202</v>
      </c>
      <c r="C89" s="51">
        <f t="shared" si="2"/>
        <v>3789.4248699999998</v>
      </c>
      <c r="D89" s="51"/>
      <c r="E89" s="51"/>
      <c r="F89" s="51"/>
      <c r="G89" s="51">
        <v>2428.9899999999998</v>
      </c>
      <c r="H89" s="51">
        <v>461.25087000000002</v>
      </c>
      <c r="I89" s="51">
        <v>899.18399999999997</v>
      </c>
      <c r="J89" s="51"/>
      <c r="K89" s="51"/>
    </row>
    <row r="90" spans="1:11" s="30" customFormat="1" ht="64.5" thickBot="1">
      <c r="A90" s="27" t="s">
        <v>201</v>
      </c>
      <c r="B90" s="28" t="s">
        <v>203</v>
      </c>
      <c r="C90" s="51">
        <f t="shared" si="2"/>
        <v>3789.4248699999998</v>
      </c>
      <c r="D90" s="51"/>
      <c r="E90" s="51"/>
      <c r="F90" s="51"/>
      <c r="G90" s="51">
        <v>2428.9899999999998</v>
      </c>
      <c r="H90" s="51">
        <v>461.25087000000002</v>
      </c>
      <c r="I90" s="51">
        <v>899.18399999999997</v>
      </c>
      <c r="J90" s="51"/>
      <c r="K90" s="51"/>
    </row>
    <row r="91" spans="1:11" ht="39" thickBot="1">
      <c r="A91" s="12" t="s">
        <v>84</v>
      </c>
      <c r="B91" s="10">
        <v>311</v>
      </c>
      <c r="C91" s="49">
        <f t="shared" si="2"/>
        <v>0</v>
      </c>
      <c r="D91" s="50"/>
      <c r="E91" s="50"/>
      <c r="F91" s="50"/>
      <c r="G91" s="50"/>
      <c r="H91" s="50" t="s">
        <v>31</v>
      </c>
      <c r="I91" s="50" t="s">
        <v>31</v>
      </c>
      <c r="J91" s="50" t="s">
        <v>31</v>
      </c>
      <c r="K91" s="50" t="s">
        <v>31</v>
      </c>
    </row>
    <row r="92" spans="1:11" ht="39" thickBot="1">
      <c r="A92" s="12" t="s">
        <v>85</v>
      </c>
      <c r="B92" s="10">
        <v>312</v>
      </c>
      <c r="C92" s="49">
        <f t="shared" si="2"/>
        <v>0</v>
      </c>
      <c r="D92" s="50"/>
      <c r="E92" s="50"/>
      <c r="F92" s="50"/>
      <c r="G92" s="50"/>
      <c r="H92" s="50" t="s">
        <v>31</v>
      </c>
      <c r="I92" s="50" t="s">
        <v>31</v>
      </c>
      <c r="J92" s="50" t="s">
        <v>31</v>
      </c>
      <c r="K92" s="50" t="s">
        <v>31</v>
      </c>
    </row>
    <row r="93" spans="1:11" ht="39" thickBot="1">
      <c r="A93" s="12" t="s">
        <v>86</v>
      </c>
      <c r="B93" s="10">
        <v>313</v>
      </c>
      <c r="C93" s="49">
        <f t="shared" si="2"/>
        <v>62161.051849999996</v>
      </c>
      <c r="D93" s="50"/>
      <c r="E93" s="50"/>
      <c r="F93" s="50"/>
      <c r="G93" s="50">
        <v>7275.48128</v>
      </c>
      <c r="H93" s="50">
        <v>588.92087000000004</v>
      </c>
      <c r="I93" s="50">
        <v>1264.184</v>
      </c>
      <c r="J93" s="81">
        <v>41669.672910000001</v>
      </c>
      <c r="K93" s="81">
        <v>11362.79279</v>
      </c>
    </row>
    <row r="94" spans="1:11">
      <c r="A94" s="14" t="s">
        <v>43</v>
      </c>
      <c r="B94" s="84">
        <v>314</v>
      </c>
      <c r="C94" s="98">
        <f t="shared" si="2"/>
        <v>0</v>
      </c>
      <c r="D94" s="98"/>
      <c r="E94" s="98"/>
      <c r="F94" s="98"/>
      <c r="G94" s="98"/>
      <c r="H94" s="98"/>
      <c r="I94" s="98"/>
      <c r="J94" s="98"/>
      <c r="K94" s="98"/>
    </row>
    <row r="95" spans="1:11" ht="15.75" thickBot="1">
      <c r="A95" s="15" t="s">
        <v>44</v>
      </c>
      <c r="B95" s="86"/>
      <c r="C95" s="99">
        <f t="shared" si="2"/>
        <v>0</v>
      </c>
      <c r="D95" s="99"/>
      <c r="E95" s="99"/>
      <c r="F95" s="99"/>
      <c r="G95" s="99"/>
      <c r="H95" s="99"/>
      <c r="I95" s="99"/>
      <c r="J95" s="99"/>
      <c r="K95" s="99"/>
    </row>
    <row r="96" spans="1:11" ht="15.75" thickBot="1">
      <c r="A96" s="12" t="s">
        <v>87</v>
      </c>
      <c r="B96" s="10">
        <v>315</v>
      </c>
      <c r="C96" s="49">
        <f t="shared" si="2"/>
        <v>0</v>
      </c>
      <c r="D96" s="50"/>
      <c r="E96" s="50"/>
      <c r="F96" s="50"/>
      <c r="G96" s="50"/>
      <c r="H96" s="50"/>
      <c r="I96" s="50"/>
      <c r="J96" s="50"/>
      <c r="K96" s="50"/>
    </row>
    <row r="97" spans="1:11" ht="26.25" thickBot="1">
      <c r="A97" s="12" t="s">
        <v>88</v>
      </c>
      <c r="B97" s="10">
        <v>321</v>
      </c>
      <c r="C97" s="50">
        <f t="shared" si="2"/>
        <v>0</v>
      </c>
      <c r="D97" s="50"/>
      <c r="E97" s="50"/>
      <c r="F97" s="50"/>
      <c r="G97" s="50"/>
      <c r="H97" s="50"/>
      <c r="I97" s="50"/>
      <c r="J97" s="81"/>
      <c r="K97" s="81"/>
    </row>
    <row r="98" spans="1:11" ht="26.25" thickBot="1">
      <c r="A98" s="12" t="s">
        <v>89</v>
      </c>
      <c r="B98" s="10">
        <v>322</v>
      </c>
      <c r="C98" s="50">
        <f t="shared" si="2"/>
        <v>3581.5513900000001</v>
      </c>
      <c r="D98" s="50"/>
      <c r="E98" s="50"/>
      <c r="F98" s="50"/>
      <c r="G98" s="50">
        <v>3581.5513900000001</v>
      </c>
      <c r="H98" s="50"/>
      <c r="I98" s="50"/>
      <c r="J98" s="81"/>
      <c r="K98" s="81"/>
    </row>
    <row r="99" spans="1:11">
      <c r="A99" s="14" t="s">
        <v>48</v>
      </c>
      <c r="B99" s="84">
        <v>323</v>
      </c>
      <c r="C99" s="98">
        <f t="shared" si="2"/>
        <v>3581.5513900000001</v>
      </c>
      <c r="D99" s="98"/>
      <c r="E99" s="98"/>
      <c r="F99" s="98"/>
      <c r="G99" s="98">
        <v>3581.5513900000001</v>
      </c>
      <c r="H99" s="98"/>
      <c r="I99" s="98"/>
      <c r="J99" s="98"/>
      <c r="K99" s="98"/>
    </row>
    <row r="100" spans="1:11" ht="15.75" thickBot="1">
      <c r="A100" s="15" t="s">
        <v>49</v>
      </c>
      <c r="B100" s="86"/>
      <c r="C100" s="99">
        <f t="shared" si="2"/>
        <v>0</v>
      </c>
      <c r="D100" s="99"/>
      <c r="E100" s="99"/>
      <c r="F100" s="99"/>
      <c r="G100" s="99"/>
      <c r="H100" s="99"/>
      <c r="I100" s="99"/>
      <c r="J100" s="99"/>
      <c r="K100" s="99"/>
    </row>
    <row r="101" spans="1:11" ht="26.25" thickBot="1">
      <c r="A101" s="15" t="s">
        <v>50</v>
      </c>
      <c r="B101" s="10">
        <v>324</v>
      </c>
      <c r="C101" s="50">
        <f t="shared" si="2"/>
        <v>0</v>
      </c>
      <c r="D101" s="50"/>
      <c r="E101" s="50"/>
      <c r="F101" s="50"/>
      <c r="G101" s="50"/>
      <c r="H101" s="50"/>
      <c r="I101" s="50"/>
      <c r="J101" s="50"/>
      <c r="K101" s="50"/>
    </row>
    <row r="102" spans="1:11" ht="39" thickBot="1">
      <c r="A102" s="15" t="s">
        <v>51</v>
      </c>
      <c r="B102" s="10">
        <v>325</v>
      </c>
      <c r="C102" s="50">
        <f t="shared" si="2"/>
        <v>0</v>
      </c>
      <c r="D102" s="50"/>
      <c r="E102" s="50"/>
      <c r="F102" s="50"/>
      <c r="G102" s="50"/>
      <c r="H102" s="50"/>
      <c r="I102" s="50"/>
      <c r="J102" s="50"/>
      <c r="K102" s="50"/>
    </row>
    <row r="103" spans="1:11" ht="15.75" thickBot="1">
      <c r="A103" s="12" t="s">
        <v>52</v>
      </c>
      <c r="B103" s="10">
        <v>326</v>
      </c>
      <c r="C103" s="50">
        <f t="shared" si="2"/>
        <v>0</v>
      </c>
      <c r="D103" s="50"/>
      <c r="E103" s="50"/>
      <c r="F103" s="50"/>
      <c r="G103" s="50"/>
      <c r="H103" s="50"/>
      <c r="I103" s="50"/>
      <c r="J103" s="50"/>
      <c r="K103" s="50"/>
    </row>
    <row r="104" spans="1:11" ht="24" customHeight="1" thickBot="1">
      <c r="A104" s="105" t="s">
        <v>90</v>
      </c>
      <c r="B104" s="106"/>
      <c r="C104" s="106"/>
      <c r="D104" s="106"/>
      <c r="E104" s="106"/>
      <c r="F104" s="106"/>
      <c r="G104" s="106"/>
      <c r="H104" s="106"/>
      <c r="I104" s="106"/>
      <c r="J104" s="106"/>
      <c r="K104" s="107"/>
    </row>
    <row r="105" spans="1:11" ht="24" customHeight="1" thickBot="1">
      <c r="A105" s="105" t="s">
        <v>91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7"/>
    </row>
    <row r="106" spans="1:11" ht="64.5" thickBot="1">
      <c r="A106" s="12" t="s">
        <v>92</v>
      </c>
      <c r="B106" s="10" t="s">
        <v>219</v>
      </c>
      <c r="C106" s="33">
        <f>SUM(D106:K106)</f>
        <v>10</v>
      </c>
      <c r="D106" s="13"/>
      <c r="E106" s="13"/>
      <c r="F106" s="13"/>
      <c r="G106" s="13">
        <v>3</v>
      </c>
      <c r="H106" s="13">
        <v>3</v>
      </c>
      <c r="I106" s="13">
        <v>4</v>
      </c>
      <c r="J106" s="10" t="s">
        <v>31</v>
      </c>
      <c r="K106" s="10" t="s">
        <v>31</v>
      </c>
    </row>
    <row r="107" spans="1:11" ht="77.25" thickBot="1">
      <c r="A107" s="12" t="s">
        <v>93</v>
      </c>
      <c r="B107" s="10" t="s">
        <v>218</v>
      </c>
      <c r="C107" s="33">
        <f>SUM(D107:K107)</f>
        <v>6</v>
      </c>
      <c r="D107" s="13"/>
      <c r="E107" s="13"/>
      <c r="F107" s="13"/>
      <c r="G107" s="13">
        <v>2</v>
      </c>
      <c r="H107" s="13">
        <v>1</v>
      </c>
      <c r="I107" s="13">
        <v>3</v>
      </c>
      <c r="J107" s="10" t="s">
        <v>31</v>
      </c>
      <c r="K107" s="10" t="s">
        <v>31</v>
      </c>
    </row>
    <row r="108" spans="1:11" ht="51.75" thickBot="1">
      <c r="A108" s="12" t="s">
        <v>94</v>
      </c>
      <c r="B108" s="10" t="s">
        <v>216</v>
      </c>
      <c r="C108" s="33">
        <f>SUM(D108:K108)</f>
        <v>4</v>
      </c>
      <c r="D108" s="13"/>
      <c r="E108" s="13"/>
      <c r="F108" s="13"/>
      <c r="G108" s="13">
        <v>1</v>
      </c>
      <c r="H108" s="13">
        <v>2</v>
      </c>
      <c r="I108" s="13">
        <v>1</v>
      </c>
      <c r="J108" s="10" t="s">
        <v>31</v>
      </c>
      <c r="K108" s="10" t="s">
        <v>31</v>
      </c>
    </row>
    <row r="109" spans="1:11" ht="90" thickBot="1">
      <c r="A109" s="12" t="s">
        <v>95</v>
      </c>
      <c r="B109" s="10" t="s">
        <v>217</v>
      </c>
      <c r="C109" s="33">
        <f>SUM(D109:K109)</f>
        <v>4</v>
      </c>
      <c r="D109" s="13"/>
      <c r="E109" s="13"/>
      <c r="F109" s="13"/>
      <c r="G109" s="13">
        <v>1</v>
      </c>
      <c r="H109" s="13">
        <v>1</v>
      </c>
      <c r="I109" s="13">
        <v>2</v>
      </c>
      <c r="J109" s="10" t="s">
        <v>31</v>
      </c>
      <c r="K109" s="10" t="s">
        <v>31</v>
      </c>
    </row>
    <row r="110" spans="1:11" ht="15.75" thickBot="1">
      <c r="A110" s="105" t="s">
        <v>96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7"/>
    </row>
    <row r="111" spans="1:11" ht="77.25" thickBot="1">
      <c r="A111" s="12" t="s">
        <v>97</v>
      </c>
      <c r="B111" s="10" t="s">
        <v>215</v>
      </c>
      <c r="C111" s="33">
        <f>SUM(D111:K111)</f>
        <v>18</v>
      </c>
      <c r="D111" s="13"/>
      <c r="E111" s="13"/>
      <c r="F111" s="13"/>
      <c r="G111" s="13">
        <v>9</v>
      </c>
      <c r="H111" s="13">
        <v>5</v>
      </c>
      <c r="I111" s="13">
        <v>4</v>
      </c>
      <c r="J111" s="10" t="s">
        <v>31</v>
      </c>
      <c r="K111" s="10" t="s">
        <v>31</v>
      </c>
    </row>
    <row r="112" spans="1:11" ht="39" thickBot="1">
      <c r="A112" s="12" t="s">
        <v>98</v>
      </c>
      <c r="B112" s="10" t="s">
        <v>214</v>
      </c>
      <c r="C112" s="33">
        <f>SUM(D112:K112)</f>
        <v>2</v>
      </c>
      <c r="D112" s="13"/>
      <c r="E112" s="13"/>
      <c r="F112" s="13"/>
      <c r="G112" s="13">
        <v>2</v>
      </c>
      <c r="H112" s="13"/>
      <c r="I112" s="13"/>
      <c r="J112" s="10" t="s">
        <v>31</v>
      </c>
      <c r="K112" s="10" t="s">
        <v>31</v>
      </c>
    </row>
    <row r="113" spans="1:11" ht="51.75" thickBot="1">
      <c r="A113" s="12" t="s">
        <v>99</v>
      </c>
      <c r="B113" s="10" t="s">
        <v>213</v>
      </c>
      <c r="C113" s="33">
        <f>SUM(D113:K113)</f>
        <v>0</v>
      </c>
      <c r="D113" s="13"/>
      <c r="E113" s="13"/>
      <c r="F113" s="13"/>
      <c r="G113" s="13"/>
      <c r="H113" s="13"/>
      <c r="I113" s="13"/>
      <c r="J113" s="10" t="s">
        <v>31</v>
      </c>
      <c r="K113" s="10" t="s">
        <v>31</v>
      </c>
    </row>
    <row r="114" spans="1:11">
      <c r="A114" s="90" t="s">
        <v>100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2"/>
    </row>
    <row r="115" spans="1:11" ht="15.75" thickBot="1">
      <c r="A115" s="93" t="s">
        <v>101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5"/>
    </row>
    <row r="116" spans="1:11" ht="15.75" thickBot="1">
      <c r="A116" s="12" t="s">
        <v>102</v>
      </c>
      <c r="B116" s="10" t="s">
        <v>212</v>
      </c>
      <c r="C116" s="81">
        <v>88557.927899999995</v>
      </c>
      <c r="D116" s="52" t="s">
        <v>31</v>
      </c>
      <c r="E116" s="52" t="s">
        <v>31</v>
      </c>
      <c r="F116" s="52" t="s">
        <v>31</v>
      </c>
      <c r="G116" s="52" t="s">
        <v>31</v>
      </c>
      <c r="H116" s="52" t="s">
        <v>31</v>
      </c>
      <c r="I116" s="52" t="s">
        <v>31</v>
      </c>
      <c r="J116" s="52" t="s">
        <v>31</v>
      </c>
      <c r="K116" s="52" t="s">
        <v>31</v>
      </c>
    </row>
    <row r="117" spans="1:11" ht="60.75" thickBot="1">
      <c r="A117" s="16" t="s">
        <v>103</v>
      </c>
      <c r="B117" s="10" t="s">
        <v>211</v>
      </c>
      <c r="C117" s="81">
        <v>18999.733820000001</v>
      </c>
      <c r="D117" s="52" t="s">
        <v>31</v>
      </c>
      <c r="E117" s="52" t="s">
        <v>31</v>
      </c>
      <c r="F117" s="52" t="s">
        <v>31</v>
      </c>
      <c r="G117" s="52" t="s">
        <v>31</v>
      </c>
      <c r="H117" s="52" t="s">
        <v>31</v>
      </c>
      <c r="I117" s="52" t="s">
        <v>31</v>
      </c>
      <c r="J117" s="52" t="s">
        <v>31</v>
      </c>
      <c r="K117" s="52" t="s">
        <v>31</v>
      </c>
    </row>
    <row r="118" spans="1:11" ht="51.75" thickBot="1">
      <c r="A118" s="12" t="s">
        <v>104</v>
      </c>
      <c r="B118" s="10" t="s">
        <v>210</v>
      </c>
      <c r="C118" s="49">
        <f t="shared" ref="C118:C125" si="3">SUM(D118:K118)</f>
        <v>9930.402689999999</v>
      </c>
      <c r="D118" s="50"/>
      <c r="E118" s="50"/>
      <c r="F118" s="50"/>
      <c r="G118" s="50">
        <v>7648.3526199999997</v>
      </c>
      <c r="H118" s="50">
        <v>476.12806999999998</v>
      </c>
      <c r="I118" s="50">
        <v>1805.922</v>
      </c>
      <c r="J118" s="52" t="s">
        <v>31</v>
      </c>
      <c r="K118" s="52" t="s">
        <v>31</v>
      </c>
    </row>
    <row r="119" spans="1:11" ht="64.5" thickBot="1">
      <c r="A119" s="12" t="s">
        <v>105</v>
      </c>
      <c r="B119" s="10" t="s">
        <v>209</v>
      </c>
      <c r="C119" s="49">
        <f t="shared" si="3"/>
        <v>2727.6844700000001</v>
      </c>
      <c r="D119" s="50"/>
      <c r="E119" s="50"/>
      <c r="F119" s="50"/>
      <c r="G119" s="50">
        <v>1001.258</v>
      </c>
      <c r="H119" s="50">
        <v>299.73446999999999</v>
      </c>
      <c r="I119" s="50">
        <v>1426.692</v>
      </c>
      <c r="J119" s="52" t="s">
        <v>31</v>
      </c>
      <c r="K119" s="52" t="s">
        <v>31</v>
      </c>
    </row>
    <row r="120" spans="1:11" ht="51.75" thickBot="1">
      <c r="A120" s="12" t="s">
        <v>106</v>
      </c>
      <c r="B120" s="10" t="s">
        <v>208</v>
      </c>
      <c r="C120" s="53">
        <f>SUM(D120:I120)</f>
        <v>5012.69434</v>
      </c>
      <c r="D120" s="54"/>
      <c r="E120" s="54"/>
      <c r="F120" s="54"/>
      <c r="G120" s="54">
        <v>4520.0243399999999</v>
      </c>
      <c r="H120" s="54">
        <v>127.67</v>
      </c>
      <c r="I120" s="55">
        <v>365</v>
      </c>
      <c r="J120" s="52" t="s">
        <v>31</v>
      </c>
      <c r="K120" s="52" t="s">
        <v>31</v>
      </c>
    </row>
    <row r="121" spans="1:11">
      <c r="A121" s="17" t="s">
        <v>107</v>
      </c>
      <c r="B121" s="84" t="s">
        <v>207</v>
      </c>
      <c r="C121" s="109">
        <f>SUM(D121:I121)</f>
        <v>5012.69434</v>
      </c>
      <c r="D121" s="109"/>
      <c r="E121" s="109"/>
      <c r="F121" s="109"/>
      <c r="G121" s="109">
        <v>4520.0243399999999</v>
      </c>
      <c r="H121" s="109">
        <v>127.67</v>
      </c>
      <c r="I121" s="108">
        <v>365</v>
      </c>
      <c r="J121" s="103" t="s">
        <v>31</v>
      </c>
      <c r="K121" s="96" t="s">
        <v>31</v>
      </c>
    </row>
    <row r="122" spans="1:11" ht="15.75" thickBot="1">
      <c r="A122" s="12" t="s">
        <v>108</v>
      </c>
      <c r="B122" s="86"/>
      <c r="C122" s="109"/>
      <c r="D122" s="109"/>
      <c r="E122" s="109"/>
      <c r="F122" s="109"/>
      <c r="G122" s="109"/>
      <c r="H122" s="109"/>
      <c r="I122" s="108"/>
      <c r="J122" s="104"/>
      <c r="K122" s="97"/>
    </row>
    <row r="123" spans="1:11" ht="26.25" thickBot="1">
      <c r="A123" s="15" t="s">
        <v>109</v>
      </c>
      <c r="B123" s="10" t="s">
        <v>206</v>
      </c>
      <c r="C123" s="56">
        <f t="shared" si="3"/>
        <v>0</v>
      </c>
      <c r="D123" s="55"/>
      <c r="E123" s="55"/>
      <c r="F123" s="55"/>
      <c r="G123" s="55"/>
      <c r="H123" s="55"/>
      <c r="I123" s="55"/>
      <c r="J123" s="52" t="s">
        <v>31</v>
      </c>
      <c r="K123" s="52" t="s">
        <v>31</v>
      </c>
    </row>
    <row r="124" spans="1:11" ht="90" thickBot="1">
      <c r="A124" s="12" t="s">
        <v>110</v>
      </c>
      <c r="B124" s="10" t="s">
        <v>205</v>
      </c>
      <c r="C124" s="49">
        <f t="shared" si="3"/>
        <v>1770.6684700000001</v>
      </c>
      <c r="D124" s="50"/>
      <c r="E124" s="50"/>
      <c r="F124" s="50"/>
      <c r="G124" s="50">
        <v>571.75</v>
      </c>
      <c r="H124" s="50">
        <v>299.73446999999999</v>
      </c>
      <c r="I124" s="50">
        <v>899.18399999999997</v>
      </c>
      <c r="J124" s="52" t="s">
        <v>31</v>
      </c>
      <c r="K124" s="52" t="s">
        <v>31</v>
      </c>
    </row>
    <row r="125" spans="1:11" ht="77.25" thickBot="1">
      <c r="A125" s="15" t="s">
        <v>111</v>
      </c>
      <c r="B125" s="18" t="s">
        <v>204</v>
      </c>
      <c r="C125" s="49">
        <f t="shared" si="3"/>
        <v>0</v>
      </c>
      <c r="D125" s="57" t="s">
        <v>31</v>
      </c>
      <c r="E125" s="57" t="s">
        <v>31</v>
      </c>
      <c r="F125" s="57" t="s">
        <v>31</v>
      </c>
      <c r="G125" s="50"/>
      <c r="H125" s="57" t="s">
        <v>31</v>
      </c>
      <c r="I125" s="57" t="s">
        <v>31</v>
      </c>
      <c r="J125" s="57" t="s">
        <v>31</v>
      </c>
      <c r="K125" s="57" t="s">
        <v>31</v>
      </c>
    </row>
    <row r="126" spans="1:11" ht="15.75">
      <c r="A126" s="19"/>
    </row>
    <row r="127" spans="1:11" ht="16.5" customHeight="1">
      <c r="A127" s="113" t="s">
        <v>229</v>
      </c>
      <c r="B127" s="113"/>
      <c r="C127" s="58"/>
      <c r="D127" s="59"/>
      <c r="E127" s="58"/>
    </row>
    <row r="128" spans="1:11" ht="15.75">
      <c r="A128" s="113"/>
      <c r="B128" s="113"/>
      <c r="C128" s="114" t="s">
        <v>230</v>
      </c>
      <c r="D128" s="114"/>
      <c r="E128" s="114"/>
      <c r="G128" s="114" t="s">
        <v>231</v>
      </c>
      <c r="H128" s="114"/>
      <c r="I128" s="114"/>
      <c r="J128" s="114"/>
    </row>
    <row r="129" spans="1:8" ht="15.75">
      <c r="A129" s="59"/>
      <c r="B129" s="60"/>
      <c r="C129" s="115" t="s">
        <v>112</v>
      </c>
      <c r="D129" s="115"/>
      <c r="H129" s="60" t="s">
        <v>113</v>
      </c>
    </row>
    <row r="130" spans="1:8" ht="15.75">
      <c r="A130" s="59"/>
      <c r="B130" s="60"/>
      <c r="C130" s="60"/>
      <c r="D130" s="60"/>
      <c r="E130" s="60"/>
    </row>
    <row r="131" spans="1:8" ht="15.75">
      <c r="A131" s="59"/>
      <c r="B131" s="60"/>
      <c r="C131" s="60"/>
      <c r="D131" s="60"/>
      <c r="E131" s="61"/>
    </row>
    <row r="132" spans="1:8" ht="15.75">
      <c r="A132" s="4"/>
      <c r="B132" s="20"/>
      <c r="C132" s="20"/>
      <c r="D132" s="20"/>
      <c r="E132" s="20" t="s">
        <v>114</v>
      </c>
    </row>
    <row r="133" spans="1:8" ht="15.75">
      <c r="A133" s="19"/>
    </row>
    <row r="134" spans="1:8" ht="15.75">
      <c r="A134" s="111" t="s">
        <v>232</v>
      </c>
      <c r="B134" s="111"/>
    </row>
    <row r="135" spans="1:8" ht="15.75">
      <c r="A135" s="111" t="s">
        <v>233</v>
      </c>
      <c r="B135" s="111"/>
    </row>
    <row r="136" spans="1:8" ht="15.75">
      <c r="A136" s="111" t="s">
        <v>234</v>
      </c>
      <c r="B136" s="111"/>
    </row>
    <row r="138" spans="1:8" ht="15.75">
      <c r="A138" s="19"/>
    </row>
  </sheetData>
  <mergeCells count="106">
    <mergeCell ref="K99:K100"/>
    <mergeCell ref="A135:B135"/>
    <mergeCell ref="A136:B136"/>
    <mergeCell ref="B12:J12"/>
    <mergeCell ref="B14:J14"/>
    <mergeCell ref="A127:B128"/>
    <mergeCell ref="C128:E128"/>
    <mergeCell ref="G128:J128"/>
    <mergeCell ref="C129:D129"/>
    <mergeCell ref="A134:B134"/>
    <mergeCell ref="B99:B100"/>
    <mergeCell ref="C99:C100"/>
    <mergeCell ref="G94:G95"/>
    <mergeCell ref="H94:H95"/>
    <mergeCell ref="I94:I95"/>
    <mergeCell ref="J94:J95"/>
    <mergeCell ref="I99:I100"/>
    <mergeCell ref="J99:J100"/>
    <mergeCell ref="A7:K7"/>
    <mergeCell ref="A3:K3"/>
    <mergeCell ref="A8:K8"/>
    <mergeCell ref="A9:K9"/>
    <mergeCell ref="D62:D63"/>
    <mergeCell ref="E62:E63"/>
    <mergeCell ref="F62:F63"/>
    <mergeCell ref="G62:G63"/>
    <mergeCell ref="C62:C63"/>
    <mergeCell ref="A2:K2"/>
    <mergeCell ref="A110:K110"/>
    <mergeCell ref="G99:G100"/>
    <mergeCell ref="H99:H100"/>
    <mergeCell ref="A55:K55"/>
    <mergeCell ref="B62:B63"/>
    <mergeCell ref="C66:C67"/>
    <mergeCell ref="D66:D67"/>
    <mergeCell ref="E66:E67"/>
    <mergeCell ref="F66:F67"/>
    <mergeCell ref="A104:K104"/>
    <mergeCell ref="A16:K16"/>
    <mergeCell ref="E121:E122"/>
    <mergeCell ref="B94:B95"/>
    <mergeCell ref="C94:C95"/>
    <mergeCell ref="D94:D95"/>
    <mergeCell ref="E94:E95"/>
    <mergeCell ref="G121:G122"/>
    <mergeCell ref="H121:H122"/>
    <mergeCell ref="K94:K95"/>
    <mergeCell ref="A115:K115"/>
    <mergeCell ref="A105:K105"/>
    <mergeCell ref="I121:I122"/>
    <mergeCell ref="B121:B122"/>
    <mergeCell ref="C121:C122"/>
    <mergeCell ref="D121:D122"/>
    <mergeCell ref="F121:F122"/>
    <mergeCell ref="F94:F95"/>
    <mergeCell ref="B66:B67"/>
    <mergeCell ref="A1:K1"/>
    <mergeCell ref="A5:K5"/>
    <mergeCell ref="A6:K6"/>
    <mergeCell ref="J121:J122"/>
    <mergeCell ref="D99:D100"/>
    <mergeCell ref="E99:E100"/>
    <mergeCell ref="F99:F100"/>
    <mergeCell ref="A114:K114"/>
    <mergeCell ref="J62:J63"/>
    <mergeCell ref="K62:K63"/>
    <mergeCell ref="K121:K122"/>
    <mergeCell ref="I66:I67"/>
    <mergeCell ref="J66:J67"/>
    <mergeCell ref="K66:K67"/>
    <mergeCell ref="A72:K72"/>
    <mergeCell ref="A73:K73"/>
    <mergeCell ref="G66:G67"/>
    <mergeCell ref="H66:H67"/>
    <mergeCell ref="E44:E45"/>
    <mergeCell ref="F44:F45"/>
    <mergeCell ref="G44:G45"/>
    <mergeCell ref="H44:H45"/>
    <mergeCell ref="H62:H63"/>
    <mergeCell ref="I62:I63"/>
    <mergeCell ref="B49:B50"/>
    <mergeCell ref="C49:C50"/>
    <mergeCell ref="D49:D50"/>
    <mergeCell ref="E49:E50"/>
    <mergeCell ref="K49:K50"/>
    <mergeCell ref="A21:K21"/>
    <mergeCell ref="A22:K22"/>
    <mergeCell ref="B44:B45"/>
    <mergeCell ref="C44:C45"/>
    <mergeCell ref="D44:D45"/>
    <mergeCell ref="J44:J45"/>
    <mergeCell ref="K44:K45"/>
    <mergeCell ref="G49:G50"/>
    <mergeCell ref="H49:H50"/>
    <mergeCell ref="I49:I50"/>
    <mergeCell ref="J49:J50"/>
    <mergeCell ref="F49:F50"/>
    <mergeCell ref="I44:I45"/>
    <mergeCell ref="A17:A19"/>
    <mergeCell ref="B17:B19"/>
    <mergeCell ref="D17:K17"/>
    <mergeCell ref="D18:F18"/>
    <mergeCell ref="G18:G19"/>
    <mergeCell ref="H18:H19"/>
    <mergeCell ref="I18:I19"/>
    <mergeCell ref="J18:K18"/>
  </mergeCells>
  <phoneticPr fontId="0" type="noConversion"/>
  <hyperlinks>
    <hyperlink ref="A117" r:id="rId1" display="consultantplus://offline/ref=CF0B65AD7F358AF64A7F96E48FA9F722905D1B93A50E5216B7F11D768EEDDF1330B561F0A1B2C9E9U8x2M"/>
  </hyperlinks>
  <pageMargins left="0.5" right="0.35" top="0.43307086614173229" bottom="0.51181102362204722" header="0.31496062992125984" footer="0.31496062992125984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topLeftCell="A13" zoomScale="90" zoomScaleNormal="100" zoomScaleSheetLayoutView="90" workbookViewId="0">
      <selection activeCell="D28" sqref="D28"/>
    </sheetView>
  </sheetViews>
  <sheetFormatPr defaultRowHeight="15"/>
  <cols>
    <col min="1" max="1" width="6.7109375" customWidth="1"/>
    <col min="2" max="2" width="46.42578125" customWidth="1"/>
    <col min="3" max="10" width="12.42578125" customWidth="1"/>
  </cols>
  <sheetData>
    <row r="1" spans="1:10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5.75">
      <c r="A4" s="1"/>
    </row>
    <row r="5" spans="1:10" ht="16.5">
      <c r="A5" s="2"/>
    </row>
    <row r="6" spans="1:10" ht="16.5">
      <c r="A6" s="117" t="s">
        <v>115</v>
      </c>
      <c r="B6" s="117"/>
      <c r="C6" s="117"/>
      <c r="D6" s="117"/>
      <c r="E6" s="117"/>
      <c r="F6" s="117"/>
      <c r="G6" s="117"/>
      <c r="H6" s="117"/>
      <c r="I6" s="117"/>
      <c r="J6" s="117"/>
    </row>
    <row r="7" spans="1:10" ht="15.75">
      <c r="A7" s="102" t="s">
        <v>4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16.5">
      <c r="A8" s="116" t="s">
        <v>116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6.5">
      <c r="A9" s="116" t="s">
        <v>117</v>
      </c>
      <c r="B9" s="116"/>
      <c r="C9" s="116"/>
      <c r="D9" s="116"/>
      <c r="E9" s="116"/>
      <c r="F9" s="116"/>
      <c r="G9" s="116"/>
      <c r="H9" s="116"/>
      <c r="I9" s="116"/>
      <c r="J9" s="116"/>
    </row>
    <row r="10" spans="1:10" ht="16.5">
      <c r="A10" s="116" t="s">
        <v>118</v>
      </c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ht="15.75">
      <c r="A11" s="3"/>
    </row>
    <row r="12" spans="1:10" ht="15.75">
      <c r="A12" s="132" t="s">
        <v>119</v>
      </c>
      <c r="B12" s="132"/>
      <c r="J12" s="25"/>
    </row>
    <row r="13" spans="1:10" ht="50.25" customHeight="1">
      <c r="A13" s="132" t="s">
        <v>9</v>
      </c>
      <c r="B13" s="132"/>
      <c r="C13" s="112" t="s">
        <v>235</v>
      </c>
      <c r="D13" s="112"/>
      <c r="E13" s="112"/>
      <c r="F13" s="112"/>
      <c r="G13" s="112"/>
      <c r="H13" s="112"/>
      <c r="I13" s="112"/>
      <c r="J13" s="25"/>
    </row>
    <row r="14" spans="1:10" ht="15.75">
      <c r="A14" s="4"/>
      <c r="J14" s="25"/>
    </row>
    <row r="15" spans="1:10" ht="36" customHeight="1">
      <c r="A15" s="131" t="s">
        <v>10</v>
      </c>
      <c r="B15" s="131"/>
      <c r="C15" s="112" t="s">
        <v>236</v>
      </c>
      <c r="D15" s="112"/>
      <c r="E15" s="112"/>
      <c r="F15" s="112"/>
      <c r="G15" s="112"/>
      <c r="H15" s="112"/>
      <c r="I15" s="112"/>
      <c r="J15" s="25"/>
    </row>
    <row r="16" spans="1:10" ht="15.75">
      <c r="A16" s="6"/>
      <c r="J16" s="25"/>
    </row>
    <row r="17" spans="1:10" ht="16.5" thickBot="1">
      <c r="A17" s="130" t="s">
        <v>11</v>
      </c>
      <c r="B17" s="130"/>
      <c r="C17" s="130"/>
      <c r="D17" s="130"/>
      <c r="E17" s="130"/>
      <c r="F17" s="130"/>
      <c r="G17" s="130"/>
      <c r="H17" s="130"/>
      <c r="I17" s="130"/>
      <c r="J17" s="130"/>
    </row>
    <row r="18" spans="1:10" ht="26.45" customHeight="1" thickBot="1">
      <c r="A18" s="118" t="s">
        <v>120</v>
      </c>
      <c r="B18" s="118" t="s">
        <v>121</v>
      </c>
      <c r="C18" s="118" t="s">
        <v>122</v>
      </c>
      <c r="D18" s="118" t="s">
        <v>123</v>
      </c>
      <c r="E18" s="118" t="s">
        <v>124</v>
      </c>
      <c r="F18" s="118" t="s">
        <v>125</v>
      </c>
      <c r="G18" s="118" t="s">
        <v>126</v>
      </c>
      <c r="H18" s="128" t="s">
        <v>127</v>
      </c>
      <c r="I18" s="129"/>
      <c r="J18" s="118" t="s">
        <v>128</v>
      </c>
    </row>
    <row r="19" spans="1:10" ht="25.5">
      <c r="A19" s="119"/>
      <c r="B19" s="119"/>
      <c r="C19" s="119"/>
      <c r="D19" s="119"/>
      <c r="E19" s="119"/>
      <c r="F19" s="119"/>
      <c r="G19" s="119"/>
      <c r="H19" s="118" t="s">
        <v>129</v>
      </c>
      <c r="I19" s="22" t="s">
        <v>130</v>
      </c>
      <c r="J19" s="119"/>
    </row>
    <row r="20" spans="1:10" ht="33.6" customHeight="1" thickBot="1">
      <c r="A20" s="120"/>
      <c r="B20" s="120"/>
      <c r="C20" s="120"/>
      <c r="D20" s="120"/>
      <c r="E20" s="120"/>
      <c r="F20" s="120"/>
      <c r="G20" s="120"/>
      <c r="H20" s="120"/>
      <c r="I20" s="23" t="s">
        <v>131</v>
      </c>
      <c r="J20" s="120"/>
    </row>
    <row r="21" spans="1:10" ht="15.75" thickBot="1">
      <c r="A21" s="24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3">
        <v>9</v>
      </c>
      <c r="J21" s="23">
        <v>10</v>
      </c>
    </row>
    <row r="22" spans="1:10" ht="15" customHeight="1">
      <c r="A22" s="124" t="s">
        <v>237</v>
      </c>
      <c r="B22" s="125"/>
      <c r="C22" s="125"/>
      <c r="D22" s="125"/>
      <c r="E22" s="125"/>
      <c r="F22" s="125"/>
      <c r="G22" s="125"/>
      <c r="H22" s="125"/>
      <c r="I22" s="125"/>
      <c r="J22" s="126"/>
    </row>
    <row r="23" spans="1:10" ht="15.75" customHeight="1">
      <c r="A23" s="121" t="s">
        <v>132</v>
      </c>
      <c r="B23" s="122"/>
      <c r="C23" s="122"/>
      <c r="D23" s="122"/>
      <c r="E23" s="122"/>
      <c r="F23" s="122"/>
      <c r="G23" s="122"/>
      <c r="H23" s="122"/>
      <c r="I23" s="122"/>
      <c r="J23" s="123"/>
    </row>
    <row r="24" spans="1:10" ht="102.75">
      <c r="A24" s="64">
        <v>128</v>
      </c>
      <c r="B24" s="65" t="s">
        <v>250</v>
      </c>
      <c r="C24" s="66">
        <v>42746</v>
      </c>
      <c r="D24" s="64" t="s">
        <v>238</v>
      </c>
      <c r="E24" s="67">
        <v>469.67599999999999</v>
      </c>
      <c r="F24" s="67">
        <v>469.67599999999999</v>
      </c>
      <c r="G24" s="68">
        <v>0</v>
      </c>
      <c r="H24" s="69">
        <f>E24-F24</f>
        <v>0</v>
      </c>
      <c r="I24" s="70">
        <f>H24/E24*100</f>
        <v>0</v>
      </c>
      <c r="J24" s="71">
        <v>1</v>
      </c>
    </row>
    <row r="25" spans="1:10" ht="102.75">
      <c r="A25" s="64">
        <v>129</v>
      </c>
      <c r="B25" s="65" t="s">
        <v>251</v>
      </c>
      <c r="C25" s="66">
        <v>42746</v>
      </c>
      <c r="D25" s="64" t="s">
        <v>238</v>
      </c>
      <c r="E25" s="67">
        <v>379.23</v>
      </c>
      <c r="F25" s="67">
        <v>365</v>
      </c>
      <c r="G25" s="68">
        <v>0</v>
      </c>
      <c r="H25" s="69">
        <f t="shared" ref="H25:H36" si="0">E25-F25</f>
        <v>14.230000000000018</v>
      </c>
      <c r="I25" s="70">
        <f t="shared" ref="I25:I36" si="1">H25/E25*100</f>
        <v>3.7523402684386831</v>
      </c>
      <c r="J25" s="71">
        <v>2</v>
      </c>
    </row>
    <row r="26" spans="1:10" ht="102.75">
      <c r="A26" s="64">
        <v>132</v>
      </c>
      <c r="B26" s="65" t="s">
        <v>247</v>
      </c>
      <c r="C26" s="66">
        <v>42745</v>
      </c>
      <c r="D26" s="64" t="s">
        <v>241</v>
      </c>
      <c r="E26" s="67">
        <v>571.75</v>
      </c>
      <c r="F26" s="67">
        <v>571.75</v>
      </c>
      <c r="G26" s="68">
        <v>0</v>
      </c>
      <c r="H26" s="69">
        <f t="shared" si="0"/>
        <v>0</v>
      </c>
      <c r="I26" s="70">
        <f t="shared" si="1"/>
        <v>0</v>
      </c>
      <c r="J26" s="71">
        <v>1</v>
      </c>
    </row>
    <row r="27" spans="1:10" ht="102.75">
      <c r="A27" s="64">
        <v>135</v>
      </c>
      <c r="B27" s="65" t="s">
        <v>252</v>
      </c>
      <c r="C27" s="66">
        <v>42765</v>
      </c>
      <c r="D27" s="64" t="s">
        <v>239</v>
      </c>
      <c r="E27" s="67">
        <v>299.73446999999999</v>
      </c>
      <c r="F27" s="67">
        <v>299.73446999999999</v>
      </c>
      <c r="G27" s="68">
        <v>0</v>
      </c>
      <c r="H27" s="69">
        <f t="shared" si="0"/>
        <v>0</v>
      </c>
      <c r="I27" s="70">
        <f t="shared" si="1"/>
        <v>0</v>
      </c>
      <c r="J27" s="71">
        <v>1</v>
      </c>
    </row>
    <row r="28" spans="1:10" ht="51.75">
      <c r="A28" s="64">
        <v>1</v>
      </c>
      <c r="B28" s="65" t="s">
        <v>253</v>
      </c>
      <c r="C28" s="66">
        <v>42413</v>
      </c>
      <c r="D28" s="64" t="s">
        <v>241</v>
      </c>
      <c r="E28" s="67">
        <v>174.42</v>
      </c>
      <c r="F28" s="67">
        <v>168.40199999999999</v>
      </c>
      <c r="G28" s="68">
        <v>0</v>
      </c>
      <c r="H28" s="69">
        <f t="shared" si="0"/>
        <v>6.0180000000000007</v>
      </c>
      <c r="I28" s="70">
        <f t="shared" si="1"/>
        <v>3.4502923976608195</v>
      </c>
      <c r="J28" s="71">
        <v>2</v>
      </c>
    </row>
    <row r="29" spans="1:10" ht="77.25">
      <c r="A29" s="64">
        <v>2</v>
      </c>
      <c r="B29" s="65" t="s">
        <v>254</v>
      </c>
      <c r="C29" s="66">
        <v>42774</v>
      </c>
      <c r="D29" s="64" t="s">
        <v>239</v>
      </c>
      <c r="E29" s="67">
        <v>120.5334</v>
      </c>
      <c r="F29" s="67">
        <v>120.5334</v>
      </c>
      <c r="G29" s="68">
        <v>0</v>
      </c>
      <c r="H29" s="69">
        <f t="shared" si="0"/>
        <v>0</v>
      </c>
      <c r="I29" s="70">
        <f t="shared" si="1"/>
        <v>0</v>
      </c>
      <c r="J29" s="71">
        <v>1</v>
      </c>
    </row>
    <row r="30" spans="1:10" ht="102.75">
      <c r="A30" s="64">
        <v>3</v>
      </c>
      <c r="B30" s="65" t="s">
        <v>255</v>
      </c>
      <c r="C30" s="66">
        <v>42793</v>
      </c>
      <c r="D30" s="64" t="s">
        <v>241</v>
      </c>
      <c r="E30" s="67">
        <v>6647.0946199999998</v>
      </c>
      <c r="F30" s="67">
        <v>4520.0243399999999</v>
      </c>
      <c r="G30" s="68">
        <v>0</v>
      </c>
      <c r="H30" s="69">
        <f t="shared" si="0"/>
        <v>2127.0702799999999</v>
      </c>
      <c r="I30" s="70">
        <f t="shared" si="1"/>
        <v>32.000000024070665</v>
      </c>
      <c r="J30" s="71">
        <v>8</v>
      </c>
    </row>
    <row r="31" spans="1:10" ht="77.25">
      <c r="A31" s="64">
        <v>4</v>
      </c>
      <c r="B31" s="65" t="s">
        <v>240</v>
      </c>
      <c r="C31" s="66">
        <v>42787</v>
      </c>
      <c r="D31" s="64" t="s">
        <v>239</v>
      </c>
      <c r="E31" s="67">
        <v>94.726900000000001</v>
      </c>
      <c r="F31" s="67">
        <v>50.17</v>
      </c>
      <c r="G31" s="68">
        <v>0</v>
      </c>
      <c r="H31" s="69">
        <f t="shared" si="0"/>
        <v>44.556899999999999</v>
      </c>
      <c r="I31" s="70">
        <f t="shared" si="1"/>
        <v>47.037219628215425</v>
      </c>
      <c r="J31" s="71">
        <v>2</v>
      </c>
    </row>
    <row r="32" spans="1:10" ht="39">
      <c r="A32" s="64">
        <v>5</v>
      </c>
      <c r="B32" s="65" t="s">
        <v>256</v>
      </c>
      <c r="C32" s="66">
        <v>42793</v>
      </c>
      <c r="D32" s="64" t="s">
        <v>241</v>
      </c>
      <c r="E32" s="67">
        <v>187.01129999999998</v>
      </c>
      <c r="F32" s="67">
        <v>158.06494000000001</v>
      </c>
      <c r="G32" s="68">
        <v>0</v>
      </c>
      <c r="H32" s="69">
        <f t="shared" si="0"/>
        <v>28.94635999999997</v>
      </c>
      <c r="I32" s="70">
        <f t="shared" si="1"/>
        <v>15.478401572525282</v>
      </c>
      <c r="J32" s="71">
        <v>5</v>
      </c>
    </row>
    <row r="33" spans="1:10" ht="115.5">
      <c r="A33" s="64">
        <v>6</v>
      </c>
      <c r="B33" s="65" t="s">
        <v>257</v>
      </c>
      <c r="C33" s="66">
        <v>42794</v>
      </c>
      <c r="D33" s="64" t="s">
        <v>241</v>
      </c>
      <c r="E33" s="67">
        <v>1857.24</v>
      </c>
      <c r="F33" s="67">
        <v>1857.24</v>
      </c>
      <c r="G33" s="68">
        <v>0</v>
      </c>
      <c r="H33" s="69">
        <f t="shared" si="0"/>
        <v>0</v>
      </c>
      <c r="I33" s="70">
        <f t="shared" si="1"/>
        <v>0</v>
      </c>
      <c r="J33" s="71">
        <v>1</v>
      </c>
    </row>
    <row r="34" spans="1:10" ht="90">
      <c r="A34" s="64">
        <v>7</v>
      </c>
      <c r="B34" s="65" t="s">
        <v>242</v>
      </c>
      <c r="C34" s="66">
        <v>42795</v>
      </c>
      <c r="D34" s="64" t="s">
        <v>239</v>
      </c>
      <c r="E34" s="67">
        <v>81.666699999999992</v>
      </c>
      <c r="F34" s="67">
        <v>77.5</v>
      </c>
      <c r="G34" s="68">
        <v>0</v>
      </c>
      <c r="H34" s="69">
        <f t="shared" si="0"/>
        <v>4.1666999999999916</v>
      </c>
      <c r="I34" s="70">
        <f t="shared" si="1"/>
        <v>5.1020795501716023</v>
      </c>
      <c r="J34" s="71">
        <v>2</v>
      </c>
    </row>
    <row r="35" spans="1:10" ht="102.75">
      <c r="A35" s="64">
        <v>9</v>
      </c>
      <c r="B35" s="65" t="s">
        <v>249</v>
      </c>
      <c r="C35" s="66">
        <v>42816</v>
      </c>
      <c r="D35" s="64" t="s">
        <v>238</v>
      </c>
      <c r="E35" s="67">
        <v>429.50799999999998</v>
      </c>
      <c r="F35" s="67">
        <v>429.50799999999998</v>
      </c>
      <c r="G35" s="68">
        <v>0</v>
      </c>
      <c r="H35" s="69">
        <f t="shared" si="0"/>
        <v>0</v>
      </c>
      <c r="I35" s="70">
        <f t="shared" si="1"/>
        <v>0</v>
      </c>
      <c r="J35" s="71">
        <v>1</v>
      </c>
    </row>
    <row r="36" spans="1:10" ht="39">
      <c r="A36" s="64">
        <v>10</v>
      </c>
      <c r="B36" s="65" t="s">
        <v>243</v>
      </c>
      <c r="C36" s="66">
        <v>42825</v>
      </c>
      <c r="D36" s="64" t="s">
        <v>239</v>
      </c>
      <c r="E36" s="67">
        <v>42.2</v>
      </c>
      <c r="F36" s="67">
        <v>40.982999999999997</v>
      </c>
      <c r="G36" s="68">
        <v>0</v>
      </c>
      <c r="H36" s="69">
        <f t="shared" si="0"/>
        <v>1.2170000000000059</v>
      </c>
      <c r="I36" s="70">
        <f t="shared" si="1"/>
        <v>2.8838862559241845</v>
      </c>
      <c r="J36" s="71">
        <v>1</v>
      </c>
    </row>
    <row r="37" spans="1:10">
      <c r="A37" s="68"/>
      <c r="B37" s="68" t="s">
        <v>133</v>
      </c>
      <c r="C37" s="68" t="s">
        <v>31</v>
      </c>
      <c r="D37" s="68" t="s">
        <v>31</v>
      </c>
      <c r="E37" s="69">
        <f>SUM(E24:E36)</f>
        <v>11354.79139</v>
      </c>
      <c r="F37" s="69">
        <f>SUM(F24:F36)</f>
        <v>9128.586150000001</v>
      </c>
      <c r="G37" s="69">
        <f>SUM(G24:G36)</f>
        <v>0</v>
      </c>
      <c r="H37" s="69">
        <f>SUM(H24:H36)</f>
        <v>2226.2052399999998</v>
      </c>
      <c r="I37" s="70">
        <f>H37/E37*100</f>
        <v>19.605866488754575</v>
      </c>
      <c r="J37" s="72">
        <f>SUM(J24:J36)</f>
        <v>28</v>
      </c>
    </row>
    <row r="38" spans="1:10">
      <c r="A38" s="127" t="s">
        <v>244</v>
      </c>
      <c r="B38" s="127"/>
      <c r="C38" s="127"/>
      <c r="D38" s="127"/>
      <c r="E38" s="127"/>
      <c r="F38" s="127"/>
      <c r="G38" s="127"/>
      <c r="H38" s="127"/>
      <c r="I38" s="127"/>
      <c r="J38" s="127"/>
    </row>
    <row r="39" spans="1:10">
      <c r="A39" s="127" t="s">
        <v>134</v>
      </c>
      <c r="B39" s="127"/>
      <c r="C39" s="127"/>
      <c r="D39" s="127"/>
      <c r="E39" s="127"/>
      <c r="F39" s="127"/>
      <c r="G39" s="127"/>
      <c r="H39" s="127"/>
      <c r="I39" s="127"/>
      <c r="J39" s="127"/>
    </row>
    <row r="40" spans="1:10">
      <c r="A40" s="68" t="s">
        <v>245</v>
      </c>
      <c r="B40" s="68" t="s">
        <v>245</v>
      </c>
      <c r="C40" s="68" t="s">
        <v>245</v>
      </c>
      <c r="D40" s="68" t="s">
        <v>245</v>
      </c>
      <c r="E40" s="68" t="s">
        <v>245</v>
      </c>
      <c r="F40" s="68" t="s">
        <v>245</v>
      </c>
      <c r="G40" s="68" t="s">
        <v>245</v>
      </c>
      <c r="H40" s="68" t="s">
        <v>245</v>
      </c>
      <c r="I40" s="68" t="s">
        <v>245</v>
      </c>
      <c r="J40" s="68" t="s">
        <v>245</v>
      </c>
    </row>
    <row r="41" spans="1:10">
      <c r="A41" s="68"/>
      <c r="B41" s="68" t="s">
        <v>135</v>
      </c>
      <c r="C41" s="68"/>
      <c r="D41" s="68"/>
      <c r="E41" s="68"/>
      <c r="F41" s="68"/>
      <c r="G41" s="68"/>
      <c r="H41" s="68"/>
      <c r="I41" s="68"/>
      <c r="J41" s="68"/>
    </row>
    <row r="42" spans="1:10">
      <c r="A42" s="127" t="s">
        <v>246</v>
      </c>
      <c r="B42" s="127"/>
      <c r="C42" s="127"/>
      <c r="D42" s="127"/>
      <c r="E42" s="127"/>
      <c r="F42" s="127"/>
      <c r="G42" s="127"/>
      <c r="H42" s="127"/>
      <c r="I42" s="127"/>
      <c r="J42" s="127"/>
    </row>
    <row r="43" spans="1:10">
      <c r="A43" s="127" t="s">
        <v>136</v>
      </c>
      <c r="B43" s="127"/>
      <c r="C43" s="127"/>
      <c r="D43" s="127"/>
      <c r="E43" s="127"/>
      <c r="F43" s="127"/>
      <c r="G43" s="127"/>
      <c r="H43" s="127"/>
      <c r="I43" s="127"/>
      <c r="J43" s="127"/>
    </row>
    <row r="44" spans="1:10" ht="102.75">
      <c r="A44" s="64">
        <v>136</v>
      </c>
      <c r="B44" s="65" t="s">
        <v>249</v>
      </c>
      <c r="C44" s="68" t="s">
        <v>31</v>
      </c>
      <c r="D44" s="64" t="s">
        <v>238</v>
      </c>
      <c r="E44" s="67">
        <v>527.50800000000004</v>
      </c>
      <c r="F44" s="68" t="s">
        <v>31</v>
      </c>
      <c r="G44" s="68">
        <v>0</v>
      </c>
      <c r="H44" s="68">
        <v>0</v>
      </c>
      <c r="I44" s="68">
        <v>0</v>
      </c>
      <c r="J44" s="71">
        <v>0</v>
      </c>
    </row>
    <row r="45" spans="1:10" ht="102.75">
      <c r="A45" s="64">
        <v>8</v>
      </c>
      <c r="B45" s="65" t="s">
        <v>248</v>
      </c>
      <c r="C45" s="68" t="s">
        <v>31</v>
      </c>
      <c r="D45" s="64" t="s">
        <v>241</v>
      </c>
      <c r="E45" s="67">
        <v>429.50799999999998</v>
      </c>
      <c r="F45" s="68" t="s">
        <v>31</v>
      </c>
      <c r="G45" s="68">
        <v>0</v>
      </c>
      <c r="H45" s="68">
        <v>0</v>
      </c>
      <c r="I45" s="68">
        <v>0</v>
      </c>
      <c r="J45" s="71">
        <v>0</v>
      </c>
    </row>
    <row r="46" spans="1:10">
      <c r="A46" s="68"/>
      <c r="B46" s="68" t="s">
        <v>137</v>
      </c>
      <c r="C46" s="68" t="s">
        <v>31</v>
      </c>
      <c r="D46" s="68" t="s">
        <v>31</v>
      </c>
      <c r="E46" s="69">
        <f>SUM(E44:E45)</f>
        <v>957.01600000000008</v>
      </c>
      <c r="F46" s="68" t="s">
        <v>31</v>
      </c>
      <c r="G46" s="69">
        <f>SUM(G44:G45)</f>
        <v>0</v>
      </c>
      <c r="H46" s="69">
        <f>SUM(H44:H45)</f>
        <v>0</v>
      </c>
      <c r="I46" s="69">
        <f>SUM(I44:I45)</f>
        <v>0</v>
      </c>
      <c r="J46" s="72">
        <f>SUM(J44:J45)</f>
        <v>0</v>
      </c>
    </row>
    <row r="47" spans="1:10">
      <c r="A47" s="73"/>
      <c r="B47" s="73" t="s">
        <v>138</v>
      </c>
      <c r="C47" s="73"/>
      <c r="D47" s="73"/>
      <c r="E47" s="74">
        <f>E37</f>
        <v>11354.79139</v>
      </c>
      <c r="F47" s="74">
        <f>F37</f>
        <v>9128.586150000001</v>
      </c>
      <c r="G47" s="74">
        <f>G37</f>
        <v>0</v>
      </c>
      <c r="H47" s="74">
        <f>H37</f>
        <v>2226.2052399999998</v>
      </c>
      <c r="I47" s="74">
        <f>I37</f>
        <v>19.605866488754575</v>
      </c>
      <c r="J47" s="75">
        <f>J46+J37</f>
        <v>28</v>
      </c>
    </row>
    <row r="48" spans="1:10" ht="15.75">
      <c r="A48" s="76"/>
    </row>
    <row r="49" spans="1:10" ht="15.75">
      <c r="A49" s="76"/>
    </row>
    <row r="50" spans="1:10" ht="15.75">
      <c r="A50" s="113" t="s">
        <v>229</v>
      </c>
      <c r="B50" s="133"/>
      <c r="C50" s="58"/>
      <c r="D50" s="59"/>
      <c r="E50" s="58"/>
    </row>
    <row r="51" spans="1:10" ht="15.75">
      <c r="A51" s="113"/>
      <c r="B51" s="133"/>
      <c r="C51" s="114" t="s">
        <v>230</v>
      </c>
      <c r="D51" s="114"/>
      <c r="E51" s="114"/>
      <c r="G51" s="114" t="s">
        <v>231</v>
      </c>
      <c r="H51" s="114"/>
      <c r="I51" s="114"/>
      <c r="J51" s="114"/>
    </row>
    <row r="52" spans="1:10" ht="15.75">
      <c r="A52" s="59"/>
      <c r="B52" s="60"/>
      <c r="C52" s="134" t="s">
        <v>112</v>
      </c>
      <c r="D52" s="134"/>
      <c r="H52" s="60" t="s">
        <v>113</v>
      </c>
    </row>
    <row r="53" spans="1:10" ht="15.75">
      <c r="A53" s="59"/>
      <c r="B53" s="60"/>
      <c r="C53" s="60"/>
      <c r="D53" s="60"/>
      <c r="E53" s="60"/>
    </row>
    <row r="54" spans="1:10" ht="15.75">
      <c r="A54" s="59"/>
      <c r="B54" s="60"/>
      <c r="C54" s="60"/>
      <c r="D54" s="60"/>
      <c r="E54" s="61"/>
    </row>
    <row r="55" spans="1:10" ht="15.75">
      <c r="A55" s="59"/>
      <c r="B55" s="60"/>
      <c r="C55" s="60"/>
      <c r="D55" s="60"/>
      <c r="E55" s="60" t="s">
        <v>114</v>
      </c>
    </row>
    <row r="56" spans="1:10" ht="15.75">
      <c r="A56" s="76"/>
    </row>
    <row r="57" spans="1:10" ht="15.75">
      <c r="A57" s="111" t="s">
        <v>232</v>
      </c>
      <c r="B57" s="111"/>
    </row>
    <row r="58" spans="1:10" ht="15.75">
      <c r="A58" s="111" t="s">
        <v>233</v>
      </c>
      <c r="B58" s="111"/>
    </row>
    <row r="59" spans="1:10" ht="15.75">
      <c r="A59" s="111" t="s">
        <v>234</v>
      </c>
      <c r="B59" s="111"/>
    </row>
  </sheetData>
  <mergeCells count="37">
    <mergeCell ref="A59:B59"/>
    <mergeCell ref="A50:B51"/>
    <mergeCell ref="C51:E51"/>
    <mergeCell ref="G51:J51"/>
    <mergeCell ref="A43:J43"/>
    <mergeCell ref="C52:D52"/>
    <mergeCell ref="A57:B57"/>
    <mergeCell ref="A58:B58"/>
    <mergeCell ref="A9:J9"/>
    <mergeCell ref="A10:J10"/>
    <mergeCell ref="A17:J17"/>
    <mergeCell ref="C13:I13"/>
    <mergeCell ref="C15:I15"/>
    <mergeCell ref="A15:B15"/>
    <mergeCell ref="A12:B12"/>
    <mergeCell ref="A13:B13"/>
    <mergeCell ref="A39:J39"/>
    <mergeCell ref="A42:J42"/>
    <mergeCell ref="J18:J20"/>
    <mergeCell ref="H19:H20"/>
    <mergeCell ref="H18:I18"/>
    <mergeCell ref="B18:B20"/>
    <mergeCell ref="C18:C20"/>
    <mergeCell ref="D18:D20"/>
    <mergeCell ref="E18:E20"/>
    <mergeCell ref="F18:F20"/>
    <mergeCell ref="G18:G20"/>
    <mergeCell ref="A23:J23"/>
    <mergeCell ref="A22:J22"/>
    <mergeCell ref="A18:A20"/>
    <mergeCell ref="A38:J38"/>
    <mergeCell ref="A8:J8"/>
    <mergeCell ref="A2:J2"/>
    <mergeCell ref="A1:J1"/>
    <mergeCell ref="A3:J3"/>
    <mergeCell ref="A6:J6"/>
    <mergeCell ref="A7:J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view="pageBreakPreview" zoomScale="90" zoomScaleNormal="100" zoomScaleSheetLayoutView="90" workbookViewId="0">
      <selection activeCell="U27" sqref="U27"/>
    </sheetView>
  </sheetViews>
  <sheetFormatPr defaultRowHeight="1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5.7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5.7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15.75">
      <c r="A3" s="130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5.75">
      <c r="A4" s="1"/>
    </row>
    <row r="5" spans="1:11" ht="16.5">
      <c r="A5" s="2"/>
    </row>
    <row r="6" spans="1:11" ht="15.75">
      <c r="A6" s="130" t="s">
        <v>139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1" ht="15.75">
      <c r="A7" s="102" t="s">
        <v>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ht="15.75">
      <c r="A8" s="102" t="s">
        <v>140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.75">
      <c r="A9" s="3"/>
    </row>
    <row r="10" spans="1:11" ht="15.75">
      <c r="A10" s="4" t="s">
        <v>119</v>
      </c>
      <c r="B10" s="137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47.25">
      <c r="A11" s="4" t="s">
        <v>9</v>
      </c>
      <c r="B11" s="138"/>
      <c r="C11" s="112" t="s">
        <v>235</v>
      </c>
      <c r="D11" s="112"/>
      <c r="E11" s="112"/>
      <c r="F11" s="112"/>
      <c r="G11" s="112"/>
      <c r="H11" s="112"/>
      <c r="I11" s="112"/>
      <c r="J11" s="112"/>
      <c r="K11" s="77"/>
    </row>
    <row r="12" spans="1:11" ht="15.75">
      <c r="A12" s="4"/>
      <c r="B12" s="5"/>
      <c r="C12" s="62"/>
      <c r="D12" s="63"/>
      <c r="E12" s="63"/>
      <c r="F12" s="63"/>
      <c r="G12" s="63"/>
      <c r="H12" s="63"/>
      <c r="I12" s="63"/>
      <c r="J12" s="63"/>
      <c r="K12" s="63"/>
    </row>
    <row r="13" spans="1:11" ht="15.75">
      <c r="A13" s="4" t="s">
        <v>10</v>
      </c>
      <c r="B13" s="21"/>
      <c r="C13" s="112" t="s">
        <v>259</v>
      </c>
      <c r="D13" s="112"/>
      <c r="E13" s="112"/>
      <c r="F13" s="112"/>
      <c r="G13" s="112"/>
      <c r="H13" s="112"/>
      <c r="I13" s="112"/>
      <c r="J13" s="112"/>
      <c r="K13" s="77"/>
    </row>
    <row r="14" spans="1:11" ht="15.75">
      <c r="A14" s="4"/>
      <c r="B14" s="5"/>
    </row>
    <row r="15" spans="1:11" ht="47.25">
      <c r="A15" s="26" t="s">
        <v>141</v>
      </c>
      <c r="B15" s="21"/>
      <c r="C15" s="112">
        <v>39</v>
      </c>
      <c r="D15" s="112"/>
      <c r="E15" s="112"/>
      <c r="F15" s="112"/>
      <c r="G15" s="112"/>
      <c r="H15" s="112"/>
      <c r="I15" s="112"/>
      <c r="J15" s="112"/>
      <c r="K15" s="112"/>
    </row>
    <row r="16" spans="1:11" ht="15.75">
      <c r="A16" s="4"/>
      <c r="B16" s="5"/>
      <c r="C16" s="62"/>
      <c r="D16" s="63"/>
      <c r="E16" s="63"/>
      <c r="F16" s="63"/>
      <c r="G16" s="63"/>
      <c r="H16" s="63"/>
      <c r="I16" s="63"/>
      <c r="J16" s="63"/>
      <c r="K16" s="63"/>
    </row>
    <row r="17" spans="1:11" ht="47.25">
      <c r="A17" s="26" t="s">
        <v>142</v>
      </c>
      <c r="B17" s="21"/>
      <c r="C17" s="112" t="s">
        <v>258</v>
      </c>
      <c r="D17" s="112"/>
      <c r="E17" s="112"/>
      <c r="F17" s="112"/>
      <c r="G17" s="112"/>
      <c r="H17" s="112"/>
      <c r="I17" s="112"/>
      <c r="J17" s="112"/>
      <c r="K17" s="112"/>
    </row>
    <row r="18" spans="1:11" ht="15.75">
      <c r="A18" s="6"/>
    </row>
    <row r="19" spans="1:11" ht="16.5" thickBot="1">
      <c r="A19" s="110" t="s">
        <v>11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ht="15.75" thickBot="1">
      <c r="A20" s="84" t="s">
        <v>12</v>
      </c>
      <c r="B20" s="84" t="s">
        <v>13</v>
      </c>
      <c r="C20" s="7" t="s">
        <v>143</v>
      </c>
      <c r="D20" s="87" t="s">
        <v>16</v>
      </c>
      <c r="E20" s="88"/>
      <c r="F20" s="88"/>
      <c r="G20" s="88"/>
      <c r="H20" s="88"/>
      <c r="I20" s="88"/>
      <c r="J20" s="88"/>
      <c r="K20" s="89"/>
    </row>
    <row r="21" spans="1:11" ht="15.75" thickBot="1">
      <c r="A21" s="85"/>
      <c r="B21" s="85"/>
      <c r="C21" s="8" t="s">
        <v>15</v>
      </c>
      <c r="D21" s="87" t="s">
        <v>144</v>
      </c>
      <c r="E21" s="89"/>
      <c r="F21" s="87" t="s">
        <v>145</v>
      </c>
      <c r="G21" s="89"/>
      <c r="H21" s="84" t="s">
        <v>146</v>
      </c>
      <c r="I21" s="84" t="s">
        <v>147</v>
      </c>
      <c r="J21" s="87" t="s">
        <v>148</v>
      </c>
      <c r="K21" s="89"/>
    </row>
    <row r="22" spans="1:11" ht="26.25" thickBot="1">
      <c r="A22" s="86"/>
      <c r="B22" s="86"/>
      <c r="C22" s="9"/>
      <c r="D22" s="10" t="s">
        <v>149</v>
      </c>
      <c r="E22" s="10" t="s">
        <v>150</v>
      </c>
      <c r="F22" s="10" t="s">
        <v>149</v>
      </c>
      <c r="G22" s="10" t="s">
        <v>150</v>
      </c>
      <c r="H22" s="86"/>
      <c r="I22" s="86"/>
      <c r="J22" s="10" t="s">
        <v>22</v>
      </c>
      <c r="K22" s="10" t="s">
        <v>150</v>
      </c>
    </row>
    <row r="23" spans="1:11" ht="15.75" thickBot="1">
      <c r="A23" s="11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  <c r="J23" s="10">
        <v>10</v>
      </c>
      <c r="K23" s="10">
        <v>11</v>
      </c>
    </row>
    <row r="24" spans="1:11" ht="15.75" thickBot="1">
      <c r="A24" s="105" t="s">
        <v>151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7"/>
    </row>
    <row r="25" spans="1:11" ht="39" thickBot="1">
      <c r="A25" s="12" t="s">
        <v>152</v>
      </c>
      <c r="B25" s="10">
        <v>101</v>
      </c>
      <c r="C25" s="78">
        <f>SUM(D25:K25)</f>
        <v>397</v>
      </c>
      <c r="D25" s="78"/>
      <c r="E25" s="78"/>
      <c r="F25" s="78"/>
      <c r="G25" s="78"/>
      <c r="H25" s="78"/>
      <c r="I25" s="78">
        <v>397</v>
      </c>
      <c r="J25" s="78"/>
      <c r="K25" s="78"/>
    </row>
    <row r="26" spans="1:11" ht="39" thickBot="1">
      <c r="A26" s="12" t="s">
        <v>153</v>
      </c>
      <c r="B26" s="10">
        <v>102</v>
      </c>
      <c r="C26" s="78">
        <f t="shared" ref="C26:C32" si="0">SUM(D26:K26)</f>
        <v>0</v>
      </c>
      <c r="D26" s="78"/>
      <c r="E26" s="78"/>
      <c r="F26" s="78"/>
      <c r="G26" s="78"/>
      <c r="H26" s="78"/>
      <c r="I26" s="78" t="s">
        <v>31</v>
      </c>
      <c r="J26" s="78"/>
      <c r="K26" s="78"/>
    </row>
    <row r="27" spans="1:11" ht="51.75" thickBot="1">
      <c r="A27" s="12" t="s">
        <v>154</v>
      </c>
      <c r="B27" s="10">
        <v>103</v>
      </c>
      <c r="C27" s="78">
        <f t="shared" si="0"/>
        <v>0</v>
      </c>
      <c r="D27" s="78"/>
      <c r="E27" s="78"/>
      <c r="F27" s="78"/>
      <c r="G27" s="78"/>
      <c r="H27" s="78"/>
      <c r="I27" s="78" t="s">
        <v>31</v>
      </c>
      <c r="J27" s="78"/>
      <c r="K27" s="78"/>
    </row>
    <row r="28" spans="1:11" ht="39" thickBot="1">
      <c r="A28" s="12" t="s">
        <v>155</v>
      </c>
      <c r="B28" s="10">
        <v>104</v>
      </c>
      <c r="C28" s="78">
        <f t="shared" si="0"/>
        <v>0</v>
      </c>
      <c r="D28" s="78"/>
      <c r="E28" s="78"/>
      <c r="F28" s="78"/>
      <c r="G28" s="78"/>
      <c r="H28" s="78"/>
      <c r="I28" s="78" t="s">
        <v>31</v>
      </c>
      <c r="J28" s="78"/>
      <c r="K28" s="78"/>
    </row>
    <row r="29" spans="1:11" ht="15.75" thickBot="1">
      <c r="A29" s="12" t="s">
        <v>156</v>
      </c>
      <c r="B29" s="10">
        <v>110</v>
      </c>
      <c r="C29" s="78">
        <f t="shared" si="0"/>
        <v>397</v>
      </c>
      <c r="D29" s="78"/>
      <c r="E29" s="78"/>
      <c r="F29" s="78"/>
      <c r="G29" s="78"/>
      <c r="H29" s="78"/>
      <c r="I29" s="78">
        <v>397</v>
      </c>
      <c r="J29" s="78"/>
      <c r="K29" s="78"/>
    </row>
    <row r="30" spans="1:11" ht="26.25" thickBot="1">
      <c r="A30" s="12" t="s">
        <v>157</v>
      </c>
      <c r="B30" s="10">
        <v>111</v>
      </c>
      <c r="C30" s="78">
        <f t="shared" si="0"/>
        <v>397</v>
      </c>
      <c r="D30" s="78"/>
      <c r="E30" s="78"/>
      <c r="F30" s="78"/>
      <c r="G30" s="78"/>
      <c r="H30" s="78"/>
      <c r="I30" s="78">
        <v>397</v>
      </c>
      <c r="J30" s="78"/>
      <c r="K30" s="78"/>
    </row>
    <row r="31" spans="1:11" ht="15.75" thickBot="1">
      <c r="A31" s="12" t="s">
        <v>158</v>
      </c>
      <c r="B31" s="10">
        <v>112</v>
      </c>
      <c r="C31" s="78">
        <f t="shared" si="0"/>
        <v>0</v>
      </c>
      <c r="D31" s="78"/>
      <c r="E31" s="78"/>
      <c r="F31" s="78"/>
      <c r="G31" s="78"/>
      <c r="H31" s="78"/>
      <c r="I31" s="78"/>
      <c r="J31" s="78"/>
      <c r="K31" s="78"/>
    </row>
    <row r="32" spans="1:11" ht="15.75" thickBot="1">
      <c r="A32" s="12" t="s">
        <v>159</v>
      </c>
      <c r="B32" s="10">
        <v>113</v>
      </c>
      <c r="C32" s="78">
        <f t="shared" si="0"/>
        <v>0</v>
      </c>
      <c r="D32" s="78"/>
      <c r="E32" s="78"/>
      <c r="F32" s="78"/>
      <c r="G32" s="78"/>
      <c r="H32" s="78"/>
      <c r="I32" s="78"/>
      <c r="J32" s="78"/>
      <c r="K32" s="78"/>
    </row>
    <row r="33" spans="1:11">
      <c r="A33" s="14" t="s">
        <v>48</v>
      </c>
      <c r="B33" s="84">
        <v>114</v>
      </c>
      <c r="C33" s="135">
        <f>SUM(D33:K34)</f>
        <v>0</v>
      </c>
      <c r="D33" s="135"/>
      <c r="E33" s="135"/>
      <c r="F33" s="135"/>
      <c r="G33" s="135"/>
      <c r="H33" s="135"/>
      <c r="I33" s="135"/>
      <c r="J33" s="135"/>
      <c r="K33" s="135"/>
    </row>
    <row r="34" spans="1:11" ht="15.75" thickBot="1">
      <c r="A34" s="15" t="s">
        <v>49</v>
      </c>
      <c r="B34" s="86"/>
      <c r="C34" s="136"/>
      <c r="D34" s="136"/>
      <c r="E34" s="136"/>
      <c r="F34" s="136"/>
      <c r="G34" s="136"/>
      <c r="H34" s="136"/>
      <c r="I34" s="136"/>
      <c r="J34" s="136"/>
      <c r="K34" s="136"/>
    </row>
    <row r="35" spans="1:11" ht="26.25" thickBot="1">
      <c r="A35" s="15" t="s">
        <v>160</v>
      </c>
      <c r="B35" s="10">
        <v>115</v>
      </c>
      <c r="C35" s="78">
        <f>SUM(D35:K35)</f>
        <v>0</v>
      </c>
      <c r="D35" s="78"/>
      <c r="E35" s="78"/>
      <c r="F35" s="78"/>
      <c r="G35" s="78"/>
      <c r="H35" s="78"/>
      <c r="I35" s="78"/>
      <c r="J35" s="78"/>
      <c r="K35" s="78"/>
    </row>
    <row r="36" spans="1:11" ht="26.25" thickBot="1">
      <c r="A36" s="15" t="s">
        <v>161</v>
      </c>
      <c r="B36" s="10">
        <v>116</v>
      </c>
      <c r="C36" s="78">
        <f>SUM(D36:K36)</f>
        <v>0</v>
      </c>
      <c r="D36" s="78"/>
      <c r="E36" s="78"/>
      <c r="F36" s="78"/>
      <c r="G36" s="78"/>
      <c r="H36" s="78"/>
      <c r="I36" s="78"/>
      <c r="J36" s="78"/>
      <c r="K36" s="78"/>
    </row>
    <row r="37" spans="1:11" ht="15.75" thickBot="1">
      <c r="A37" s="12" t="s">
        <v>52</v>
      </c>
      <c r="B37" s="10">
        <v>117</v>
      </c>
      <c r="C37" s="78">
        <f>SUM(D37:K37)</f>
        <v>0</v>
      </c>
      <c r="D37" s="78"/>
      <c r="E37" s="78"/>
      <c r="F37" s="78"/>
      <c r="G37" s="78"/>
      <c r="H37" s="78"/>
      <c r="I37" s="78"/>
      <c r="J37" s="78"/>
      <c r="K37" s="78"/>
    </row>
    <row r="38" spans="1:11" ht="15.75" thickBot="1">
      <c r="A38" s="105" t="s">
        <v>162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7"/>
    </row>
    <row r="39" spans="1:11" ht="15.75" thickBot="1">
      <c r="A39" s="12" t="s">
        <v>55</v>
      </c>
      <c r="B39" s="10">
        <v>201</v>
      </c>
      <c r="C39" s="78">
        <f>SUM(D39:K39)</f>
        <v>0</v>
      </c>
      <c r="D39" s="13"/>
      <c r="E39" s="13"/>
      <c r="F39" s="13"/>
      <c r="G39" s="13"/>
      <c r="H39" s="13"/>
      <c r="I39" s="13" t="s">
        <v>31</v>
      </c>
      <c r="J39" s="13"/>
      <c r="K39" s="13"/>
    </row>
    <row r="40" spans="1:11" ht="26.25" thickBot="1">
      <c r="A40" s="12" t="s">
        <v>163</v>
      </c>
      <c r="B40" s="10">
        <v>202</v>
      </c>
      <c r="C40" s="78">
        <f>SUM(D40:K40)</f>
        <v>0</v>
      </c>
      <c r="D40" s="13"/>
      <c r="E40" s="13"/>
      <c r="F40" s="13"/>
      <c r="G40" s="13"/>
      <c r="H40" s="13"/>
      <c r="I40" s="13" t="s">
        <v>31</v>
      </c>
      <c r="J40" s="13"/>
      <c r="K40" s="13"/>
    </row>
    <row r="41" spans="1:11" ht="15.75" thickBot="1">
      <c r="A41" s="12" t="s">
        <v>164</v>
      </c>
      <c r="B41" s="10">
        <v>203</v>
      </c>
      <c r="C41" s="78">
        <f>SUM(D41:K41)</f>
        <v>0</v>
      </c>
      <c r="D41" s="13"/>
      <c r="E41" s="13"/>
      <c r="F41" s="13"/>
      <c r="G41" s="13"/>
      <c r="H41" s="13"/>
      <c r="I41" s="13" t="s">
        <v>31</v>
      </c>
      <c r="J41" s="13"/>
      <c r="K41" s="13"/>
    </row>
    <row r="42" spans="1:11" ht="15.75" thickBot="1">
      <c r="A42" s="105" t="s">
        <v>165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7"/>
    </row>
    <row r="43" spans="1:11" ht="51.75" thickBot="1">
      <c r="A43" s="12" t="s">
        <v>166</v>
      </c>
      <c r="B43" s="10">
        <v>301</v>
      </c>
      <c r="C43" s="79">
        <f t="shared" ref="C43:C50" si="1">SUM(D43:K43)</f>
        <v>12294.94074</v>
      </c>
      <c r="D43" s="78"/>
      <c r="E43" s="78"/>
      <c r="F43" s="78"/>
      <c r="G43" s="78"/>
      <c r="H43" s="78"/>
      <c r="I43" s="79">
        <v>12294.94074</v>
      </c>
      <c r="J43" s="13"/>
      <c r="K43" s="13"/>
    </row>
    <row r="44" spans="1:11" ht="39" thickBot="1">
      <c r="A44" s="12" t="s">
        <v>167</v>
      </c>
      <c r="B44" s="10">
        <v>302</v>
      </c>
      <c r="C44" s="78">
        <f t="shared" si="1"/>
        <v>0</v>
      </c>
      <c r="D44" s="78"/>
      <c r="E44" s="78"/>
      <c r="F44" s="78"/>
      <c r="G44" s="78"/>
      <c r="H44" s="78"/>
      <c r="I44" s="78" t="s">
        <v>31</v>
      </c>
      <c r="J44" s="13"/>
      <c r="K44" s="13"/>
    </row>
    <row r="45" spans="1:11" ht="51.75" thickBot="1">
      <c r="A45" s="12" t="s">
        <v>168</v>
      </c>
      <c r="B45" s="10">
        <v>303</v>
      </c>
      <c r="C45" s="78">
        <f t="shared" si="1"/>
        <v>0</v>
      </c>
      <c r="D45" s="78"/>
      <c r="E45" s="78"/>
      <c r="F45" s="78"/>
      <c r="G45" s="78"/>
      <c r="H45" s="78"/>
      <c r="I45" s="78"/>
      <c r="J45" s="13"/>
      <c r="K45" s="13"/>
    </row>
    <row r="46" spans="1:11" ht="51.75" thickBot="1">
      <c r="A46" s="12" t="s">
        <v>169</v>
      </c>
      <c r="B46" s="10">
        <v>304</v>
      </c>
      <c r="C46" s="78">
        <f t="shared" si="1"/>
        <v>0</v>
      </c>
      <c r="D46" s="78"/>
      <c r="E46" s="78"/>
      <c r="F46" s="78"/>
      <c r="G46" s="78"/>
      <c r="H46" s="78"/>
      <c r="I46" s="78" t="s">
        <v>31</v>
      </c>
      <c r="J46" s="13"/>
      <c r="K46" s="13"/>
    </row>
    <row r="47" spans="1:11" ht="15.75" thickBot="1">
      <c r="A47" s="12" t="s">
        <v>170</v>
      </c>
      <c r="B47" s="10">
        <v>305</v>
      </c>
      <c r="C47" s="79">
        <f t="shared" si="1"/>
        <v>12294.94074</v>
      </c>
      <c r="D47" s="78"/>
      <c r="E47" s="78"/>
      <c r="F47" s="78"/>
      <c r="G47" s="78"/>
      <c r="H47" s="78"/>
      <c r="I47" s="79">
        <v>12294.94074</v>
      </c>
      <c r="J47" s="13"/>
      <c r="K47" s="13"/>
    </row>
    <row r="48" spans="1:11" ht="26.25" thickBot="1">
      <c r="A48" s="12" t="s">
        <v>171</v>
      </c>
      <c r="B48" s="10">
        <v>306</v>
      </c>
      <c r="C48" s="79">
        <f t="shared" si="1"/>
        <v>12294.94074</v>
      </c>
      <c r="D48" s="78"/>
      <c r="E48" s="78"/>
      <c r="F48" s="78"/>
      <c r="G48" s="78"/>
      <c r="H48" s="78"/>
      <c r="I48" s="79">
        <v>12294.94074</v>
      </c>
      <c r="J48" s="13"/>
      <c r="K48" s="13"/>
    </row>
    <row r="49" spans="1:11" ht="15.75" thickBot="1">
      <c r="A49" s="12" t="s">
        <v>172</v>
      </c>
      <c r="B49" s="10">
        <v>310</v>
      </c>
      <c r="C49" s="78">
        <f t="shared" si="1"/>
        <v>0</v>
      </c>
      <c r="D49" s="78"/>
      <c r="E49" s="78"/>
      <c r="F49" s="78"/>
      <c r="G49" s="78"/>
      <c r="H49" s="78"/>
      <c r="I49" s="78"/>
      <c r="J49" s="13"/>
      <c r="K49" s="13"/>
    </row>
    <row r="50" spans="1:11" ht="15.75" thickBot="1">
      <c r="A50" s="12" t="s">
        <v>173</v>
      </c>
      <c r="B50" s="10">
        <v>311</v>
      </c>
      <c r="C50" s="78">
        <f t="shared" si="1"/>
        <v>0</v>
      </c>
      <c r="D50" s="78"/>
      <c r="E50" s="78"/>
      <c r="F50" s="78"/>
      <c r="G50" s="78"/>
      <c r="H50" s="78"/>
      <c r="I50" s="78"/>
      <c r="J50" s="13"/>
      <c r="K50" s="13"/>
    </row>
    <row r="51" spans="1:11">
      <c r="A51" s="14" t="s">
        <v>48</v>
      </c>
      <c r="B51" s="84">
        <v>312</v>
      </c>
      <c r="C51" s="135">
        <f>SUM(D51:K52)</f>
        <v>0</v>
      </c>
      <c r="D51" s="135"/>
      <c r="E51" s="135"/>
      <c r="F51" s="135"/>
      <c r="G51" s="135"/>
      <c r="H51" s="135"/>
      <c r="I51" s="135"/>
      <c r="J51" s="82"/>
      <c r="K51" s="82"/>
    </row>
    <row r="52" spans="1:11" ht="15.75" thickBot="1">
      <c r="A52" s="15" t="s">
        <v>49</v>
      </c>
      <c r="B52" s="86"/>
      <c r="C52" s="136"/>
      <c r="D52" s="136"/>
      <c r="E52" s="136"/>
      <c r="F52" s="136"/>
      <c r="G52" s="136"/>
      <c r="H52" s="136"/>
      <c r="I52" s="136"/>
      <c r="J52" s="83"/>
      <c r="K52" s="83"/>
    </row>
    <row r="53" spans="1:11" ht="26.25" thickBot="1">
      <c r="A53" s="15" t="s">
        <v>160</v>
      </c>
      <c r="B53" s="10">
        <v>313</v>
      </c>
      <c r="C53" s="78">
        <f>SUM(D53:K53)</f>
        <v>0</v>
      </c>
      <c r="D53" s="78"/>
      <c r="E53" s="78"/>
      <c r="F53" s="78"/>
      <c r="G53" s="78"/>
      <c r="H53" s="78"/>
      <c r="I53" s="78"/>
      <c r="J53" s="13"/>
      <c r="K53" s="13"/>
    </row>
    <row r="54" spans="1:11" ht="26.25" thickBot="1">
      <c r="A54" s="15" t="s">
        <v>161</v>
      </c>
      <c r="B54" s="10">
        <v>314</v>
      </c>
      <c r="C54" s="78">
        <f>SUM(D54:K54)</f>
        <v>0</v>
      </c>
      <c r="D54" s="78"/>
      <c r="E54" s="78"/>
      <c r="F54" s="78"/>
      <c r="G54" s="78"/>
      <c r="H54" s="78"/>
      <c r="I54" s="78"/>
      <c r="J54" s="13"/>
      <c r="K54" s="13"/>
    </row>
    <row r="55" spans="1:11" ht="15.75" thickBot="1">
      <c r="A55" s="12" t="s">
        <v>52</v>
      </c>
      <c r="B55" s="10">
        <v>315</v>
      </c>
      <c r="C55" s="78">
        <f>SUM(D55:K55)</f>
        <v>0</v>
      </c>
      <c r="D55" s="78"/>
      <c r="E55" s="78"/>
      <c r="F55" s="78"/>
      <c r="G55" s="78"/>
      <c r="H55" s="78"/>
      <c r="I55" s="78"/>
      <c r="J55" s="13"/>
      <c r="K55" s="13"/>
    </row>
    <row r="56" spans="1:11" ht="15.75">
      <c r="A56" s="19"/>
    </row>
    <row r="57" spans="1:11" ht="16.5" customHeight="1">
      <c r="A57" s="113" t="s">
        <v>229</v>
      </c>
      <c r="B57" s="133"/>
      <c r="C57" s="58"/>
      <c r="D57" s="59"/>
      <c r="E57" s="58"/>
    </row>
    <row r="58" spans="1:11" ht="15.75">
      <c r="A58" s="113"/>
      <c r="B58" s="133"/>
      <c r="C58" s="114" t="s">
        <v>260</v>
      </c>
      <c r="D58" s="114"/>
      <c r="E58" s="114"/>
      <c r="G58" s="114" t="s">
        <v>231</v>
      </c>
      <c r="H58" s="114"/>
      <c r="I58" s="114"/>
      <c r="J58" s="114"/>
    </row>
    <row r="59" spans="1:11" ht="15.75">
      <c r="A59" s="59"/>
      <c r="B59" s="60"/>
      <c r="C59" s="134" t="s">
        <v>112</v>
      </c>
      <c r="D59" s="134"/>
      <c r="H59" s="60" t="s">
        <v>113</v>
      </c>
    </row>
    <row r="60" spans="1:11" ht="15.75">
      <c r="A60" s="59"/>
      <c r="B60" s="60"/>
      <c r="C60" s="60"/>
      <c r="D60" s="60"/>
      <c r="E60" s="60"/>
    </row>
    <row r="61" spans="1:11" ht="15.75">
      <c r="A61" s="59"/>
      <c r="B61" s="60"/>
      <c r="C61" s="60"/>
      <c r="D61" s="60"/>
      <c r="E61" s="61"/>
    </row>
    <row r="62" spans="1:11" ht="15.75">
      <c r="A62" s="59"/>
      <c r="B62" s="60"/>
      <c r="C62" s="60"/>
      <c r="D62" s="60"/>
      <c r="E62" s="60" t="s">
        <v>114</v>
      </c>
    </row>
    <row r="63" spans="1:11" ht="15.75">
      <c r="A63" s="76"/>
    </row>
    <row r="64" spans="1:11" ht="15.75">
      <c r="A64" s="111" t="s">
        <v>232</v>
      </c>
      <c r="B64" s="111"/>
    </row>
    <row r="65" spans="1:2" ht="15.75">
      <c r="A65" s="111" t="s">
        <v>233</v>
      </c>
      <c r="B65" s="111"/>
    </row>
    <row r="66" spans="1:2" ht="15.75">
      <c r="A66" s="111" t="s">
        <v>234</v>
      </c>
      <c r="B66" s="111"/>
    </row>
  </sheetData>
  <mergeCells count="50">
    <mergeCell ref="A65:B65"/>
    <mergeCell ref="A66:B66"/>
    <mergeCell ref="A57:B58"/>
    <mergeCell ref="C58:E58"/>
    <mergeCell ref="G58:J58"/>
    <mergeCell ref="C59:D59"/>
    <mergeCell ref="A64:B64"/>
    <mergeCell ref="A1:K1"/>
    <mergeCell ref="A2:K2"/>
    <mergeCell ref="A3:K3"/>
    <mergeCell ref="A6:K6"/>
    <mergeCell ref="B51:B52"/>
    <mergeCell ref="C51:C52"/>
    <mergeCell ref="D51:D52"/>
    <mergeCell ref="E51:E52"/>
    <mergeCell ref="A8:K8"/>
    <mergeCell ref="K33:K34"/>
    <mergeCell ref="A7:K7"/>
    <mergeCell ref="A38:K38"/>
    <mergeCell ref="A42:K42"/>
    <mergeCell ref="D33:D34"/>
    <mergeCell ref="E33:E34"/>
    <mergeCell ref="C11:J11"/>
    <mergeCell ref="C13:J13"/>
    <mergeCell ref="B10:B11"/>
    <mergeCell ref="A19:K19"/>
    <mergeCell ref="C17:K17"/>
    <mergeCell ref="H33:H34"/>
    <mergeCell ref="I33:I34"/>
    <mergeCell ref="J33:J34"/>
    <mergeCell ref="A24:K24"/>
    <mergeCell ref="B33:B34"/>
    <mergeCell ref="C33:C34"/>
    <mergeCell ref="A20:A22"/>
    <mergeCell ref="B20:B22"/>
    <mergeCell ref="C15:K15"/>
    <mergeCell ref="F33:F34"/>
    <mergeCell ref="G33:G34"/>
    <mergeCell ref="D20:K20"/>
    <mergeCell ref="D21:E21"/>
    <mergeCell ref="F21:G21"/>
    <mergeCell ref="H21:H22"/>
    <mergeCell ref="I21:I22"/>
    <mergeCell ref="J21:K21"/>
    <mergeCell ref="I51:I52"/>
    <mergeCell ref="J51:J52"/>
    <mergeCell ref="K51:K52"/>
    <mergeCell ref="F51:F52"/>
    <mergeCell ref="G51:G52"/>
    <mergeCell ref="H51:H52"/>
  </mergeCells>
  <phoneticPr fontId="0" type="noConversion"/>
  <pageMargins left="0.35433070866141736" right="0.35433070866141736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G9"/>
  <sheetViews>
    <sheetView showZeros="0" view="pageBreakPreview" zoomScaleNormal="90" zoomScaleSheetLayoutView="100" workbookViewId="0">
      <selection activeCell="D20" sqref="D20"/>
    </sheetView>
  </sheetViews>
  <sheetFormatPr defaultRowHeight="12.75"/>
  <cols>
    <col min="1" max="1" width="5" style="36" customWidth="1"/>
    <col min="2" max="2" width="30.140625" style="36" customWidth="1"/>
    <col min="3" max="3" width="20" style="36" customWidth="1"/>
    <col min="4" max="4" width="37.85546875" style="36" customWidth="1"/>
    <col min="5" max="5" width="52.28515625" style="36" customWidth="1"/>
    <col min="6" max="6" width="36.5703125" style="36" customWidth="1"/>
    <col min="7" max="16384" width="9.140625" style="36"/>
  </cols>
  <sheetData>
    <row r="1" spans="1:7">
      <c r="F1" s="37"/>
    </row>
    <row r="2" spans="1:7">
      <c r="A2" s="139" t="s">
        <v>220</v>
      </c>
      <c r="B2" s="139"/>
      <c r="C2" s="139"/>
      <c r="D2" s="139"/>
      <c r="E2" s="139"/>
      <c r="F2" s="139"/>
    </row>
    <row r="3" spans="1:7" ht="23.25" customHeight="1">
      <c r="A3" s="140"/>
      <c r="B3" s="140"/>
      <c r="C3" s="140"/>
      <c r="D3" s="140"/>
      <c r="E3" s="140"/>
      <c r="F3" s="140"/>
    </row>
    <row r="4" spans="1:7" ht="16.5">
      <c r="A4" s="141" t="s">
        <v>228</v>
      </c>
      <c r="B4" s="142"/>
      <c r="C4" s="142"/>
      <c r="D4" s="142"/>
      <c r="E4" s="142"/>
      <c r="F4" s="142"/>
    </row>
    <row r="5" spans="1:7" ht="15.6" customHeight="1">
      <c r="A5" s="143" t="s">
        <v>221</v>
      </c>
      <c r="B5" s="143"/>
      <c r="C5" s="143"/>
      <c r="D5" s="143"/>
      <c r="E5" s="143"/>
      <c r="F5" s="143"/>
    </row>
    <row r="6" spans="1:7" ht="176.45" customHeight="1">
      <c r="A6" s="38" t="s">
        <v>222</v>
      </c>
      <c r="B6" s="39" t="s">
        <v>223</v>
      </c>
      <c r="C6" s="39" t="s">
        <v>224</v>
      </c>
      <c r="D6" s="39" t="s">
        <v>225</v>
      </c>
      <c r="E6" s="39" t="s">
        <v>226</v>
      </c>
      <c r="F6" s="39" t="s">
        <v>227</v>
      </c>
    </row>
    <row r="7" spans="1:7" ht="14.25" customHeight="1">
      <c r="A7" s="40">
        <v>1</v>
      </c>
      <c r="B7" s="41"/>
      <c r="C7" s="42" t="s">
        <v>211</v>
      </c>
      <c r="D7" s="42" t="s">
        <v>208</v>
      </c>
      <c r="E7" s="43" t="s">
        <v>204</v>
      </c>
      <c r="F7" s="48" t="e">
        <f>(SUM(D7,E6)/C7)*100</f>
        <v>#VALUE!</v>
      </c>
      <c r="G7" s="44" t="e">
        <f>(D7+E7)/C7*100</f>
        <v>#VALUE!</v>
      </c>
    </row>
    <row r="8" spans="1:7">
      <c r="F8" s="48" t="e">
        <f>(SUM(D8,E7)/C8)*100</f>
        <v>#DIV/0!</v>
      </c>
    </row>
    <row r="9" spans="1:7">
      <c r="B9" s="45"/>
      <c r="C9" s="46"/>
      <c r="D9" s="46"/>
      <c r="E9" s="45"/>
      <c r="F9" s="47"/>
    </row>
  </sheetData>
  <mergeCells count="3">
    <mergeCell ref="A2:F3"/>
    <mergeCell ref="A4:F4"/>
    <mergeCell ref="A5:F5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№ 1-закупки</vt:lpstr>
      <vt:lpstr>№ 2-закупки</vt:lpstr>
      <vt:lpstr>№ 1а-закупки</vt:lpstr>
      <vt:lpstr>СМП</vt:lpstr>
      <vt:lpstr>'№ 2-закупки'!Область_печати</vt:lpstr>
      <vt:lpstr>СМП!Область_печати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2018-02-06T08:23:41Z</dcterms:modified>
</cp:coreProperties>
</file>