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№ 1-закупки" sheetId="1" r:id="rId1"/>
    <sheet name="№ 2-закупки" sheetId="2" r:id="rId2"/>
    <sheet name="№ 1а-закупки" sheetId="3" r:id="rId3"/>
  </sheets>
  <calcPr calcId="114210"/>
</workbook>
</file>

<file path=xl/calcChain.xml><?xml version="1.0" encoding="utf-8"?>
<calcChain xmlns="http://schemas.openxmlformats.org/spreadsheetml/2006/main">
  <c r="C44" i="3"/>
  <c r="C43"/>
  <c r="C39"/>
  <c r="C26"/>
  <c r="C25"/>
  <c r="C21"/>
  <c r="J97" i="2"/>
  <c r="J117"/>
  <c r="J118"/>
  <c r="I118"/>
  <c r="G118"/>
  <c r="H118"/>
  <c r="F118"/>
  <c r="E118"/>
  <c r="E117"/>
  <c r="H53"/>
  <c r="I53"/>
  <c r="H52"/>
  <c r="E97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I97"/>
  <c r="G97"/>
  <c r="F97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22"/>
  <c r="I23"/>
  <c r="I24"/>
  <c r="I21"/>
  <c r="I20"/>
  <c r="C114" i="1"/>
  <c r="C113"/>
  <c r="C112"/>
  <c r="C111"/>
  <c r="C110"/>
  <c r="C109"/>
  <c r="C104"/>
  <c r="C103"/>
  <c r="C102"/>
  <c r="C100"/>
  <c r="C99"/>
  <c r="C98"/>
  <c r="C97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4"/>
  <c r="C63"/>
  <c r="C62"/>
  <c r="C61"/>
  <c r="C60"/>
  <c r="C59"/>
  <c r="C58"/>
  <c r="C57"/>
  <c r="C56"/>
  <c r="C55"/>
  <c r="C54"/>
  <c r="C53"/>
  <c r="C52"/>
  <c r="C51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20"/>
</calcChain>
</file>

<file path=xl/sharedStrings.xml><?xml version="1.0" encoding="utf-8"?>
<sst xmlns="http://schemas.openxmlformats.org/spreadsheetml/2006/main" count="672" uniqueCount="316">
  <si>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автомобильных дорог в Тораевском сельском поселении Моргаушского района Чувашской Республики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</si>
  <si>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"Синьял-Хоракасы-Акрамово" с устройством разворотной площадки у д. Синьял-Хоракасы в Моргаушском районе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</si>
  <si>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дворовых территорий дома № 35 ул. Центральная с. Юнга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</si>
  <si>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Восточная в с. Оточево Моргаушского района Чувашской Республики</t>
  </si>
  <si>
    <t>Аукцион в электронной форме на право заключения муниципального контракта на поставку легкового автомобиля для нужд администрации Кадикасинского сельского поселения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</si>
  <si>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поставку и установку системы видеонаблюдения по ул. 50 лет Октября в с. Моргауши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</si>
  <si>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установку сдвоенного котла наружного размещения для теплоснабжения МБДОУ «Детский сад №19 «Мечта» Моргаушского района ЧР по ул. Новая, д.49 в с. Большой Сундырь Моргаушского района Чувашской Республики.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</si>
  <si>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деревни Вускасы Моргаушского района Чувашской Республики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</si>
  <si>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деревни Идагачкасы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</si>
  <si>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выполнение работ по ремонту мягкой кровли здания администрации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</si>
  <si>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поставку автобуса для нужд МБУК «Централизованная клубная система» Моргаушского района Чувашской Республики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</si>
  <si>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Первая в д. Чамыши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</si>
  <si>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поверхностного слоя автомобильной дороги «Волга» - Ахманеи» в Моргаушском районе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</si>
  <si>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ул.Главная в д.Полевые Хачики Моргаушского района Чувашской Республики</t>
  </si>
  <si>
    <t xml:space="preserve"> 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выполнение ремонтных работ Ятманкинского сельского дома культуры Моргаушского района Чувашской Республики </t>
  </si>
  <si>
    <t xml:space="preserve"> 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в д. Лебедкино ул. Б.Васильева Моргаушского района Чувашской Республики 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</si>
  <si>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с добавлением каменных материалов по ул. Козьмойская в д. Хорной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</si>
  <si>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поставку компьютерной и офисной техники для нужд администрации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</si>
  <si>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право заключения муниципального контракта на поставку объектива к фотоаппарату для нужд администрации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</si>
  <si>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устранение деформаций и повреждений поверхностного слоя на автомобильных дорогах общего пользования местного значения «Волга»-Вурмой-Костеряки», «Тойгильдино-Паймурзино», «Изедеркино-Актай», «Моргауши-Шатьмапоси-Н.Панклей-Вурманкасы», «Синьял-Хоракасы-Акрамово» в Моргаушском районе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</si>
  <si>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поставку электрических светодиодных светильников уличного освещения для нужд администрации Моргаушского сельского поселения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</si>
  <si>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устройство освещения автомобильной дороги ул. Парковая в с. Моргауши Моргаушского района Чувашской Республики</t>
  </si>
  <si>
    <t>Аукцион в электронной форме среди субъектов малого предпринимательства и социально ориентированных некоммерческих организаций на право заключения муниципального контракта на ремонт грунтовой дороги в д. Кармыши ул. Центральная Моргаушского района Чувашской Республики</t>
  </si>
  <si>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</si>
  <si>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</si>
  <si>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</si>
  <si>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</si>
  <si>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</si>
  <si>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</si>
  <si>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</si>
  <si>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</si>
  <si>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</si>
  <si>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</si>
  <si>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</si>
  <si>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</si>
  <si>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</si>
  <si>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</si>
  <si>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</si>
  <si>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</si>
  <si>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</si>
  <si>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</si>
  <si>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</si>
  <si>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</si>
  <si>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</si>
  <si>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</si>
  <si>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</si>
  <si>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</si>
  <si>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</si>
  <si>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</si>
  <si>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</si>
  <si>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</si>
  <si>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</si>
  <si>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</si>
  <si>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</si>
  <si>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</si>
  <si>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</si>
  <si>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</si>
  <si>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</si>
  <si>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</si>
  <si>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</si>
  <si>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</si>
  <si>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</si>
  <si>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</si>
  <si>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</si>
  <si>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</si>
  <si>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</si>
  <si>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</si>
  <si>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</si>
  <si>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</si>
  <si>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</si>
  <si>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</si>
  <si>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</si>
  <si>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</si>
  <si>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</si>
  <si>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</si>
  <si>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</si>
  <si>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</si>
  <si>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</si>
  <si>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</si>
  <si>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</si>
  <si>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</si>
  <si>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</si>
  <si>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</si>
  <si>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</si>
  <si>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</si>
  <si>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</si>
  <si>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</si>
  <si>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</si>
  <si>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</si>
  <si>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</si>
  <si>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</si>
  <si>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</si>
  <si>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</si>
  <si>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</si>
  <si>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</si>
  <si>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</si>
  <si>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</si>
  <si>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</si>
  <si>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</si>
  <si>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</si>
  <si>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</si>
  <si>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</si>
  <si>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</si>
  <si>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</si>
  <si>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</si>
  <si>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</si>
  <si>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</si>
  <si>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</si>
  <si>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</si>
  <si>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</si>
  <si>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</si>
  <si>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</si>
  <si>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</si>
  <si>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</si>
  <si>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</si>
  <si>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</si>
  <si>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</si>
  <si>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</si>
  <si>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</si>
  <si>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</si>
  <si>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</si>
  <si>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с социально ориентированными некоммерческими организациями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</si>
  <si>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</si>
  <si>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</si>
  <si>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ФИО полностью</t>
  </si>
  <si>
    <t>должность</t>
  </si>
  <si>
    <t>подпись</t>
  </si>
  <si>
    <t>№ 2-закупки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</si>
  <si>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</si>
  <si>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</si>
  <si>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</si>
  <si>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</si>
  <si>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№ п/п</t>
  </si>
  <si>
    <t>Предмет закупки</t>
  </si>
  <si>
    <t>Дата закупки</t>
  </si>
  <si>
    <t>Способ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</si>
  <si>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</si>
  <si>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</si>
  <si>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</si>
  <si>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</si>
  <si>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</si>
  <si>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</si>
  <si>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</si>
  <si>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</si>
  <si>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</si>
  <si>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</si>
  <si>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</si>
  <si>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</si>
  <si>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</si>
  <si>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</si>
  <si>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</si>
  <si>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</si>
  <si>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Итого по разделу 3</t>
  </si>
  <si>
    <t>ВСЕГО</t>
  </si>
  <si>
    <t>№ 1а-закупки</t>
  </si>
  <si>
    <t>Сведения о закупочной деятельности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</si>
  <si>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</si>
  <si>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</si>
  <si>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</si>
  <si>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</si>
  <si>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</si>
  <si>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</si>
  <si>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</si>
  <si>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</si>
  <si>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</si>
  <si>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</si>
  <si>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</si>
  <si>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</si>
  <si>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</si>
  <si>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</si>
  <si>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</si>
  <si>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</si>
  <si>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</si>
  <si>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</si>
  <si>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</si>
  <si>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</si>
  <si>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</si>
  <si>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</si>
  <si>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</si>
  <si>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</si>
  <si>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</si>
  <si>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</si>
  <si>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</si>
  <si>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</si>
  <si>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</si>
  <si>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</si>
  <si>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</si>
  <si>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</si>
  <si>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</si>
  <si>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</si>
  <si>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</si>
  <si>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</si>
  <si>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</si>
  <si>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</si>
  <si>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</si>
  <si>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</si>
  <si>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</si>
  <si>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</si>
  <si>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</si>
  <si>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</si>
  <si>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</si>
  <si>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</si>
  <si>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 признана соответсвующей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</si>
  <si>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</si>
  <si>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</si>
  <si>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</si>
  <si>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</si>
  <si>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</si>
  <si>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</si>
  <si>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</si>
  <si>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</si>
  <si>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завершенных заупочных процедур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</si>
  <si>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</si>
  <si>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</si>
  <si>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</si>
  <si>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</si>
  <si>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</si>
  <si>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</si>
  <si>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</si>
  <si>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</si>
  <si>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</si>
  <si>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</si>
  <si>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</si>
  <si>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</si>
  <si>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</si>
  <si>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</si>
  <si>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</si>
  <si>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</si>
  <si>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</si>
  <si>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</si>
  <si>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</si>
  <si>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</si>
  <si>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</si>
  <si>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</si>
  <si>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</si>
  <si>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в том числе:
по соглашению сторон</t>
  </si>
  <si>
    <t>из них:
с учреждениями УИС</t>
  </si>
  <si>
    <t>из них: 
заявок учреждений УИС</t>
  </si>
  <si>
    <t xml:space="preserve">Из строки 209 - по причинам:
- участник не отвечал требованиям, установленным Законом </t>
  </si>
  <si>
    <t>из них заключенных
с субъектами малого предпринимательства</t>
  </si>
  <si>
    <t>9 месяцев 2017 г.</t>
  </si>
  <si>
    <t>Должностное лицо,  
ответственное за  составление отчета</t>
  </si>
  <si>
    <t>Степанов Андрей Иванович</t>
  </si>
  <si>
    <t>Заведующий сектором муниципальных закупок</t>
  </si>
  <si>
    <t>Контактный тел.: 8 (83541) 62445</t>
  </si>
  <si>
    <t>Администрация Моргаушского района Чувашской Республики</t>
  </si>
  <si>
    <t xml:space="preserve">E-mail: morgau_smz@cap.ru </t>
  </si>
  <si>
    <t>Дата составления отчета «12» октября 2017 года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</si>
  <si>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туалета МБОУ «Тойгильдинская ООШ» Моргаушского района Чувашской Республики 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</si>
  <si>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отмостки и цоколя МБОУ «Тойгильдинская ООШ» Моргаушского района Чувашской Республики 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</si>
  <si>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спортивного зала в МБОУ "Ильинская СОШ" Моргаушского района Чувашской Республики </t>
  </si>
  <si>
    <t>Аукцион в электронной форме на право заключения муниципального контракта на ремонт покрытия проезжей части автомобильной дороги "Волга-Вурмой" протяженностью 1,719 км в Моргаушском районе Чувашской Республики</t>
  </si>
  <si>
    <t>Аукцион в электронной форме на право заключения договора на замену оконных блоков в МБДОУ "Детский сад №8 "Колокольчик" Моргаушского района Чувашской Республики</t>
  </si>
  <si>
    <t>Аукцион в электронной форме на право заключения договора на замену оконных блоков в МБДОУ "Детский сад №7 "Радуга" Моргаушского района Чувашской Республики</t>
  </si>
  <si>
    <t>Аукцион в электронной форме на право заключения договора на замену покрытия кровли МБОУ «Б.Карачкинская ООШ»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</si>
  <si>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ремонт дошкольной группы в МБОУ «Большесундырская СОШ» Моргаушского района Чувашской Республики.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</si>
  <si>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оказание услуг по оценке годовой арендной платы земельных участков и рыночной стои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</si>
  <si>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ремонту и заправке картриджей принтеров, МФУ, копировальных аппаратов администрации Моргаушского района Чувашской Респуб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</si>
  <si>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Восточная в д. Нижние Панклеи Моргаушского райо</t>
  </si>
  <si>
    <t xml:space="preserve">Аукцион в электронной форме на право заключения муниципального контракта на приобретение жилого помещения для обеспечения благоустроенными жилыми помещениями специализированного жилищного фонда детей-сирот и детей, оставшихся без попечения родителей, лиц </t>
  </si>
  <si>
    <t>Аукцион в электронной форме на право заключения муниципального контракта на ремонт покрытия проезжей части автомобильной дороги "Большой Сундырь-Большое Карачкино-Ешмолай" с км 0 + 000 по км 7 + 031 протяженностью 7,031 км в Моргаушском районе Чувашской 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</si>
  <si>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устройство щебеночного основания автомобильной дороги "Большой Сундырь-Большое Кар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</si>
  <si>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обустройство пешеходных переходов современными техническими средствами и ограждени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</si>
  <si>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Анисимова в д. Сосновка Моргаушского района Чув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</si>
  <si>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ямочный ремонт село Чемеево и деревни Елжихово по ул. Южная Моргаушского района Чу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</si>
  <si>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оказание услуг по оценке годовой арендной платы земельных участков, расположенных 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</si>
  <si>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обустройство пешеходных переходов современными техническими средствами и ограждениями на до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</si>
  <si>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выполнение работ по замене оконных блоков и дверей, ремонту фасада здания МБДОУ "Детский сад №5 "Р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</si>
  <si>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оказание услуг по оценке нежилых и жилых помещений, и оценке автотранспортных сред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</si>
  <si>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по ул. Центральная в д. Кадыкой Моргаушского района Чувашской Респуб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</si>
  <si>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оказание услуг по проведению строительного контроля (технического надзора) при вып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</si>
  <si>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выполнение работ по ремонту автомобильных дорог по улицам Красноармейская, Фронтов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</si>
  <si>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Запрудная в д. Кубасы Моргаушского района Чуваш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</si>
  <si>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Братьев Алексеевых в д. Изедеркино Моргаушского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</si>
  <si>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деревни Вускасы Моргаушского района Чувашской Республи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</si>
  <si>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деревни Идагачкасы Моргаушского района Чувашской Респу</t>
  </si>
  <si>
    <t>ЗП</t>
  </si>
  <si>
    <t>ЗКЦ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</si>
  <si>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заправке картриджей принтеров, МФУ, копировальных аппаратов администрации Моргаушского района Чувашской Республики</t>
  </si>
  <si>
    <t>ЭА</t>
  </si>
  <si>
    <t>Запрос котировок на поставку маркированных почтовых конвертов и марок для нужд администрации Моргаушского района Чувашской Республики</t>
  </si>
  <si>
    <t>-</t>
  </si>
  <si>
    <t>Аукцион в электронной форме на право заключения муниципального контракта на поставку ГСМ для нужд администрации Моргаушского района Чувашской Республики</t>
  </si>
  <si>
    <t>Запрос котировок на право заключения муниципального контракта на оказание услуг по зимнему содержанию территории (механизированная уборка и вывоз снега с убираемой территории) администрации Моргаушского района Чувашской Республики в 2017 году</t>
  </si>
  <si>
    <t>Аукцион в электронной форме на поставку офисной бумаги для нужд администрации Моргаушского района Чувашской Республики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</si>
  <si>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автомобильных дорог Тораевского сельского поселения Моргаушского района Чувашско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</si>
  <si>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Ильинского сельского поселения Моргаушск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</si>
  <si>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Москакасинского сельского посел</t>
  </si>
  <si>
    <t>Запрос котировок среди субъектов малого предпринимательства, социально ориентированных некоммерческих организаций на право  заключения  муниципального контракта   по благоустройству  дворовых  территорий  многоквартирных домов с.Моргауши Моргаушского сель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</si>
  <si>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содержание автомобильных дорог общего пользования местного значения и искусственны</t>
  </si>
  <si>
    <t>Аукцион в электронной форме на право заключения муниципального контракта на приобретение двух квартир для обеспечения благоустроенными жилыми помещениями специализированного жилищного фонда детей-сирот и детей, оставшихся без попечения родителей, лиц из и</t>
  </si>
  <si>
    <t>Запрос котировок среди субъектов малого предпринимательства, социально ориентированных некоммерческих организаций на оказание услуг по техническому обслуживанию системы видеонаблюдения, установленных в рамках реализации АПК «Безопасное муниципальное образ</t>
  </si>
  <si>
    <t>Запрос предложений среди субъектов малого предпринимательства,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Юськасинского сель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</si>
  <si>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проведение работ по содержанию автомобильных дорог и дорожных сооружений Юськасинс</t>
  </si>
  <si>
    <t xml:space="preserve"> Степанов Андрей Иванович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</si>
  <si>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деревни Вускасы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</si>
  <si>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деревни Идагачкасы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</si>
  <si>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поставку газового водогрейного (отопительного) котла и газогорелочного устройства для нужд МБОУ "Юськасинская СОШ"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</si>
  <si>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поставку фотоаппарата для нужд администрации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</si>
  <si>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поставку жесткого диска для нужд администрации Моргаушского района Чувашской Республики</t>
  </si>
  <si>
    <t>Запрос котировок среди субъектов малого предпринимательства, социально ориентированных некоммерческих организаций на поставку видеорегистратора для нужд администрации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</si>
  <si>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Колхозная в д. Магазейная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</si>
  <si>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Центральная в д. Калайкасы Моргаушского района Чувашской Республики</t>
  </si>
  <si>
    <t xml:space="preserve"> 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Анисимова в д. Сосновка Моргаушского района Чувашской Республики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</si>
  <si>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строительство пристроя к зданию школы МБОУ «Шомиковская ООШ» под санузел по улице Шомиково д.№66 в д. Шомиково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</si>
  <si>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здания Шомиковского сельского клуба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</si>
  <si>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строительство пристроя к спортзалу МБОУ "Сосновская ООШ" под санузел по ул. Ленина д. 1В в д. Васькино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</si>
  <si>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Шоркасинского сельского клуба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</si>
  <si>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выполнение работ по замене полов в спортзале МБОУ "Акрамовская ООШ"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</si>
  <si>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договора на выполнение работ по замене системы электроснабжения в спортзале МБОУ "Акрамовская ООШ" Моргаушского района Чувашской Республики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</si>
  <si>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</si>
  <si>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Аукцион в электронной форме среди субъектов малого предпринимательства , социально ориентированных некоммерческих организаций на право заключения муниципального контракта на ремонт автомобильной дороги по ул. Первая в д. Чамыши Моргаушского района Чувашской Республики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</si>
  <si>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дороги по ул.Николаева в д. Авданкасы Моргаушского района Чувашской Республики 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</si>
  <si>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Запрудная в д. Кубасы Моргаушского района Чувашской Республики </t>
  </si>
  <si>
    <t xml:space="preserve"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создание и устройство многофункциональной спортивно- оздоровительной площадки по пер. Школьная , с. Юнга </t>
  </si>
  <si>
    <t>Аукцион в электронной форме среди субъектов малого предпринимательства, социально ориентированных некоммерческих организаций на право заключения муниципального контракта на ремонт автомобильной дороги по ул. Главная в д. Полевые Хачики Моргаушского района Чувашской Республики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</si>
</sst>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1" applyNumberFormat="0" applyAlignment="0" applyProtection="0"/>
    <xf numFmtId="0" fontId="13" fillId="11" borderId="2" applyNumberFormat="0" applyAlignment="0" applyProtection="0"/>
    <xf numFmtId="0" fontId="14" fillId="11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8" fillId="0" borderId="0"/>
    <xf numFmtId="0" fontId="29" fillId="0" borderId="0"/>
    <xf numFmtId="0" fontId="8" fillId="0" borderId="0"/>
    <xf numFmtId="0" fontId="8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4" borderId="8" applyNumberFormat="0" applyFont="0" applyAlignment="0" applyProtection="0"/>
    <xf numFmtId="9" fontId="8" fillId="0" borderId="0" applyFont="0" applyFill="0" applyBorder="0" applyAlignment="0" applyProtection="0"/>
    <xf numFmtId="0" fontId="24" fillId="0" borderId="9" applyNumberFormat="0" applyFill="0" applyAlignment="0" applyProtection="0"/>
    <xf numFmtId="0" fontId="10" fillId="17" borderId="10" applyBorder="0">
      <alignment horizontal="center" vertical="center" wrapText="1"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justify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vertical="center" wrapText="1"/>
    </xf>
    <xf numFmtId="0" fontId="3" fillId="15" borderId="14" xfId="0" applyFont="1" applyFill="1" applyBorder="1" applyAlignment="1">
      <alignment vertical="center" wrapText="1"/>
    </xf>
    <xf numFmtId="0" fontId="28" fillId="15" borderId="14" xfId="10" applyFill="1" applyBorder="1" applyAlignment="1">
      <alignment horizontal="justify" vertical="center" wrapText="1"/>
    </xf>
    <xf numFmtId="0" fontId="3" fillId="15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6" xfId="0" applyBorder="1"/>
    <xf numFmtId="0" fontId="1" fillId="0" borderId="16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Alignment="1">
      <alignment vertical="center" wrapText="1"/>
    </xf>
    <xf numFmtId="0" fontId="3" fillId="16" borderId="14" xfId="0" applyFont="1" applyFill="1" applyBorder="1" applyAlignment="1">
      <alignment horizontal="justify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0" fillId="16" borderId="0" xfId="0" applyFill="1"/>
    <xf numFmtId="0" fontId="3" fillId="0" borderId="14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/>
    <xf numFmtId="0" fontId="9" fillId="16" borderId="17" xfId="23" applyFont="1" applyFill="1" applyBorder="1" applyAlignment="1">
      <alignment horizontal="left" vertical="top" wrapText="1"/>
    </xf>
    <xf numFmtId="0" fontId="5" fillId="15" borderId="18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vertical="center" wrapText="1"/>
    </xf>
    <xf numFmtId="0" fontId="3" fillId="15" borderId="15" xfId="0" applyFont="1" applyFill="1" applyBorder="1" applyAlignment="1">
      <alignment horizontal="left" vertical="center" wrapText="1"/>
    </xf>
    <xf numFmtId="0" fontId="3" fillId="15" borderId="14" xfId="0" applyFont="1" applyFill="1" applyBorder="1" applyAlignment="1">
      <alignment horizontal="left" vertical="center" wrapText="1"/>
    </xf>
    <xf numFmtId="0" fontId="3" fillId="15" borderId="20" xfId="0" applyFont="1" applyFill="1" applyBorder="1" applyAlignment="1">
      <alignment horizontal="left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15" borderId="13" xfId="0" applyNumberFormat="1" applyFont="1" applyFill="1" applyBorder="1" applyAlignment="1">
      <alignment horizontal="center" vertical="center" wrapText="1"/>
    </xf>
    <xf numFmtId="2" fontId="5" fillId="16" borderId="13" xfId="0" applyNumberFormat="1" applyFont="1" applyFill="1" applyBorder="1" applyAlignment="1">
      <alignment horizontal="center" vertical="center" wrapText="1"/>
    </xf>
    <xf numFmtId="2" fontId="5" fillId="15" borderId="20" xfId="0" applyNumberFormat="1" applyFont="1" applyFill="1" applyBorder="1" applyAlignment="1">
      <alignment horizontal="center" vertical="center" wrapText="1"/>
    </xf>
    <xf numFmtId="2" fontId="3" fillId="15" borderId="13" xfId="0" applyNumberFormat="1" applyFont="1" applyFill="1" applyBorder="1" applyAlignment="1">
      <alignment horizontal="center" vertical="center"/>
    </xf>
    <xf numFmtId="2" fontId="3" fillId="15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wrapText="1"/>
    </xf>
    <xf numFmtId="14" fontId="9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3" fillId="15" borderId="26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2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15" borderId="19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2" fontId="5" fillId="15" borderId="19" xfId="0" applyNumberFormat="1" applyFont="1" applyFill="1" applyBorder="1" applyAlignment="1">
      <alignment horizontal="center" vertical="center" wrapText="1"/>
    </xf>
    <xf numFmtId="2" fontId="5" fillId="15" borderId="14" xfId="0" applyNumberFormat="1" applyFont="1" applyFill="1" applyBorder="1" applyAlignment="1">
      <alignment horizontal="center" vertical="center" wrapText="1"/>
    </xf>
  </cellXfs>
  <cellStyles count="32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Гиперссылка" xfId="10" builtinId="8"/>
    <cellStyle name="Гиперссылка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20"/>
    <cellStyle name="Обычный 2 2" xfId="21"/>
    <cellStyle name="Обычный 2 3" xfId="22"/>
    <cellStyle name="Обычный 3" xfId="23"/>
    <cellStyle name="Плохой 2" xfId="24"/>
    <cellStyle name="Пояснение 2" xfId="25"/>
    <cellStyle name="Примечание 2" xfId="26"/>
    <cellStyle name="Процентный 2" xfId="27"/>
    <cellStyle name="Связанная ячейка 2" xfId="28"/>
    <cellStyle name="Стиль 1" xfId="29"/>
    <cellStyle name="Текст предупреждения 2" xfId="30"/>
    <cellStyle name="Хороший 2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view="pageBreakPreview" zoomScaleNormal="100" zoomScaleSheetLayoutView="100" workbookViewId="0">
      <selection activeCell="D63" sqref="D63"/>
    </sheetView>
  </sheetViews>
  <sheetFormatPr defaultRowHeight="15"/>
  <cols>
    <col min="1" max="1" width="41.7109375" customWidth="1"/>
    <col min="2" max="9" width="12.140625" customWidth="1"/>
    <col min="10" max="11" width="15.85546875" customWidth="1"/>
  </cols>
  <sheetData>
    <row r="1" spans="1:11" ht="15.75">
      <c r="A1" s="1"/>
    </row>
    <row r="2" spans="1:11" ht="16.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>
      <c r="A3" s="76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.75">
      <c r="A5" s="76" t="s">
        <v>26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5.75">
      <c r="A6" s="76" t="s">
        <v>27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.75">
      <c r="A7" s="3"/>
    </row>
    <row r="8" spans="1:11" ht="15.75">
      <c r="A8" s="4" t="s">
        <v>28</v>
      </c>
      <c r="B8" s="4"/>
    </row>
    <row r="9" spans="1:11" ht="63">
      <c r="A9" s="4" t="s">
        <v>29</v>
      </c>
      <c r="B9" s="77" t="s">
        <v>245</v>
      </c>
      <c r="C9" s="77"/>
      <c r="D9" s="77"/>
      <c r="E9" s="77"/>
      <c r="F9" s="77"/>
      <c r="G9" s="77"/>
      <c r="H9" s="77"/>
      <c r="I9" s="77"/>
      <c r="J9" s="77"/>
      <c r="K9" s="22"/>
    </row>
    <row r="10" spans="1:11" ht="15.75">
      <c r="A10" s="4"/>
      <c r="B10" s="5"/>
      <c r="K10" s="22"/>
    </row>
    <row r="11" spans="1:11" ht="46.9" customHeight="1">
      <c r="A11" s="4" t="s">
        <v>30</v>
      </c>
      <c r="B11" s="75" t="s">
        <v>240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5.75">
      <c r="A12" s="3"/>
      <c r="K12" s="22"/>
    </row>
    <row r="13" spans="1:11" ht="16.5" thickBot="1">
      <c r="A13" s="85" t="s">
        <v>31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5.75" thickBot="1">
      <c r="A14" s="71" t="s">
        <v>32</v>
      </c>
      <c r="B14" s="71" t="s">
        <v>33</v>
      </c>
      <c r="C14" s="7" t="s">
        <v>34</v>
      </c>
      <c r="D14" s="66" t="s">
        <v>36</v>
      </c>
      <c r="E14" s="74"/>
      <c r="F14" s="74"/>
      <c r="G14" s="74"/>
      <c r="H14" s="74"/>
      <c r="I14" s="74"/>
      <c r="J14" s="74"/>
      <c r="K14" s="67"/>
    </row>
    <row r="15" spans="1:11" ht="26.45" customHeight="1" thickBot="1">
      <c r="A15" s="72"/>
      <c r="B15" s="72"/>
      <c r="C15" s="8" t="s">
        <v>35</v>
      </c>
      <c r="D15" s="66" t="s">
        <v>37</v>
      </c>
      <c r="E15" s="74"/>
      <c r="F15" s="67"/>
      <c r="G15" s="71" t="s">
        <v>38</v>
      </c>
      <c r="H15" s="71" t="s">
        <v>39</v>
      </c>
      <c r="I15" s="71" t="s">
        <v>40</v>
      </c>
      <c r="J15" s="66" t="s">
        <v>41</v>
      </c>
      <c r="K15" s="67"/>
    </row>
    <row r="16" spans="1:11" ht="90" thickBot="1">
      <c r="A16" s="73"/>
      <c r="B16" s="73"/>
      <c r="C16" s="9"/>
      <c r="D16" s="10" t="s">
        <v>42</v>
      </c>
      <c r="E16" s="10" t="s">
        <v>43</v>
      </c>
      <c r="F16" s="10" t="s">
        <v>44</v>
      </c>
      <c r="G16" s="73"/>
      <c r="H16" s="73"/>
      <c r="I16" s="73"/>
      <c r="J16" s="10" t="s">
        <v>45</v>
      </c>
      <c r="K16" s="10" t="s">
        <v>46</v>
      </c>
    </row>
    <row r="17" spans="1:11" ht="15.75" thickBot="1">
      <c r="A17" s="11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</row>
    <row r="18" spans="1:11">
      <c r="A18" s="78" t="s">
        <v>47</v>
      </c>
      <c r="B18" s="79"/>
      <c r="C18" s="79"/>
      <c r="D18" s="79"/>
      <c r="E18" s="79"/>
      <c r="F18" s="79"/>
      <c r="G18" s="79"/>
      <c r="H18" s="79"/>
      <c r="I18" s="79"/>
      <c r="J18" s="79"/>
      <c r="K18" s="80"/>
    </row>
    <row r="19" spans="1:11" ht="15.75" thickBot="1">
      <c r="A19" s="63" t="s">
        <v>48</v>
      </c>
      <c r="B19" s="64"/>
      <c r="C19" s="64"/>
      <c r="D19" s="64"/>
      <c r="E19" s="64"/>
      <c r="F19" s="64"/>
      <c r="G19" s="64"/>
      <c r="H19" s="64"/>
      <c r="I19" s="64"/>
      <c r="J19" s="64"/>
      <c r="K19" s="65"/>
    </row>
    <row r="20" spans="1:11" s="31" customFormat="1" ht="51.75" thickBot="1">
      <c r="A20" s="28" t="s">
        <v>49</v>
      </c>
      <c r="B20" s="29">
        <v>101</v>
      </c>
      <c r="C20" s="30">
        <f>SUM(D20:K20)</f>
        <v>2863</v>
      </c>
      <c r="D20" s="30"/>
      <c r="E20" s="30"/>
      <c r="F20" s="30"/>
      <c r="G20" s="30">
        <v>69</v>
      </c>
      <c r="H20" s="30">
        <v>13</v>
      </c>
      <c r="I20" s="30">
        <v>8</v>
      </c>
      <c r="J20" s="30">
        <v>222</v>
      </c>
      <c r="K20" s="30">
        <v>2551</v>
      </c>
    </row>
    <row r="21" spans="1:11" ht="51.75" thickBot="1">
      <c r="A21" s="12" t="s">
        <v>50</v>
      </c>
      <c r="B21" s="10">
        <v>102</v>
      </c>
      <c r="C21" s="30">
        <f t="shared" ref="C21:C64" si="0">SUM(D21:K21)</f>
        <v>0</v>
      </c>
      <c r="D21" s="13" t="s">
        <v>51</v>
      </c>
      <c r="E21" s="13" t="s">
        <v>51</v>
      </c>
      <c r="F21" s="13" t="s">
        <v>51</v>
      </c>
      <c r="G21" s="13" t="s">
        <v>51</v>
      </c>
      <c r="H21" s="13" t="s">
        <v>51</v>
      </c>
      <c r="I21" s="13" t="s">
        <v>51</v>
      </c>
      <c r="J21" s="13" t="s">
        <v>51</v>
      </c>
      <c r="K21" s="13" t="s">
        <v>51</v>
      </c>
    </row>
    <row r="22" spans="1:11" ht="39" thickBot="1">
      <c r="A22" s="12" t="s">
        <v>52</v>
      </c>
      <c r="B22" s="10">
        <v>103</v>
      </c>
      <c r="C22" s="30">
        <f t="shared" si="0"/>
        <v>51</v>
      </c>
      <c r="D22" s="13"/>
      <c r="E22" s="13"/>
      <c r="F22" s="13"/>
      <c r="G22" s="13">
        <v>37</v>
      </c>
      <c r="H22" s="13">
        <v>7</v>
      </c>
      <c r="I22" s="13">
        <v>7</v>
      </c>
      <c r="J22" s="13" t="s">
        <v>51</v>
      </c>
      <c r="K22" s="13" t="s">
        <v>51</v>
      </c>
    </row>
    <row r="23" spans="1:11" s="27" customFormat="1" ht="51.75" thickBot="1">
      <c r="A23" s="24" t="s">
        <v>189</v>
      </c>
      <c r="B23" s="25" t="s">
        <v>191</v>
      </c>
      <c r="C23" s="26">
        <f t="shared" si="0"/>
        <v>33</v>
      </c>
      <c r="D23" s="26"/>
      <c r="E23" s="26"/>
      <c r="F23" s="26"/>
      <c r="G23" s="26">
        <v>21</v>
      </c>
      <c r="H23" s="26">
        <v>6</v>
      </c>
      <c r="I23" s="26">
        <v>6</v>
      </c>
      <c r="J23" s="26"/>
      <c r="K23" s="26"/>
    </row>
    <row r="24" spans="1:11" s="27" customFormat="1" ht="51.75" thickBot="1">
      <c r="A24" s="24" t="s">
        <v>190</v>
      </c>
      <c r="B24" s="25" t="s">
        <v>192</v>
      </c>
      <c r="C24" s="26">
        <f t="shared" si="0"/>
        <v>37</v>
      </c>
      <c r="D24" s="26"/>
      <c r="E24" s="26"/>
      <c r="F24" s="26"/>
      <c r="G24" s="26">
        <v>24</v>
      </c>
      <c r="H24" s="26">
        <v>7</v>
      </c>
      <c r="I24" s="26">
        <v>6</v>
      </c>
      <c r="J24" s="26"/>
      <c r="K24" s="26"/>
    </row>
    <row r="25" spans="1:11" ht="51.75" thickBot="1">
      <c r="A25" s="12" t="s">
        <v>53</v>
      </c>
      <c r="B25" s="10">
        <v>104</v>
      </c>
      <c r="C25" s="30">
        <f t="shared" si="0"/>
        <v>13</v>
      </c>
      <c r="D25" s="13"/>
      <c r="E25" s="13"/>
      <c r="F25" s="13"/>
      <c r="G25" s="13">
        <v>12</v>
      </c>
      <c r="H25" s="13"/>
      <c r="I25" s="13">
        <v>1</v>
      </c>
      <c r="J25" s="13" t="s">
        <v>51</v>
      </c>
      <c r="K25" s="13" t="s">
        <v>51</v>
      </c>
    </row>
    <row r="26" spans="1:11" s="27" customFormat="1" ht="64.5" thickBot="1">
      <c r="A26" s="24" t="s">
        <v>193</v>
      </c>
      <c r="B26" s="25" t="s">
        <v>194</v>
      </c>
      <c r="C26" s="26">
        <f t="shared" si="0"/>
        <v>9</v>
      </c>
      <c r="D26" s="26"/>
      <c r="E26" s="26"/>
      <c r="F26" s="26"/>
      <c r="G26" s="26">
        <v>8</v>
      </c>
      <c r="H26" s="26"/>
      <c r="I26" s="26">
        <v>1</v>
      </c>
      <c r="J26" s="26"/>
      <c r="K26" s="26"/>
    </row>
    <row r="27" spans="1:11" s="31" customFormat="1" ht="77.25" thickBot="1">
      <c r="A27" s="28" t="s">
        <v>199</v>
      </c>
      <c r="B27" s="29">
        <v>105</v>
      </c>
      <c r="C27" s="30">
        <f t="shared" si="0"/>
        <v>3</v>
      </c>
      <c r="D27" s="30"/>
      <c r="E27" s="30"/>
      <c r="F27" s="30"/>
      <c r="G27" s="30">
        <v>3</v>
      </c>
      <c r="H27" s="30"/>
      <c r="I27" s="30"/>
      <c r="J27" s="30"/>
      <c r="K27" s="30"/>
    </row>
    <row r="28" spans="1:11" ht="64.5" thickBot="1">
      <c r="A28" s="12" t="s">
        <v>54</v>
      </c>
      <c r="B28" s="10">
        <v>106</v>
      </c>
      <c r="C28" s="30">
        <f t="shared" si="0"/>
        <v>0</v>
      </c>
      <c r="D28" s="13"/>
      <c r="E28" s="13"/>
      <c r="F28" s="13"/>
      <c r="G28" s="13"/>
      <c r="H28" s="13"/>
      <c r="I28" s="13"/>
      <c r="J28" s="13" t="s">
        <v>51</v>
      </c>
      <c r="K28" s="13" t="s">
        <v>51</v>
      </c>
    </row>
    <row r="29" spans="1:11" ht="26.25" thickBot="1">
      <c r="A29" s="12" t="s">
        <v>55</v>
      </c>
      <c r="B29" s="10">
        <v>107</v>
      </c>
      <c r="C29" s="30">
        <f t="shared" si="0"/>
        <v>0</v>
      </c>
      <c r="D29" s="13"/>
      <c r="E29" s="13"/>
      <c r="F29" s="13"/>
      <c r="G29" s="13"/>
      <c r="H29" s="13" t="s">
        <v>51</v>
      </c>
      <c r="I29" s="13" t="s">
        <v>51</v>
      </c>
      <c r="J29" s="13" t="s">
        <v>51</v>
      </c>
      <c r="K29" s="13" t="s">
        <v>51</v>
      </c>
    </row>
    <row r="30" spans="1:11" ht="26.25" thickBot="1">
      <c r="A30" s="12" t="s">
        <v>56</v>
      </c>
      <c r="B30" s="10">
        <v>108</v>
      </c>
      <c r="C30" s="30">
        <f t="shared" si="0"/>
        <v>0</v>
      </c>
      <c r="D30" s="13"/>
      <c r="E30" s="13"/>
      <c r="F30" s="13"/>
      <c r="G30" s="13"/>
      <c r="H30" s="13" t="s">
        <v>51</v>
      </c>
      <c r="I30" s="13" t="s">
        <v>51</v>
      </c>
      <c r="J30" s="13" t="s">
        <v>51</v>
      </c>
      <c r="K30" s="13" t="s">
        <v>51</v>
      </c>
    </row>
    <row r="31" spans="1:11" ht="39" thickBot="1">
      <c r="A31" s="12" t="s">
        <v>57</v>
      </c>
      <c r="B31" s="10">
        <v>109</v>
      </c>
      <c r="C31" s="30">
        <f t="shared" si="0"/>
        <v>0</v>
      </c>
      <c r="D31" s="13"/>
      <c r="E31" s="13"/>
      <c r="F31" s="13"/>
      <c r="G31" s="13"/>
      <c r="H31" s="13" t="s">
        <v>51</v>
      </c>
      <c r="I31" s="13" t="s">
        <v>51</v>
      </c>
      <c r="J31" s="13" t="s">
        <v>51</v>
      </c>
      <c r="K31" s="13" t="s">
        <v>51</v>
      </c>
    </row>
    <row r="32" spans="1:11" s="27" customFormat="1" ht="51.75" thickBot="1">
      <c r="A32" s="32" t="s">
        <v>195</v>
      </c>
      <c r="B32" s="25" t="s">
        <v>197</v>
      </c>
      <c r="C32" s="26">
        <f t="shared" si="0"/>
        <v>2863</v>
      </c>
      <c r="D32" s="26"/>
      <c r="E32" s="26"/>
      <c r="F32" s="26"/>
      <c r="G32" s="26">
        <v>69</v>
      </c>
      <c r="H32" s="26">
        <v>13</v>
      </c>
      <c r="I32" s="26">
        <v>8</v>
      </c>
      <c r="J32" s="26">
        <v>222</v>
      </c>
      <c r="K32" s="26">
        <v>2551</v>
      </c>
    </row>
    <row r="33" spans="1:11" s="27" customFormat="1" ht="51.75" thickBot="1">
      <c r="A33" s="32" t="s">
        <v>196</v>
      </c>
      <c r="B33" s="25" t="s">
        <v>198</v>
      </c>
      <c r="C33" s="26">
        <f t="shared" si="0"/>
        <v>0</v>
      </c>
      <c r="D33" s="26"/>
      <c r="E33" s="26"/>
      <c r="F33" s="26"/>
      <c r="G33" s="26"/>
      <c r="H33" s="26"/>
      <c r="I33" s="26"/>
      <c r="J33" s="26"/>
      <c r="K33" s="26"/>
    </row>
    <row r="34" spans="1:11" ht="26.25" thickBot="1">
      <c r="A34" s="12" t="s">
        <v>58</v>
      </c>
      <c r="B34" s="10">
        <v>110</v>
      </c>
      <c r="C34" s="30">
        <f t="shared" si="0"/>
        <v>2850</v>
      </c>
      <c r="D34" s="13"/>
      <c r="E34" s="13"/>
      <c r="F34" s="13"/>
      <c r="G34" s="13">
        <v>57</v>
      </c>
      <c r="H34" s="13">
        <v>13</v>
      </c>
      <c r="I34" s="13">
        <v>7</v>
      </c>
      <c r="J34" s="30">
        <v>222</v>
      </c>
      <c r="K34" s="30">
        <v>2551</v>
      </c>
    </row>
    <row r="35" spans="1:11" ht="51.75" thickBot="1">
      <c r="A35" s="12" t="s">
        <v>59</v>
      </c>
      <c r="B35" s="10">
        <v>111</v>
      </c>
      <c r="C35" s="30">
        <f t="shared" si="0"/>
        <v>38</v>
      </c>
      <c r="D35" s="13"/>
      <c r="E35" s="13"/>
      <c r="F35" s="13"/>
      <c r="G35" s="13">
        <v>25</v>
      </c>
      <c r="H35" s="13">
        <v>7</v>
      </c>
      <c r="I35" s="13">
        <v>6</v>
      </c>
      <c r="J35" s="13" t="s">
        <v>51</v>
      </c>
      <c r="K35" s="13" t="s">
        <v>51</v>
      </c>
    </row>
    <row r="36" spans="1:11" s="27" customFormat="1" ht="64.5" thickBot="1">
      <c r="A36" s="24" t="s">
        <v>200</v>
      </c>
      <c r="B36" s="25" t="s">
        <v>201</v>
      </c>
      <c r="C36" s="26">
        <f t="shared" si="0"/>
        <v>33</v>
      </c>
      <c r="D36" s="26"/>
      <c r="E36" s="26"/>
      <c r="F36" s="26"/>
      <c r="G36" s="26">
        <v>21</v>
      </c>
      <c r="H36" s="26">
        <v>6</v>
      </c>
      <c r="I36" s="26">
        <v>6</v>
      </c>
      <c r="J36" s="26"/>
      <c r="K36" s="26"/>
    </row>
    <row r="37" spans="1:11" s="27" customFormat="1" ht="64.5" thickBot="1">
      <c r="A37" s="24" t="s">
        <v>202</v>
      </c>
      <c r="B37" s="25" t="s">
        <v>203</v>
      </c>
      <c r="C37" s="26">
        <f t="shared" si="0"/>
        <v>37</v>
      </c>
      <c r="D37" s="26"/>
      <c r="E37" s="26"/>
      <c r="F37" s="26"/>
      <c r="G37" s="26">
        <v>24</v>
      </c>
      <c r="H37" s="26">
        <v>7</v>
      </c>
      <c r="I37" s="26">
        <v>6</v>
      </c>
      <c r="J37" s="26"/>
      <c r="K37" s="26"/>
    </row>
    <row r="38" spans="1:11" ht="39" thickBot="1">
      <c r="A38" s="12" t="s">
        <v>60</v>
      </c>
      <c r="B38" s="10">
        <v>112</v>
      </c>
      <c r="C38" s="30">
        <f t="shared" si="0"/>
        <v>0</v>
      </c>
      <c r="D38" s="13"/>
      <c r="E38" s="13"/>
      <c r="F38" s="13"/>
      <c r="G38" s="13"/>
      <c r="H38" s="13" t="s">
        <v>51</v>
      </c>
      <c r="I38" s="13" t="s">
        <v>51</v>
      </c>
      <c r="J38" s="13" t="s">
        <v>51</v>
      </c>
      <c r="K38" s="13" t="s">
        <v>51</v>
      </c>
    </row>
    <row r="39" spans="1:11" ht="39" thickBot="1">
      <c r="A39" s="12" t="s">
        <v>61</v>
      </c>
      <c r="B39" s="10">
        <v>113</v>
      </c>
      <c r="C39" s="30">
        <f t="shared" si="0"/>
        <v>0</v>
      </c>
      <c r="D39" s="13"/>
      <c r="E39" s="13"/>
      <c r="F39" s="13"/>
      <c r="G39" s="13"/>
      <c r="H39" s="13" t="s">
        <v>51</v>
      </c>
      <c r="I39" s="13" t="s">
        <v>51</v>
      </c>
      <c r="J39" s="13" t="s">
        <v>51</v>
      </c>
      <c r="K39" s="13" t="s">
        <v>51</v>
      </c>
    </row>
    <row r="40" spans="1:11" ht="39" thickBot="1">
      <c r="A40" s="12" t="s">
        <v>62</v>
      </c>
      <c r="B40" s="10">
        <v>114</v>
      </c>
      <c r="C40" s="30">
        <f t="shared" si="0"/>
        <v>2850</v>
      </c>
      <c r="D40" s="13"/>
      <c r="E40" s="13"/>
      <c r="F40" s="13"/>
      <c r="G40" s="13">
        <v>57</v>
      </c>
      <c r="H40" s="13">
        <v>13</v>
      </c>
      <c r="I40" s="13">
        <v>7</v>
      </c>
      <c r="J40" s="30">
        <v>222</v>
      </c>
      <c r="K40" s="30">
        <v>2551</v>
      </c>
    </row>
    <row r="41" spans="1:11" ht="26.25" thickBot="1">
      <c r="A41" s="37" t="s">
        <v>236</v>
      </c>
      <c r="B41" s="34">
        <v>115</v>
      </c>
      <c r="C41" s="30">
        <f t="shared" si="0"/>
        <v>0</v>
      </c>
      <c r="D41" s="36"/>
      <c r="E41" s="36"/>
      <c r="F41" s="36"/>
      <c r="G41" s="36"/>
      <c r="H41" s="36"/>
      <c r="I41" s="36"/>
      <c r="J41" s="36"/>
      <c r="K41" s="36"/>
    </row>
    <row r="42" spans="1:11" ht="15.75" thickBot="1">
      <c r="A42" s="39" t="s">
        <v>63</v>
      </c>
      <c r="B42" s="35">
        <v>116</v>
      </c>
      <c r="C42" s="30">
        <f t="shared" si="0"/>
        <v>0</v>
      </c>
      <c r="D42" s="33"/>
      <c r="E42" s="33"/>
      <c r="F42" s="33"/>
      <c r="G42" s="33"/>
      <c r="H42" s="33"/>
      <c r="I42" s="33"/>
      <c r="J42" s="33"/>
      <c r="K42" s="33"/>
    </row>
    <row r="43" spans="1:11" ht="15.75" thickBot="1">
      <c r="A43" s="38" t="s">
        <v>64</v>
      </c>
      <c r="B43" s="10">
        <v>121</v>
      </c>
      <c r="C43" s="30">
        <f t="shared" si="0"/>
        <v>2</v>
      </c>
      <c r="D43" s="13"/>
      <c r="E43" s="13"/>
      <c r="F43" s="13"/>
      <c r="G43" s="13">
        <v>1</v>
      </c>
      <c r="H43" s="13"/>
      <c r="I43" s="13"/>
      <c r="J43" s="13">
        <v>1</v>
      </c>
      <c r="K43" s="13"/>
    </row>
    <row r="44" spans="1:11" ht="15.75" thickBot="1">
      <c r="A44" s="38" t="s">
        <v>65</v>
      </c>
      <c r="B44" s="10">
        <v>122</v>
      </c>
      <c r="C44" s="30">
        <f t="shared" si="0"/>
        <v>2</v>
      </c>
      <c r="D44" s="13"/>
      <c r="E44" s="13"/>
      <c r="F44" s="13"/>
      <c r="G44" s="13">
        <v>2</v>
      </c>
      <c r="H44" s="13"/>
      <c r="I44" s="13"/>
      <c r="J44" s="13"/>
      <c r="K44" s="13"/>
    </row>
    <row r="45" spans="1:11" ht="26.25" thickBot="1">
      <c r="A45" s="38" t="s">
        <v>235</v>
      </c>
      <c r="B45" s="40">
        <v>123</v>
      </c>
      <c r="C45" s="30">
        <f t="shared" si="0"/>
        <v>2</v>
      </c>
      <c r="D45" s="41"/>
      <c r="E45" s="41"/>
      <c r="F45" s="41"/>
      <c r="G45" s="13">
        <v>2</v>
      </c>
      <c r="H45" s="41"/>
      <c r="I45" s="41"/>
      <c r="J45" s="41"/>
      <c r="K45" s="41"/>
    </row>
    <row r="46" spans="1:11" ht="26.25" thickBot="1">
      <c r="A46" s="38" t="s">
        <v>68</v>
      </c>
      <c r="B46" s="10">
        <v>124</v>
      </c>
      <c r="C46" s="30">
        <f t="shared" si="0"/>
        <v>0</v>
      </c>
      <c r="D46" s="13"/>
      <c r="E46" s="13"/>
      <c r="F46" s="13"/>
      <c r="G46" s="13"/>
      <c r="H46" s="13"/>
      <c r="I46" s="13"/>
      <c r="J46" s="13"/>
      <c r="K46" s="13"/>
    </row>
    <row r="47" spans="1:11" ht="39" thickBot="1">
      <c r="A47" s="38" t="s">
        <v>69</v>
      </c>
      <c r="B47" s="10">
        <v>125</v>
      </c>
      <c r="C47" s="30">
        <f t="shared" si="0"/>
        <v>0</v>
      </c>
      <c r="D47" s="13"/>
      <c r="E47" s="13"/>
      <c r="F47" s="13"/>
      <c r="G47" s="13"/>
      <c r="H47" s="13"/>
      <c r="I47" s="13"/>
      <c r="J47" s="13"/>
      <c r="K47" s="13"/>
    </row>
    <row r="48" spans="1:11" ht="15.75" thickBot="1">
      <c r="A48" s="12" t="s">
        <v>70</v>
      </c>
      <c r="B48" s="10">
        <v>126</v>
      </c>
      <c r="C48" s="30">
        <f t="shared" si="0"/>
        <v>0</v>
      </c>
      <c r="D48" s="13"/>
      <c r="E48" s="13"/>
      <c r="F48" s="13"/>
      <c r="G48" s="13"/>
      <c r="H48" s="13"/>
      <c r="I48" s="13"/>
      <c r="J48" s="13"/>
      <c r="K48" s="13"/>
    </row>
    <row r="49" spans="1:11" ht="39" thickBot="1">
      <c r="A49" s="12" t="s">
        <v>71</v>
      </c>
      <c r="B49" s="10">
        <v>127</v>
      </c>
      <c r="C49" s="30">
        <f t="shared" si="0"/>
        <v>0</v>
      </c>
      <c r="D49" s="13"/>
      <c r="E49" s="13"/>
      <c r="F49" s="13"/>
      <c r="G49" s="13"/>
      <c r="H49" s="13"/>
      <c r="I49" s="13"/>
      <c r="J49" s="13" t="s">
        <v>51</v>
      </c>
      <c r="K49" s="13" t="s">
        <v>51</v>
      </c>
    </row>
    <row r="50" spans="1:11" ht="15.75" thickBot="1">
      <c r="A50" s="68" t="s">
        <v>72</v>
      </c>
      <c r="B50" s="69"/>
      <c r="C50" s="69"/>
      <c r="D50" s="69"/>
      <c r="E50" s="69"/>
      <c r="F50" s="69"/>
      <c r="G50" s="69"/>
      <c r="H50" s="69"/>
      <c r="I50" s="69"/>
      <c r="J50" s="69"/>
      <c r="K50" s="70"/>
    </row>
    <row r="51" spans="1:11" ht="15.75" thickBot="1">
      <c r="A51" s="12" t="s">
        <v>73</v>
      </c>
      <c r="B51" s="10">
        <v>201</v>
      </c>
      <c r="C51" s="30">
        <f t="shared" si="0"/>
        <v>284</v>
      </c>
      <c r="D51" s="13"/>
      <c r="E51" s="13"/>
      <c r="F51" s="13"/>
      <c r="G51" s="13">
        <v>256</v>
      </c>
      <c r="H51" s="13">
        <v>20</v>
      </c>
      <c r="I51" s="13">
        <v>8</v>
      </c>
      <c r="J51" s="13" t="s">
        <v>51</v>
      </c>
      <c r="K51" s="13" t="s">
        <v>51</v>
      </c>
    </row>
    <row r="52" spans="1:11" ht="51.75" thickBot="1">
      <c r="A52" s="15" t="s">
        <v>74</v>
      </c>
      <c r="B52" s="10">
        <v>202</v>
      </c>
      <c r="C52" s="30">
        <f t="shared" si="0"/>
        <v>0</v>
      </c>
      <c r="D52" s="13" t="s">
        <v>51</v>
      </c>
      <c r="E52" s="13" t="s">
        <v>51</v>
      </c>
      <c r="F52" s="13" t="s">
        <v>51</v>
      </c>
      <c r="G52" s="13" t="s">
        <v>51</v>
      </c>
      <c r="H52" s="13" t="s">
        <v>51</v>
      </c>
      <c r="I52" s="13" t="s">
        <v>51</v>
      </c>
      <c r="J52" s="13" t="s">
        <v>51</v>
      </c>
      <c r="K52" s="13" t="s">
        <v>51</v>
      </c>
    </row>
    <row r="53" spans="1:11" ht="51.75" thickBot="1">
      <c r="A53" s="15" t="s">
        <v>75</v>
      </c>
      <c r="B53" s="10">
        <v>203</v>
      </c>
      <c r="C53" s="30">
        <f t="shared" si="0"/>
        <v>57</v>
      </c>
      <c r="D53" s="13"/>
      <c r="E53" s="13"/>
      <c r="F53" s="13"/>
      <c r="G53" s="13">
        <v>43</v>
      </c>
      <c r="H53" s="13">
        <v>8</v>
      </c>
      <c r="I53" s="13">
        <v>6</v>
      </c>
      <c r="J53" s="13" t="s">
        <v>51</v>
      </c>
      <c r="K53" s="13" t="s">
        <v>51</v>
      </c>
    </row>
    <row r="54" spans="1:11" ht="26.25" thickBot="1">
      <c r="A54" s="15" t="s">
        <v>76</v>
      </c>
      <c r="B54" s="10">
        <v>204</v>
      </c>
      <c r="C54" s="30">
        <f t="shared" si="0"/>
        <v>0</v>
      </c>
      <c r="D54" s="13"/>
      <c r="E54" s="13"/>
      <c r="F54" s="13"/>
      <c r="G54" s="13"/>
      <c r="H54" s="13" t="s">
        <v>51</v>
      </c>
      <c r="I54" s="13" t="s">
        <v>51</v>
      </c>
      <c r="J54" s="13" t="s">
        <v>51</v>
      </c>
      <c r="K54" s="13" t="s">
        <v>51</v>
      </c>
    </row>
    <row r="55" spans="1:11" ht="39" thickBot="1">
      <c r="A55" s="15" t="s">
        <v>77</v>
      </c>
      <c r="B55" s="10">
        <v>205</v>
      </c>
      <c r="C55" s="30">
        <f t="shared" si="0"/>
        <v>0</v>
      </c>
      <c r="D55" s="13"/>
      <c r="E55" s="13"/>
      <c r="F55" s="13"/>
      <c r="G55" s="13"/>
      <c r="H55" s="13" t="s">
        <v>51</v>
      </c>
      <c r="I55" s="13" t="s">
        <v>51</v>
      </c>
      <c r="J55" s="13" t="s">
        <v>51</v>
      </c>
      <c r="K55" s="13" t="s">
        <v>51</v>
      </c>
    </row>
    <row r="56" spans="1:11" ht="26.25" thickBot="1">
      <c r="A56" s="15" t="s">
        <v>78</v>
      </c>
      <c r="B56" s="10">
        <v>206</v>
      </c>
      <c r="C56" s="30">
        <f t="shared" si="0"/>
        <v>284</v>
      </c>
      <c r="D56" s="13"/>
      <c r="E56" s="13"/>
      <c r="F56" s="13"/>
      <c r="G56" s="13">
        <v>256</v>
      </c>
      <c r="H56" s="13">
        <v>20</v>
      </c>
      <c r="I56" s="13">
        <v>8</v>
      </c>
      <c r="J56" s="13" t="s">
        <v>51</v>
      </c>
      <c r="K56" s="13" t="s">
        <v>51</v>
      </c>
    </row>
    <row r="57" spans="1:11" ht="26.25" thickBot="1">
      <c r="A57" s="39" t="s">
        <v>237</v>
      </c>
      <c r="B57" s="40">
        <v>207</v>
      </c>
      <c r="C57" s="30">
        <f t="shared" si="0"/>
        <v>0</v>
      </c>
      <c r="D57" s="42"/>
      <c r="E57" s="42"/>
      <c r="F57" s="42"/>
      <c r="G57" s="42"/>
      <c r="H57" s="42"/>
      <c r="I57" s="42"/>
      <c r="J57" s="42" t="s">
        <v>51</v>
      </c>
      <c r="K57" s="42" t="s">
        <v>51</v>
      </c>
    </row>
    <row r="58" spans="1:11" ht="15.75" thickBot="1">
      <c r="A58" s="12" t="s">
        <v>79</v>
      </c>
      <c r="B58" s="10">
        <v>208</v>
      </c>
      <c r="C58" s="30">
        <f t="shared" si="0"/>
        <v>0</v>
      </c>
      <c r="D58" s="13"/>
      <c r="E58" s="13"/>
      <c r="F58" s="13"/>
      <c r="G58" s="13"/>
      <c r="H58" s="13"/>
      <c r="I58" s="13"/>
      <c r="J58" s="13" t="s">
        <v>51</v>
      </c>
      <c r="K58" s="13" t="s">
        <v>51</v>
      </c>
    </row>
    <row r="59" spans="1:11" ht="39" thickBot="1">
      <c r="A59" s="12" t="s">
        <v>80</v>
      </c>
      <c r="B59" s="10">
        <v>209</v>
      </c>
      <c r="C59" s="30">
        <f t="shared" si="0"/>
        <v>27</v>
      </c>
      <c r="D59" s="13"/>
      <c r="E59" s="13"/>
      <c r="F59" s="13"/>
      <c r="G59" s="13">
        <v>26</v>
      </c>
      <c r="H59" s="13">
        <v>1</v>
      </c>
      <c r="I59" s="13"/>
      <c r="J59" s="13" t="s">
        <v>51</v>
      </c>
      <c r="K59" s="13" t="s">
        <v>51</v>
      </c>
    </row>
    <row r="60" spans="1:11" ht="39" thickBot="1">
      <c r="A60" s="39" t="s">
        <v>238</v>
      </c>
      <c r="B60" s="40" t="s">
        <v>81</v>
      </c>
      <c r="C60" s="30">
        <f t="shared" si="0"/>
        <v>0</v>
      </c>
      <c r="D60" s="42"/>
      <c r="E60" s="42"/>
      <c r="F60" s="42"/>
      <c r="G60" s="42"/>
      <c r="H60" s="42"/>
      <c r="I60" s="42"/>
      <c r="J60" s="42" t="s">
        <v>51</v>
      </c>
      <c r="K60" s="42" t="s">
        <v>51</v>
      </c>
    </row>
    <row r="61" spans="1:11" ht="26.25" thickBot="1">
      <c r="A61" s="12" t="s">
        <v>82</v>
      </c>
      <c r="B61" s="10">
        <v>211</v>
      </c>
      <c r="C61" s="30">
        <f t="shared" si="0"/>
        <v>0</v>
      </c>
      <c r="D61" s="13"/>
      <c r="E61" s="13"/>
      <c r="F61" s="13"/>
      <c r="G61" s="13"/>
      <c r="H61" s="13"/>
      <c r="I61" s="13"/>
      <c r="J61" s="13" t="s">
        <v>51</v>
      </c>
      <c r="K61" s="13" t="s">
        <v>51</v>
      </c>
    </row>
    <row r="62" spans="1:11" ht="26.25" thickBot="1">
      <c r="A62" s="15" t="s">
        <v>83</v>
      </c>
      <c r="B62" s="10" t="s">
        <v>84</v>
      </c>
      <c r="C62" s="30">
        <f t="shared" si="0"/>
        <v>27</v>
      </c>
      <c r="D62" s="13"/>
      <c r="E62" s="13"/>
      <c r="F62" s="13"/>
      <c r="G62" s="13">
        <v>26</v>
      </c>
      <c r="H62" s="13">
        <v>1</v>
      </c>
      <c r="I62" s="13"/>
      <c r="J62" s="13" t="s">
        <v>51</v>
      </c>
      <c r="K62" s="13" t="s">
        <v>51</v>
      </c>
    </row>
    <row r="63" spans="1:11" ht="26.25" thickBot="1">
      <c r="A63" s="12" t="s">
        <v>85</v>
      </c>
      <c r="B63" s="10">
        <v>213</v>
      </c>
      <c r="C63" s="30">
        <f t="shared" si="0"/>
        <v>17</v>
      </c>
      <c r="D63" s="13"/>
      <c r="E63" s="13"/>
      <c r="F63" s="13"/>
      <c r="G63" s="13">
        <v>17</v>
      </c>
      <c r="H63" s="13"/>
      <c r="I63" s="13"/>
      <c r="J63" s="13" t="s">
        <v>51</v>
      </c>
      <c r="K63" s="13" t="s">
        <v>51</v>
      </c>
    </row>
    <row r="64" spans="1:11" ht="26.25" thickBot="1">
      <c r="A64" s="12" t="s">
        <v>86</v>
      </c>
      <c r="B64" s="10">
        <v>214</v>
      </c>
      <c r="C64" s="30">
        <f t="shared" si="0"/>
        <v>0</v>
      </c>
      <c r="D64" s="13"/>
      <c r="E64" s="13"/>
      <c r="F64" s="13"/>
      <c r="G64" s="13"/>
      <c r="H64" s="13"/>
      <c r="I64" s="13"/>
      <c r="J64" s="13" t="s">
        <v>51</v>
      </c>
      <c r="K64" s="13" t="s">
        <v>51</v>
      </c>
    </row>
    <row r="65" spans="1:11">
      <c r="A65" s="78" t="s">
        <v>87</v>
      </c>
      <c r="B65" s="79"/>
      <c r="C65" s="79"/>
      <c r="D65" s="79"/>
      <c r="E65" s="79"/>
      <c r="F65" s="79"/>
      <c r="G65" s="79"/>
      <c r="H65" s="79"/>
      <c r="I65" s="79"/>
      <c r="J65" s="79"/>
      <c r="K65" s="80"/>
    </row>
    <row r="66" spans="1:11" ht="15.75" thickBot="1">
      <c r="A66" s="63" t="s">
        <v>88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 ht="26.25" thickBot="1">
      <c r="A67" s="12" t="s">
        <v>89</v>
      </c>
      <c r="B67" s="10">
        <v>301</v>
      </c>
      <c r="C67" s="44">
        <f t="shared" ref="C67:C94" si="1">SUM(D67:K67)</f>
        <v>199611.23009000003</v>
      </c>
      <c r="D67" s="13"/>
      <c r="E67" s="13"/>
      <c r="F67" s="13"/>
      <c r="G67" s="45">
        <v>112634.81088</v>
      </c>
      <c r="H67" s="45">
        <v>1203.5147899999999</v>
      </c>
      <c r="I67" s="45">
        <v>4147.9838</v>
      </c>
      <c r="J67" s="45">
        <v>43743.540489999999</v>
      </c>
      <c r="K67" s="45">
        <v>37881.380129999998</v>
      </c>
    </row>
    <row r="68" spans="1:11" ht="51.75" thickBot="1">
      <c r="A68" s="12" t="s">
        <v>90</v>
      </c>
      <c r="B68" s="10">
        <v>302</v>
      </c>
      <c r="C68" s="30">
        <f t="shared" si="1"/>
        <v>0</v>
      </c>
      <c r="D68" s="13" t="s">
        <v>51</v>
      </c>
      <c r="E68" s="13" t="s">
        <v>51</v>
      </c>
      <c r="F68" s="13" t="s">
        <v>51</v>
      </c>
      <c r="G68" s="13" t="s">
        <v>51</v>
      </c>
      <c r="H68" s="13" t="s">
        <v>51</v>
      </c>
      <c r="I68" s="13" t="s">
        <v>51</v>
      </c>
      <c r="J68" s="13" t="s">
        <v>51</v>
      </c>
      <c r="K68" s="13" t="s">
        <v>51</v>
      </c>
    </row>
    <row r="69" spans="1:11" ht="51.75" thickBot="1">
      <c r="A69" s="12" t="s">
        <v>91</v>
      </c>
      <c r="B69" s="10">
        <v>303</v>
      </c>
      <c r="C69" s="44">
        <f t="shared" si="1"/>
        <v>30835.292109999999</v>
      </c>
      <c r="D69" s="13"/>
      <c r="E69" s="13"/>
      <c r="F69" s="13"/>
      <c r="G69" s="45">
        <v>26382.167099999999</v>
      </c>
      <c r="H69" s="45">
        <v>684.37121000000002</v>
      </c>
      <c r="I69" s="45">
        <v>3768.7538</v>
      </c>
      <c r="J69" s="13" t="s">
        <v>51</v>
      </c>
      <c r="K69" s="13" t="s">
        <v>51</v>
      </c>
    </row>
    <row r="70" spans="1:11" s="27" customFormat="1" ht="51.75" thickBot="1">
      <c r="A70" s="24" t="s">
        <v>204</v>
      </c>
      <c r="B70" s="25" t="s">
        <v>205</v>
      </c>
      <c r="C70" s="46">
        <f t="shared" si="1"/>
        <v>20118.901819999999</v>
      </c>
      <c r="D70" s="46"/>
      <c r="E70" s="46"/>
      <c r="F70" s="46"/>
      <c r="G70" s="46">
        <v>16358.204809999999</v>
      </c>
      <c r="H70" s="46">
        <v>519.45120999999995</v>
      </c>
      <c r="I70" s="46">
        <v>3241.2458000000001</v>
      </c>
      <c r="J70" s="26"/>
      <c r="K70" s="26"/>
    </row>
    <row r="71" spans="1:11" s="27" customFormat="1" ht="64.5" thickBot="1">
      <c r="A71" s="24" t="s">
        <v>207</v>
      </c>
      <c r="B71" s="25" t="s">
        <v>206</v>
      </c>
      <c r="C71" s="46">
        <f t="shared" si="1"/>
        <v>24143.773110000002</v>
      </c>
      <c r="D71" s="46"/>
      <c r="E71" s="46"/>
      <c r="F71" s="46"/>
      <c r="G71" s="46">
        <v>20218.1561</v>
      </c>
      <c r="H71" s="46">
        <v>684.37121000000002</v>
      </c>
      <c r="I71" s="46">
        <v>3241.2458000000001</v>
      </c>
      <c r="J71" s="26"/>
      <c r="K71" s="26"/>
    </row>
    <row r="72" spans="1:11" ht="64.5" thickBot="1">
      <c r="A72" s="12" t="s">
        <v>92</v>
      </c>
      <c r="B72" s="10">
        <v>304</v>
      </c>
      <c r="C72" s="44">
        <f t="shared" si="1"/>
        <v>5747.65816</v>
      </c>
      <c r="D72" s="45"/>
      <c r="E72" s="45"/>
      <c r="F72" s="45"/>
      <c r="G72" s="45">
        <v>5220.1501600000001</v>
      </c>
      <c r="H72" s="45"/>
      <c r="I72" s="45">
        <v>527.50800000000004</v>
      </c>
      <c r="J72" s="13" t="s">
        <v>51</v>
      </c>
      <c r="K72" s="13" t="s">
        <v>51</v>
      </c>
    </row>
    <row r="73" spans="1:11" s="27" customFormat="1" ht="64.5" thickBot="1">
      <c r="A73" s="24" t="s">
        <v>209</v>
      </c>
      <c r="B73" s="25" t="s">
        <v>208</v>
      </c>
      <c r="C73" s="46">
        <f t="shared" si="1"/>
        <v>3342.7338600000003</v>
      </c>
      <c r="D73" s="46"/>
      <c r="E73" s="46"/>
      <c r="F73" s="46"/>
      <c r="G73" s="46">
        <v>2815.22586</v>
      </c>
      <c r="H73" s="46"/>
      <c r="I73" s="46">
        <v>527.50800000000004</v>
      </c>
      <c r="J73" s="26"/>
      <c r="K73" s="26"/>
    </row>
    <row r="74" spans="1:11" s="31" customFormat="1" ht="90" thickBot="1">
      <c r="A74" s="28" t="s">
        <v>210</v>
      </c>
      <c r="B74" s="29">
        <v>305</v>
      </c>
      <c r="C74" s="44">
        <f t="shared" si="1"/>
        <v>904.92430000000002</v>
      </c>
      <c r="D74" s="44"/>
      <c r="E74" s="44"/>
      <c r="F74" s="44"/>
      <c r="G74" s="44">
        <v>904.92430000000002</v>
      </c>
      <c r="H74" s="44"/>
      <c r="I74" s="44"/>
      <c r="J74" s="30"/>
      <c r="K74" s="30"/>
    </row>
    <row r="75" spans="1:11" ht="51.75" thickBot="1">
      <c r="A75" s="12" t="s">
        <v>93</v>
      </c>
      <c r="B75" s="10">
        <v>306</v>
      </c>
      <c r="C75" s="44">
        <f t="shared" si="1"/>
        <v>0</v>
      </c>
      <c r="D75" s="45"/>
      <c r="E75" s="45"/>
      <c r="F75" s="45"/>
      <c r="G75" s="45"/>
      <c r="H75" s="45"/>
      <c r="I75" s="45"/>
      <c r="J75" s="13" t="s">
        <v>51</v>
      </c>
      <c r="K75" s="13" t="s">
        <v>51</v>
      </c>
    </row>
    <row r="76" spans="1:11" ht="39" thickBot="1">
      <c r="A76" s="12" t="s">
        <v>94</v>
      </c>
      <c r="B76" s="10">
        <v>307</v>
      </c>
      <c r="C76" s="44">
        <f t="shared" si="1"/>
        <v>0</v>
      </c>
      <c r="D76" s="45"/>
      <c r="E76" s="45"/>
      <c r="F76" s="45"/>
      <c r="G76" s="45"/>
      <c r="H76" s="45" t="s">
        <v>51</v>
      </c>
      <c r="I76" s="45" t="s">
        <v>51</v>
      </c>
      <c r="J76" s="13" t="s">
        <v>51</v>
      </c>
      <c r="K76" s="13" t="s">
        <v>51</v>
      </c>
    </row>
    <row r="77" spans="1:11" ht="39" thickBot="1">
      <c r="A77" s="12" t="s">
        <v>95</v>
      </c>
      <c r="B77" s="10">
        <v>308</v>
      </c>
      <c r="C77" s="44">
        <f t="shared" si="1"/>
        <v>0</v>
      </c>
      <c r="D77" s="45"/>
      <c r="E77" s="45"/>
      <c r="F77" s="45"/>
      <c r="G77" s="45"/>
      <c r="H77" s="45" t="s">
        <v>51</v>
      </c>
      <c r="I77" s="45" t="s">
        <v>51</v>
      </c>
      <c r="J77" s="13" t="s">
        <v>51</v>
      </c>
      <c r="K77" s="13" t="s">
        <v>51</v>
      </c>
    </row>
    <row r="78" spans="1:11" s="27" customFormat="1" ht="26.25" thickBot="1">
      <c r="A78" s="24" t="s">
        <v>211</v>
      </c>
      <c r="B78" s="25" t="s">
        <v>213</v>
      </c>
      <c r="C78" s="46">
        <f t="shared" si="1"/>
        <v>199611.23009000003</v>
      </c>
      <c r="D78" s="46"/>
      <c r="E78" s="46"/>
      <c r="F78" s="46"/>
      <c r="G78" s="46">
        <v>112634.81088</v>
      </c>
      <c r="H78" s="46">
        <v>1203.5147899999999</v>
      </c>
      <c r="I78" s="46">
        <v>4147.9838</v>
      </c>
      <c r="J78" s="46">
        <v>43743.540489999999</v>
      </c>
      <c r="K78" s="46">
        <v>37881.380129999998</v>
      </c>
    </row>
    <row r="79" spans="1:11" s="27" customFormat="1" ht="26.25" thickBot="1">
      <c r="A79" s="24" t="s">
        <v>212</v>
      </c>
      <c r="B79" s="25" t="s">
        <v>214</v>
      </c>
      <c r="C79" s="46">
        <f t="shared" si="1"/>
        <v>0</v>
      </c>
      <c r="D79" s="46"/>
      <c r="E79" s="46"/>
      <c r="F79" s="46"/>
      <c r="G79" s="46"/>
      <c r="H79" s="46"/>
      <c r="I79" s="46"/>
      <c r="J79" s="26"/>
      <c r="K79" s="26"/>
    </row>
    <row r="80" spans="1:11" ht="26.25" thickBot="1">
      <c r="A80" s="12" t="s">
        <v>96</v>
      </c>
      <c r="B80" s="10">
        <v>309</v>
      </c>
      <c r="C80" s="44">
        <f t="shared" si="1"/>
        <v>183591.31206000003</v>
      </c>
      <c r="D80" s="45"/>
      <c r="E80" s="45"/>
      <c r="F80" s="45"/>
      <c r="G80" s="45">
        <v>97240.554770000002</v>
      </c>
      <c r="H80" s="45">
        <v>1119.59087</v>
      </c>
      <c r="I80" s="45">
        <v>3606.2458000000001</v>
      </c>
      <c r="J80" s="45">
        <v>43743.540489999999</v>
      </c>
      <c r="K80" s="45">
        <v>37881.380129999998</v>
      </c>
    </row>
    <row r="81" spans="1:11" ht="51.75" thickBot="1">
      <c r="A81" s="12" t="s">
        <v>97</v>
      </c>
      <c r="B81" s="10">
        <v>310</v>
      </c>
      <c r="C81" s="44">
        <f t="shared" si="1"/>
        <v>24285.46961</v>
      </c>
      <c r="D81" s="45"/>
      <c r="E81" s="45"/>
      <c r="F81" s="45"/>
      <c r="G81" s="45">
        <v>20363.362939999999</v>
      </c>
      <c r="H81" s="45">
        <v>680.86086999999998</v>
      </c>
      <c r="I81" s="45">
        <v>3241.2458000000001</v>
      </c>
      <c r="J81" s="13" t="s">
        <v>51</v>
      </c>
      <c r="K81" s="13" t="s">
        <v>51</v>
      </c>
    </row>
    <row r="82" spans="1:11" s="27" customFormat="1" ht="64.5" thickBot="1">
      <c r="A82" s="24" t="s">
        <v>215</v>
      </c>
      <c r="B82" s="25" t="s">
        <v>217</v>
      </c>
      <c r="C82" s="46">
        <f t="shared" si="1"/>
        <v>20108.519179999999</v>
      </c>
      <c r="D82" s="46"/>
      <c r="E82" s="46"/>
      <c r="F82" s="46"/>
      <c r="G82" s="46">
        <v>16351.33251</v>
      </c>
      <c r="H82" s="46">
        <v>515.94087000000002</v>
      </c>
      <c r="I82" s="46">
        <v>3241.2458000000001</v>
      </c>
      <c r="J82" s="26"/>
      <c r="K82" s="26"/>
    </row>
    <row r="83" spans="1:11" s="27" customFormat="1" ht="64.5" thickBot="1">
      <c r="A83" s="24" t="s">
        <v>216</v>
      </c>
      <c r="B83" s="25" t="s">
        <v>218</v>
      </c>
      <c r="C83" s="46">
        <f t="shared" si="1"/>
        <v>23435.994770000001</v>
      </c>
      <c r="D83" s="46"/>
      <c r="E83" s="46"/>
      <c r="F83" s="46"/>
      <c r="G83" s="46">
        <v>19513.8881</v>
      </c>
      <c r="H83" s="46">
        <v>680.86086999999998</v>
      </c>
      <c r="I83" s="46">
        <v>3241.2458000000001</v>
      </c>
      <c r="J83" s="26"/>
      <c r="K83" s="26"/>
    </row>
    <row r="84" spans="1:11" ht="39" thickBot="1">
      <c r="A84" s="12" t="s">
        <v>98</v>
      </c>
      <c r="B84" s="10">
        <v>311</v>
      </c>
      <c r="C84" s="44">
        <f t="shared" si="1"/>
        <v>0</v>
      </c>
      <c r="D84" s="45"/>
      <c r="E84" s="45"/>
      <c r="F84" s="45"/>
      <c r="G84" s="45"/>
      <c r="H84" s="45" t="s">
        <v>51</v>
      </c>
      <c r="I84" s="45" t="s">
        <v>51</v>
      </c>
      <c r="J84" s="13" t="s">
        <v>51</v>
      </c>
      <c r="K84" s="13" t="s">
        <v>51</v>
      </c>
    </row>
    <row r="85" spans="1:11" ht="39" thickBot="1">
      <c r="A85" s="12" t="s">
        <v>99</v>
      </c>
      <c r="B85" s="10">
        <v>312</v>
      </c>
      <c r="C85" s="44">
        <f t="shared" si="1"/>
        <v>0</v>
      </c>
      <c r="D85" s="45"/>
      <c r="E85" s="45"/>
      <c r="F85" s="45"/>
      <c r="G85" s="45"/>
      <c r="H85" s="45" t="s">
        <v>51</v>
      </c>
      <c r="I85" s="45" t="s">
        <v>51</v>
      </c>
      <c r="J85" s="13" t="s">
        <v>51</v>
      </c>
      <c r="K85" s="13" t="s">
        <v>51</v>
      </c>
    </row>
    <row r="86" spans="1:11" ht="39" thickBot="1">
      <c r="A86" s="12" t="s">
        <v>100</v>
      </c>
      <c r="B86" s="10">
        <v>313</v>
      </c>
      <c r="C86" s="44">
        <f t="shared" si="1"/>
        <v>183591.31206000003</v>
      </c>
      <c r="D86" s="45"/>
      <c r="E86" s="45"/>
      <c r="F86" s="45"/>
      <c r="G86" s="45">
        <v>97240.554770000002</v>
      </c>
      <c r="H86" s="45">
        <v>1119.59087</v>
      </c>
      <c r="I86" s="45">
        <v>3606.2458000000001</v>
      </c>
      <c r="J86" s="45">
        <v>43743.540489999999</v>
      </c>
      <c r="K86" s="45">
        <v>37881.380129999998</v>
      </c>
    </row>
    <row r="87" spans="1:11" ht="26.25" thickBot="1">
      <c r="A87" s="43" t="s">
        <v>236</v>
      </c>
      <c r="B87" s="40">
        <v>314</v>
      </c>
      <c r="C87" s="44">
        <f t="shared" si="1"/>
        <v>0</v>
      </c>
      <c r="D87" s="47"/>
      <c r="E87" s="47"/>
      <c r="F87" s="47"/>
      <c r="G87" s="47"/>
      <c r="H87" s="47"/>
      <c r="I87" s="47"/>
      <c r="J87" s="42"/>
      <c r="K87" s="42"/>
    </row>
    <row r="88" spans="1:11" ht="15.75" thickBot="1">
      <c r="A88" s="12" t="s">
        <v>101</v>
      </c>
      <c r="B88" s="10">
        <v>315</v>
      </c>
      <c r="C88" s="44">
        <f t="shared" si="1"/>
        <v>0</v>
      </c>
      <c r="D88" s="45"/>
      <c r="E88" s="45"/>
      <c r="F88" s="45"/>
      <c r="G88" s="45"/>
      <c r="H88" s="45"/>
      <c r="I88" s="45"/>
      <c r="J88" s="13"/>
      <c r="K88" s="13"/>
    </row>
    <row r="89" spans="1:11" ht="26.25" thickBot="1">
      <c r="A89" s="12" t="s">
        <v>102</v>
      </c>
      <c r="B89" s="10">
        <v>321</v>
      </c>
      <c r="C89" s="44">
        <f t="shared" si="1"/>
        <v>-75.264420000000001</v>
      </c>
      <c r="D89" s="45"/>
      <c r="E89" s="45"/>
      <c r="F89" s="45"/>
      <c r="G89" s="45">
        <v>-75.555419999999998</v>
      </c>
      <c r="H89" s="45"/>
      <c r="I89" s="45"/>
      <c r="J89" s="45">
        <v>0.29099999999999998</v>
      </c>
      <c r="K89" s="13"/>
    </row>
    <row r="90" spans="1:11" ht="26.25" thickBot="1">
      <c r="A90" s="12" t="s">
        <v>103</v>
      </c>
      <c r="B90" s="10">
        <v>322</v>
      </c>
      <c r="C90" s="44">
        <f t="shared" si="1"/>
        <v>3610.4802100000002</v>
      </c>
      <c r="D90" s="45"/>
      <c r="E90" s="45"/>
      <c r="F90" s="45"/>
      <c r="G90" s="45">
        <v>3610.4802100000002</v>
      </c>
      <c r="H90" s="45"/>
      <c r="I90" s="45"/>
      <c r="J90" s="13"/>
      <c r="K90" s="13"/>
    </row>
    <row r="91" spans="1:11" ht="26.25" thickBot="1">
      <c r="A91" s="43" t="s">
        <v>235</v>
      </c>
      <c r="B91" s="40">
        <v>323</v>
      </c>
      <c r="C91" s="44">
        <f t="shared" si="1"/>
        <v>3610.4802100000002</v>
      </c>
      <c r="D91" s="47"/>
      <c r="E91" s="47"/>
      <c r="F91" s="47"/>
      <c r="G91" s="45">
        <v>3610.4802100000002</v>
      </c>
      <c r="H91" s="47"/>
      <c r="I91" s="47"/>
      <c r="J91" s="42"/>
      <c r="K91" s="42"/>
    </row>
    <row r="92" spans="1:11" ht="26.25" thickBot="1">
      <c r="A92" s="15" t="s">
        <v>68</v>
      </c>
      <c r="B92" s="10">
        <v>324</v>
      </c>
      <c r="C92" s="44">
        <f t="shared" si="1"/>
        <v>0</v>
      </c>
      <c r="D92" s="45"/>
      <c r="E92" s="45"/>
      <c r="F92" s="45"/>
      <c r="G92" s="45"/>
      <c r="H92" s="45"/>
      <c r="I92" s="45"/>
      <c r="J92" s="13"/>
      <c r="K92" s="13"/>
    </row>
    <row r="93" spans="1:11" ht="39" thickBot="1">
      <c r="A93" s="15" t="s">
        <v>69</v>
      </c>
      <c r="B93" s="10">
        <v>325</v>
      </c>
      <c r="C93" s="44">
        <f t="shared" si="1"/>
        <v>0</v>
      </c>
      <c r="D93" s="45"/>
      <c r="E93" s="45"/>
      <c r="F93" s="45"/>
      <c r="G93" s="45"/>
      <c r="H93" s="45"/>
      <c r="I93" s="45"/>
      <c r="J93" s="13"/>
      <c r="K93" s="13"/>
    </row>
    <row r="94" spans="1:11" ht="15.75" thickBot="1">
      <c r="A94" s="12" t="s">
        <v>70</v>
      </c>
      <c r="B94" s="10">
        <v>326</v>
      </c>
      <c r="C94" s="44">
        <f t="shared" si="1"/>
        <v>0</v>
      </c>
      <c r="D94" s="45"/>
      <c r="E94" s="45"/>
      <c r="F94" s="45"/>
      <c r="G94" s="45"/>
      <c r="H94" s="45"/>
      <c r="I94" s="45"/>
      <c r="J94" s="13"/>
      <c r="K94" s="13"/>
    </row>
    <row r="95" spans="1:11" ht="24" customHeight="1" thickBot="1">
      <c r="A95" s="68" t="s">
        <v>104</v>
      </c>
      <c r="B95" s="69"/>
      <c r="C95" s="69"/>
      <c r="D95" s="69"/>
      <c r="E95" s="69"/>
      <c r="F95" s="69"/>
      <c r="G95" s="69"/>
      <c r="H95" s="69"/>
      <c r="I95" s="69"/>
      <c r="J95" s="69"/>
      <c r="K95" s="70"/>
    </row>
    <row r="96" spans="1:11" ht="24" customHeight="1" thickBot="1">
      <c r="A96" s="68" t="s">
        <v>105</v>
      </c>
      <c r="B96" s="69"/>
      <c r="C96" s="69"/>
      <c r="D96" s="69"/>
      <c r="E96" s="69"/>
      <c r="F96" s="69"/>
      <c r="G96" s="69"/>
      <c r="H96" s="69"/>
      <c r="I96" s="69"/>
      <c r="J96" s="69"/>
      <c r="K96" s="70"/>
    </row>
    <row r="97" spans="1:11" ht="64.5" thickBot="1">
      <c r="A97" s="12" t="s">
        <v>106</v>
      </c>
      <c r="B97" s="10" t="s">
        <v>234</v>
      </c>
      <c r="C97" s="30">
        <f>SUM(D97:K97)</f>
        <v>77</v>
      </c>
      <c r="D97" s="13"/>
      <c r="E97" s="13"/>
      <c r="F97" s="13"/>
      <c r="G97" s="13">
        <v>58</v>
      </c>
      <c r="H97" s="13">
        <v>11</v>
      </c>
      <c r="I97" s="13">
        <v>8</v>
      </c>
      <c r="J97" s="10" t="s">
        <v>51</v>
      </c>
      <c r="K97" s="10" t="s">
        <v>51</v>
      </c>
    </row>
    <row r="98" spans="1:11" ht="77.25" thickBot="1">
      <c r="A98" s="12" t="s">
        <v>107</v>
      </c>
      <c r="B98" s="10" t="s">
        <v>233</v>
      </c>
      <c r="C98" s="30">
        <f>SUM(D98:K98)</f>
        <v>48</v>
      </c>
      <c r="D98" s="13"/>
      <c r="E98" s="13"/>
      <c r="F98" s="13"/>
      <c r="G98" s="13">
        <v>36</v>
      </c>
      <c r="H98" s="13">
        <v>5</v>
      </c>
      <c r="I98" s="13">
        <v>7</v>
      </c>
      <c r="J98" s="10" t="s">
        <v>51</v>
      </c>
      <c r="K98" s="10" t="s">
        <v>51</v>
      </c>
    </row>
    <row r="99" spans="1:11" ht="51.75" thickBot="1">
      <c r="A99" s="12" t="s">
        <v>108</v>
      </c>
      <c r="B99" s="10" t="s">
        <v>231</v>
      </c>
      <c r="C99" s="30">
        <f>SUM(D99:K99)</f>
        <v>31</v>
      </c>
      <c r="D99" s="13"/>
      <c r="E99" s="13"/>
      <c r="F99" s="13"/>
      <c r="G99" s="13">
        <v>24</v>
      </c>
      <c r="H99" s="13">
        <v>6</v>
      </c>
      <c r="I99" s="13">
        <v>1</v>
      </c>
      <c r="J99" s="10" t="s">
        <v>51</v>
      </c>
      <c r="K99" s="10" t="s">
        <v>51</v>
      </c>
    </row>
    <row r="100" spans="1:11" ht="90" thickBot="1">
      <c r="A100" s="12" t="s">
        <v>109</v>
      </c>
      <c r="B100" s="10" t="s">
        <v>232</v>
      </c>
      <c r="C100" s="30">
        <f>SUM(D100:K100)</f>
        <v>33</v>
      </c>
      <c r="D100" s="13"/>
      <c r="E100" s="13"/>
      <c r="F100" s="13"/>
      <c r="G100" s="13">
        <v>22</v>
      </c>
      <c r="H100" s="13">
        <v>5</v>
      </c>
      <c r="I100" s="13">
        <v>6</v>
      </c>
      <c r="J100" s="10" t="s">
        <v>51</v>
      </c>
      <c r="K100" s="10" t="s">
        <v>51</v>
      </c>
    </row>
    <row r="101" spans="1:11" ht="15.75" thickBot="1">
      <c r="A101" s="68" t="s">
        <v>110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70"/>
    </row>
    <row r="102" spans="1:11" ht="77.25" thickBot="1">
      <c r="A102" s="12" t="s">
        <v>111</v>
      </c>
      <c r="B102" s="10" t="s">
        <v>230</v>
      </c>
      <c r="C102" s="30">
        <f>SUM(D102:K102)</f>
        <v>226</v>
      </c>
      <c r="D102" s="13"/>
      <c r="E102" s="13"/>
      <c r="F102" s="13"/>
      <c r="G102" s="13">
        <v>200</v>
      </c>
      <c r="H102" s="13">
        <v>18</v>
      </c>
      <c r="I102" s="13">
        <v>8</v>
      </c>
      <c r="J102" s="10" t="s">
        <v>51</v>
      </c>
      <c r="K102" s="10" t="s">
        <v>51</v>
      </c>
    </row>
    <row r="103" spans="1:11" ht="39" thickBot="1">
      <c r="A103" s="12" t="s">
        <v>112</v>
      </c>
      <c r="B103" s="10" t="s">
        <v>229</v>
      </c>
      <c r="C103" s="30">
        <f>SUM(D103:K103)</f>
        <v>20</v>
      </c>
      <c r="D103" s="13"/>
      <c r="E103" s="13"/>
      <c r="F103" s="13"/>
      <c r="G103" s="13">
        <v>19</v>
      </c>
      <c r="H103" s="13">
        <v>1</v>
      </c>
      <c r="I103" s="13"/>
      <c r="J103" s="10" t="s">
        <v>51</v>
      </c>
      <c r="K103" s="10" t="s">
        <v>51</v>
      </c>
    </row>
    <row r="104" spans="1:11" ht="51.75" thickBot="1">
      <c r="A104" s="12" t="s">
        <v>113</v>
      </c>
      <c r="B104" s="10" t="s">
        <v>228</v>
      </c>
      <c r="C104" s="30">
        <f>SUM(D104:K104)</f>
        <v>0</v>
      </c>
      <c r="D104" s="13"/>
      <c r="E104" s="13"/>
      <c r="F104" s="13"/>
      <c r="G104" s="13"/>
      <c r="H104" s="13"/>
      <c r="I104" s="13"/>
      <c r="J104" s="10" t="s">
        <v>51</v>
      </c>
      <c r="K104" s="10" t="s">
        <v>51</v>
      </c>
    </row>
    <row r="105" spans="1:11">
      <c r="A105" s="78" t="s">
        <v>114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80"/>
    </row>
    <row r="106" spans="1:11" ht="15.75" thickBot="1">
      <c r="A106" s="63" t="s">
        <v>115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5"/>
    </row>
    <row r="107" spans="1:11" ht="15.75" thickBot="1">
      <c r="A107" s="12" t="s">
        <v>116</v>
      </c>
      <c r="B107" s="10" t="s">
        <v>227</v>
      </c>
      <c r="C107" s="44">
        <v>209988.18810999999</v>
      </c>
      <c r="D107" s="10" t="s">
        <v>51</v>
      </c>
      <c r="E107" s="10" t="s">
        <v>51</v>
      </c>
      <c r="F107" s="10" t="s">
        <v>51</v>
      </c>
      <c r="G107" s="10" t="s">
        <v>51</v>
      </c>
      <c r="H107" s="10" t="s">
        <v>51</v>
      </c>
      <c r="I107" s="10" t="s">
        <v>51</v>
      </c>
      <c r="J107" s="10" t="s">
        <v>51</v>
      </c>
      <c r="K107" s="10" t="s">
        <v>51</v>
      </c>
    </row>
    <row r="108" spans="1:11" ht="60.75" thickBot="1">
      <c r="A108" s="16" t="s">
        <v>117</v>
      </c>
      <c r="B108" s="10" t="s">
        <v>226</v>
      </c>
      <c r="C108" s="44">
        <v>91341.49437</v>
      </c>
      <c r="D108" s="10" t="s">
        <v>51</v>
      </c>
      <c r="E108" s="10" t="s">
        <v>51</v>
      </c>
      <c r="F108" s="10" t="s">
        <v>51</v>
      </c>
      <c r="G108" s="10" t="s">
        <v>51</v>
      </c>
      <c r="H108" s="10" t="s">
        <v>51</v>
      </c>
      <c r="I108" s="10" t="s">
        <v>51</v>
      </c>
      <c r="J108" s="10" t="s">
        <v>51</v>
      </c>
      <c r="K108" s="10" t="s">
        <v>51</v>
      </c>
    </row>
    <row r="109" spans="1:11" ht="51.75" thickBot="1">
      <c r="A109" s="12" t="s">
        <v>118</v>
      </c>
      <c r="B109" s="10" t="s">
        <v>225</v>
      </c>
      <c r="C109" s="44">
        <f t="shared" ref="C109:C114" si="2">SUM(D109:K109)</f>
        <v>69343.790600000008</v>
      </c>
      <c r="D109" s="45"/>
      <c r="E109" s="45"/>
      <c r="F109" s="45"/>
      <c r="G109" s="45">
        <v>64155.025410000002</v>
      </c>
      <c r="H109" s="45">
        <v>1040.7813900000001</v>
      </c>
      <c r="I109" s="45">
        <v>4147.9838</v>
      </c>
      <c r="J109" s="10" t="s">
        <v>51</v>
      </c>
      <c r="K109" s="10" t="s">
        <v>51</v>
      </c>
    </row>
    <row r="110" spans="1:11" ht="64.5" thickBot="1">
      <c r="A110" s="12" t="s">
        <v>119</v>
      </c>
      <c r="B110" s="10" t="s">
        <v>224</v>
      </c>
      <c r="C110" s="44">
        <f t="shared" si="2"/>
        <v>26942.837869999999</v>
      </c>
      <c r="D110" s="45"/>
      <c r="E110" s="45"/>
      <c r="F110" s="45"/>
      <c r="G110" s="45">
        <v>22652.446260000001</v>
      </c>
      <c r="H110" s="45">
        <v>521.63780999999994</v>
      </c>
      <c r="I110" s="45">
        <v>3768.7538</v>
      </c>
      <c r="J110" s="10" t="s">
        <v>51</v>
      </c>
      <c r="K110" s="10" t="s">
        <v>51</v>
      </c>
    </row>
    <row r="111" spans="1:11" ht="51.75" thickBot="1">
      <c r="A111" s="12" t="s">
        <v>120</v>
      </c>
      <c r="B111" s="10" t="s">
        <v>223</v>
      </c>
      <c r="C111" s="44">
        <f t="shared" si="2"/>
        <v>34649.745890000006</v>
      </c>
      <c r="D111" s="45"/>
      <c r="E111" s="45"/>
      <c r="F111" s="45"/>
      <c r="G111" s="45">
        <v>33846.015890000002</v>
      </c>
      <c r="H111" s="45">
        <v>438.73</v>
      </c>
      <c r="I111" s="45">
        <v>365</v>
      </c>
      <c r="J111" s="10" t="s">
        <v>51</v>
      </c>
      <c r="K111" s="10" t="s">
        <v>51</v>
      </c>
    </row>
    <row r="112" spans="1:11" ht="26.25" thickBot="1">
      <c r="A112" s="39" t="s">
        <v>239</v>
      </c>
      <c r="B112" s="40" t="s">
        <v>222</v>
      </c>
      <c r="C112" s="44">
        <f t="shared" si="2"/>
        <v>34649.745890000006</v>
      </c>
      <c r="D112" s="47"/>
      <c r="E112" s="47"/>
      <c r="F112" s="47"/>
      <c r="G112" s="45">
        <v>33846.015890000002</v>
      </c>
      <c r="H112" s="45">
        <v>438.73</v>
      </c>
      <c r="I112" s="45">
        <v>365</v>
      </c>
      <c r="J112" s="40" t="s">
        <v>51</v>
      </c>
      <c r="K112" s="40" t="s">
        <v>51</v>
      </c>
    </row>
    <row r="113" spans="1:11" ht="26.25" thickBot="1">
      <c r="A113" s="15" t="s">
        <v>121</v>
      </c>
      <c r="B113" s="10" t="s">
        <v>221</v>
      </c>
      <c r="C113" s="44">
        <f t="shared" si="2"/>
        <v>0</v>
      </c>
      <c r="D113" s="45"/>
      <c r="E113" s="45"/>
      <c r="F113" s="45"/>
      <c r="G113" s="45"/>
      <c r="H113" s="45"/>
      <c r="I113" s="45"/>
      <c r="J113" s="10" t="s">
        <v>51</v>
      </c>
      <c r="K113" s="10" t="s">
        <v>51</v>
      </c>
    </row>
    <row r="114" spans="1:11" ht="90" thickBot="1">
      <c r="A114" s="12" t="s">
        <v>122</v>
      </c>
      <c r="B114" s="10" t="s">
        <v>220</v>
      </c>
      <c r="C114" s="44">
        <f t="shared" si="2"/>
        <v>20488.61837</v>
      </c>
      <c r="D114" s="45"/>
      <c r="E114" s="45"/>
      <c r="F114" s="45"/>
      <c r="G114" s="45">
        <v>16728.0281</v>
      </c>
      <c r="H114" s="45">
        <v>519.34447</v>
      </c>
      <c r="I114" s="45">
        <v>3241.2458000000001</v>
      </c>
      <c r="J114" s="10" t="s">
        <v>51</v>
      </c>
      <c r="K114" s="10" t="s">
        <v>51</v>
      </c>
    </row>
    <row r="115" spans="1:11" ht="77.25" thickBot="1">
      <c r="A115" s="15" t="s">
        <v>123</v>
      </c>
      <c r="B115" s="17" t="s">
        <v>219</v>
      </c>
      <c r="C115" s="44">
        <v>7026.6009700000004</v>
      </c>
      <c r="D115" s="48" t="s">
        <v>51</v>
      </c>
      <c r="E115" s="48" t="s">
        <v>51</v>
      </c>
      <c r="F115" s="48" t="s">
        <v>51</v>
      </c>
      <c r="G115" s="49" t="s">
        <v>51</v>
      </c>
      <c r="H115" s="48" t="s">
        <v>51</v>
      </c>
      <c r="I115" s="48" t="s">
        <v>51</v>
      </c>
      <c r="J115" s="17" t="s">
        <v>51</v>
      </c>
      <c r="K115" s="17" t="s">
        <v>51</v>
      </c>
    </row>
    <row r="116" spans="1:11" ht="15.75">
      <c r="A116" s="18"/>
    </row>
    <row r="117" spans="1:11" ht="16.5" customHeight="1">
      <c r="A117" s="86" t="s">
        <v>241</v>
      </c>
      <c r="B117" s="86"/>
      <c r="C117" s="50"/>
      <c r="D117" s="4"/>
      <c r="E117" s="50"/>
    </row>
    <row r="118" spans="1:11" ht="15.75">
      <c r="A118" s="86"/>
      <c r="B118" s="86"/>
      <c r="C118" s="82" t="s">
        <v>242</v>
      </c>
      <c r="D118" s="82"/>
      <c r="E118" s="82"/>
      <c r="G118" s="82" t="s">
        <v>243</v>
      </c>
      <c r="H118" s="82"/>
      <c r="I118" s="82"/>
      <c r="J118" s="82"/>
    </row>
    <row r="119" spans="1:11" ht="15.75">
      <c r="A119" s="4"/>
      <c r="B119" s="19"/>
      <c r="C119" s="83" t="s">
        <v>124</v>
      </c>
      <c r="D119" s="83"/>
      <c r="H119" s="19" t="s">
        <v>125</v>
      </c>
    </row>
    <row r="120" spans="1:11" ht="15.75">
      <c r="A120" s="4"/>
      <c r="B120" s="19"/>
      <c r="C120" s="19"/>
      <c r="D120" s="19"/>
      <c r="E120" s="19"/>
    </row>
    <row r="121" spans="1:11" ht="15.75">
      <c r="A121" s="4"/>
      <c r="B121" s="19"/>
      <c r="C121" s="19"/>
      <c r="D121" s="19"/>
      <c r="E121" s="51"/>
    </row>
    <row r="122" spans="1:11" ht="15.75">
      <c r="A122" s="4"/>
      <c r="B122" s="19"/>
      <c r="C122" s="19"/>
      <c r="D122" s="19"/>
      <c r="E122" s="19" t="s">
        <v>126</v>
      </c>
    </row>
    <row r="123" spans="1:11" ht="15.75">
      <c r="A123" s="18"/>
    </row>
    <row r="124" spans="1:11" ht="15.75">
      <c r="A124" s="84" t="s">
        <v>244</v>
      </c>
      <c r="B124" s="84"/>
    </row>
    <row r="125" spans="1:11" ht="15.75">
      <c r="A125" s="84" t="s">
        <v>246</v>
      </c>
      <c r="B125" s="84"/>
    </row>
    <row r="126" spans="1:11" ht="15.75">
      <c r="A126" s="84" t="s">
        <v>247</v>
      </c>
      <c r="B126" s="84"/>
    </row>
    <row r="128" spans="1:11" ht="15.75">
      <c r="A128" s="18"/>
    </row>
  </sheetData>
  <mergeCells count="33">
    <mergeCell ref="A126:B126"/>
    <mergeCell ref="A117:B118"/>
    <mergeCell ref="C118:E118"/>
    <mergeCell ref="A124:B124"/>
    <mergeCell ref="A105:K105"/>
    <mergeCell ref="A106:K106"/>
    <mergeCell ref="G118:J118"/>
    <mergeCell ref="C119:D119"/>
    <mergeCell ref="A125:B125"/>
    <mergeCell ref="A95:K95"/>
    <mergeCell ref="A101:K101"/>
    <mergeCell ref="A13:K13"/>
    <mergeCell ref="I15:I16"/>
    <mergeCell ref="A65:K65"/>
    <mergeCell ref="A66:K66"/>
    <mergeCell ref="B11:K11"/>
    <mergeCell ref="A6:K6"/>
    <mergeCell ref="B9:J9"/>
    <mergeCell ref="A18:K18"/>
    <mergeCell ref="A2:K2"/>
    <mergeCell ref="A3:K3"/>
    <mergeCell ref="A4:K4"/>
    <mergeCell ref="A5:K5"/>
    <mergeCell ref="A19:K19"/>
    <mergeCell ref="J15:K15"/>
    <mergeCell ref="A96:K96"/>
    <mergeCell ref="A50:K50"/>
    <mergeCell ref="A14:A16"/>
    <mergeCell ref="B14:B16"/>
    <mergeCell ref="D14:K14"/>
    <mergeCell ref="D15:F15"/>
    <mergeCell ref="H15:H16"/>
    <mergeCell ref="G15:G16"/>
  </mergeCells>
  <phoneticPr fontId="27" type="noConversion"/>
  <hyperlinks>
    <hyperlink ref="A108" r:id="rId1" display="consultantplus://offline/ref=CF0B65AD7F358AF64A7F96E48FA9F722905D1B93A50E5216B7F11D768EEDDF1330B561F0A1B2C9E9U8x2M"/>
  </hyperlinks>
  <pageMargins left="0.7" right="0.44" top="0.45" bottom="0.55000000000000004" header="0.3" footer="0.3"/>
  <pageSetup paperSize="9" scale="5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view="pageBreakPreview" zoomScale="90" zoomScaleNormal="100" zoomScaleSheetLayoutView="90" workbookViewId="0">
      <selection activeCell="F129" sqref="F129"/>
    </sheetView>
  </sheetViews>
  <sheetFormatPr defaultRowHeight="15"/>
  <cols>
    <col min="1" max="1" width="7.42578125" customWidth="1"/>
    <col min="2" max="2" width="40.85546875" customWidth="1"/>
    <col min="3" max="10" width="12.42578125" customWidth="1"/>
  </cols>
  <sheetData>
    <row r="1" spans="1:10" ht="16.5">
      <c r="A1" s="2"/>
    </row>
    <row r="2" spans="1:10" ht="16.5">
      <c r="A2" s="93" t="s">
        <v>127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>
      <c r="A3" s="76" t="s">
        <v>24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6.5">
      <c r="A4" s="92" t="s">
        <v>128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6.5">
      <c r="A5" s="92" t="s">
        <v>129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6.5">
      <c r="A6" s="92" t="s">
        <v>130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.75">
      <c r="A7" s="3"/>
    </row>
    <row r="8" spans="1:10" ht="31.5" customHeight="1">
      <c r="A8" s="86" t="s">
        <v>131</v>
      </c>
      <c r="B8" s="86"/>
      <c r="C8" s="22"/>
      <c r="D8" s="22"/>
      <c r="E8" s="22"/>
      <c r="F8" s="22"/>
      <c r="G8" s="22"/>
      <c r="H8" s="22"/>
      <c r="I8" s="22"/>
      <c r="J8" s="22"/>
    </row>
    <row r="9" spans="1:10" ht="66.599999999999994" customHeight="1">
      <c r="A9" s="86" t="s">
        <v>29</v>
      </c>
      <c r="B9" s="88"/>
      <c r="C9" s="77" t="s">
        <v>245</v>
      </c>
      <c r="D9" s="77"/>
      <c r="E9" s="77"/>
      <c r="F9" s="77"/>
      <c r="G9" s="77"/>
      <c r="H9" s="77"/>
      <c r="I9" s="77"/>
      <c r="J9" s="77"/>
    </row>
    <row r="10" spans="1:10" ht="15.75">
      <c r="A10" s="4"/>
      <c r="B10" s="5"/>
      <c r="J10" s="22"/>
    </row>
    <row r="11" spans="1:10" ht="15.75">
      <c r="A11" s="86" t="s">
        <v>30</v>
      </c>
      <c r="B11" s="88"/>
      <c r="C11" s="89" t="s">
        <v>240</v>
      </c>
      <c r="D11" s="89"/>
      <c r="E11" s="89"/>
      <c r="F11" s="89"/>
      <c r="G11" s="89"/>
      <c r="H11" s="89"/>
      <c r="I11" s="89"/>
      <c r="J11" s="89"/>
    </row>
    <row r="12" spans="1:10" ht="15.75">
      <c r="A12" s="6"/>
      <c r="J12" s="22"/>
    </row>
    <row r="13" spans="1:10" ht="15.75">
      <c r="A13" s="91" t="s">
        <v>31</v>
      </c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26.45" customHeight="1">
      <c r="A14" s="87" t="s">
        <v>132</v>
      </c>
      <c r="B14" s="87" t="s">
        <v>133</v>
      </c>
      <c r="C14" s="87" t="s">
        <v>134</v>
      </c>
      <c r="D14" s="87" t="s">
        <v>135</v>
      </c>
      <c r="E14" s="87" t="s">
        <v>136</v>
      </c>
      <c r="F14" s="87" t="s">
        <v>137</v>
      </c>
      <c r="G14" s="87" t="s">
        <v>138</v>
      </c>
      <c r="H14" s="87" t="s">
        <v>139</v>
      </c>
      <c r="I14" s="87"/>
      <c r="J14" s="87" t="s">
        <v>140</v>
      </c>
    </row>
    <row r="15" spans="1:10" ht="25.5">
      <c r="A15" s="87"/>
      <c r="B15" s="87"/>
      <c r="C15" s="87"/>
      <c r="D15" s="87"/>
      <c r="E15" s="87"/>
      <c r="F15" s="87"/>
      <c r="G15" s="87"/>
      <c r="H15" s="87" t="s">
        <v>141</v>
      </c>
      <c r="I15" s="60" t="s">
        <v>142</v>
      </c>
      <c r="J15" s="87"/>
    </row>
    <row r="16" spans="1:10" ht="33.6" customHeight="1">
      <c r="A16" s="87"/>
      <c r="B16" s="87"/>
      <c r="C16" s="87"/>
      <c r="D16" s="87"/>
      <c r="E16" s="87"/>
      <c r="F16" s="87"/>
      <c r="G16" s="87"/>
      <c r="H16" s="87"/>
      <c r="I16" s="60" t="s">
        <v>143</v>
      </c>
      <c r="J16" s="87"/>
    </row>
    <row r="17" spans="1:10">
      <c r="A17" s="60">
        <v>1</v>
      </c>
      <c r="B17" s="60">
        <v>2</v>
      </c>
      <c r="C17" s="60">
        <v>3</v>
      </c>
      <c r="D17" s="60">
        <v>4</v>
      </c>
      <c r="E17" s="60">
        <v>5</v>
      </c>
      <c r="F17" s="60">
        <v>6</v>
      </c>
      <c r="G17" s="60">
        <v>7</v>
      </c>
      <c r="H17" s="60">
        <v>8</v>
      </c>
      <c r="I17" s="60">
        <v>9</v>
      </c>
      <c r="J17" s="60">
        <v>10</v>
      </c>
    </row>
    <row r="18" spans="1:10">
      <c r="A18" s="87" t="s">
        <v>144</v>
      </c>
      <c r="B18" s="87"/>
      <c r="C18" s="87"/>
      <c r="D18" s="87"/>
      <c r="E18" s="87"/>
      <c r="F18" s="87"/>
      <c r="G18" s="87"/>
      <c r="H18" s="87"/>
      <c r="I18" s="87"/>
      <c r="J18" s="87"/>
    </row>
    <row r="19" spans="1:10">
      <c r="A19" s="87" t="s">
        <v>145</v>
      </c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90">
      <c r="A20" s="52">
        <v>128</v>
      </c>
      <c r="B20" s="53" t="s">
        <v>285</v>
      </c>
      <c r="C20" s="54">
        <v>42746</v>
      </c>
      <c r="D20" s="52" t="s">
        <v>276</v>
      </c>
      <c r="E20" s="55">
        <v>469.67599999999999</v>
      </c>
      <c r="F20" s="55">
        <v>469.67599999999999</v>
      </c>
      <c r="G20" s="56">
        <v>0</v>
      </c>
      <c r="H20" s="57">
        <f>E20-F20</f>
        <v>0</v>
      </c>
      <c r="I20" s="58">
        <f>H20/E20*100</f>
        <v>0</v>
      </c>
      <c r="J20" s="59">
        <v>1</v>
      </c>
    </row>
    <row r="21" spans="1:10" ht="90">
      <c r="A21" s="52">
        <v>129</v>
      </c>
      <c r="B21" s="53" t="s">
        <v>286</v>
      </c>
      <c r="C21" s="54">
        <v>42746</v>
      </c>
      <c r="D21" s="52" t="s">
        <v>276</v>
      </c>
      <c r="E21" s="55">
        <v>379.23</v>
      </c>
      <c r="F21" s="55">
        <v>365</v>
      </c>
      <c r="G21" s="56">
        <v>0</v>
      </c>
      <c r="H21" s="57">
        <f>E21-F21</f>
        <v>14.230000000000018</v>
      </c>
      <c r="I21" s="58">
        <f>H21/E21*100</f>
        <v>3.7523402684386831</v>
      </c>
      <c r="J21" s="59">
        <v>2</v>
      </c>
    </row>
    <row r="22" spans="1:10" ht="90">
      <c r="A22" s="52">
        <v>132</v>
      </c>
      <c r="B22" s="53" t="s">
        <v>287</v>
      </c>
      <c r="C22" s="54">
        <v>42745</v>
      </c>
      <c r="D22" s="52" t="s">
        <v>279</v>
      </c>
      <c r="E22" s="55">
        <v>571.75</v>
      </c>
      <c r="F22" s="55">
        <v>571.75</v>
      </c>
      <c r="G22" s="56">
        <v>0</v>
      </c>
      <c r="H22" s="57">
        <f>E22-F22</f>
        <v>0</v>
      </c>
      <c r="I22" s="58">
        <f>H22/E22*100</f>
        <v>0</v>
      </c>
      <c r="J22" s="59">
        <v>1</v>
      </c>
    </row>
    <row r="23" spans="1:10" ht="90">
      <c r="A23" s="52">
        <v>135</v>
      </c>
      <c r="B23" s="53" t="s">
        <v>288</v>
      </c>
      <c r="C23" s="54">
        <v>42765</v>
      </c>
      <c r="D23" s="52" t="s">
        <v>277</v>
      </c>
      <c r="E23" s="55">
        <v>299.73446999999999</v>
      </c>
      <c r="F23" s="55">
        <v>299.73446999999999</v>
      </c>
      <c r="G23" s="56">
        <v>0</v>
      </c>
      <c r="H23" s="57">
        <f>E23-F23</f>
        <v>0</v>
      </c>
      <c r="I23" s="58">
        <f>H23/E23*100</f>
        <v>0</v>
      </c>
      <c r="J23" s="59">
        <v>1</v>
      </c>
    </row>
    <row r="24" spans="1:10" ht="51.75">
      <c r="A24" s="52">
        <v>1</v>
      </c>
      <c r="B24" s="53" t="s">
        <v>282</v>
      </c>
      <c r="C24" s="54">
        <v>42413</v>
      </c>
      <c r="D24" s="52" t="s">
        <v>279</v>
      </c>
      <c r="E24" s="55">
        <v>174.42</v>
      </c>
      <c r="F24" s="55">
        <v>168.40199999999999</v>
      </c>
      <c r="G24" s="56">
        <v>0</v>
      </c>
      <c r="H24" s="57">
        <f>E24-F24</f>
        <v>6.0180000000000007</v>
      </c>
      <c r="I24" s="58">
        <f>H24/E24*100</f>
        <v>3.4502923976608195</v>
      </c>
      <c r="J24" s="59">
        <v>2</v>
      </c>
    </row>
    <row r="25" spans="1:10" ht="90">
      <c r="A25" s="52">
        <v>2</v>
      </c>
      <c r="B25" s="53" t="s">
        <v>283</v>
      </c>
      <c r="C25" s="54">
        <v>42774</v>
      </c>
      <c r="D25" s="52" t="s">
        <v>277</v>
      </c>
      <c r="E25" s="55">
        <v>120.5334</v>
      </c>
      <c r="F25" s="55">
        <v>120.5334</v>
      </c>
      <c r="G25" s="56">
        <v>0</v>
      </c>
      <c r="H25" s="57">
        <f t="shared" ref="H25:H89" si="0">E25-F25</f>
        <v>0</v>
      </c>
      <c r="I25" s="58">
        <f t="shared" ref="I25:I89" si="1">H25/E25*100</f>
        <v>0</v>
      </c>
      <c r="J25" s="59">
        <v>1</v>
      </c>
    </row>
    <row r="26" spans="1:10" ht="90">
      <c r="A26" s="52">
        <v>3</v>
      </c>
      <c r="B26" s="53" t="s">
        <v>289</v>
      </c>
      <c r="C26" s="54">
        <v>42793</v>
      </c>
      <c r="D26" s="52" t="s">
        <v>279</v>
      </c>
      <c r="E26" s="55">
        <v>6647.0946199999998</v>
      </c>
      <c r="F26" s="55">
        <v>4520.0243399999999</v>
      </c>
      <c r="G26" s="56">
        <v>0</v>
      </c>
      <c r="H26" s="57">
        <f t="shared" si="0"/>
        <v>2127.0702799999999</v>
      </c>
      <c r="I26" s="58">
        <f t="shared" si="1"/>
        <v>32.000000024070665</v>
      </c>
      <c r="J26" s="59">
        <v>8</v>
      </c>
    </row>
    <row r="27" spans="1:10" ht="90">
      <c r="A27" s="52">
        <v>4</v>
      </c>
      <c r="B27" s="53" t="s">
        <v>278</v>
      </c>
      <c r="C27" s="54">
        <v>42787</v>
      </c>
      <c r="D27" s="52" t="s">
        <v>277</v>
      </c>
      <c r="E27" s="55">
        <v>94.726900000000001</v>
      </c>
      <c r="F27" s="55">
        <v>50.17</v>
      </c>
      <c r="G27" s="56">
        <v>0</v>
      </c>
      <c r="H27" s="57">
        <f t="shared" si="0"/>
        <v>44.556899999999999</v>
      </c>
      <c r="I27" s="58">
        <f t="shared" si="1"/>
        <v>47.037219628215425</v>
      </c>
      <c r="J27" s="59">
        <v>2</v>
      </c>
    </row>
    <row r="28" spans="1:10" ht="39">
      <c r="A28" s="52">
        <v>5</v>
      </c>
      <c r="B28" s="53" t="s">
        <v>284</v>
      </c>
      <c r="C28" s="54">
        <v>42793</v>
      </c>
      <c r="D28" s="52" t="s">
        <v>279</v>
      </c>
      <c r="E28" s="55">
        <v>187.01129999999998</v>
      </c>
      <c r="F28" s="55">
        <v>158.06494000000001</v>
      </c>
      <c r="G28" s="56">
        <v>0</v>
      </c>
      <c r="H28" s="57">
        <f t="shared" si="0"/>
        <v>28.94635999999997</v>
      </c>
      <c r="I28" s="58">
        <f t="shared" si="1"/>
        <v>15.478401572525282</v>
      </c>
      <c r="J28" s="59">
        <v>5</v>
      </c>
    </row>
    <row r="29" spans="1:10" ht="90">
      <c r="A29" s="52">
        <v>6</v>
      </c>
      <c r="B29" s="53" t="s">
        <v>290</v>
      </c>
      <c r="C29" s="54">
        <v>42794</v>
      </c>
      <c r="D29" s="52" t="s">
        <v>279</v>
      </c>
      <c r="E29" s="55">
        <v>1857.24</v>
      </c>
      <c r="F29" s="55">
        <v>1857.24</v>
      </c>
      <c r="G29" s="56">
        <v>0</v>
      </c>
      <c r="H29" s="57">
        <f t="shared" si="0"/>
        <v>0</v>
      </c>
      <c r="I29" s="58">
        <f t="shared" si="1"/>
        <v>0</v>
      </c>
      <c r="J29" s="59">
        <v>1</v>
      </c>
    </row>
    <row r="30" spans="1:10" ht="90">
      <c r="A30" s="52">
        <v>7</v>
      </c>
      <c r="B30" s="53" t="s">
        <v>291</v>
      </c>
      <c r="C30" s="54">
        <v>42795</v>
      </c>
      <c r="D30" s="52" t="s">
        <v>277</v>
      </c>
      <c r="E30" s="55">
        <v>81.666699999999992</v>
      </c>
      <c r="F30" s="55">
        <v>77.5</v>
      </c>
      <c r="G30" s="56">
        <v>0</v>
      </c>
      <c r="H30" s="57">
        <f t="shared" si="0"/>
        <v>4.1666999999999916</v>
      </c>
      <c r="I30" s="58">
        <f t="shared" si="1"/>
        <v>5.1020795501716023</v>
      </c>
      <c r="J30" s="59">
        <v>2</v>
      </c>
    </row>
    <row r="31" spans="1:10" ht="90">
      <c r="A31" s="52">
        <v>9</v>
      </c>
      <c r="B31" s="53" t="s">
        <v>292</v>
      </c>
      <c r="C31" s="54">
        <v>42816</v>
      </c>
      <c r="D31" s="52" t="s">
        <v>276</v>
      </c>
      <c r="E31" s="55">
        <v>429.50799999999998</v>
      </c>
      <c r="F31" s="55">
        <v>429.50799999999998</v>
      </c>
      <c r="G31" s="56">
        <v>0</v>
      </c>
      <c r="H31" s="57">
        <f t="shared" si="0"/>
        <v>0</v>
      </c>
      <c r="I31" s="58">
        <f t="shared" si="1"/>
        <v>0</v>
      </c>
      <c r="J31" s="59">
        <v>1</v>
      </c>
    </row>
    <row r="32" spans="1:10" ht="51.75">
      <c r="A32" s="52">
        <v>10</v>
      </c>
      <c r="B32" s="53" t="s">
        <v>280</v>
      </c>
      <c r="C32" s="54">
        <v>42825</v>
      </c>
      <c r="D32" s="52" t="s">
        <v>277</v>
      </c>
      <c r="E32" s="55">
        <v>42.2</v>
      </c>
      <c r="F32" s="55">
        <v>40.982999999999997</v>
      </c>
      <c r="G32" s="56">
        <v>0</v>
      </c>
      <c r="H32" s="57">
        <f t="shared" si="0"/>
        <v>1.2170000000000059</v>
      </c>
      <c r="I32" s="58">
        <f t="shared" si="1"/>
        <v>2.8838862559241845</v>
      </c>
      <c r="J32" s="59">
        <v>1</v>
      </c>
    </row>
    <row r="33" spans="1:10" ht="90">
      <c r="A33" s="52">
        <v>11</v>
      </c>
      <c r="B33" s="53" t="s">
        <v>256</v>
      </c>
      <c r="C33" s="54">
        <v>42835</v>
      </c>
      <c r="D33" s="52" t="s">
        <v>279</v>
      </c>
      <c r="E33" s="55">
        <v>300</v>
      </c>
      <c r="F33" s="55">
        <v>72</v>
      </c>
      <c r="G33" s="56">
        <v>0</v>
      </c>
      <c r="H33" s="57">
        <f t="shared" si="0"/>
        <v>228</v>
      </c>
      <c r="I33" s="58">
        <f t="shared" si="1"/>
        <v>76</v>
      </c>
      <c r="J33" s="59">
        <v>8</v>
      </c>
    </row>
    <row r="34" spans="1:10" ht="90">
      <c r="A34" s="52">
        <v>12</v>
      </c>
      <c r="B34" s="53" t="s">
        <v>257</v>
      </c>
      <c r="C34" s="54">
        <v>42850</v>
      </c>
      <c r="D34" s="52" t="s">
        <v>277</v>
      </c>
      <c r="E34" s="55">
        <v>39.166640000000001</v>
      </c>
      <c r="F34" s="55">
        <v>29.1</v>
      </c>
      <c r="G34" s="56">
        <v>0</v>
      </c>
      <c r="H34" s="57">
        <f t="shared" si="0"/>
        <v>10.06664</v>
      </c>
      <c r="I34" s="58">
        <f t="shared" si="1"/>
        <v>25.702077073754602</v>
      </c>
      <c r="J34" s="59">
        <v>2</v>
      </c>
    </row>
    <row r="35" spans="1:10" ht="90">
      <c r="A35" s="52">
        <v>13</v>
      </c>
      <c r="B35" s="53" t="s">
        <v>258</v>
      </c>
      <c r="C35" s="54">
        <v>42871</v>
      </c>
      <c r="D35" s="52" t="s">
        <v>279</v>
      </c>
      <c r="E35" s="55">
        <v>571.63199999999995</v>
      </c>
      <c r="F35" s="55">
        <v>494.46168</v>
      </c>
      <c r="G35" s="56">
        <v>0</v>
      </c>
      <c r="H35" s="57">
        <f t="shared" si="0"/>
        <v>77.170319999999947</v>
      </c>
      <c r="I35" s="58">
        <f t="shared" si="1"/>
        <v>13.499999999999993</v>
      </c>
      <c r="J35" s="59">
        <v>3</v>
      </c>
    </row>
    <row r="36" spans="1:10" ht="77.25">
      <c r="A36" s="52">
        <v>14</v>
      </c>
      <c r="B36" s="53" t="s">
        <v>248</v>
      </c>
      <c r="C36" s="54">
        <v>42885</v>
      </c>
      <c r="D36" s="52" t="s">
        <v>279</v>
      </c>
      <c r="E36" s="55">
        <v>479.87</v>
      </c>
      <c r="F36" s="55">
        <v>330</v>
      </c>
      <c r="G36" s="56">
        <v>0</v>
      </c>
      <c r="H36" s="57">
        <f t="shared" si="0"/>
        <v>149.87</v>
      </c>
      <c r="I36" s="58">
        <f t="shared" si="1"/>
        <v>31.231375164106943</v>
      </c>
      <c r="J36" s="59">
        <v>16</v>
      </c>
    </row>
    <row r="37" spans="1:10" ht="90">
      <c r="A37" s="52">
        <v>15</v>
      </c>
      <c r="B37" s="53" t="s">
        <v>249</v>
      </c>
      <c r="C37" s="54">
        <v>42885</v>
      </c>
      <c r="D37" s="52" t="s">
        <v>279</v>
      </c>
      <c r="E37" s="55">
        <v>400</v>
      </c>
      <c r="F37" s="55">
        <v>305</v>
      </c>
      <c r="G37" s="56">
        <v>0</v>
      </c>
      <c r="H37" s="57">
        <f t="shared" si="0"/>
        <v>95</v>
      </c>
      <c r="I37" s="58">
        <f t="shared" si="1"/>
        <v>23.75</v>
      </c>
      <c r="J37" s="59">
        <v>12</v>
      </c>
    </row>
    <row r="38" spans="1:10" ht="77.25">
      <c r="A38" s="52">
        <v>16</v>
      </c>
      <c r="B38" s="53" t="s">
        <v>250</v>
      </c>
      <c r="C38" s="54">
        <v>42880</v>
      </c>
      <c r="D38" s="52" t="s">
        <v>279</v>
      </c>
      <c r="E38" s="55">
        <v>1949.452</v>
      </c>
      <c r="F38" s="55">
        <v>1240.2527399999999</v>
      </c>
      <c r="G38" s="56">
        <v>0</v>
      </c>
      <c r="H38" s="57">
        <f t="shared" si="0"/>
        <v>709.19926000000009</v>
      </c>
      <c r="I38" s="58">
        <f t="shared" si="1"/>
        <v>36.37941636931815</v>
      </c>
      <c r="J38" s="59">
        <v>16</v>
      </c>
    </row>
    <row r="39" spans="1:10" ht="90">
      <c r="A39" s="52">
        <v>17</v>
      </c>
      <c r="B39" s="53" t="s">
        <v>259</v>
      </c>
      <c r="C39" s="54">
        <v>42871</v>
      </c>
      <c r="D39" s="52" t="s">
        <v>279</v>
      </c>
      <c r="E39" s="55">
        <v>928.62</v>
      </c>
      <c r="F39" s="55">
        <v>928.62</v>
      </c>
      <c r="G39" s="56">
        <v>0</v>
      </c>
      <c r="H39" s="57">
        <f t="shared" si="0"/>
        <v>0</v>
      </c>
      <c r="I39" s="58">
        <f t="shared" si="1"/>
        <v>0</v>
      </c>
      <c r="J39" s="59">
        <v>1</v>
      </c>
    </row>
    <row r="40" spans="1:10" ht="90">
      <c r="A40" s="52">
        <v>18</v>
      </c>
      <c r="B40" s="53" t="s">
        <v>260</v>
      </c>
      <c r="C40" s="54">
        <v>42888</v>
      </c>
      <c r="D40" s="52" t="s">
        <v>279</v>
      </c>
      <c r="E40" s="55">
        <v>33748</v>
      </c>
      <c r="F40" s="55">
        <v>33241.78</v>
      </c>
      <c r="G40" s="56">
        <v>0</v>
      </c>
      <c r="H40" s="57">
        <f t="shared" si="0"/>
        <v>506.22000000000116</v>
      </c>
      <c r="I40" s="58">
        <f t="shared" si="1"/>
        <v>1.5000000000000033</v>
      </c>
      <c r="J40" s="59">
        <v>3</v>
      </c>
    </row>
    <row r="41" spans="1:10" ht="90">
      <c r="A41" s="52">
        <v>19</v>
      </c>
      <c r="B41" s="53" t="s">
        <v>261</v>
      </c>
      <c r="C41" s="54">
        <v>42888</v>
      </c>
      <c r="D41" s="52" t="s">
        <v>279</v>
      </c>
      <c r="E41" s="55">
        <v>6802.1462599999995</v>
      </c>
      <c r="F41" s="55">
        <v>6019.8994699999994</v>
      </c>
      <c r="G41" s="56">
        <v>0</v>
      </c>
      <c r="H41" s="57">
        <f t="shared" si="0"/>
        <v>782.24679000000015</v>
      </c>
      <c r="I41" s="58">
        <f t="shared" si="1"/>
        <v>11.49999956043286</v>
      </c>
      <c r="J41" s="59">
        <v>4</v>
      </c>
    </row>
    <row r="42" spans="1:10" ht="77.25">
      <c r="A42" s="52">
        <v>20</v>
      </c>
      <c r="B42" s="53" t="s">
        <v>251</v>
      </c>
      <c r="C42" s="54">
        <v>42888</v>
      </c>
      <c r="D42" s="52" t="s">
        <v>279</v>
      </c>
      <c r="E42" s="55">
        <v>8252</v>
      </c>
      <c r="F42" s="55">
        <v>7715.62</v>
      </c>
      <c r="G42" s="56">
        <v>0</v>
      </c>
      <c r="H42" s="57">
        <f t="shared" si="0"/>
        <v>536.38000000000011</v>
      </c>
      <c r="I42" s="58">
        <f t="shared" si="1"/>
        <v>6.5000000000000018</v>
      </c>
      <c r="J42" s="59">
        <v>8</v>
      </c>
    </row>
    <row r="43" spans="1:10" ht="51.75">
      <c r="A43" s="52">
        <v>22</v>
      </c>
      <c r="B43" s="53" t="s">
        <v>252</v>
      </c>
      <c r="C43" s="54">
        <v>42899</v>
      </c>
      <c r="D43" s="52" t="s">
        <v>279</v>
      </c>
      <c r="E43" s="55">
        <v>1000</v>
      </c>
      <c r="F43" s="55">
        <v>635</v>
      </c>
      <c r="G43" s="56">
        <v>0</v>
      </c>
      <c r="H43" s="57">
        <f t="shared" si="0"/>
        <v>365</v>
      </c>
      <c r="I43" s="58">
        <f t="shared" si="1"/>
        <v>36.5</v>
      </c>
      <c r="J43" s="59">
        <v>12</v>
      </c>
    </row>
    <row r="44" spans="1:10" ht="51.75">
      <c r="A44" s="52">
        <v>23</v>
      </c>
      <c r="B44" s="53" t="s">
        <v>253</v>
      </c>
      <c r="C44" s="54">
        <v>42899</v>
      </c>
      <c r="D44" s="52" t="s">
        <v>279</v>
      </c>
      <c r="E44" s="55">
        <v>650</v>
      </c>
      <c r="F44" s="55">
        <v>406.75</v>
      </c>
      <c r="G44" s="56">
        <v>0</v>
      </c>
      <c r="H44" s="57">
        <f t="shared" si="0"/>
        <v>243.25</v>
      </c>
      <c r="I44" s="58">
        <f t="shared" si="1"/>
        <v>37.423076923076927</v>
      </c>
      <c r="J44" s="59">
        <v>14</v>
      </c>
    </row>
    <row r="45" spans="1:10" ht="51.75">
      <c r="A45" s="52">
        <v>24</v>
      </c>
      <c r="B45" s="53" t="s">
        <v>254</v>
      </c>
      <c r="C45" s="54">
        <v>42900</v>
      </c>
      <c r="D45" s="52" t="s">
        <v>279</v>
      </c>
      <c r="E45" s="55">
        <v>943.86083999999994</v>
      </c>
      <c r="F45" s="55">
        <v>849.47483999999997</v>
      </c>
      <c r="G45" s="56">
        <v>0</v>
      </c>
      <c r="H45" s="57">
        <f t="shared" si="0"/>
        <v>94.385999999999967</v>
      </c>
      <c r="I45" s="58">
        <f t="shared" si="1"/>
        <v>9.9999911003829727</v>
      </c>
      <c r="J45" s="59">
        <v>6</v>
      </c>
    </row>
    <row r="46" spans="1:10" ht="90">
      <c r="A46" s="52">
        <v>26</v>
      </c>
      <c r="B46" s="53" t="s">
        <v>264</v>
      </c>
      <c r="C46" s="54">
        <v>42893</v>
      </c>
      <c r="D46" s="52" t="s">
        <v>279</v>
      </c>
      <c r="E46" s="55">
        <v>470.50799999999998</v>
      </c>
      <c r="F46" s="55">
        <v>470.50799999999998</v>
      </c>
      <c r="G46" s="56">
        <v>0</v>
      </c>
      <c r="H46" s="57">
        <f t="shared" si="0"/>
        <v>0</v>
      </c>
      <c r="I46" s="58">
        <f t="shared" si="1"/>
        <v>0</v>
      </c>
      <c r="J46" s="59">
        <v>1</v>
      </c>
    </row>
    <row r="47" spans="1:10" ht="90">
      <c r="A47" s="52">
        <v>27</v>
      </c>
      <c r="B47" s="53" t="s">
        <v>265</v>
      </c>
      <c r="C47" s="54">
        <v>42905</v>
      </c>
      <c r="D47" s="52" t="s">
        <v>279</v>
      </c>
      <c r="E47" s="55">
        <v>570</v>
      </c>
      <c r="F47" s="55">
        <v>79</v>
      </c>
      <c r="G47" s="56">
        <v>0</v>
      </c>
      <c r="H47" s="57">
        <f t="shared" si="0"/>
        <v>491</v>
      </c>
      <c r="I47" s="58">
        <f t="shared" si="1"/>
        <v>86.140350877192986</v>
      </c>
      <c r="J47" s="59">
        <v>13</v>
      </c>
    </row>
    <row r="48" spans="1:10" ht="90">
      <c r="A48" s="52">
        <v>28</v>
      </c>
      <c r="B48" s="53" t="s">
        <v>266</v>
      </c>
      <c r="C48" s="54">
        <v>42892</v>
      </c>
      <c r="D48" s="52" t="s">
        <v>276</v>
      </c>
      <c r="E48" s="55">
        <v>1500</v>
      </c>
      <c r="F48" s="55">
        <v>1500</v>
      </c>
      <c r="G48" s="56">
        <v>0</v>
      </c>
      <c r="H48" s="57">
        <f t="shared" si="0"/>
        <v>0</v>
      </c>
      <c r="I48" s="58">
        <f t="shared" si="1"/>
        <v>0</v>
      </c>
      <c r="J48" s="59">
        <v>1</v>
      </c>
    </row>
    <row r="49" spans="1:10" ht="90">
      <c r="A49" s="52">
        <v>29</v>
      </c>
      <c r="B49" s="53" t="s">
        <v>267</v>
      </c>
      <c r="C49" s="54">
        <v>42914</v>
      </c>
      <c r="D49" s="52" t="s">
        <v>279</v>
      </c>
      <c r="E49" s="55">
        <v>1245</v>
      </c>
      <c r="F49" s="55">
        <v>930.77499999999998</v>
      </c>
      <c r="G49" s="56">
        <v>0</v>
      </c>
      <c r="H49" s="57">
        <f t="shared" si="0"/>
        <v>314.22500000000002</v>
      </c>
      <c r="I49" s="58">
        <f t="shared" si="1"/>
        <v>25.238955823293175</v>
      </c>
      <c r="J49" s="59">
        <v>5</v>
      </c>
    </row>
    <row r="50" spans="1:10" ht="90">
      <c r="A50" s="52">
        <v>30</v>
      </c>
      <c r="B50" s="53" t="s">
        <v>268</v>
      </c>
      <c r="C50" s="54">
        <v>42905</v>
      </c>
      <c r="D50" s="52" t="s">
        <v>279</v>
      </c>
      <c r="E50" s="55">
        <v>106</v>
      </c>
      <c r="F50" s="55">
        <v>56.27</v>
      </c>
      <c r="G50" s="56">
        <v>0</v>
      </c>
      <c r="H50" s="57">
        <f t="shared" si="0"/>
        <v>49.73</v>
      </c>
      <c r="I50" s="58">
        <f t="shared" si="1"/>
        <v>46.915094339622634</v>
      </c>
      <c r="J50" s="59">
        <v>9</v>
      </c>
    </row>
    <row r="51" spans="1:10" ht="90">
      <c r="A51" s="52">
        <v>31</v>
      </c>
      <c r="B51" s="53" t="s">
        <v>269</v>
      </c>
      <c r="C51" s="54">
        <v>42912</v>
      </c>
      <c r="D51" s="52" t="s">
        <v>279</v>
      </c>
      <c r="E51" s="55">
        <v>389.49299999999999</v>
      </c>
      <c r="F51" s="55">
        <v>389.49299999999999</v>
      </c>
      <c r="G51" s="56">
        <v>0</v>
      </c>
      <c r="H51" s="57">
        <f t="shared" si="0"/>
        <v>0</v>
      </c>
      <c r="I51" s="58">
        <f t="shared" si="1"/>
        <v>0</v>
      </c>
      <c r="J51" s="59">
        <v>2</v>
      </c>
    </row>
    <row r="52" spans="1:10" ht="90">
      <c r="A52" s="52">
        <v>32</v>
      </c>
      <c r="B52" s="53" t="s">
        <v>255</v>
      </c>
      <c r="C52" s="54">
        <v>42915</v>
      </c>
      <c r="D52" s="52" t="s">
        <v>279</v>
      </c>
      <c r="E52" s="55">
        <v>738</v>
      </c>
      <c r="F52" s="55">
        <v>655.96</v>
      </c>
      <c r="G52" s="56">
        <v>0</v>
      </c>
      <c r="H52" s="57">
        <f>E52-F52</f>
        <v>82.039999999999964</v>
      </c>
      <c r="I52" s="58">
        <f t="shared" si="1"/>
        <v>11.116531165311647</v>
      </c>
      <c r="J52" s="59">
        <v>7</v>
      </c>
    </row>
    <row r="53" spans="1:10" ht="90">
      <c r="A53" s="52">
        <v>33</v>
      </c>
      <c r="B53" s="53" t="s">
        <v>22</v>
      </c>
      <c r="C53" s="54">
        <v>42922</v>
      </c>
      <c r="D53" s="52" t="s">
        <v>279</v>
      </c>
      <c r="E53" s="55">
        <v>542.74800000000005</v>
      </c>
      <c r="F53" s="55">
        <v>464.5</v>
      </c>
      <c r="G53" s="56">
        <v>0</v>
      </c>
      <c r="H53" s="57">
        <f>E53-F53</f>
        <v>78.248000000000047</v>
      </c>
      <c r="I53" s="58">
        <f>H53/E53*100</f>
        <v>14.417003839719362</v>
      </c>
      <c r="J53" s="59">
        <v>4</v>
      </c>
    </row>
    <row r="54" spans="1:10" ht="90">
      <c r="A54" s="52">
        <v>34</v>
      </c>
      <c r="B54" s="53" t="s">
        <v>270</v>
      </c>
      <c r="C54" s="54">
        <v>42913</v>
      </c>
      <c r="D54" s="52" t="s">
        <v>279</v>
      </c>
      <c r="E54" s="55">
        <v>533.25029000000006</v>
      </c>
      <c r="F54" s="55">
        <v>101.31774</v>
      </c>
      <c r="G54" s="56">
        <v>0</v>
      </c>
      <c r="H54" s="57">
        <f t="shared" si="0"/>
        <v>431.93255000000005</v>
      </c>
      <c r="I54" s="58">
        <f t="shared" si="1"/>
        <v>80.999965325851022</v>
      </c>
      <c r="J54" s="59">
        <v>3</v>
      </c>
    </row>
    <row r="55" spans="1:10" ht="90">
      <c r="A55" s="52">
        <v>35</v>
      </c>
      <c r="B55" s="53" t="s">
        <v>271</v>
      </c>
      <c r="C55" s="54">
        <v>42912</v>
      </c>
      <c r="D55" s="52" t="s">
        <v>279</v>
      </c>
      <c r="E55" s="55">
        <v>2175.4014999999999</v>
      </c>
      <c r="F55" s="55">
        <v>2175.4014999999999</v>
      </c>
      <c r="G55" s="56">
        <v>0</v>
      </c>
      <c r="H55" s="57">
        <f t="shared" si="0"/>
        <v>0</v>
      </c>
      <c r="I55" s="58">
        <f t="shared" si="1"/>
        <v>0</v>
      </c>
      <c r="J55" s="59">
        <v>1</v>
      </c>
    </row>
    <row r="56" spans="1:10" ht="90">
      <c r="A56" s="52">
        <v>37</v>
      </c>
      <c r="B56" s="53" t="s">
        <v>273</v>
      </c>
      <c r="C56" s="54">
        <v>42913</v>
      </c>
      <c r="D56" s="52" t="s">
        <v>279</v>
      </c>
      <c r="E56" s="55">
        <v>232.60149999999999</v>
      </c>
      <c r="F56" s="55">
        <v>232.60149999999999</v>
      </c>
      <c r="G56" s="56">
        <v>0</v>
      </c>
      <c r="H56" s="57">
        <f t="shared" si="0"/>
        <v>0</v>
      </c>
      <c r="I56" s="58">
        <f t="shared" si="1"/>
        <v>0</v>
      </c>
      <c r="J56" s="59">
        <v>1</v>
      </c>
    </row>
    <row r="57" spans="1:10" ht="102.75">
      <c r="A57" s="52">
        <v>40</v>
      </c>
      <c r="B57" s="53" t="s">
        <v>297</v>
      </c>
      <c r="C57" s="54">
        <v>42927</v>
      </c>
      <c r="D57" s="52" t="s">
        <v>279</v>
      </c>
      <c r="E57" s="55">
        <v>1199.9302700000001</v>
      </c>
      <c r="F57" s="55">
        <v>827.9519499999999</v>
      </c>
      <c r="G57" s="56">
        <v>0</v>
      </c>
      <c r="H57" s="57">
        <f t="shared" si="0"/>
        <v>371.97832000000017</v>
      </c>
      <c r="I57" s="58">
        <f t="shared" si="1"/>
        <v>30.9999946913582</v>
      </c>
      <c r="J57" s="59">
        <v>3</v>
      </c>
    </row>
    <row r="58" spans="1:10" ht="77.25">
      <c r="A58" s="52">
        <v>41</v>
      </c>
      <c r="B58" s="53" t="s">
        <v>298</v>
      </c>
      <c r="C58" s="54">
        <v>42927</v>
      </c>
      <c r="D58" s="52" t="s">
        <v>277</v>
      </c>
      <c r="E58" s="55">
        <v>38.296669999999999</v>
      </c>
      <c r="F58" s="55">
        <v>36.5</v>
      </c>
      <c r="G58" s="56">
        <v>0</v>
      </c>
      <c r="H58" s="57">
        <f t="shared" si="0"/>
        <v>1.7966699999999989</v>
      </c>
      <c r="I58" s="58">
        <f t="shared" si="1"/>
        <v>4.6914522855381389</v>
      </c>
      <c r="J58" s="59">
        <v>1</v>
      </c>
    </row>
    <row r="59" spans="1:10" ht="77.25">
      <c r="A59" s="52">
        <v>42</v>
      </c>
      <c r="B59" s="53" t="s">
        <v>299</v>
      </c>
      <c r="C59" s="54">
        <v>42927</v>
      </c>
      <c r="D59" s="52" t="s">
        <v>277</v>
      </c>
      <c r="E59" s="55">
        <v>9.1966699999999992</v>
      </c>
      <c r="F59" s="55">
        <v>8.6999999999999993</v>
      </c>
      <c r="G59" s="56">
        <v>0</v>
      </c>
      <c r="H59" s="57">
        <f t="shared" si="0"/>
        <v>0.49666999999999994</v>
      </c>
      <c r="I59" s="58">
        <f t="shared" si="1"/>
        <v>5.4005417178174273</v>
      </c>
      <c r="J59" s="59">
        <v>1</v>
      </c>
    </row>
    <row r="60" spans="1:10" ht="77.25">
      <c r="A60" s="52">
        <v>43</v>
      </c>
      <c r="B60" s="53" t="s">
        <v>300</v>
      </c>
      <c r="C60" s="54">
        <v>42928</v>
      </c>
      <c r="D60" s="52" t="s">
        <v>277</v>
      </c>
      <c r="E60" s="55">
        <v>9.49</v>
      </c>
      <c r="F60" s="55">
        <v>9.49</v>
      </c>
      <c r="G60" s="56">
        <v>0</v>
      </c>
      <c r="H60" s="57">
        <f t="shared" si="0"/>
        <v>0</v>
      </c>
      <c r="I60" s="58">
        <f t="shared" si="1"/>
        <v>0</v>
      </c>
      <c r="J60" s="59">
        <v>1</v>
      </c>
    </row>
    <row r="61" spans="1:10" ht="90">
      <c r="A61" s="52">
        <v>44</v>
      </c>
      <c r="B61" s="53" t="s">
        <v>301</v>
      </c>
      <c r="C61" s="54">
        <v>42927</v>
      </c>
      <c r="D61" s="52" t="s">
        <v>279</v>
      </c>
      <c r="E61" s="55">
        <v>773.548</v>
      </c>
      <c r="F61" s="55">
        <v>773.548</v>
      </c>
      <c r="G61" s="56">
        <v>0</v>
      </c>
      <c r="H61" s="57">
        <f t="shared" si="0"/>
        <v>0</v>
      </c>
      <c r="I61" s="58">
        <f t="shared" si="1"/>
        <v>0</v>
      </c>
      <c r="J61" s="59">
        <v>1</v>
      </c>
    </row>
    <row r="62" spans="1:10" ht="90">
      <c r="A62" s="52">
        <v>45</v>
      </c>
      <c r="B62" s="53" t="s">
        <v>302</v>
      </c>
      <c r="C62" s="54">
        <v>42926</v>
      </c>
      <c r="D62" s="52" t="s">
        <v>279</v>
      </c>
      <c r="E62" s="55">
        <v>837.32500000000005</v>
      </c>
      <c r="F62" s="55">
        <v>837.32500000000005</v>
      </c>
      <c r="G62" s="56">
        <v>0</v>
      </c>
      <c r="H62" s="57">
        <f t="shared" si="0"/>
        <v>0</v>
      </c>
      <c r="I62" s="58">
        <f t="shared" si="1"/>
        <v>0</v>
      </c>
      <c r="J62" s="59">
        <v>1</v>
      </c>
    </row>
    <row r="63" spans="1:10" ht="102.75">
      <c r="A63" s="52">
        <v>46</v>
      </c>
      <c r="B63" s="53" t="s">
        <v>303</v>
      </c>
      <c r="C63" s="54">
        <v>42927</v>
      </c>
      <c r="D63" s="52" t="s">
        <v>279</v>
      </c>
      <c r="E63" s="55">
        <v>256.23</v>
      </c>
      <c r="F63" s="55">
        <v>256.23</v>
      </c>
      <c r="G63" s="56">
        <v>0</v>
      </c>
      <c r="H63" s="57">
        <f t="shared" si="0"/>
        <v>0</v>
      </c>
      <c r="I63" s="58">
        <f t="shared" si="1"/>
        <v>0</v>
      </c>
      <c r="J63" s="59">
        <v>1</v>
      </c>
    </row>
    <row r="64" spans="1:10" ht="102.75">
      <c r="A64" s="52">
        <v>47</v>
      </c>
      <c r="B64" s="53" t="s">
        <v>304</v>
      </c>
      <c r="C64" s="54">
        <v>42933</v>
      </c>
      <c r="D64" s="52" t="s">
        <v>279</v>
      </c>
      <c r="E64" s="55">
        <v>1458.829</v>
      </c>
      <c r="F64" s="55">
        <v>1202.7058500000001</v>
      </c>
      <c r="G64" s="56">
        <v>0</v>
      </c>
      <c r="H64" s="57">
        <f t="shared" si="0"/>
        <v>256.1231499999999</v>
      </c>
      <c r="I64" s="58">
        <f t="shared" si="1"/>
        <v>17.556762992783931</v>
      </c>
      <c r="J64" s="59">
        <v>3</v>
      </c>
    </row>
    <row r="65" spans="1:10" ht="90">
      <c r="A65" s="52">
        <v>48</v>
      </c>
      <c r="B65" s="53" t="s">
        <v>305</v>
      </c>
      <c r="C65" s="54">
        <v>42933</v>
      </c>
      <c r="D65" s="52" t="s">
        <v>279</v>
      </c>
      <c r="E65" s="55">
        <v>1603.76486</v>
      </c>
      <c r="F65" s="55">
        <v>1307.35988</v>
      </c>
      <c r="G65" s="56">
        <v>0</v>
      </c>
      <c r="H65" s="57">
        <f t="shared" si="0"/>
        <v>296.40498000000002</v>
      </c>
      <c r="I65" s="58">
        <f t="shared" si="1"/>
        <v>18.481822827817791</v>
      </c>
      <c r="J65" s="59">
        <v>9</v>
      </c>
    </row>
    <row r="66" spans="1:10" ht="102.75">
      <c r="A66" s="52">
        <v>49</v>
      </c>
      <c r="B66" s="53" t="s">
        <v>306</v>
      </c>
      <c r="C66" s="54">
        <v>42937</v>
      </c>
      <c r="D66" s="52" t="s">
        <v>279</v>
      </c>
      <c r="E66" s="55">
        <v>1867.8720000000001</v>
      </c>
      <c r="F66" s="55">
        <v>1858.5319999999999</v>
      </c>
      <c r="G66" s="56">
        <v>0</v>
      </c>
      <c r="H66" s="57">
        <f t="shared" si="0"/>
        <v>9.3400000000001455</v>
      </c>
      <c r="I66" s="58">
        <f t="shared" si="1"/>
        <v>0.50003426358980407</v>
      </c>
      <c r="J66" s="59">
        <v>3</v>
      </c>
    </row>
    <row r="67" spans="1:10" ht="90">
      <c r="A67" s="52">
        <v>50</v>
      </c>
      <c r="B67" s="53" t="s">
        <v>307</v>
      </c>
      <c r="C67" s="54">
        <v>42940</v>
      </c>
      <c r="D67" s="52" t="s">
        <v>279</v>
      </c>
      <c r="E67" s="55">
        <v>1240.8113600000001</v>
      </c>
      <c r="F67" s="55">
        <v>918.79593999999997</v>
      </c>
      <c r="G67" s="56">
        <v>0</v>
      </c>
      <c r="H67" s="57">
        <f t="shared" si="0"/>
        <v>322.01542000000018</v>
      </c>
      <c r="I67" s="58">
        <f t="shared" si="1"/>
        <v>25.952004501312764</v>
      </c>
      <c r="J67" s="59">
        <v>4</v>
      </c>
    </row>
    <row r="68" spans="1:10" ht="90">
      <c r="A68" s="52">
        <v>51</v>
      </c>
      <c r="B68" s="53" t="s">
        <v>308</v>
      </c>
      <c r="C68" s="54">
        <v>42947</v>
      </c>
      <c r="D68" s="52" t="s">
        <v>279</v>
      </c>
      <c r="E68" s="55">
        <v>461.94304999999997</v>
      </c>
      <c r="F68" s="55">
        <v>274.85593</v>
      </c>
      <c r="G68" s="56">
        <v>0</v>
      </c>
      <c r="H68" s="57">
        <f t="shared" si="0"/>
        <v>187.08711999999997</v>
      </c>
      <c r="I68" s="58">
        <f t="shared" si="1"/>
        <v>40.500039994107496</v>
      </c>
      <c r="J68" s="59">
        <v>5</v>
      </c>
    </row>
    <row r="69" spans="1:10" ht="90">
      <c r="A69" s="52">
        <v>52</v>
      </c>
      <c r="B69" s="53" t="s">
        <v>309</v>
      </c>
      <c r="C69" s="54">
        <v>42947</v>
      </c>
      <c r="D69" s="52" t="s">
        <v>279</v>
      </c>
      <c r="E69" s="55">
        <v>160.14873</v>
      </c>
      <c r="F69" s="55">
        <v>101.15466000000001</v>
      </c>
      <c r="G69" s="56">
        <v>0</v>
      </c>
      <c r="H69" s="57">
        <f t="shared" si="0"/>
        <v>58.994069999999994</v>
      </c>
      <c r="I69" s="58">
        <f t="shared" si="1"/>
        <v>36.837051408400171</v>
      </c>
      <c r="J69" s="59">
        <v>7</v>
      </c>
    </row>
    <row r="70" spans="1:10" ht="128.25">
      <c r="A70" s="52">
        <v>53</v>
      </c>
      <c r="B70" s="53" t="s">
        <v>310</v>
      </c>
      <c r="C70" s="54">
        <v>42944</v>
      </c>
      <c r="D70" s="52" t="s">
        <v>279</v>
      </c>
      <c r="E70" s="55">
        <v>522</v>
      </c>
      <c r="F70" s="55">
        <v>456.75</v>
      </c>
      <c r="G70" s="56">
        <v>0</v>
      </c>
      <c r="H70" s="57">
        <f t="shared" si="0"/>
        <v>65.25</v>
      </c>
      <c r="I70" s="58">
        <f t="shared" si="1"/>
        <v>12.5</v>
      </c>
      <c r="J70" s="59">
        <v>2</v>
      </c>
    </row>
    <row r="71" spans="1:10" ht="90">
      <c r="A71" s="52">
        <v>55</v>
      </c>
      <c r="B71" s="53" t="s">
        <v>312</v>
      </c>
      <c r="C71" s="54">
        <v>42940</v>
      </c>
      <c r="D71" s="52" t="s">
        <v>279</v>
      </c>
      <c r="E71" s="55">
        <v>812.4</v>
      </c>
      <c r="F71" s="55">
        <v>812.4</v>
      </c>
      <c r="G71" s="56">
        <v>0</v>
      </c>
      <c r="H71" s="57">
        <f t="shared" si="0"/>
        <v>0</v>
      </c>
      <c r="I71" s="58">
        <f t="shared" si="1"/>
        <v>0</v>
      </c>
      <c r="J71" s="59">
        <v>1</v>
      </c>
    </row>
    <row r="72" spans="1:10" ht="90">
      <c r="A72" s="52">
        <v>58</v>
      </c>
      <c r="B72" s="53" t="s">
        <v>313</v>
      </c>
      <c r="C72" s="54">
        <v>42942</v>
      </c>
      <c r="D72" s="52" t="s">
        <v>279</v>
      </c>
      <c r="E72" s="55">
        <v>306</v>
      </c>
      <c r="F72" s="55">
        <v>306</v>
      </c>
      <c r="G72" s="56">
        <v>0</v>
      </c>
      <c r="H72" s="57">
        <f t="shared" si="0"/>
        <v>0</v>
      </c>
      <c r="I72" s="58">
        <f t="shared" si="1"/>
        <v>0</v>
      </c>
      <c r="J72" s="59">
        <v>1</v>
      </c>
    </row>
    <row r="73" spans="1:10" ht="102.75">
      <c r="A73" s="52">
        <v>59</v>
      </c>
      <c r="B73" s="53" t="s">
        <v>314</v>
      </c>
      <c r="C73" s="54">
        <v>42942</v>
      </c>
      <c r="D73" s="52" t="s">
        <v>279</v>
      </c>
      <c r="E73" s="55">
        <v>1638.13778</v>
      </c>
      <c r="F73" s="55">
        <v>1638.13778</v>
      </c>
      <c r="G73" s="56">
        <v>0</v>
      </c>
      <c r="H73" s="57">
        <f t="shared" si="0"/>
        <v>0</v>
      </c>
      <c r="I73" s="58">
        <f t="shared" si="1"/>
        <v>0</v>
      </c>
      <c r="J73" s="59">
        <v>1</v>
      </c>
    </row>
    <row r="74" spans="1:10" ht="90">
      <c r="A74" s="52">
        <v>61</v>
      </c>
      <c r="B74" s="53" t="s">
        <v>0</v>
      </c>
      <c r="C74" s="54">
        <v>42947</v>
      </c>
      <c r="D74" s="52" t="s">
        <v>279</v>
      </c>
      <c r="E74" s="55">
        <v>916</v>
      </c>
      <c r="F74" s="55">
        <v>916</v>
      </c>
      <c r="G74" s="56">
        <v>0</v>
      </c>
      <c r="H74" s="57">
        <f t="shared" si="0"/>
        <v>0</v>
      </c>
      <c r="I74" s="58">
        <f t="shared" si="1"/>
        <v>0</v>
      </c>
      <c r="J74" s="59">
        <v>1</v>
      </c>
    </row>
    <row r="75" spans="1:10" ht="102.75">
      <c r="A75" s="52">
        <v>62</v>
      </c>
      <c r="B75" s="53" t="s">
        <v>1</v>
      </c>
      <c r="C75" s="54">
        <v>42962</v>
      </c>
      <c r="D75" s="52" t="s">
        <v>279</v>
      </c>
      <c r="E75" s="55">
        <v>4506.24</v>
      </c>
      <c r="F75" s="55">
        <v>4055.616</v>
      </c>
      <c r="G75" s="56">
        <v>0</v>
      </c>
      <c r="H75" s="57">
        <f t="shared" si="0"/>
        <v>450.6239999999998</v>
      </c>
      <c r="I75" s="58">
        <f t="shared" si="1"/>
        <v>9.9999999999999964</v>
      </c>
      <c r="J75" s="59">
        <v>4</v>
      </c>
    </row>
    <row r="76" spans="1:10" ht="51.75">
      <c r="A76" s="52">
        <v>63</v>
      </c>
      <c r="B76" s="53" t="s">
        <v>282</v>
      </c>
      <c r="C76" s="54">
        <v>42954</v>
      </c>
      <c r="D76" s="52" t="s">
        <v>279</v>
      </c>
      <c r="E76" s="55">
        <v>127.4</v>
      </c>
      <c r="F76" s="55">
        <v>118.77500000000001</v>
      </c>
      <c r="G76" s="56">
        <v>0</v>
      </c>
      <c r="H76" s="57">
        <f t="shared" si="0"/>
        <v>8.625</v>
      </c>
      <c r="I76" s="58">
        <f t="shared" si="1"/>
        <v>6.7700156985871267</v>
      </c>
      <c r="J76" s="59">
        <v>2</v>
      </c>
    </row>
    <row r="77" spans="1:10" ht="77.25">
      <c r="A77" s="52">
        <v>66</v>
      </c>
      <c r="B77" s="53" t="s">
        <v>4</v>
      </c>
      <c r="C77" s="54">
        <v>42969</v>
      </c>
      <c r="D77" s="52" t="s">
        <v>279</v>
      </c>
      <c r="E77" s="55">
        <v>611.23332999999991</v>
      </c>
      <c r="F77" s="55">
        <v>586.78399999999999</v>
      </c>
      <c r="G77" s="56">
        <v>0</v>
      </c>
      <c r="H77" s="57">
        <f t="shared" si="0"/>
        <v>24.449329999999918</v>
      </c>
      <c r="I77" s="58">
        <f t="shared" si="1"/>
        <v>3.9999994764683273</v>
      </c>
      <c r="J77" s="59">
        <v>2</v>
      </c>
    </row>
    <row r="78" spans="1:10" ht="102.75">
      <c r="A78" s="52">
        <v>67</v>
      </c>
      <c r="B78" s="53" t="s">
        <v>5</v>
      </c>
      <c r="C78" s="54">
        <v>42961</v>
      </c>
      <c r="D78" s="52" t="s">
        <v>277</v>
      </c>
      <c r="E78" s="55">
        <v>139.15</v>
      </c>
      <c r="F78" s="55">
        <v>136.15</v>
      </c>
      <c r="G78" s="56">
        <v>0</v>
      </c>
      <c r="H78" s="57">
        <f t="shared" si="0"/>
        <v>3</v>
      </c>
      <c r="I78" s="58">
        <f t="shared" si="1"/>
        <v>2.1559468199784404</v>
      </c>
      <c r="J78" s="59">
        <v>2</v>
      </c>
    </row>
    <row r="79" spans="1:10" ht="115.5">
      <c r="A79" s="52">
        <v>68</v>
      </c>
      <c r="B79" s="53" t="s">
        <v>6</v>
      </c>
      <c r="C79" s="54">
        <v>42962</v>
      </c>
      <c r="D79" s="52" t="s">
        <v>279</v>
      </c>
      <c r="E79" s="55">
        <v>1374.46</v>
      </c>
      <c r="F79" s="55">
        <v>1367.5877</v>
      </c>
      <c r="G79" s="56">
        <v>0</v>
      </c>
      <c r="H79" s="57">
        <f t="shared" si="0"/>
        <v>6.8722999999999956</v>
      </c>
      <c r="I79" s="58">
        <f t="shared" si="1"/>
        <v>0.49999999999999967</v>
      </c>
      <c r="J79" s="59">
        <v>1</v>
      </c>
    </row>
    <row r="80" spans="1:10" ht="90">
      <c r="A80" s="52">
        <v>69</v>
      </c>
      <c r="B80" s="53" t="s">
        <v>7</v>
      </c>
      <c r="C80" s="54">
        <v>42969</v>
      </c>
      <c r="D80" s="52" t="s">
        <v>276</v>
      </c>
      <c r="E80" s="55">
        <v>278.87065000000001</v>
      </c>
      <c r="F80" s="55">
        <v>278.87065000000001</v>
      </c>
      <c r="G80" s="56">
        <v>0</v>
      </c>
      <c r="H80" s="57">
        <f t="shared" si="0"/>
        <v>0</v>
      </c>
      <c r="I80" s="58">
        <f t="shared" si="1"/>
        <v>0</v>
      </c>
      <c r="J80" s="59">
        <v>1</v>
      </c>
    </row>
    <row r="81" spans="1:10" ht="90">
      <c r="A81" s="52">
        <v>70</v>
      </c>
      <c r="B81" s="53" t="s">
        <v>8</v>
      </c>
      <c r="C81" s="54">
        <v>42969</v>
      </c>
      <c r="D81" s="52" t="s">
        <v>276</v>
      </c>
      <c r="E81" s="55">
        <v>216.41215</v>
      </c>
      <c r="F81" s="55">
        <v>216.41215</v>
      </c>
      <c r="G81" s="56">
        <v>0</v>
      </c>
      <c r="H81" s="57">
        <f t="shared" si="0"/>
        <v>0</v>
      </c>
      <c r="I81" s="58">
        <f t="shared" si="1"/>
        <v>0</v>
      </c>
      <c r="J81" s="59">
        <v>1</v>
      </c>
    </row>
    <row r="82" spans="1:10" ht="90">
      <c r="A82" s="52">
        <v>71</v>
      </c>
      <c r="B82" s="53" t="s">
        <v>2</v>
      </c>
      <c r="C82" s="54">
        <v>42975</v>
      </c>
      <c r="D82" s="52" t="s">
        <v>279</v>
      </c>
      <c r="E82" s="55">
        <v>472.1</v>
      </c>
      <c r="F82" s="55">
        <v>472.1</v>
      </c>
      <c r="G82" s="56">
        <v>0</v>
      </c>
      <c r="H82" s="57">
        <f t="shared" si="0"/>
        <v>0</v>
      </c>
      <c r="I82" s="58">
        <f t="shared" si="1"/>
        <v>0</v>
      </c>
      <c r="J82" s="59">
        <v>1</v>
      </c>
    </row>
    <row r="83" spans="1:10" ht="90">
      <c r="A83" s="52">
        <v>72</v>
      </c>
      <c r="B83" s="53" t="s">
        <v>9</v>
      </c>
      <c r="C83" s="54">
        <v>42975</v>
      </c>
      <c r="D83" s="52" t="s">
        <v>279</v>
      </c>
      <c r="E83" s="55">
        <v>200.13623999999999</v>
      </c>
      <c r="F83" s="55">
        <v>200.13623999999999</v>
      </c>
      <c r="G83" s="56">
        <v>0</v>
      </c>
      <c r="H83" s="57">
        <f t="shared" si="0"/>
        <v>0</v>
      </c>
      <c r="I83" s="58">
        <f t="shared" si="1"/>
        <v>0</v>
      </c>
      <c r="J83" s="59">
        <v>1</v>
      </c>
    </row>
    <row r="84" spans="1:10" ht="90">
      <c r="A84" s="52">
        <v>73</v>
      </c>
      <c r="B84" s="53" t="s">
        <v>3</v>
      </c>
      <c r="C84" s="54">
        <v>42976</v>
      </c>
      <c r="D84" s="52" t="s">
        <v>279</v>
      </c>
      <c r="E84" s="55">
        <v>374.81099999999998</v>
      </c>
      <c r="F84" s="55">
        <v>374.81099999999998</v>
      </c>
      <c r="G84" s="56">
        <v>0</v>
      </c>
      <c r="H84" s="57">
        <f t="shared" si="0"/>
        <v>0</v>
      </c>
      <c r="I84" s="58">
        <f t="shared" si="1"/>
        <v>0</v>
      </c>
      <c r="J84" s="59">
        <v>1</v>
      </c>
    </row>
    <row r="85" spans="1:10" ht="90">
      <c r="A85" s="52">
        <v>74</v>
      </c>
      <c r="B85" s="53" t="s">
        <v>10</v>
      </c>
      <c r="C85" s="54">
        <v>42982</v>
      </c>
      <c r="D85" s="52" t="s">
        <v>279</v>
      </c>
      <c r="E85" s="55">
        <v>1534.5</v>
      </c>
      <c r="F85" s="55">
        <v>1511.4825000000001</v>
      </c>
      <c r="G85" s="56">
        <v>0</v>
      </c>
      <c r="H85" s="57">
        <f t="shared" si="0"/>
        <v>23.017499999999927</v>
      </c>
      <c r="I85" s="58">
        <f t="shared" si="1"/>
        <v>1.4999999999999953</v>
      </c>
      <c r="J85" s="59">
        <v>2</v>
      </c>
    </row>
    <row r="86" spans="1:10" ht="90">
      <c r="A86" s="52">
        <v>75</v>
      </c>
      <c r="B86" s="53" t="s">
        <v>11</v>
      </c>
      <c r="C86" s="54">
        <v>42984</v>
      </c>
      <c r="D86" s="52" t="s">
        <v>276</v>
      </c>
      <c r="E86" s="55">
        <v>346.779</v>
      </c>
      <c r="F86" s="55">
        <v>346.779</v>
      </c>
      <c r="G86" s="56">
        <v>0</v>
      </c>
      <c r="H86" s="57">
        <f t="shared" si="0"/>
        <v>0</v>
      </c>
      <c r="I86" s="58">
        <f t="shared" si="1"/>
        <v>0</v>
      </c>
      <c r="J86" s="59">
        <v>1</v>
      </c>
    </row>
    <row r="87" spans="1:10" ht="90">
      <c r="A87" s="52">
        <v>76</v>
      </c>
      <c r="B87" s="53" t="s">
        <v>12</v>
      </c>
      <c r="C87" s="54">
        <v>42990</v>
      </c>
      <c r="D87" s="52" t="s">
        <v>279</v>
      </c>
      <c r="E87" s="55">
        <v>6367.02</v>
      </c>
      <c r="F87" s="55">
        <v>6271.5147000000006</v>
      </c>
      <c r="G87" s="56">
        <v>0</v>
      </c>
      <c r="H87" s="57">
        <f t="shared" si="0"/>
        <v>95.505299999999806</v>
      </c>
      <c r="I87" s="58">
        <f t="shared" si="1"/>
        <v>1.4999999999999969</v>
      </c>
      <c r="J87" s="59">
        <v>4</v>
      </c>
    </row>
    <row r="88" spans="1:10" ht="90">
      <c r="A88" s="52">
        <v>77</v>
      </c>
      <c r="B88" s="53" t="s">
        <v>13</v>
      </c>
      <c r="C88" s="54">
        <v>42979</v>
      </c>
      <c r="D88" s="52" t="s">
        <v>279</v>
      </c>
      <c r="E88" s="55">
        <v>526.15657999999996</v>
      </c>
      <c r="F88" s="55">
        <v>526.15657999999996</v>
      </c>
      <c r="G88" s="56">
        <v>0</v>
      </c>
      <c r="H88" s="57">
        <f t="shared" si="0"/>
        <v>0</v>
      </c>
      <c r="I88" s="58">
        <f t="shared" si="1"/>
        <v>0</v>
      </c>
      <c r="J88" s="59">
        <v>1</v>
      </c>
    </row>
    <row r="89" spans="1:10" ht="102.75">
      <c r="A89" s="52">
        <v>78</v>
      </c>
      <c r="B89" s="53" t="s">
        <v>14</v>
      </c>
      <c r="C89" s="54">
        <v>42990</v>
      </c>
      <c r="D89" s="52" t="s">
        <v>279</v>
      </c>
      <c r="E89" s="55">
        <v>1100</v>
      </c>
      <c r="F89" s="55">
        <v>794.5</v>
      </c>
      <c r="G89" s="56">
        <v>0</v>
      </c>
      <c r="H89" s="57">
        <f t="shared" si="0"/>
        <v>305.5</v>
      </c>
      <c r="I89" s="58">
        <f t="shared" si="1"/>
        <v>27.77272727272727</v>
      </c>
      <c r="J89" s="59">
        <v>10</v>
      </c>
    </row>
    <row r="90" spans="1:10" ht="102.75">
      <c r="A90" s="52">
        <v>79</v>
      </c>
      <c r="B90" s="53" t="s">
        <v>15</v>
      </c>
      <c r="C90" s="54">
        <v>42990</v>
      </c>
      <c r="D90" s="52" t="s">
        <v>279</v>
      </c>
      <c r="E90" s="55">
        <v>925</v>
      </c>
      <c r="F90" s="55">
        <v>925</v>
      </c>
      <c r="G90" s="56">
        <v>0</v>
      </c>
      <c r="H90" s="57">
        <f t="shared" ref="H90:H96" si="2">E90-F90</f>
        <v>0</v>
      </c>
      <c r="I90" s="58">
        <f t="shared" ref="I90:I97" si="3">H90/E90*100</f>
        <v>0</v>
      </c>
      <c r="J90" s="59">
        <v>1</v>
      </c>
    </row>
    <row r="91" spans="1:10" ht="102.75">
      <c r="A91" s="52">
        <v>80</v>
      </c>
      <c r="B91" s="53" t="s">
        <v>16</v>
      </c>
      <c r="C91" s="54">
        <v>42991</v>
      </c>
      <c r="D91" s="52" t="s">
        <v>279</v>
      </c>
      <c r="E91" s="55">
        <v>320.28621000000004</v>
      </c>
      <c r="F91" s="55">
        <v>320.28621000000004</v>
      </c>
      <c r="G91" s="56">
        <v>0</v>
      </c>
      <c r="H91" s="57">
        <f t="shared" si="2"/>
        <v>0</v>
      </c>
      <c r="I91" s="58">
        <f t="shared" si="3"/>
        <v>0</v>
      </c>
      <c r="J91" s="59">
        <v>1</v>
      </c>
    </row>
    <row r="92" spans="1:10" ht="90">
      <c r="A92" s="52">
        <v>81</v>
      </c>
      <c r="B92" s="53" t="s">
        <v>17</v>
      </c>
      <c r="C92" s="54">
        <v>42996</v>
      </c>
      <c r="D92" s="52" t="s">
        <v>277</v>
      </c>
      <c r="E92" s="55">
        <v>134.53334000000001</v>
      </c>
      <c r="F92" s="55">
        <v>116.82</v>
      </c>
      <c r="G92" s="56">
        <v>0</v>
      </c>
      <c r="H92" s="57">
        <f t="shared" si="2"/>
        <v>17.713340000000017</v>
      </c>
      <c r="I92" s="58">
        <f t="shared" si="3"/>
        <v>13.166505789568605</v>
      </c>
      <c r="J92" s="59">
        <v>2</v>
      </c>
    </row>
    <row r="93" spans="1:10" ht="90">
      <c r="A93" s="52">
        <v>82</v>
      </c>
      <c r="B93" s="53" t="s">
        <v>18</v>
      </c>
      <c r="C93" s="54">
        <v>43003</v>
      </c>
      <c r="D93" s="52" t="s">
        <v>277</v>
      </c>
      <c r="E93" s="55">
        <v>29.9</v>
      </c>
      <c r="F93" s="55">
        <v>28.99</v>
      </c>
      <c r="G93" s="56">
        <v>0</v>
      </c>
      <c r="H93" s="57">
        <f t="shared" si="2"/>
        <v>0.91000000000000014</v>
      </c>
      <c r="I93" s="58">
        <f t="shared" si="3"/>
        <v>3.0434782608695659</v>
      </c>
      <c r="J93" s="59">
        <v>2</v>
      </c>
    </row>
    <row r="94" spans="1:10" ht="166.5">
      <c r="A94" s="52">
        <v>83</v>
      </c>
      <c r="B94" s="53" t="s">
        <v>19</v>
      </c>
      <c r="C94" s="54">
        <v>43000</v>
      </c>
      <c r="D94" s="52" t="s">
        <v>279</v>
      </c>
      <c r="E94" s="55">
        <v>2166.4780000000001</v>
      </c>
      <c r="F94" s="55">
        <v>1891.6761000000001</v>
      </c>
      <c r="G94" s="56">
        <v>0</v>
      </c>
      <c r="H94" s="57">
        <f t="shared" si="2"/>
        <v>274.80189999999993</v>
      </c>
      <c r="I94" s="58">
        <f t="shared" si="3"/>
        <v>12.68426912251128</v>
      </c>
      <c r="J94" s="59">
        <v>5</v>
      </c>
    </row>
    <row r="95" spans="1:10" ht="102.75">
      <c r="A95" s="52">
        <v>84</v>
      </c>
      <c r="B95" s="53" t="s">
        <v>20</v>
      </c>
      <c r="C95" s="54">
        <v>42997</v>
      </c>
      <c r="D95" s="52" t="s">
        <v>277</v>
      </c>
      <c r="E95" s="55">
        <v>164.92</v>
      </c>
      <c r="F95" s="55">
        <v>164.92</v>
      </c>
      <c r="G95" s="56">
        <v>0</v>
      </c>
      <c r="H95" s="57">
        <f t="shared" si="2"/>
        <v>0</v>
      </c>
      <c r="I95" s="58">
        <f t="shared" si="3"/>
        <v>0</v>
      </c>
      <c r="J95" s="59">
        <v>2</v>
      </c>
    </row>
    <row r="96" spans="1:10" ht="102.75">
      <c r="A96" s="52">
        <v>85</v>
      </c>
      <c r="B96" s="53" t="s">
        <v>21</v>
      </c>
      <c r="C96" s="54">
        <v>43007</v>
      </c>
      <c r="D96" s="52" t="s">
        <v>279</v>
      </c>
      <c r="E96" s="55">
        <v>287.8</v>
      </c>
      <c r="F96" s="55">
        <v>266.21499999999997</v>
      </c>
      <c r="G96" s="56">
        <v>0</v>
      </c>
      <c r="H96" s="57">
        <f t="shared" si="2"/>
        <v>21.585000000000036</v>
      </c>
      <c r="I96" s="58">
        <f t="shared" si="3"/>
        <v>7.5000000000000124</v>
      </c>
      <c r="J96" s="59">
        <v>5</v>
      </c>
    </row>
    <row r="97" spans="1:10">
      <c r="A97" s="60"/>
      <c r="B97" s="60" t="s">
        <v>146</v>
      </c>
      <c r="C97" s="56" t="s">
        <v>51</v>
      </c>
      <c r="D97" s="56" t="s">
        <v>51</v>
      </c>
      <c r="E97" s="61">
        <f>SUM(E20:E96)</f>
        <v>112238.65131000002</v>
      </c>
      <c r="F97" s="61">
        <f>SUM(F20:F96)</f>
        <v>101966.39144000001</v>
      </c>
      <c r="G97" s="61">
        <f>SUM(G20:G96)</f>
        <v>0</v>
      </c>
      <c r="H97" s="61">
        <f>SUM(H20:H96)</f>
        <v>10272.259870000002</v>
      </c>
      <c r="I97" s="58">
        <f t="shared" si="3"/>
        <v>9.1521590380022548</v>
      </c>
      <c r="J97" s="62">
        <f>SUM(J20:J96)</f>
        <v>278</v>
      </c>
    </row>
    <row r="98" spans="1:10">
      <c r="A98" s="87" t="s">
        <v>147</v>
      </c>
      <c r="B98" s="87"/>
      <c r="C98" s="87"/>
      <c r="D98" s="87"/>
      <c r="E98" s="87"/>
      <c r="F98" s="87"/>
      <c r="G98" s="87"/>
      <c r="H98" s="87"/>
      <c r="I98" s="87"/>
      <c r="J98" s="87"/>
    </row>
    <row r="99" spans="1:10">
      <c r="A99" s="87" t="s">
        <v>148</v>
      </c>
      <c r="B99" s="87"/>
      <c r="C99" s="87"/>
      <c r="D99" s="87"/>
      <c r="E99" s="87"/>
      <c r="F99" s="87"/>
      <c r="G99" s="87"/>
      <c r="H99" s="87"/>
      <c r="I99" s="87"/>
      <c r="J99" s="87"/>
    </row>
    <row r="100" spans="1:10">
      <c r="A100" s="56" t="s">
        <v>281</v>
      </c>
      <c r="B100" s="56" t="s">
        <v>281</v>
      </c>
      <c r="C100" s="56" t="s">
        <v>281</v>
      </c>
      <c r="D100" s="56" t="s">
        <v>281</v>
      </c>
      <c r="E100" s="56" t="s">
        <v>281</v>
      </c>
      <c r="F100" s="56" t="s">
        <v>281</v>
      </c>
      <c r="G100" s="56" t="s">
        <v>281</v>
      </c>
      <c r="H100" s="56" t="s">
        <v>281</v>
      </c>
      <c r="I100" s="56" t="s">
        <v>281</v>
      </c>
      <c r="J100" s="56" t="s">
        <v>281</v>
      </c>
    </row>
    <row r="101" spans="1:10">
      <c r="A101" s="60"/>
      <c r="B101" s="60" t="s">
        <v>149</v>
      </c>
      <c r="C101" s="56" t="s">
        <v>281</v>
      </c>
      <c r="D101" s="56" t="s">
        <v>281</v>
      </c>
      <c r="E101" s="56" t="s">
        <v>281</v>
      </c>
      <c r="F101" s="56" t="s">
        <v>281</v>
      </c>
      <c r="G101" s="56" t="s">
        <v>281</v>
      </c>
      <c r="H101" s="56" t="s">
        <v>281</v>
      </c>
      <c r="I101" s="56" t="s">
        <v>281</v>
      </c>
      <c r="J101" s="56" t="s">
        <v>281</v>
      </c>
    </row>
    <row r="102" spans="1:10">
      <c r="A102" s="87" t="s">
        <v>150</v>
      </c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1:10">
      <c r="A103" s="87" t="s">
        <v>151</v>
      </c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1:10" ht="90">
      <c r="A104" s="52">
        <v>136</v>
      </c>
      <c r="B104" s="53" t="s">
        <v>292</v>
      </c>
      <c r="C104" s="56" t="s">
        <v>51</v>
      </c>
      <c r="D104" s="52" t="s">
        <v>276</v>
      </c>
      <c r="E104" s="55">
        <v>527.50800000000004</v>
      </c>
      <c r="F104" s="56" t="s">
        <v>51</v>
      </c>
      <c r="G104" s="56">
        <v>0</v>
      </c>
      <c r="H104" s="56">
        <v>0</v>
      </c>
      <c r="I104" s="56">
        <v>0</v>
      </c>
      <c r="J104" s="59">
        <v>0</v>
      </c>
    </row>
    <row r="105" spans="1:10" ht="90">
      <c r="A105" s="52">
        <v>8</v>
      </c>
      <c r="B105" s="53" t="s">
        <v>293</v>
      </c>
      <c r="C105" s="56" t="s">
        <v>51</v>
      </c>
      <c r="D105" s="52" t="s">
        <v>279</v>
      </c>
      <c r="E105" s="55">
        <v>429.50799999999998</v>
      </c>
      <c r="F105" s="56" t="s">
        <v>51</v>
      </c>
      <c r="G105" s="56">
        <v>0</v>
      </c>
      <c r="H105" s="56">
        <v>0</v>
      </c>
      <c r="I105" s="56">
        <v>0</v>
      </c>
      <c r="J105" s="59">
        <v>0</v>
      </c>
    </row>
    <row r="106" spans="1:10" ht="90">
      <c r="A106" s="52">
        <v>21</v>
      </c>
      <c r="B106" s="53" t="s">
        <v>262</v>
      </c>
      <c r="C106" s="56" t="s">
        <v>51</v>
      </c>
      <c r="D106" s="52" t="s">
        <v>279</v>
      </c>
      <c r="E106" s="55">
        <v>1500</v>
      </c>
      <c r="F106" s="56" t="s">
        <v>51</v>
      </c>
      <c r="G106" s="56">
        <v>0</v>
      </c>
      <c r="H106" s="56">
        <v>0</v>
      </c>
      <c r="I106" s="56">
        <v>0</v>
      </c>
      <c r="J106" s="59">
        <v>2</v>
      </c>
    </row>
    <row r="107" spans="1:10" ht="90">
      <c r="A107" s="52">
        <v>25</v>
      </c>
      <c r="B107" s="53" t="s">
        <v>263</v>
      </c>
      <c r="C107" s="56" t="s">
        <v>51</v>
      </c>
      <c r="D107" s="52" t="s">
        <v>279</v>
      </c>
      <c r="E107" s="55">
        <v>256.23</v>
      </c>
      <c r="F107" s="56" t="s">
        <v>51</v>
      </c>
      <c r="G107" s="56">
        <v>0</v>
      </c>
      <c r="H107" s="56">
        <v>0</v>
      </c>
      <c r="I107" s="56">
        <v>0</v>
      </c>
      <c r="J107" s="59">
        <v>0</v>
      </c>
    </row>
    <row r="108" spans="1:10" ht="90">
      <c r="A108" s="52">
        <v>36</v>
      </c>
      <c r="B108" s="53" t="s">
        <v>272</v>
      </c>
      <c r="C108" s="56" t="s">
        <v>51</v>
      </c>
      <c r="D108" s="52" t="s">
        <v>279</v>
      </c>
      <c r="E108" s="55">
        <v>306</v>
      </c>
      <c r="F108" s="56" t="s">
        <v>51</v>
      </c>
      <c r="G108" s="56">
        <v>0</v>
      </c>
      <c r="H108" s="56">
        <v>0</v>
      </c>
      <c r="I108" s="56">
        <v>0</v>
      </c>
      <c r="J108" s="59">
        <v>0</v>
      </c>
    </row>
    <row r="109" spans="1:10" ht="90">
      <c r="A109" s="52">
        <v>38</v>
      </c>
      <c r="B109" s="53" t="s">
        <v>274</v>
      </c>
      <c r="C109" s="56" t="s">
        <v>51</v>
      </c>
      <c r="D109" s="52" t="s">
        <v>279</v>
      </c>
      <c r="E109" s="55">
        <v>278.87065000000001</v>
      </c>
      <c r="F109" s="56" t="s">
        <v>51</v>
      </c>
      <c r="G109" s="56">
        <v>0</v>
      </c>
      <c r="H109" s="56">
        <v>0</v>
      </c>
      <c r="I109" s="56">
        <v>0</v>
      </c>
      <c r="J109" s="59">
        <v>0</v>
      </c>
    </row>
    <row r="110" spans="1:10" ht="90">
      <c r="A110" s="52">
        <v>39</v>
      </c>
      <c r="B110" s="53" t="s">
        <v>275</v>
      </c>
      <c r="C110" s="56" t="s">
        <v>51</v>
      </c>
      <c r="D110" s="52" t="s">
        <v>279</v>
      </c>
      <c r="E110" s="55">
        <v>216.41215</v>
      </c>
      <c r="F110" s="56" t="s">
        <v>51</v>
      </c>
      <c r="G110" s="56">
        <v>0</v>
      </c>
      <c r="H110" s="56">
        <v>0</v>
      </c>
      <c r="I110" s="56">
        <v>0</v>
      </c>
      <c r="J110" s="59">
        <v>1</v>
      </c>
    </row>
    <row r="111" spans="1:10" ht="90">
      <c r="A111" s="52">
        <v>54</v>
      </c>
      <c r="B111" s="53" t="s">
        <v>311</v>
      </c>
      <c r="C111" s="56" t="s">
        <v>51</v>
      </c>
      <c r="D111" s="52" t="s">
        <v>279</v>
      </c>
      <c r="E111" s="55">
        <v>346.779</v>
      </c>
      <c r="F111" s="56" t="s">
        <v>51</v>
      </c>
      <c r="G111" s="56">
        <v>0</v>
      </c>
      <c r="H111" s="56">
        <v>0</v>
      </c>
      <c r="I111" s="56">
        <v>0</v>
      </c>
      <c r="J111" s="59">
        <v>0</v>
      </c>
    </row>
    <row r="112" spans="1:10" ht="90">
      <c r="A112" s="52">
        <v>56</v>
      </c>
      <c r="B112" s="53" t="s">
        <v>295</v>
      </c>
      <c r="C112" s="56" t="s">
        <v>51</v>
      </c>
      <c r="D112" s="52" t="s">
        <v>279</v>
      </c>
      <c r="E112" s="55">
        <v>278.87065000000001</v>
      </c>
      <c r="F112" s="56" t="s">
        <v>51</v>
      </c>
      <c r="G112" s="56">
        <v>0</v>
      </c>
      <c r="H112" s="56">
        <v>0</v>
      </c>
      <c r="I112" s="56">
        <v>0</v>
      </c>
      <c r="J112" s="59">
        <v>0</v>
      </c>
    </row>
    <row r="113" spans="1:10" ht="90">
      <c r="A113" s="52">
        <v>57</v>
      </c>
      <c r="B113" s="53" t="s">
        <v>296</v>
      </c>
      <c r="C113" s="56" t="s">
        <v>51</v>
      </c>
      <c r="D113" s="52" t="s">
        <v>279</v>
      </c>
      <c r="E113" s="55">
        <v>216.41215</v>
      </c>
      <c r="F113" s="56" t="s">
        <v>51</v>
      </c>
      <c r="G113" s="56">
        <v>0</v>
      </c>
      <c r="H113" s="56">
        <v>0</v>
      </c>
      <c r="I113" s="56">
        <v>0</v>
      </c>
      <c r="J113" s="59">
        <v>2</v>
      </c>
    </row>
    <row r="114" spans="1:10" ht="90">
      <c r="A114" s="52">
        <v>60</v>
      </c>
      <c r="B114" s="53" t="s">
        <v>315</v>
      </c>
      <c r="C114" s="56" t="s">
        <v>51</v>
      </c>
      <c r="D114" s="52" t="s">
        <v>279</v>
      </c>
      <c r="E114" s="55">
        <v>544.15656000000001</v>
      </c>
      <c r="F114" s="56" t="s">
        <v>51</v>
      </c>
      <c r="G114" s="56">
        <v>0</v>
      </c>
      <c r="H114" s="56">
        <v>0</v>
      </c>
      <c r="I114" s="56">
        <v>0</v>
      </c>
      <c r="J114" s="59">
        <v>0</v>
      </c>
    </row>
    <row r="115" spans="1:10" ht="90">
      <c r="A115" s="52">
        <v>64</v>
      </c>
      <c r="B115" s="53" t="s">
        <v>2</v>
      </c>
      <c r="C115" s="56" t="s">
        <v>51</v>
      </c>
      <c r="D115" s="52" t="s">
        <v>279</v>
      </c>
      <c r="E115" s="55">
        <v>472.1</v>
      </c>
      <c r="F115" s="56" t="s">
        <v>51</v>
      </c>
      <c r="G115" s="56">
        <v>0</v>
      </c>
      <c r="H115" s="56">
        <v>0</v>
      </c>
      <c r="I115" s="56">
        <v>0</v>
      </c>
      <c r="J115" s="59">
        <v>1</v>
      </c>
    </row>
    <row r="116" spans="1:10" ht="90">
      <c r="A116" s="52">
        <v>65</v>
      </c>
      <c r="B116" s="53" t="s">
        <v>3</v>
      </c>
      <c r="C116" s="56" t="s">
        <v>51</v>
      </c>
      <c r="D116" s="52" t="s">
        <v>279</v>
      </c>
      <c r="E116" s="55">
        <v>374.81099999999998</v>
      </c>
      <c r="F116" s="56" t="s">
        <v>51</v>
      </c>
      <c r="G116" s="56">
        <v>0</v>
      </c>
      <c r="H116" s="56">
        <v>0</v>
      </c>
      <c r="I116" s="56">
        <v>0</v>
      </c>
      <c r="J116" s="59">
        <v>0</v>
      </c>
    </row>
    <row r="117" spans="1:10">
      <c r="A117" s="60"/>
      <c r="B117" s="60" t="s">
        <v>152</v>
      </c>
      <c r="C117" s="56" t="s">
        <v>51</v>
      </c>
      <c r="D117" s="56" t="s">
        <v>51</v>
      </c>
      <c r="E117" s="61">
        <f>SUM(E104:E116)</f>
        <v>5747.6581600000009</v>
      </c>
      <c r="F117" s="60" t="s">
        <v>51</v>
      </c>
      <c r="G117" s="60"/>
      <c r="H117" s="60"/>
      <c r="I117" s="60"/>
      <c r="J117" s="62">
        <f>SUM(J104:J116)</f>
        <v>6</v>
      </c>
    </row>
    <row r="118" spans="1:10">
      <c r="A118" s="60"/>
      <c r="B118" s="60" t="s">
        <v>153</v>
      </c>
      <c r="C118" s="56" t="s">
        <v>51</v>
      </c>
      <c r="D118" s="56" t="s">
        <v>51</v>
      </c>
      <c r="E118" s="61">
        <f>E97</f>
        <v>112238.65131000002</v>
      </c>
      <c r="F118" s="61">
        <f>F97</f>
        <v>101966.39144000001</v>
      </c>
      <c r="G118" s="61">
        <f>G97</f>
        <v>0</v>
      </c>
      <c r="H118" s="61">
        <f>H97</f>
        <v>10272.259870000002</v>
      </c>
      <c r="I118" s="61">
        <f>I97</f>
        <v>9.1521590380022548</v>
      </c>
      <c r="J118" s="62">
        <f>J117+J97</f>
        <v>284</v>
      </c>
    </row>
    <row r="119" spans="1:10" ht="15.75">
      <c r="A119" s="18"/>
    </row>
    <row r="120" spans="1:10" ht="15.75">
      <c r="A120" s="18"/>
    </row>
    <row r="121" spans="1:10" ht="25.15" customHeight="1">
      <c r="A121" s="86" t="s">
        <v>241</v>
      </c>
      <c r="B121" s="88"/>
      <c r="C121" s="50"/>
      <c r="D121" s="4"/>
      <c r="E121" s="50"/>
    </row>
    <row r="122" spans="1:10" ht="25.15" customHeight="1">
      <c r="A122" s="86"/>
      <c r="B122" s="88"/>
      <c r="C122" s="82" t="s">
        <v>242</v>
      </c>
      <c r="D122" s="82"/>
      <c r="E122" s="82"/>
      <c r="G122" s="82" t="s">
        <v>243</v>
      </c>
      <c r="H122" s="82"/>
      <c r="I122" s="82"/>
      <c r="J122" s="82"/>
    </row>
    <row r="123" spans="1:10" ht="15.75">
      <c r="A123" s="4"/>
      <c r="B123" s="19"/>
      <c r="C123" s="90" t="s">
        <v>124</v>
      </c>
      <c r="D123" s="90"/>
      <c r="H123" s="19" t="s">
        <v>125</v>
      </c>
    </row>
    <row r="124" spans="1:10" ht="15.75">
      <c r="A124" s="4"/>
      <c r="B124" s="19"/>
      <c r="C124" s="19"/>
      <c r="D124" s="19"/>
      <c r="E124" s="19"/>
    </row>
    <row r="125" spans="1:10" ht="15.75">
      <c r="A125" s="4"/>
      <c r="B125" s="19"/>
      <c r="C125" s="19"/>
      <c r="D125" s="19"/>
      <c r="E125" s="51"/>
    </row>
    <row r="126" spans="1:10" ht="15.75">
      <c r="A126" s="4"/>
      <c r="B126" s="19"/>
      <c r="C126" s="19"/>
      <c r="D126" s="19"/>
      <c r="E126" s="19" t="s">
        <v>126</v>
      </c>
    </row>
    <row r="127" spans="1:10" ht="15.75">
      <c r="A127" s="18"/>
    </row>
    <row r="128" spans="1:10" ht="31.5" customHeight="1">
      <c r="A128" s="84" t="s">
        <v>244</v>
      </c>
      <c r="B128" s="84"/>
    </row>
    <row r="129" spans="1:2" ht="15.75" customHeight="1">
      <c r="A129" s="84" t="s">
        <v>246</v>
      </c>
      <c r="B129" s="84"/>
    </row>
    <row r="130" spans="1:2" ht="31.5" customHeight="1">
      <c r="A130" s="84" t="s">
        <v>247</v>
      </c>
      <c r="B130" s="84"/>
    </row>
    <row r="131" spans="1:2" ht="15.75">
      <c r="A131" s="18"/>
    </row>
    <row r="133" spans="1:2" ht="15.75">
      <c r="A133" s="18"/>
    </row>
  </sheetData>
  <mergeCells count="34">
    <mergeCell ref="A2:J2"/>
    <mergeCell ref="A3:J3"/>
    <mergeCell ref="A4:J4"/>
    <mergeCell ref="A5:J5"/>
    <mergeCell ref="A8:B8"/>
    <mergeCell ref="A9:B9"/>
    <mergeCell ref="C9:J9"/>
    <mergeCell ref="D14:D16"/>
    <mergeCell ref="F14:F16"/>
    <mergeCell ref="H15:H16"/>
    <mergeCell ref="A18:J18"/>
    <mergeCell ref="A13:J13"/>
    <mergeCell ref="A6:J6"/>
    <mergeCell ref="A11:B11"/>
    <mergeCell ref="C11:J11"/>
    <mergeCell ref="G14:G16"/>
    <mergeCell ref="A102:J102"/>
    <mergeCell ref="C123:D123"/>
    <mergeCell ref="C122:E122"/>
    <mergeCell ref="A14:A16"/>
    <mergeCell ref="A103:J103"/>
    <mergeCell ref="G122:J122"/>
    <mergeCell ref="J14:J16"/>
    <mergeCell ref="E14:E16"/>
    <mergeCell ref="A98:J98"/>
    <mergeCell ref="A99:J99"/>
    <mergeCell ref="H14:I14"/>
    <mergeCell ref="A130:B130"/>
    <mergeCell ref="A121:B122"/>
    <mergeCell ref="A128:B128"/>
    <mergeCell ref="A129:B129"/>
    <mergeCell ref="A19:J19"/>
    <mergeCell ref="B14:B16"/>
    <mergeCell ref="C14:C16"/>
  </mergeCells>
  <phoneticPr fontId="27" type="noConversion"/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view="pageBreakPreview" zoomScale="90" zoomScaleNormal="100" zoomScaleSheetLayoutView="90" workbookViewId="0">
      <selection activeCell="B11" sqref="B11:J11"/>
    </sheetView>
  </sheetViews>
  <sheetFormatPr defaultRowHeight="15"/>
  <cols>
    <col min="1" max="1" width="55.85546875" customWidth="1"/>
    <col min="2" max="8" width="13" customWidth="1"/>
    <col min="9" max="9" width="16.28515625" customWidth="1"/>
    <col min="10" max="10" width="13" customWidth="1"/>
    <col min="11" max="11" width="14.42578125" customWidth="1"/>
  </cols>
  <sheetData>
    <row r="1" spans="1:11" ht="16.5">
      <c r="A1" s="2"/>
    </row>
    <row r="2" spans="1:11" ht="15.75">
      <c r="A2" s="91" t="s">
        <v>154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>
      <c r="A3" s="76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>
      <c r="A4" s="76" t="s">
        <v>155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.75">
      <c r="A5" s="3"/>
    </row>
    <row r="6" spans="1:11" ht="15.75">
      <c r="A6" s="4" t="s">
        <v>131</v>
      </c>
      <c r="B6" s="75"/>
      <c r="C6" s="22"/>
      <c r="D6" s="22"/>
      <c r="E6" s="22"/>
      <c r="F6" s="22"/>
      <c r="G6" s="22"/>
      <c r="H6" s="22"/>
      <c r="I6" s="22"/>
      <c r="J6" s="22"/>
      <c r="K6" s="22"/>
    </row>
    <row r="7" spans="1:11" ht="47.25">
      <c r="A7" s="4" t="s">
        <v>29</v>
      </c>
      <c r="B7" s="89"/>
      <c r="C7" s="77" t="s">
        <v>245</v>
      </c>
      <c r="D7" s="77"/>
      <c r="E7" s="77"/>
      <c r="F7" s="77"/>
      <c r="G7" s="77"/>
      <c r="H7" s="77"/>
      <c r="I7" s="77"/>
      <c r="J7" s="77"/>
      <c r="K7" s="22"/>
    </row>
    <row r="8" spans="1:11" ht="15.75">
      <c r="A8" s="4"/>
      <c r="B8" s="5"/>
    </row>
    <row r="9" spans="1:11" ht="31.15" customHeight="1">
      <c r="A9" s="4" t="s">
        <v>30</v>
      </c>
      <c r="B9" s="89" t="s">
        <v>240</v>
      </c>
      <c r="C9" s="89"/>
      <c r="D9" s="89"/>
      <c r="E9" s="89"/>
      <c r="F9" s="89"/>
      <c r="G9" s="89"/>
      <c r="H9" s="89"/>
      <c r="I9" s="89"/>
      <c r="J9" s="89"/>
      <c r="K9" s="22"/>
    </row>
    <row r="10" spans="1:11" ht="15.75">
      <c r="A10" s="4"/>
      <c r="B10" s="5"/>
    </row>
    <row r="11" spans="1:11" ht="47.25">
      <c r="A11" s="23" t="s">
        <v>156</v>
      </c>
      <c r="B11" s="89">
        <v>39</v>
      </c>
      <c r="C11" s="89"/>
      <c r="D11" s="89"/>
      <c r="E11" s="89"/>
      <c r="F11" s="89"/>
      <c r="G11" s="89"/>
      <c r="H11" s="89"/>
      <c r="I11" s="89"/>
      <c r="J11" s="89"/>
      <c r="K11" s="22"/>
    </row>
    <row r="12" spans="1:11" ht="15.75">
      <c r="A12" s="4"/>
      <c r="B12" s="5"/>
    </row>
    <row r="13" spans="1:11" ht="47.25">
      <c r="A13" s="23" t="s">
        <v>157</v>
      </c>
      <c r="B13" s="21"/>
      <c r="C13" s="20"/>
      <c r="D13" s="20"/>
      <c r="E13" s="20"/>
      <c r="F13" s="20"/>
      <c r="G13" s="20"/>
      <c r="H13" s="20"/>
      <c r="I13" s="20"/>
      <c r="J13" s="20"/>
      <c r="K13" s="22"/>
    </row>
    <row r="14" spans="1:11" ht="15.75">
      <c r="A14" s="6"/>
    </row>
    <row r="15" spans="1:11" ht="16.5" thickBot="1">
      <c r="A15" s="85" t="s">
        <v>31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5.75" thickBot="1">
      <c r="A16" s="71" t="s">
        <v>32</v>
      </c>
      <c r="B16" s="71" t="s">
        <v>33</v>
      </c>
      <c r="C16" s="7" t="s">
        <v>158</v>
      </c>
      <c r="D16" s="66" t="s">
        <v>36</v>
      </c>
      <c r="E16" s="74"/>
      <c r="F16" s="74"/>
      <c r="G16" s="74"/>
      <c r="H16" s="74"/>
      <c r="I16" s="74"/>
      <c r="J16" s="74"/>
      <c r="K16" s="67"/>
    </row>
    <row r="17" spans="1:11" ht="15.75" thickBot="1">
      <c r="A17" s="72"/>
      <c r="B17" s="72"/>
      <c r="C17" s="8" t="s">
        <v>35</v>
      </c>
      <c r="D17" s="66" t="s">
        <v>159</v>
      </c>
      <c r="E17" s="67"/>
      <c r="F17" s="66" t="s">
        <v>160</v>
      </c>
      <c r="G17" s="67"/>
      <c r="H17" s="71" t="s">
        <v>161</v>
      </c>
      <c r="I17" s="71" t="s">
        <v>162</v>
      </c>
      <c r="J17" s="66" t="s">
        <v>163</v>
      </c>
      <c r="K17" s="67"/>
    </row>
    <row r="18" spans="1:11" ht="26.25" thickBot="1">
      <c r="A18" s="73"/>
      <c r="B18" s="73"/>
      <c r="C18" s="9"/>
      <c r="D18" s="10" t="s">
        <v>164</v>
      </c>
      <c r="E18" s="10" t="s">
        <v>165</v>
      </c>
      <c r="F18" s="10" t="s">
        <v>164</v>
      </c>
      <c r="G18" s="10" t="s">
        <v>165</v>
      </c>
      <c r="H18" s="73"/>
      <c r="I18" s="73"/>
      <c r="J18" s="10" t="s">
        <v>42</v>
      </c>
      <c r="K18" s="10" t="s">
        <v>165</v>
      </c>
    </row>
    <row r="19" spans="1:11" ht="15.75" thickBot="1">
      <c r="A19" s="11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</row>
    <row r="20" spans="1:11" ht="15.75" thickBot="1">
      <c r="A20" s="68" t="s">
        <v>166</v>
      </c>
      <c r="B20" s="69"/>
      <c r="C20" s="69"/>
      <c r="D20" s="69"/>
      <c r="E20" s="69"/>
      <c r="F20" s="69"/>
      <c r="G20" s="69"/>
      <c r="H20" s="69"/>
      <c r="I20" s="69"/>
      <c r="J20" s="69"/>
      <c r="K20" s="70"/>
    </row>
    <row r="21" spans="1:11" ht="39" thickBot="1">
      <c r="A21" s="12" t="s">
        <v>167</v>
      </c>
      <c r="B21" s="10">
        <v>101</v>
      </c>
      <c r="C21" s="13">
        <f>SUM(D21:K21)</f>
        <v>856</v>
      </c>
      <c r="D21" s="13"/>
      <c r="E21" s="13"/>
      <c r="F21" s="13"/>
      <c r="G21" s="13"/>
      <c r="H21" s="13"/>
      <c r="I21" s="13">
        <v>856</v>
      </c>
      <c r="J21" s="13"/>
      <c r="K21" s="13"/>
    </row>
    <row r="22" spans="1:11" ht="39" thickBot="1">
      <c r="A22" s="12" t="s">
        <v>168</v>
      </c>
      <c r="B22" s="10">
        <v>102</v>
      </c>
      <c r="C22" s="13">
        <v>0</v>
      </c>
      <c r="D22" s="13"/>
      <c r="E22" s="13"/>
      <c r="F22" s="13"/>
      <c r="G22" s="13"/>
      <c r="H22" s="13"/>
      <c r="I22" s="13" t="s">
        <v>51</v>
      </c>
      <c r="J22" s="13"/>
      <c r="K22" s="13"/>
    </row>
    <row r="23" spans="1:11" ht="51.75" thickBot="1">
      <c r="A23" s="12" t="s">
        <v>169</v>
      </c>
      <c r="B23" s="10">
        <v>103</v>
      </c>
      <c r="C23" s="13">
        <v>0</v>
      </c>
      <c r="D23" s="13"/>
      <c r="E23" s="13"/>
      <c r="F23" s="13"/>
      <c r="G23" s="13"/>
      <c r="H23" s="13"/>
      <c r="I23" s="13" t="s">
        <v>51</v>
      </c>
      <c r="J23" s="13"/>
      <c r="K23" s="13"/>
    </row>
    <row r="24" spans="1:11" ht="39" thickBot="1">
      <c r="A24" s="12" t="s">
        <v>170</v>
      </c>
      <c r="B24" s="10">
        <v>104</v>
      </c>
      <c r="C24" s="13">
        <v>0</v>
      </c>
      <c r="D24" s="13"/>
      <c r="E24" s="13"/>
      <c r="F24" s="13"/>
      <c r="G24" s="13"/>
      <c r="H24" s="13"/>
      <c r="I24" s="13" t="s">
        <v>51</v>
      </c>
      <c r="J24" s="13"/>
      <c r="K24" s="13"/>
    </row>
    <row r="25" spans="1:11" ht="15.75" thickBot="1">
      <c r="A25" s="12" t="s">
        <v>171</v>
      </c>
      <c r="B25" s="10">
        <v>110</v>
      </c>
      <c r="C25" s="13">
        <f>SUM(D25:K25)</f>
        <v>856</v>
      </c>
      <c r="D25" s="13"/>
      <c r="E25" s="13"/>
      <c r="F25" s="13"/>
      <c r="G25" s="13"/>
      <c r="H25" s="13"/>
      <c r="I25" s="13">
        <v>856</v>
      </c>
      <c r="J25" s="13"/>
      <c r="K25" s="13"/>
    </row>
    <row r="26" spans="1:11" ht="26.25" thickBot="1">
      <c r="A26" s="12" t="s">
        <v>172</v>
      </c>
      <c r="B26" s="10">
        <v>111</v>
      </c>
      <c r="C26" s="13">
        <f>SUM(D26:K26)</f>
        <v>856</v>
      </c>
      <c r="D26" s="13"/>
      <c r="E26" s="13"/>
      <c r="F26" s="13"/>
      <c r="G26" s="13"/>
      <c r="H26" s="13"/>
      <c r="I26" s="13">
        <v>856</v>
      </c>
      <c r="J26" s="13"/>
      <c r="K26" s="13"/>
    </row>
    <row r="27" spans="1:11" ht="15.75" thickBot="1">
      <c r="A27" s="12" t="s">
        <v>173</v>
      </c>
      <c r="B27" s="10">
        <v>112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</row>
    <row r="28" spans="1:11" ht="15.75" thickBot="1">
      <c r="A28" s="12" t="s">
        <v>174</v>
      </c>
      <c r="B28" s="10">
        <v>113</v>
      </c>
      <c r="C28" s="13">
        <v>0</v>
      </c>
      <c r="D28" s="13"/>
      <c r="E28" s="13"/>
      <c r="F28" s="13"/>
      <c r="G28" s="13"/>
      <c r="H28" s="13"/>
      <c r="I28" s="13"/>
      <c r="J28" s="13"/>
      <c r="K28" s="13"/>
    </row>
    <row r="29" spans="1:11">
      <c r="A29" s="14" t="s">
        <v>66</v>
      </c>
      <c r="B29" s="71">
        <v>114</v>
      </c>
      <c r="C29" s="94">
        <v>0</v>
      </c>
      <c r="D29" s="94"/>
      <c r="E29" s="94"/>
      <c r="F29" s="94"/>
      <c r="G29" s="94"/>
      <c r="H29" s="94"/>
      <c r="I29" s="94"/>
      <c r="J29" s="94"/>
      <c r="K29" s="94"/>
    </row>
    <row r="30" spans="1:11" ht="15.75" thickBot="1">
      <c r="A30" s="15" t="s">
        <v>67</v>
      </c>
      <c r="B30" s="73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26.25" thickBot="1">
      <c r="A31" s="15" t="s">
        <v>175</v>
      </c>
      <c r="B31" s="10">
        <v>115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</row>
    <row r="32" spans="1:11" ht="26.25" thickBot="1">
      <c r="A32" s="15" t="s">
        <v>176</v>
      </c>
      <c r="B32" s="10">
        <v>116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</row>
    <row r="33" spans="1:11" ht="15.75" thickBot="1">
      <c r="A33" s="12" t="s">
        <v>70</v>
      </c>
      <c r="B33" s="10">
        <v>117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</row>
    <row r="34" spans="1:11" ht="15.75" thickBot="1">
      <c r="A34" s="68" t="s">
        <v>177</v>
      </c>
      <c r="B34" s="69"/>
      <c r="C34" s="69"/>
      <c r="D34" s="69"/>
      <c r="E34" s="69"/>
      <c r="F34" s="69"/>
      <c r="G34" s="69"/>
      <c r="H34" s="69"/>
      <c r="I34" s="69"/>
      <c r="J34" s="69"/>
      <c r="K34" s="70"/>
    </row>
    <row r="35" spans="1:11" ht="15.75" thickBot="1">
      <c r="A35" s="12" t="s">
        <v>73</v>
      </c>
      <c r="B35" s="10">
        <v>201</v>
      </c>
      <c r="C35" s="13">
        <v>0</v>
      </c>
      <c r="D35" s="13"/>
      <c r="E35" s="13"/>
      <c r="F35" s="13"/>
      <c r="G35" s="13"/>
      <c r="H35" s="13"/>
      <c r="I35" s="13" t="s">
        <v>51</v>
      </c>
      <c r="J35" s="13"/>
      <c r="K35" s="13"/>
    </row>
    <row r="36" spans="1:11" ht="26.25" thickBot="1">
      <c r="A36" s="12" t="s">
        <v>178</v>
      </c>
      <c r="B36" s="10">
        <v>202</v>
      </c>
      <c r="C36" s="13">
        <v>0</v>
      </c>
      <c r="D36" s="13"/>
      <c r="E36" s="13"/>
      <c r="F36" s="13"/>
      <c r="G36" s="13"/>
      <c r="H36" s="13"/>
      <c r="I36" s="13" t="s">
        <v>51</v>
      </c>
      <c r="J36" s="13"/>
      <c r="K36" s="13"/>
    </row>
    <row r="37" spans="1:11" ht="15.75" thickBot="1">
      <c r="A37" s="12" t="s">
        <v>179</v>
      </c>
      <c r="B37" s="10">
        <v>203</v>
      </c>
      <c r="C37" s="13">
        <v>0</v>
      </c>
      <c r="D37" s="13"/>
      <c r="E37" s="13"/>
      <c r="F37" s="13"/>
      <c r="G37" s="13"/>
      <c r="H37" s="13"/>
      <c r="I37" s="13" t="s">
        <v>51</v>
      </c>
      <c r="J37" s="13"/>
      <c r="K37" s="13"/>
    </row>
    <row r="38" spans="1:11" ht="15.75" thickBot="1">
      <c r="A38" s="68" t="s">
        <v>180</v>
      </c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51.75" thickBot="1">
      <c r="A39" s="12" t="s">
        <v>181</v>
      </c>
      <c r="B39" s="10">
        <v>301</v>
      </c>
      <c r="C39" s="45">
        <f>SUM(D39:K39)</f>
        <v>24849.07012</v>
      </c>
      <c r="D39" s="13"/>
      <c r="E39" s="13"/>
      <c r="F39" s="13"/>
      <c r="G39" s="13"/>
      <c r="H39" s="13"/>
      <c r="I39" s="45">
        <v>24849.07012</v>
      </c>
      <c r="J39" s="13"/>
      <c r="K39" s="13"/>
    </row>
    <row r="40" spans="1:11" ht="39" thickBot="1">
      <c r="A40" s="12" t="s">
        <v>182</v>
      </c>
      <c r="B40" s="10">
        <v>302</v>
      </c>
      <c r="C40" s="45">
        <v>0</v>
      </c>
      <c r="D40" s="13"/>
      <c r="E40" s="13"/>
      <c r="F40" s="13"/>
      <c r="G40" s="13"/>
      <c r="H40" s="13"/>
      <c r="I40" s="13" t="s">
        <v>51</v>
      </c>
      <c r="J40" s="13"/>
      <c r="K40" s="13"/>
    </row>
    <row r="41" spans="1:11" ht="51.75" thickBot="1">
      <c r="A41" s="12" t="s">
        <v>183</v>
      </c>
      <c r="B41" s="10">
        <v>303</v>
      </c>
      <c r="C41" s="45">
        <v>0</v>
      </c>
      <c r="D41" s="13"/>
      <c r="E41" s="13"/>
      <c r="F41" s="13"/>
      <c r="G41" s="13"/>
      <c r="H41" s="13"/>
      <c r="I41" s="13"/>
      <c r="J41" s="13"/>
      <c r="K41" s="13"/>
    </row>
    <row r="42" spans="1:11" ht="51.75" thickBot="1">
      <c r="A42" s="12" t="s">
        <v>184</v>
      </c>
      <c r="B42" s="10">
        <v>304</v>
      </c>
      <c r="C42" s="45">
        <v>0</v>
      </c>
      <c r="D42" s="13"/>
      <c r="E42" s="13"/>
      <c r="F42" s="13"/>
      <c r="G42" s="13"/>
      <c r="H42" s="13"/>
      <c r="I42" s="13" t="s">
        <v>51</v>
      </c>
      <c r="J42" s="13"/>
      <c r="K42" s="13"/>
    </row>
    <row r="43" spans="1:11" ht="15.75" thickBot="1">
      <c r="A43" s="12" t="s">
        <v>185</v>
      </c>
      <c r="B43" s="10">
        <v>305</v>
      </c>
      <c r="C43" s="45">
        <f>SUM(D43:K43)</f>
        <v>24849.07012</v>
      </c>
      <c r="D43" s="13"/>
      <c r="E43" s="13"/>
      <c r="F43" s="13"/>
      <c r="G43" s="13"/>
      <c r="H43" s="13"/>
      <c r="I43" s="45">
        <v>24849.07012</v>
      </c>
      <c r="J43" s="13"/>
      <c r="K43" s="13"/>
    </row>
    <row r="44" spans="1:11" ht="26.25" thickBot="1">
      <c r="A44" s="12" t="s">
        <v>186</v>
      </c>
      <c r="B44" s="10">
        <v>306</v>
      </c>
      <c r="C44" s="45">
        <f>SUM(D44:K44)</f>
        <v>24849.07012</v>
      </c>
      <c r="D44" s="13"/>
      <c r="E44" s="13"/>
      <c r="F44" s="13"/>
      <c r="G44" s="13"/>
      <c r="H44" s="13"/>
      <c r="I44" s="45">
        <v>24849.07012</v>
      </c>
      <c r="J44" s="13"/>
      <c r="K44" s="13"/>
    </row>
    <row r="45" spans="1:11" ht="15.75" thickBot="1">
      <c r="A45" s="12" t="s">
        <v>187</v>
      </c>
      <c r="B45" s="10">
        <v>310</v>
      </c>
      <c r="C45" s="45">
        <v>0</v>
      </c>
      <c r="D45" s="13"/>
      <c r="E45" s="13"/>
      <c r="F45" s="13"/>
      <c r="G45" s="13"/>
      <c r="H45" s="13"/>
      <c r="I45" s="13"/>
      <c r="J45" s="13"/>
      <c r="K45" s="13"/>
    </row>
    <row r="46" spans="1:11" ht="15.75" thickBot="1">
      <c r="A46" s="12" t="s">
        <v>188</v>
      </c>
      <c r="B46" s="10">
        <v>311</v>
      </c>
      <c r="C46" s="45">
        <v>0</v>
      </c>
      <c r="D46" s="13"/>
      <c r="E46" s="13"/>
      <c r="F46" s="13"/>
      <c r="G46" s="13"/>
      <c r="H46" s="13"/>
      <c r="I46" s="13"/>
      <c r="J46" s="13"/>
      <c r="K46" s="13"/>
    </row>
    <row r="47" spans="1:11">
      <c r="A47" s="14" t="s">
        <v>66</v>
      </c>
      <c r="B47" s="71">
        <v>312</v>
      </c>
      <c r="C47" s="96">
        <v>0</v>
      </c>
      <c r="D47" s="94"/>
      <c r="E47" s="94"/>
      <c r="F47" s="94"/>
      <c r="G47" s="94"/>
      <c r="H47" s="94"/>
      <c r="I47" s="94"/>
      <c r="J47" s="94"/>
      <c r="K47" s="94"/>
    </row>
    <row r="48" spans="1:11" ht="15.75" thickBot="1">
      <c r="A48" s="15" t="s">
        <v>67</v>
      </c>
      <c r="B48" s="73"/>
      <c r="C48" s="97"/>
      <c r="D48" s="95"/>
      <c r="E48" s="95"/>
      <c r="F48" s="95"/>
      <c r="G48" s="95"/>
      <c r="H48" s="95"/>
      <c r="I48" s="95"/>
      <c r="J48" s="95"/>
      <c r="K48" s="95"/>
    </row>
    <row r="49" spans="1:11" ht="26.25" thickBot="1">
      <c r="A49" s="15" t="s">
        <v>175</v>
      </c>
      <c r="B49" s="10">
        <v>313</v>
      </c>
      <c r="C49" s="45">
        <v>0</v>
      </c>
      <c r="D49" s="13"/>
      <c r="E49" s="13"/>
      <c r="F49" s="13"/>
      <c r="G49" s="13"/>
      <c r="H49" s="13"/>
      <c r="I49" s="13"/>
      <c r="J49" s="13"/>
      <c r="K49" s="13"/>
    </row>
    <row r="50" spans="1:11" ht="26.25" thickBot="1">
      <c r="A50" s="15" t="s">
        <v>176</v>
      </c>
      <c r="B50" s="10">
        <v>314</v>
      </c>
      <c r="C50" s="45">
        <v>0</v>
      </c>
      <c r="D50" s="13"/>
      <c r="E50" s="13"/>
      <c r="F50" s="13"/>
      <c r="G50" s="13"/>
      <c r="H50" s="13"/>
      <c r="I50" s="13"/>
      <c r="J50" s="13"/>
      <c r="K50" s="13"/>
    </row>
    <row r="51" spans="1:11" ht="15.75" thickBot="1">
      <c r="A51" s="12" t="s">
        <v>70</v>
      </c>
      <c r="B51" s="10">
        <v>315</v>
      </c>
      <c r="C51" s="45">
        <v>0</v>
      </c>
      <c r="D51" s="13"/>
      <c r="E51" s="13"/>
      <c r="F51" s="13"/>
      <c r="G51" s="13"/>
      <c r="H51" s="13"/>
      <c r="I51" s="13"/>
      <c r="J51" s="13"/>
      <c r="K51" s="13"/>
    </row>
    <row r="52" spans="1:11" ht="15.75">
      <c r="A52" s="18"/>
    </row>
    <row r="53" spans="1:11" ht="16.5" customHeight="1">
      <c r="A53" s="86" t="s">
        <v>241</v>
      </c>
      <c r="B53" s="88"/>
      <c r="C53" s="50"/>
      <c r="D53" s="4"/>
      <c r="E53" s="50"/>
    </row>
    <row r="54" spans="1:11" ht="15.75">
      <c r="A54" s="86"/>
      <c r="B54" s="88"/>
      <c r="C54" s="82" t="s">
        <v>294</v>
      </c>
      <c r="D54" s="82"/>
      <c r="E54" s="82"/>
      <c r="G54" s="82" t="s">
        <v>243</v>
      </c>
      <c r="H54" s="82"/>
      <c r="I54" s="82"/>
      <c r="J54" s="82"/>
    </row>
    <row r="55" spans="1:11" ht="15.75">
      <c r="A55" s="4"/>
      <c r="B55" s="19"/>
      <c r="C55" s="90" t="s">
        <v>124</v>
      </c>
      <c r="D55" s="90"/>
      <c r="H55" s="19" t="s">
        <v>125</v>
      </c>
    </row>
    <row r="56" spans="1:11" ht="15.75">
      <c r="A56" s="4"/>
      <c r="B56" s="19"/>
      <c r="C56" s="19"/>
      <c r="D56" s="19"/>
      <c r="E56" s="19"/>
    </row>
    <row r="57" spans="1:11" ht="15.75">
      <c r="A57" s="4"/>
      <c r="B57" s="19"/>
      <c r="C57" s="19"/>
      <c r="D57" s="19"/>
      <c r="E57" s="51"/>
    </row>
    <row r="58" spans="1:11" ht="15.75">
      <c r="A58" s="4"/>
      <c r="B58" s="19"/>
      <c r="C58" s="19"/>
      <c r="D58" s="19"/>
      <c r="E58" s="19" t="s">
        <v>126</v>
      </c>
    </row>
    <row r="59" spans="1:11" ht="15.75">
      <c r="A59" s="18"/>
    </row>
    <row r="60" spans="1:11" ht="15.75">
      <c r="A60" s="84" t="s">
        <v>244</v>
      </c>
      <c r="B60" s="84"/>
    </row>
    <row r="61" spans="1:11" ht="15.75">
      <c r="A61" s="84" t="s">
        <v>246</v>
      </c>
      <c r="B61" s="84"/>
    </row>
    <row r="62" spans="1:11" ht="15.75">
      <c r="A62" s="84" t="s">
        <v>247</v>
      </c>
      <c r="B62" s="84"/>
    </row>
  </sheetData>
  <mergeCells count="46">
    <mergeCell ref="A2:K2"/>
    <mergeCell ref="A3:K3"/>
    <mergeCell ref="A4:K4"/>
    <mergeCell ref="K29:K30"/>
    <mergeCell ref="D17:E17"/>
    <mergeCell ref="A15:K15"/>
    <mergeCell ref="B6:B7"/>
    <mergeCell ref="J29:J30"/>
    <mergeCell ref="B29:B30"/>
    <mergeCell ref="B9:J9"/>
    <mergeCell ref="A20:K20"/>
    <mergeCell ref="H17:H18"/>
    <mergeCell ref="I17:I18"/>
    <mergeCell ref="J47:J48"/>
    <mergeCell ref="D29:D30"/>
    <mergeCell ref="E29:E30"/>
    <mergeCell ref="F29:F30"/>
    <mergeCell ref="I29:I30"/>
    <mergeCell ref="B47:B48"/>
    <mergeCell ref="C47:C48"/>
    <mergeCell ref="D47:D48"/>
    <mergeCell ref="I47:I48"/>
    <mergeCell ref="H47:H48"/>
    <mergeCell ref="F47:F48"/>
    <mergeCell ref="G47:G48"/>
    <mergeCell ref="E47:E48"/>
    <mergeCell ref="J17:K17"/>
    <mergeCell ref="A38:K38"/>
    <mergeCell ref="A16:A18"/>
    <mergeCell ref="B16:B18"/>
    <mergeCell ref="D16:K16"/>
    <mergeCell ref="H29:H30"/>
    <mergeCell ref="F17:G17"/>
    <mergeCell ref="A34:K34"/>
    <mergeCell ref="C29:C30"/>
    <mergeCell ref="G29:G30"/>
    <mergeCell ref="K47:K48"/>
    <mergeCell ref="C7:J7"/>
    <mergeCell ref="B11:J11"/>
    <mergeCell ref="A62:B62"/>
    <mergeCell ref="A53:B54"/>
    <mergeCell ref="C54:E54"/>
    <mergeCell ref="G54:J54"/>
    <mergeCell ref="C55:D55"/>
    <mergeCell ref="A60:B60"/>
    <mergeCell ref="A61:B61"/>
  </mergeCells>
  <phoneticPr fontId="27" type="noConversion"/>
  <pageMargins left="0.7" right="0.39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 1-закупки</vt:lpstr>
      <vt:lpstr>№ 2-закупки</vt:lpstr>
      <vt:lpstr>№ 1а-закупки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2017-10-13T07:35:13Z</cp:lastPrinted>
  <dcterms:created xsi:type="dcterms:W3CDTF">2006-09-16T00:00:00Z</dcterms:created>
  <dcterms:modified xsi:type="dcterms:W3CDTF">2018-02-06T08:25:16Z</dcterms:modified>
</cp:coreProperties>
</file>