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65" windowWidth="14805" windowHeight="7950"/>
  </bookViews>
  <sheets>
    <sheet name="№ 1-закупки" sheetId="1" r:id="rId1"/>
    <sheet name="№ 2-закупки" sheetId="2" r:id="rId2"/>
    <sheet name="№ 1а-закупки" sheetId="3" r:id="rId3"/>
    <sheet name="СМП, СОНКО" sheetId="4" r:id="rId4"/>
  </sheets>
  <definedNames>
    <definedName name="_xlnm.Print_Area" localSheetId="0">'№ 1-закупки'!$A$1:$K$128</definedName>
    <definedName name="_xlnm.Print_Area" localSheetId="1">'№ 2-закупки'!$A$1:$J$169</definedName>
    <definedName name="_xlnm.Print_Area" localSheetId="3">'СМП, СОНКО'!$A$1:$I$11</definedName>
  </definedNames>
  <calcPr calcId="114210"/>
</workbook>
</file>

<file path=xl/calcChain.xml><?xml version="1.0" encoding="utf-8"?>
<calcChain xmlns="http://schemas.openxmlformats.org/spreadsheetml/2006/main">
  <c r="C44" i="3"/>
  <c r="C43"/>
  <c r="C39"/>
  <c r="C26"/>
  <c r="C25"/>
  <c r="C21"/>
  <c r="J156" i="2"/>
  <c r="J124"/>
  <c r="J157"/>
  <c r="F124"/>
  <c r="F157"/>
  <c r="G157"/>
  <c r="E124"/>
  <c r="H124"/>
  <c r="H157"/>
  <c r="I124"/>
  <c r="I157"/>
  <c r="E157"/>
  <c r="E156"/>
  <c r="H23"/>
  <c r="I23"/>
  <c r="H24"/>
  <c r="I24"/>
  <c r="H25"/>
  <c r="I25"/>
  <c r="H26"/>
  <c r="I26"/>
  <c r="H27"/>
  <c r="I27"/>
  <c r="H28"/>
  <c r="I28"/>
  <c r="H29"/>
  <c r="I29"/>
  <c r="H30"/>
  <c r="I30"/>
  <c r="H31"/>
  <c r="I31"/>
  <c r="H32"/>
  <c r="I32"/>
  <c r="H33"/>
  <c r="I33"/>
  <c r="H34"/>
  <c r="I34"/>
  <c r="H35"/>
  <c r="I35"/>
  <c r="H36"/>
  <c r="I36"/>
  <c r="H37"/>
  <c r="I37"/>
  <c r="H38"/>
  <c r="I38"/>
  <c r="H39"/>
  <c r="I39"/>
  <c r="H40"/>
  <c r="I40"/>
  <c r="H41"/>
  <c r="I41"/>
  <c r="H42"/>
  <c r="I42"/>
  <c r="H43"/>
  <c r="I43"/>
  <c r="H44"/>
  <c r="I44"/>
  <c r="H45"/>
  <c r="I45"/>
  <c r="H46"/>
  <c r="I46"/>
  <c r="H47"/>
  <c r="I47"/>
  <c r="H48"/>
  <c r="I48"/>
  <c r="H49"/>
  <c r="I49"/>
  <c r="H50"/>
  <c r="I50"/>
  <c r="H51"/>
  <c r="I51"/>
  <c r="H52"/>
  <c r="I52"/>
  <c r="H53"/>
  <c r="I53"/>
  <c r="H54"/>
  <c r="I54"/>
  <c r="H55"/>
  <c r="I55"/>
  <c r="H56"/>
  <c r="I56"/>
  <c r="H57"/>
  <c r="I57"/>
  <c r="H58"/>
  <c r="I58"/>
  <c r="H59"/>
  <c r="I59"/>
  <c r="H60"/>
  <c r="I60"/>
  <c r="H61"/>
  <c r="I61"/>
  <c r="H62"/>
  <c r="I62"/>
  <c r="H63"/>
  <c r="I63"/>
  <c r="H64"/>
  <c r="I64"/>
  <c r="H65"/>
  <c r="I65"/>
  <c r="H66"/>
  <c r="I66"/>
  <c r="H67"/>
  <c r="I67"/>
  <c r="H68"/>
  <c r="I68"/>
  <c r="H69"/>
  <c r="I69"/>
  <c r="H70"/>
  <c r="I70"/>
  <c r="H71"/>
  <c r="I71"/>
  <c r="H72"/>
  <c r="I72"/>
  <c r="H73"/>
  <c r="I73"/>
  <c r="H74"/>
  <c r="I74"/>
  <c r="H75"/>
  <c r="I75"/>
  <c r="H76"/>
  <c r="I76"/>
  <c r="H77"/>
  <c r="I77"/>
  <c r="H78"/>
  <c r="I78"/>
  <c r="H79"/>
  <c r="I79"/>
  <c r="H80"/>
  <c r="I80"/>
  <c r="H81"/>
  <c r="I81"/>
  <c r="H82"/>
  <c r="I82"/>
  <c r="H83"/>
  <c r="I83"/>
  <c r="H84"/>
  <c r="I84"/>
  <c r="H85"/>
  <c r="I85"/>
  <c r="H86"/>
  <c r="I86"/>
  <c r="H87"/>
  <c r="I87"/>
  <c r="H88"/>
  <c r="I88"/>
  <c r="H89"/>
  <c r="I89"/>
  <c r="H90"/>
  <c r="I90"/>
  <c r="H91"/>
  <c r="I91"/>
  <c r="H92"/>
  <c r="I92"/>
  <c r="H93"/>
  <c r="I93"/>
  <c r="H94"/>
  <c r="I94"/>
  <c r="H95"/>
  <c r="I95"/>
  <c r="H96"/>
  <c r="I96"/>
  <c r="H97"/>
  <c r="I97"/>
  <c r="H98"/>
  <c r="I98"/>
  <c r="H99"/>
  <c r="I99"/>
  <c r="H100"/>
  <c r="I100"/>
  <c r="H101"/>
  <c r="I101"/>
  <c r="H102"/>
  <c r="I102"/>
  <c r="H103"/>
  <c r="I103"/>
  <c r="H104"/>
  <c r="I104"/>
  <c r="H105"/>
  <c r="I105"/>
  <c r="H106"/>
  <c r="I106"/>
  <c r="H107"/>
  <c r="I107"/>
  <c r="H108"/>
  <c r="I108"/>
  <c r="H109"/>
  <c r="I109"/>
  <c r="H110"/>
  <c r="I110"/>
  <c r="H111"/>
  <c r="I111"/>
  <c r="H112"/>
  <c r="I112"/>
  <c r="H113"/>
  <c r="I113"/>
  <c r="H114"/>
  <c r="I114"/>
  <c r="H115"/>
  <c r="I115"/>
  <c r="H116"/>
  <c r="I116"/>
  <c r="H117"/>
  <c r="I117"/>
  <c r="H118"/>
  <c r="I118"/>
  <c r="H119"/>
  <c r="I119"/>
  <c r="H120"/>
  <c r="I120"/>
  <c r="H121"/>
  <c r="I121"/>
  <c r="H122"/>
  <c r="I122"/>
  <c r="H123"/>
  <c r="I123"/>
  <c r="H22"/>
  <c r="I22"/>
  <c r="H21"/>
  <c r="I21"/>
  <c r="H20"/>
  <c r="I20"/>
  <c r="C115" i="1"/>
  <c r="G74"/>
  <c r="C51"/>
  <c r="C109"/>
  <c r="C110"/>
  <c r="C111"/>
  <c r="C112"/>
  <c r="C113"/>
  <c r="C114"/>
  <c r="C103"/>
  <c r="C104"/>
  <c r="C102"/>
  <c r="C98"/>
  <c r="C99"/>
  <c r="C100"/>
  <c r="C97"/>
  <c r="C68"/>
  <c r="C69"/>
  <c r="C70"/>
  <c r="C71"/>
  <c r="C72"/>
  <c r="C73"/>
  <c r="C74"/>
  <c r="C75"/>
  <c r="C76"/>
  <c r="C77"/>
  <c r="C78"/>
  <c r="C79"/>
  <c r="C80"/>
  <c r="C81"/>
  <c r="C82"/>
  <c r="C83"/>
  <c r="C84"/>
  <c r="C85"/>
  <c r="C86"/>
  <c r="C87"/>
  <c r="C88"/>
  <c r="C89"/>
  <c r="C90"/>
  <c r="C91"/>
  <c r="C92"/>
  <c r="C93"/>
  <c r="C94"/>
  <c r="C67"/>
  <c r="C53"/>
  <c r="C54"/>
  <c r="C55"/>
  <c r="C56"/>
  <c r="C57"/>
  <c r="C58"/>
  <c r="C59"/>
  <c r="C60"/>
  <c r="C61"/>
  <c r="C62"/>
  <c r="C63"/>
  <c r="C64"/>
  <c r="C52"/>
  <c r="C21"/>
  <c r="C22"/>
  <c r="C23"/>
  <c r="C24"/>
  <c r="C25"/>
  <c r="C26"/>
  <c r="C27"/>
  <c r="C28"/>
  <c r="C29"/>
  <c r="C30"/>
  <c r="C31"/>
  <c r="C32"/>
  <c r="C33"/>
  <c r="C34"/>
  <c r="C35"/>
  <c r="C36"/>
  <c r="C37"/>
  <c r="C38"/>
  <c r="C39"/>
  <c r="C40"/>
  <c r="C41"/>
  <c r="C42"/>
  <c r="C43"/>
  <c r="C44"/>
  <c r="C45"/>
  <c r="C46"/>
  <c r="C47"/>
  <c r="C48"/>
  <c r="C49"/>
  <c r="C20"/>
</calcChain>
</file>

<file path=xl/sharedStrings.xml><?xml version="1.0" encoding="utf-8"?>
<sst xmlns="http://schemas.openxmlformats.org/spreadsheetml/2006/main" count="626" uniqueCount="366">
  <si>
    <t>Из строки 111 - количество заключенных контрактов по результатам несостоявшихся способов определения поставщиков (подрядчиков, исполнителей) (лотов), если подана только 1 заявка признана соответсвующей</t>
  </si>
  <si>
    <t>111.2</t>
  </si>
  <si>
    <t>Из строки 303 - суммарная начальная цена контрактов несостоявшихся конкурсов, аукционов (лотов), запросов котировок, запросов предложений, если подана только 1 заявка</t>
  </si>
  <si>
    <t>303.1</t>
  </si>
  <si>
    <t>303.2</t>
  </si>
  <si>
    <t>Из строки 303 - суммарная начальная цена контрактов несостоявшихся конкурсов, аукционов (лотов), запросов котировок, запросов предложений, если подана только 1 заявка признана соответствующей</t>
  </si>
  <si>
    <t>304.1</t>
  </si>
  <si>
    <t>Из строки 304 - суммарная начальная цена контрактов несостоявшихся конкурсов, аукционов (лотов), запросов котировок, запросов предложений, которые не привели к заключению контрактов, если не подано не одной заявки</t>
  </si>
  <si>
    <t>Из строки 304 - суммарная начальная цена контрактов несостоявшихся конкурсов, аукционов (лотов), запросов котировок, запросов предложений, которые не привели к заключению контрактов, если все поданные заявки отклонены (из-за отказа в допуске к участию всех участников закупки)</t>
  </si>
  <si>
    <t>Суммарная начальная цена завершенных заупочных процедур</t>
  </si>
  <si>
    <t>Суммарная начальная цена контрактов (лотов) и договоров отмененных закупочных процедур</t>
  </si>
  <si>
    <t>301.1</t>
  </si>
  <si>
    <t>301.2</t>
  </si>
  <si>
    <t>Из строки 310 - общая стоимость контрактов, заключенных по результатам несостоявшихся конкурсов, аукционов (лотов), запросов котировок, запросов предложений, если подана 1 заявка</t>
  </si>
  <si>
    <t>Из строки 310 - общая стоимость контрактов, заключенных по результатам несостоявшихся конкурсов, аукционов (лотов), запросов котировок, запросов предложений, если только 1 заявка признана соответсвующей</t>
  </si>
  <si>
    <t>310.1</t>
  </si>
  <si>
    <t>310.2</t>
  </si>
  <si>
    <t>4.309</t>
  </si>
  <si>
    <t>4.308</t>
  </si>
  <si>
    <t>4.307</t>
  </si>
  <si>
    <t>4.306</t>
  </si>
  <si>
    <t>4.305</t>
  </si>
  <si>
    <t>4.304</t>
  </si>
  <si>
    <t>4.303</t>
  </si>
  <si>
    <t>4.302</t>
  </si>
  <si>
    <t>4.301</t>
  </si>
  <si>
    <t>4.203</t>
  </si>
  <si>
    <t>4.202</t>
  </si>
  <si>
    <t>4.201</t>
  </si>
  <si>
    <t>4.103</t>
  </si>
  <si>
    <t>4.104</t>
  </si>
  <si>
    <t>4.102</t>
  </si>
  <si>
    <t>4.101</t>
  </si>
  <si>
    <t>в том числе:
по соглашению сторон</t>
  </si>
  <si>
    <t>из них:
с учреждениями УИС</t>
  </si>
  <si>
    <t>из них: 
заявок учреждений УИС</t>
  </si>
  <si>
    <t xml:space="preserve">Из строки 209 - по причинам:
- участник не отвечал требованиям, установленным Законом </t>
  </si>
  <si>
    <t>из них заключенных
с субъектами малого предпринимательства</t>
  </si>
  <si>
    <t>2017 год</t>
  </si>
  <si>
    <r>
      <t xml:space="preserve">4. Стоимость заключенных контрактов с субъектами малого предпринимательства, социально ориентированными некоммерческими организациями по результатам </t>
    </r>
    <r>
      <rPr>
        <b/>
        <sz val="10"/>
        <color indexed="8"/>
        <rFont val="Times New Roman"/>
        <family val="1"/>
        <charset val="204"/>
      </rPr>
      <t>состоявшихся</t>
    </r>
    <r>
      <rPr>
        <sz val="10"/>
        <color indexed="8"/>
        <rFont val="Times New Roman"/>
        <family val="1"/>
        <charset val="204"/>
      </rPr>
      <t xml:space="preserve"> способов определения поставщиков (подрядчиков, исполнителей)</t>
    </r>
  </si>
  <si>
    <r>
      <t xml:space="preserve">5. Стоимость заключенных контрактов с субъектами малого предпринимательства, социально ориентированными некоммерческими организациями по результатам </t>
    </r>
    <r>
      <rPr>
        <b/>
        <sz val="10"/>
        <color indexed="8"/>
        <rFont val="Times New Roman"/>
        <family val="1"/>
        <charset val="204"/>
      </rPr>
      <t xml:space="preserve">несостоявшихся </t>
    </r>
    <r>
      <rPr>
        <sz val="10"/>
        <color indexed="8"/>
        <rFont val="Times New Roman"/>
        <family val="1"/>
        <charset val="204"/>
      </rPr>
      <t>способов определения поставщиков (подрядчиков, исполнителей)</t>
    </r>
  </si>
  <si>
    <t>2017 год.</t>
  </si>
  <si>
    <t xml:space="preserve">Способ закупки
(с указанием для СМП, СОНКО) </t>
  </si>
  <si>
    <t xml:space="preserve">  № п/п</t>
  </si>
  <si>
    <t>Главный распорядитель бюджетных средств</t>
  </si>
  <si>
    <t xml:space="preserve">Совокупный годовой объем закупок, рассчитанный за вычетом закупок, предусмотренных частью 1.1 статьи 30 Закона о контарктной системе
</t>
  </si>
  <si>
    <t>по данным заказчиков</t>
  </si>
  <si>
    <t>Закупки у СМП, СОНКО
за 2017 год</t>
  </si>
  <si>
    <t xml:space="preserve">Приложение </t>
  </si>
  <si>
    <t>Аукцион в электронной форме на право заключения муниципального контракта на поставку легкового автомобиля для нужд администрации Кадикасинского сельского поселения Моргаушского района Чувашской Республики</t>
  </si>
  <si>
    <t>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автомобильной дороги деревни Вускасы Моргаушского района Чувашской Республики</t>
  </si>
  <si>
    <t>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автомобильной дороги деревни Идагачкасы Моргаушского района Чувашской Республики</t>
  </si>
  <si>
    <t>Должностное лицо,  
ответственное за  составление отчета</t>
  </si>
  <si>
    <t>Степанов Андрей Иванович</t>
  </si>
  <si>
    <t>Заведующий сектором муниципальных закупок</t>
  </si>
  <si>
    <t>Контактный тел.: 8 (83541) 62445</t>
  </si>
  <si>
    <t>Администрация Моргаушского района Чувашской Республики</t>
  </si>
  <si>
    <t xml:space="preserve">E-mail: morgau_smz@cap.ru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</si>
  <si>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договора на ремонт туалета МБОУ «Тойгильдинская ООШ» Моргаушского района Чувашской Республики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</si>
  <si>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договора на ремонт отмостки и цоколя МБОУ «Тойгильдинская ООШ» Моргаушского района Чувашской Республики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</si>
  <si>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договора на ремонт спортивного зала в МБОУ "Ильинская СОШ" Моргаушского района Чувашской Республики </t>
  </si>
  <si>
    <t>Аукцион в электронной форме на право заключения муниципального контракта на ремонт покрытия проезжей части автомобильной дороги "Волга-Вурмой" протяженностью 1,719 км в Моргаушском районе Чувашской Республики</t>
  </si>
  <si>
    <t>Аукцион в электронной форме на право заключения договора на замену оконных блоков в МБДОУ "Детский сад №8 "Колокольчик" Моргаушского района Чувашской Республики</t>
  </si>
  <si>
    <t>Аукцион в электронной форме на право заключения договора на замену оконных блоков в МБДОУ "Детский сад №7 "Радуга" Моргаушского района Чувашской Республики</t>
  </si>
  <si>
    <t>Аукцион в электронной форме на право заключения договора на замену покрытия кровли МБОУ «Б.Карачкинская ООШ» Моргаушского района Чувашской Республики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</si>
  <si>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договора на ремонт дошкольной группы в МБОУ «Большесундырская СОШ» Моргаушского района Чувашской Республики.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</si>
  <si>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оказание услуг по оценке годовой арендной платы земельных участков и рыночной стои</t>
  </si>
  <si>
    <t>Запрос котировок среди субъектов малого предпринимательства, социально ориентированных некоммерческих организаций на оказание услуг по ремонту и заправке картриджей принтеров, МФУ, копировальных аппаратов администрации Моргаушского района Чувашской Респуб</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</si>
  <si>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автомобильной дороги по ул. Восточная в д. Нижние Панклеи Моргаушского райо</t>
  </si>
  <si>
    <t xml:space="preserve">Аукцион в электронной форме на право заключения муниципального контракта на приобретение жилого помещения для обеспечения благоустроенными жилыми помещениями специализированного жилищного фонда детей-сирот и детей, оставшихся без попечения родителей, лиц </t>
  </si>
  <si>
    <t>Аукцион в электронной форме на право заключения муниципального контракта на ремонт покрытия проезжей части автомобильной дороги "Большой Сундырь-Большое Карачкино-Ешмолай" с км 0 + 000 по км 7 + 031 протяженностью 7,031 км в Моргаушском районе Чувашской Р</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</si>
  <si>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устройство щебеночного основания автомобильной дороги "Большой Сундырь-Большое Кар</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</si>
  <si>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обустройство пешеходных переходов современными техническими средствами и ограждени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</si>
  <si>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автомобильной дороги по ул. Анисимова в д. Сосновка Моргаушского района Чув</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</si>
  <si>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ямочный ремонт село Чемеево и деревни Елжихово по ул. Южная Моргаушского района Чу</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</si>
  <si>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оказание услуг по оценке годовой арендной платы земельных участков, расположенных </t>
  </si>
  <si>
    <t>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обустройство пешеходных переходов современными техническими средствами и ограждениями на до</t>
  </si>
  <si>
    <t>По району</t>
  </si>
  <si>
    <t>Всего</t>
  </si>
  <si>
    <t xml:space="preserve">Совокупный годовой объем закупок
</t>
  </si>
  <si>
    <t>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 заключенных по результатам определений поставщиков (подрядчиков, исполнителей), в извещениях об осуществлении которых было установлено требование к поставщику (подрядчику, исполнителю), не являющемуся субъектом малого предпринимательства или социально ориентированной некоммерческой организацией, о привлечении к исполнению контракта субподрядчиков (соисполнителей) из числа субъектов малого предпринимательства и социально ориентированных некоммерческих организаций (тыс. рублей)</t>
  </si>
  <si>
    <t>Доля закупок, которые заказчик осуществил у субъектов малого предпринимательства и социально ориентированных некоммерческих организаций в отчетном году, в совокупном годовом объеме закупок, за исключением объема закупок, сведения о которых составляют государственную тайну (процентов) и за вычетом закупок, предусмотренных частью 1.1 статьи 30 Закона о контарктной системе (процентов)</t>
  </si>
  <si>
    <t>Объем закупок в отчетном году, осуществленных по результатам состоявшихся процедур определения поставщика (подрядчика, исполнителя), в извещении об осуществлении которых было установлено ограничение в отношении участников закупок, которыми могли быть только субъекты малого предпринимательства и социально ориентированные некоммерческие организации (тыс. рублей)</t>
  </si>
  <si>
    <t>контракты заключеные в 2017 году, оплачиваемые в 2017 году</t>
  </si>
  <si>
    <t>контракты заключенные ранее оплачиваемые в 2017 году</t>
  </si>
  <si>
    <t>Аукцион в электронной форме на право заключения муниципального контракта на приобретение жилого помещения, для предоставления по договору социального найма категории граждан, указанных в пункте 3 части 1 статьи 11 Закона Чувашской Республики от 17 октября 2005 г. №42 "О регулировании жилищных отношений" и состоящих на учете в качестве нуждающихся в жилых помещениях (многодетных семей, имеющим пять и более несовершеннолетних детей), расположенного на территории Чуманкасинского сельского поселения Моргаушского района Чувашской Республики</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</si>
  <si>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содержание грунтовых и асфальтобетонных дорог в населенных пунктах Юськасинского сельского поселения Моргаушского района Чувашской Республики в 2018 году </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</si>
  <si>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содержание автомобильных дорог Шатьмапосинского сельского поселения Моргаушского района Чувашской Республики в 2018 году (а/д с твердым покрытием - 4,37 км, грунтовые автодороги - 11,42 км).</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</si>
  <si>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Ярославского сельского поселения Моргаушского района Чувашской Республики в 2018 году (а/д с твердым покрытием 10,710 км, грунтовые а/д 9,93 км).   </t>
  </si>
  <si>
    <t xml:space="preserve">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и дорожных сооружений Чуманкасинского сельского поселения Моргаушского района Чувашской Республики на 2018 год (а/д с твердым покрытием - 4,42 км., грунтовые а/д - 10,33 км.)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</si>
  <si>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содержание автомобильных дорог Сятракасинского сельского поселения Моргаушского района Чувашской Республики в 2018 году (а/д с твердым покрытием - 4,142 км, грунтовые а/д - 21,38 км). </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</si>
  <si>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содержание автомобильных дорог и дорожных сооружений Хорнойского сельского поселения Моргаушского района Чувашской Республики в 2018 году (а/д с твердым покрытием - 5,16 км, грунтовые а/д - 11,03 км).</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</si>
  <si>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Москакасинского сельского поселения Чувашской Республики в 2018 году (а/д с твердым покрытием 7,067 км, грунтовые а/д -25,3 км)   </t>
  </si>
  <si>
    <t xml:space="preserve">Запрос котировок среди субъектов малого предпринимательства, социально ориентированных некоммерческих организаций на поставку компьютера в сборе для нужд администрации Моргаушского района Чувашской Республики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</si>
  <si>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Ильинского сельского поселения Моргаушского района Чувашской Республики в 2018 году   </t>
  </si>
  <si>
    <t xml:space="preserve">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Кадикасинского сельского поселения Моргаушского района Чувашской Республики в 2018 году (а/д с твердым покрытием - 7,88 км, грунтовые а/д - 26,15 км) </t>
  </si>
  <si>
    <t>Дата составления отчета «12» января 2018 года</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</si>
  <si>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договора на выполнение работ по замене оконных блоков и дверей, ремонту фасада здания МБДОУ "Детский сад №5 "Р</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</si>
  <si>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оказание услуг по оценке нежилых и жилых помещений, и оценке автотранспортных сред</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</si>
  <si>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дороги по ул. Центральная в д. Кадыкой Моргаушского района Чувашской Респуб</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</si>
  <si>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оказание услуг по проведению строительного контроля (технического надзора) при вып</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</si>
  <si>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выполнение работ по ремонту автомобильных дорог по улицам Красноармейская, Фронтов</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</si>
  <si>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автомобильной дороги по ул. Запрудная в д. Кубасы Моргаушского района Чуваш</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</si>
  <si>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автомобильной дороги по ул. Братьев Алексеевых в д. Изедеркино Моргаушского</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</si>
  <si>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автомобильной дороги деревни Вускасы Моргаушского района Чувашской Республи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</si>
  <si>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автомобильной дороги деревни Идагачкасы Моргаушского района Чувашской Респу</t>
  </si>
  <si>
    <t>ЗП</t>
  </si>
  <si>
    <t>ЗКЦ</t>
  </si>
  <si>
    <t>Запрос котировок среди субъектов малого предпринимательства, социально ориентированных некоммерческих организаций на оказание услуг по заправке картриджей принтеров, МФУ, копировальных аппаратов администрации Моргаушского района Чувашской Республики</t>
  </si>
  <si>
    <t>ЭА</t>
  </si>
  <si>
    <t>Запрос котировок на поставку маркированных почтовых конвертов и марок для нужд администрации Моргаушского района Чувашской Республики</t>
  </si>
  <si>
    <t>-</t>
  </si>
  <si>
    <t>Аукцион в электронной форме на право заключения муниципального контракта на поставку ГСМ для нужд администрации Моргаушского района Чувашской Республики</t>
  </si>
  <si>
    <t>Запрос котировок на право заключения муниципального контракта на оказание услуг по зимнему содержанию территории (механизированная уборка и вывоз снега с убираемой территории) администрации Моргаушского района Чувашской Республики в 2017 году</t>
  </si>
  <si>
    <t>Аукцион в электронной форме на поставку офисной бумаги для нужд администрации Моргаушского района Чувашской Республики</t>
  </si>
  <si>
    <t>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содержание автомобильных дорог Тораевского сельского поселения Моргаушского района Чувашско</t>
  </si>
  <si>
    <t>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Ильинского сельского поселения Моргаушск</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</si>
  <si>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Москакасинского сельского посел</t>
  </si>
  <si>
    <t>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по благоустройству  дворовых  территорий  многоквартирных домов с.Моргауши Моргаушского сель</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</si>
  <si>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содержание автомобильных дорог общего пользования местного значения и искусственны</t>
  </si>
  <si>
    <t>Аукцион в электронной форме на право заключения муниципального контракта на приобретение двух квартир для обеспечения благоустроенными жилыми помещениями специализированного жилищного фонда детей-сирот и детей, оставшихся без попечения родителей, лиц из и</t>
  </si>
  <si>
    <t>Запрос котировок среди субъектов малого предпринимательства, социально ориентированных некоммерческих организаций на оказание услуг по техническому обслуживанию системы видеонаблюдения, установленных в рамках реализации АПК «Безопасное муниципальное образ</t>
  </si>
  <si>
    <t>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и дорожных сооружений Юськасинского сель</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</si>
  <si>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и дорожных сооружений Юськасинс</t>
  </si>
  <si>
    <t xml:space="preserve"> Степанов Андрей Иванович</t>
  </si>
  <si>
    <t>Запрос котировок среди субъектов малого предпринимательства, социально ориентированных некоммерческих организаций на поставку фотоаппарата для нужд администрации Моргаушского района Чувашской Республики</t>
  </si>
  <si>
    <t>Запрос котировок среди субъектов малого предпринимательства, социально ориентированных некоммерческих организаций на поставку жесткого диска для нужд администрации Моргаушского района Чувашской Республики</t>
  </si>
  <si>
    <t>Запрос котировок среди субъектов малого предпринимательства, социально ориентированных некоммерческих организаций на поставку видеорегистратора для нужд администрации Моргаушского района Чувашской Республики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</si>
  <si>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Шоркасинского сельского клуба Моргаушского района Чувашской Республики</t>
  </si>
  <si>
    <t>Аукцион в электронной форме среди субъектов малого предпринимательства и социально ориентированных некоммерческих организаций на право заключения муниципального контракта на ремонт грунтовой дороги в д. Кармыши ул. Центральная Моргаушского района Чувашско</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</si>
  <si>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договора на поставку газового водогрейного (отопительного) котла и газогорелочного устройства для нужд МБОУ "Ю</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</si>
  <si>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автомобильной дороги по ул. Колхозная в д. Магазейная Моргаушского района Ч</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</si>
  <si>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автомобильной дороги по ул. Центральная в д. Калайкасы Моргаушского района </t>
  </si>
  <si>
    <t xml:space="preserve"> 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автомобильной дороги по ул. Анисимова в д. Сосновка Моргаушского района Чу</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</si>
  <si>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договора на строительство пристроя к зданию школы МБОУ «Шомиковская ООШ» под санузел по улице Шомиково д.№66 в</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</si>
  <si>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здания Шомиковского сельского клуба Моргаушского района Чувашской Республик</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</si>
  <si>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договора на строительство пристроя к спортзалу МБОУ "Сосновская ООШ" под санузел по ул. Ленина д. 1В в д. Вась</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</si>
  <si>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договора на выполнение работ по замене полов в спортзале МБОУ "Акрамовская ООШ" Моргаушского района Чувашской </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</si>
  <si>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договора на выполнение работ по замене системы электроснабжения в спортзале МБОУ "Акрамовская ООШ" Моргаушског</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</si>
  <si>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жилых помещений, собственниками которых являются дети-сироты и дети, оставш</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</si>
  <si>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дороги по ул.Николаева в д. Авданкасы Моргаушского района Чувашской Республ</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</si>
  <si>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создание и устройство многофункциональной спортивно- оздоровительной площадки по п</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</si>
  <si>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автомобильных дорог в Тораевском сельском поселении Моргаушского района Чув</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</si>
  <si>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автомобильной дороги "Синьял-Хоракасы-Акрамово" с устройством разворотной п</t>
  </si>
  <si>
    <t>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поставку и установку системы видеонаблюдения по ул. 50 лет Октября в с. Моргауши Моргаушского</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</si>
  <si>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договора на установку сдвоенного котла наружного размещения для теплоснабжения МБДОУ «Детский сад №19 «Мечта» </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</si>
  <si>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дворовых территорий дома № 35 ул. Центральная с. Юнга Моргаушского района Ч</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</si>
  <si>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выполнение работ по ремонту мягкой кровли здания администрации Моргаушского района</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</si>
  <si>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автомобильной дороги по ул. Восточная в с. Оточево Моргаушского района Чува</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</si>
  <si>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договора на поставку автобуса для нужд МБУК «Централизованная клубная система» Моргаушского района Чувашской Р</t>
  </si>
  <si>
    <t>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автомобильной дороги по ул. Первая в д. Чамыши Моргаушского района Чувашской Республ</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</si>
  <si>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поверхностного слоя автомобильной дороги «Волга» - Ахманеи» в Моргаушском р</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</si>
  <si>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автомобильной дороги по ул.Главная в д.Полевые Хачики Моргаушского района Ч</t>
  </si>
  <si>
    <t xml:space="preserve"> 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выполнение ремонтных работ Ятманкинского сельского дома культуры Моргаушского рай</t>
  </si>
  <si>
    <t xml:space="preserve"> 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автомобильной дороги в д. Лебедкино ул. Б.Васильева Моргаушского района Чу</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</si>
  <si>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автомобильной дороги с добавлением каменных материалов по ул. Козьмойская в</t>
  </si>
  <si>
    <t xml:space="preserve">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поставку компьютерной и офисной техники для нужд администрации Моргаушского района Чувашской </t>
  </si>
  <si>
    <t>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поставку объектива к фотоаппарату для нужд администрации Моргаушского района Чувашской Респуб</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</si>
  <si>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устранение деформаций и повреждений поверхностного слоя на автомобильных дорогах о</t>
  </si>
  <si>
    <t>Запрос котировок среди субъектов малого предпринимательства, социально ориентированных некоммерческих организаций на поставку электрических светодиодных светильников уличного освещения для нужд администрации Моргаушского сельского поселения Моргаушского р</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</si>
  <si>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устройство освещения автомобильной дороги ул. Парковая в с. Моргауши Моргаушского </t>
  </si>
  <si>
    <t>Аукцион в электронной форме среди субъектов малого предпринимательства , социально ориентированных некоммерческих организаций на право заключения муниципального контракта на ремонт автомобильной дороги по ул. Первая в д. Чамыши Моргаушского района Чувашск</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</si>
  <si>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автомобильной дороги по ул. Главная в д. Полевые Хачики Моргаушского района</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</si>
  <si>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договора на выполнение работ по замене оконных блоков МБОУ "Ильинская СОШ" Моргаушского района Чувашской Республики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</si>
  <si>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договора на установку сдвоенного котла наружного размещения для теплоснабжения МБДОУ «Детский сад №29 «Незабудка» Моргаушского района ЧР по ул. Чебоксарская, д.31 в д. Тиуши Моргаушского района Чувашской Республики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</si>
  <si>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грунтовой дороги с добавлением каменных материалов до ул.Осиновка д.Хоп-Кибер Ильинского сельского поселения Моргаушского района Чувашской Республики</t>
  </si>
  <si>
    <t xml:space="preserve"> 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поставку и установку системы видеонаблюдения по ул. Мира д. 6 в с. Моргауши Моргаушского района Чувашской Республики  </t>
  </si>
  <si>
    <t xml:space="preserve">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поставку телевизора и вэб-камеры для нужд Единой дежурно-диспетчреской службы Моргаушского района Чувашской Республики </t>
  </si>
  <si>
    <t xml:space="preserve">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поставку метеостанции и холодильника для нужд Единой дежурно-диспетчерской службы Моргаушского района Чувашской Республики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</si>
  <si>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поставку легкового автомобиля для нужд МБУ «Централизованная бухгалтерия администрации Моргаушского района ЧР» Моргаушского района Чувашской Республики   </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</si>
  <si>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приобретение жилого помещения, для предоставления по договору социального найма категории граждан, указанных в пункте 3 части 1 статьи 11 Закона Чувашской Республики от 17 октября 2005 г. №42 "О регулировании жилищных отношений" и состоящих на учете в качестве нуждающихся в жилых помещениях (многодетных семей, имеющим пять и более несовершеннолетних детей), расположенного на территории Чуманкасинского сельского поселения Моргаушского района Чувашской Республики</t>
  </si>
  <si>
    <t>Аукцион в электронной форме на право заключения муниципального контракта на приобретение жилого помещения, для предоставления по договору социального найма категории граждан, указанных в пункте 3 части 1 статьи 11 Закона Чувашской Республики от 17 октября 2005 г. №42 "О регулировании жилищных отношений" и состоящих на учете в качестве нуждающихся в жилых помещениях (многодетных семей, имеющим пять и более несовершеннолетних детей), расположенного на территории Кадикасинского сельского поселения Моргаушского района Чувашской Республики</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</si>
  <si>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нежилого здания, находящегося по адресу: Чувашская Республика, Моргаушский район, д. Хорной, ул. Школьная, д. 17 б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</si>
  <si>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выполнение работ по ремонту санузлов в здании администрации Моргаушского района Чувашской Республики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</si>
  <si>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поставку легкового автомобиля для нужд МБУ «Централизованная бухгалтерия администрации Моргаушского района ЧР» Моргаушского района Чувашской Республики </t>
  </si>
  <si>
    <t xml:space="preserve">Запрос котировок на поставку маркированных почтовых конвертов и марок для нужд администрации Моргаушского района Чувашской Республики </t>
  </si>
  <si>
    <t xml:space="preserve">Запрос котировок на поставку ГСМ для нужд администрации Моргаушского района Чувашской Республики </t>
  </si>
  <si>
    <t xml:space="preserve">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поставку ручных металлодетекторов в рамках подпрограммы "Профилактика терроризма и экстремистской деятельности в Моргаушском районе Чувашской Республики"   </t>
  </si>
  <si>
    <t>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приобретение жилого помещения, для предоставления по договору социального найма категории граждан, указанных в пункте 3 части 1 статьи 11 Закона Чувашской Республики от 17 октября 2005 г. №42 "О регулировании жилищных отношений" и состоящих на учете в качестве нуждающихся в жилых помещениях (многодетных семей, имеющим пять и более несовершеннолетних детей), расположенного на территории Чуманкасинского сельского поселения Моргаушского района Чувашской Республики</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</si>
  <si>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поставку канцелярских товаров для нужд администрации Моргаушского района Чувашской Республики </t>
  </si>
  <si>
    <t xml:space="preserve"> Проведение работ по содержанию автомобильных дорог Большесундырского сельского поселения Моргаушского района Чувашской Республики в 2018 году (а/д с твердым покрытием 10,99 км, грунтовые а/д 17,6 км)  </t>
  </si>
  <si>
    <t xml:space="preserve">Аукцион в электронной форме на право заключения муниципального контракта на содержание автомобильных дорог общего пользования местного значения и искусственных сооружений на них общей протяженностью 82,832 км в Моргаушском районе Чувашской Республики в 2018-2020 годах </t>
  </si>
  <si>
    <t xml:space="preserve">Аукцион в электронной форме на право заключения муниципального контракта на содержание автомобильных дорог общего пользования местного значения и искусственных сооружений на них общей протяженностью 129,457 км в Моргаушском районе Чувашской Республики в 2018-2020 годах </t>
  </si>
  <si>
    <t xml:space="preserve">Запрос котировок среди субъектов малого предпринимательства, социально ориентированных некоммерческих организаций на право заключения договора на поставку интерактивной доски, проектора и принтера для нужд МБДОУ "Детский сад №27 "Путене" Моргаушского района Чувашской Республики </t>
  </si>
  <si>
    <t xml:space="preserve">Запрос котировок среди субъектов малого предпринимательства, социально ориентированных некоммерческих организаций на право заключения договора на поставку фотоаппарата и потолочного крепления для проектора для нужд МБДОУ "Детский сад №27 "Путене" Моргаушского района Чувашской Республики  
Этап закупки Определение поставщика завершено 
</t>
  </si>
  <si>
    <t xml:space="preserve">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поставку переплетчика для нужд администрации Моргаушского района Чувашской Республики </t>
  </si>
  <si>
    <t xml:space="preserve">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поставку микрофонов и стойки микрофонной для нужд администрации Моргаушского района Чувашской Республики </t>
  </si>
  <si>
    <t xml:space="preserve">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выполнение работ по устройству ограждения проходной в здании администрации Моргаушского района Чувашской Республики </t>
  </si>
  <si>
    <t xml:space="preserve">Аукцион в электронной форме на право заключения муниципального контракта на поставку ГСМ для нужд администрации Моргаушского района Чувашской Республики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</si>
  <si>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Александровского сельского поселения Моргаушского района Чувашской Республики в 2018 году (а/д с твердым покрытием - 4,56 км, грунтовые а/д - 6,224 км)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</si>
  <si>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содержание грунтовых и асфальтобетонных дорог в населенных пунктах Моргаушского сельского поселения Моргаушского района Чувашской Республики в 2018 году   </t>
  </si>
  <si>
    <t>№ 1-закупки</t>
  </si>
  <si>
    <t>Сведения</t>
  </si>
  <si>
    <t xml:space="preserve">об определении поставщиков (подрядчиков, исполнителей) </t>
  </si>
  <si>
    <t xml:space="preserve">для обеспечения нужд Чувашской Республики </t>
  </si>
  <si>
    <t xml:space="preserve">Наименование </t>
  </si>
  <si>
    <t>государственного органа Чувашской Республики, органа управления ТФОМС Чувашской Республики, представляющего отчет</t>
  </si>
  <si>
    <t>Отчетный период</t>
  </si>
  <si>
    <t>(тыс. рублей)</t>
  </si>
  <si>
    <t>Наименование показателей</t>
  </si>
  <si>
    <t>Код строки</t>
  </si>
  <si>
    <t xml:space="preserve">Закупки </t>
  </si>
  <si>
    <t>всего</t>
  </si>
  <si>
    <t>В том числе из графы 3</t>
  </si>
  <si>
    <t>конкурсы</t>
  </si>
  <si>
    <t>электронный аукцион</t>
  </si>
  <si>
    <t>запрос котировок</t>
  </si>
  <si>
    <t>запрос предложений</t>
  </si>
  <si>
    <t>закупки у единственного поставщика (подрядчика, исполнителя)</t>
  </si>
  <si>
    <t>открытые</t>
  </si>
  <si>
    <t>с ограниченным участием</t>
  </si>
  <si>
    <t>двухэтапные</t>
  </si>
  <si>
    <t>без проведения конкурентных способов определения поставщиков (подрядчиков, исполнителей)</t>
  </si>
  <si>
    <t>закупки малого объема</t>
  </si>
  <si>
    <t xml:space="preserve">I. Количественные характеристики способов определения поставщиков (подрядчиков, исполнителей), </t>
  </si>
  <si>
    <t>закупок у единственного поставщика (подрядчика, исполнителя)</t>
  </si>
  <si>
    <t>1. Всего проведено способов определения поставщиков (подрядчиков, исполнителей) (лотов) и закупок у единственного поставщика (подрядчика, исполнителя)</t>
  </si>
  <si>
    <t>Количество закрытых конкурсов, закрытых аукционов, извещения о проведении которых размещаются в единой информационной системе</t>
  </si>
  <si>
    <t>х</t>
  </si>
  <si>
    <t>Из строки 101 - количество несостоявшихся способов определения поставщиков (подрядчиков, исполнителей) (лотов)</t>
  </si>
  <si>
    <t>Из строки 103 - количество несостоявшихся способов определения поставщиков (подрядчиков, исполнителей) (лотов), которые не привели к заключению контрактов</t>
  </si>
  <si>
    <t>Из строки 104 - количество способов определения поставщиков (подрядчиков, исполнителей), которые не привели к заключению контрактов из-за отказа от заключения контрактов</t>
  </si>
  <si>
    <t>Из строки 101 - проведено совместных конкурсов, аукционов (лотов)</t>
  </si>
  <si>
    <t>Из строки 107 - количество несостоявшихся совместных конкурсов, аукционов (лотов)</t>
  </si>
  <si>
    <t>Из строки 107 - количество совместных конкурсов, аукционов (лотов), которые не привели к заключению контракта</t>
  </si>
  <si>
    <t>2. Количество заключенных контрактов и договоров</t>
  </si>
  <si>
    <t>Из строки 110 - количество заключенных контрактов по результатам несостоявшихся способов определения поставщиков (подрядчиков, исполнителей) (лотов)</t>
  </si>
  <si>
    <t>Из строки 110 - количество контрактов, заключенных по результатам проведения совместных конкурсов, аукционов</t>
  </si>
  <si>
    <t>Из строки 110 - количество контрактов, заключенных по результатам несостоявшихся совместных конкурсов, аукционов</t>
  </si>
  <si>
    <t>Из строки 110 - количество заключенных контрактов и договоров с отечественными участниками</t>
  </si>
  <si>
    <t xml:space="preserve">с организациями инвалидов   </t>
  </si>
  <si>
    <t>3. Внесено изменений в контракты и договоры</t>
  </si>
  <si>
    <t>4. Расторгнуто контрактов и договоров</t>
  </si>
  <si>
    <t>в том числе:</t>
  </si>
  <si>
    <t>по соглашению сторон</t>
  </si>
  <si>
    <t>в случае одностороннего отказа заказчика от исполнения контракта</t>
  </si>
  <si>
    <t>в случае одностороннего отказа поставщика (подрядчика, исполнителя) от исполнения контракта</t>
  </si>
  <si>
    <t>по решению суда</t>
  </si>
  <si>
    <t xml:space="preserve">5. Количество осуществленных способов определения поставщиков (подрядчиков, исполнителей), признанных недействительными </t>
  </si>
  <si>
    <t>II. Количественные характеристики участников закупки товаров, работ, услуг для обеспечения государственных и муниципальных нужд</t>
  </si>
  <si>
    <t>1. Общее количество поданных заявок</t>
  </si>
  <si>
    <t>Количество заявок, поданных для участия в закрытых конкурсах, закрытых аукционах, извещения о проведении которых размещаются в единой информационной системе</t>
  </si>
  <si>
    <t>Из строки 201 - количество заявок, поданных для участия в способах определения поставщиков (подрядчиков, исполнителей), признанных несостоявшимися</t>
  </si>
  <si>
    <t xml:space="preserve">Из строки 201 - количество заявок, поданных для участия в совместных конкурсах, аукционах </t>
  </si>
  <si>
    <t>Из строки 204 - количество заявок, поданных для участия в совместных конкурсах, аукционах признанных несостоявшимися</t>
  </si>
  <si>
    <t xml:space="preserve">Из строки 201 - заявок отечественных участников торгов </t>
  </si>
  <si>
    <t>заявок организаций инвалидов</t>
  </si>
  <si>
    <t>2. Из строки 201 - не допущено заявок к участию в определении поставщиков (подрядчиков, исполнителей)</t>
  </si>
  <si>
    <t>210</t>
  </si>
  <si>
    <t>- участником не представлено обеспечение заявки</t>
  </si>
  <si>
    <t>- заявка не отвечала требованиям, предусмотренным документацией о закупке</t>
  </si>
  <si>
    <t>212</t>
  </si>
  <si>
    <t>3. Из строки 201 - отозвано заявок участниками закупок</t>
  </si>
  <si>
    <t>4. Количество обжалований по осуществлению закупок</t>
  </si>
  <si>
    <t xml:space="preserve">III. Стоимостные характеристики способов определения поставщиков (подрядчиков, исполнителей), </t>
  </si>
  <si>
    <t>закупок у единственного поставщика (подрядчика, исполнителя), тысяча рублей</t>
  </si>
  <si>
    <t>1. Суммарная начальная цена контрактов (лотов) и договоров</t>
  </si>
  <si>
    <t>Суммарная начальная цена закрытых конкурсов, закрытых аукционов, извещения о проведении которых размещаются единой информационной системе</t>
  </si>
  <si>
    <t>Из строки 301 - суммарная начальная цена контрактов несостоявшихся конкурсов, аукционов (лотов), запросов котировок, запросов предложений</t>
  </si>
  <si>
    <t>Из строки 303 - суммарная начальная цена контрактов несостоявшихся конкурсов, аукционов (лотов), запросов котировок, запросов предложений, которые не привели к заключению контрактов</t>
  </si>
  <si>
    <t>Из строки 304 - суммарная начальная цена контрактов торгов (лотов), которые не привели к заключению контрактов из-за отказа от заключения контрактов</t>
  </si>
  <si>
    <t>Из строки 301 - суммарная начальная цена контрактов (лотов), выставленных на совместные конкурсы, аукционы (лоты)</t>
  </si>
  <si>
    <t>Из строки 307 - суммарная начальная цена контрактов несостоявшихся совместных конкурсов, аукционов (лотов)</t>
  </si>
  <si>
    <t>2. Общая стоимость заключенных контрактов и договоров</t>
  </si>
  <si>
    <t>Из строки 309 - общая стоимость контрактов, заключенных по результатам несостоявшихся конкурсов, аукционов (лотов), запросов котировок, запросов предложений</t>
  </si>
  <si>
    <t>Из строки 309 - стоимость контрактов, заключенных по результатам проведения совместных конкурсов, аукционов</t>
  </si>
  <si>
    <t>Из строки 311 - стоимость контрактов, заключенных по результатам несостоявшихся совместных конкурсов, аукционов</t>
  </si>
  <si>
    <t>Из строки 309 - стоимость контрактов, заключенных с отечественными участниками торгов</t>
  </si>
  <si>
    <t>с организациями инвалидов</t>
  </si>
  <si>
    <t>3. Сумма изменения стоимости заключенных контрактов, договоров</t>
  </si>
  <si>
    <t>4. Общая стоимость расторгнутых контрактов и договоров</t>
  </si>
  <si>
    <t>IV. Количественные и стоимостные характеристики способов определения поставщиков (подрядчиков, исполнителей) среди субъектов малого предпринимательства, социально ориентированных некоммерческих организаций</t>
  </si>
  <si>
    <t>4.1. Количественные характеристики способов определения поставщиков (подрядчиков, исполнителей) для субъектов малого предпринимательства, социально ориентированных некоммерческих организаций</t>
  </si>
  <si>
    <t>1. Всего проведено конкурентных способов определения поставщиков (подрядчиков, исполнителей) (лотов) для субъектов малого предпринимательства, социально ориентированных некоммерческих организаций</t>
  </si>
  <si>
    <t>Из строки 4.101 - проведено конкурентных способов определения поставщиков (подрядчиков, исполнителей) (лотов) для субъектов малого предпринимательства, социально ориентированных некоммерческих организаций, признанных несостоявшимися</t>
  </si>
  <si>
    <t xml:space="preserve">2. Количество заключенных контрактов с субъектами малого предпринимательства, социально ориентированными некоммерческими организациями </t>
  </si>
  <si>
    <t>Из строки 4.102 - количество заключенных контрактов с субъектами малого предпринимательства, социально ориентированными некоммерческими организациями по результатам несостоявшихся способов определения поставщиков (подрядчиков, исполнителей)</t>
  </si>
  <si>
    <t>4.2. Количественные характеристики участников закупки товаров, работ, услуг для субъектов малого предпринимательства, социально ориентированных некоммерческих организаций</t>
  </si>
  <si>
    <t>1. Общее количество заявок, поданных на конкурентные способы определения поставщиков (подрядчиков, исполнителей) (лотов), проведенные для субъектов малого предпринимательства, социально ориентированных некоммерческих организаций</t>
  </si>
  <si>
    <t xml:space="preserve">2. Из строки 4.201 - не допущено заявок к участию в определении поставщиков (подрядчиков, исполнителей) </t>
  </si>
  <si>
    <t>из них заявок участников, не являющихся субъектами малого предпринимательства, социально ориентированными некоммерческими организациями</t>
  </si>
  <si>
    <t xml:space="preserve">4.3. Стоимостная характеристика способов определения поставщиков (подрядчиков, исполнителей) для субъектов малого предпринимательства, </t>
  </si>
  <si>
    <t>социально ориентированных некоммерческих организаций, тысяча рублей</t>
  </si>
  <si>
    <t>1. Совокупный годовой объем закупок</t>
  </si>
  <si>
    <t>2. Совокупный годовой объем закупок, рассчитанный с учетом части 1.1 статьи 30 Федерального закона от 05.04.2013 № 44-ФЗ</t>
  </si>
  <si>
    <t>3. Суммарная начальная цена контрактов по процедурам, проведенным для субъектов малого предпринимательства, социально ориентированных некоммерческих организаций</t>
  </si>
  <si>
    <t>Из строки 4.303 - суммарная начальная цена контрактов по процедурам, проведенным для субъектов малого предпринимательства, социально ориентированных некоммерческих организаций, признанным несостоявшимися</t>
  </si>
  <si>
    <t>с социально ориентированными некоммерческими организациями</t>
  </si>
  <si>
    <t>6. Стоимость заключенных контрактов с субъектами малого предпринимательства, социально ориентированными некоммерческими организациями, привлекаемыми к исполнению контрактов в качестве субподрядчиков, соисполнителей</t>
  </si>
  <si>
    <t>ФИО полностью</t>
  </si>
  <si>
    <t>должность</t>
  </si>
  <si>
    <t>подпись</t>
  </si>
  <si>
    <t>№ 2-закупки</t>
  </si>
  <si>
    <t xml:space="preserve">Сведения </t>
  </si>
  <si>
    <t>об эффективности проведенных конкурентных процедур закупок</t>
  </si>
  <si>
    <t>и количестве поданных заявок для участия в них</t>
  </si>
  <si>
    <t>Наименование</t>
  </si>
  <si>
    <t>№ п/п</t>
  </si>
  <si>
    <t>Предмет закупки</t>
  </si>
  <si>
    <t>Дата закупки</t>
  </si>
  <si>
    <t>Начальная (максимальная) цена контракта, тыс. руб.</t>
  </si>
  <si>
    <t>Стоимость заключенного контракта, тыс. руб.</t>
  </si>
  <si>
    <t>Затраты заказчика на организацию и проведение закупки, тыс. руб.</t>
  </si>
  <si>
    <t>Бюджетная эффективность</t>
  </si>
  <si>
    <t>Количество заявок, поданных участниками закупки, шт.</t>
  </si>
  <si>
    <t xml:space="preserve">абсолютная, тыс. руб. </t>
  </si>
  <si>
    <t>относительная,</t>
  </si>
  <si>
    <t xml:space="preserve">% </t>
  </si>
  <si>
    <t>1. Сведения об осуществленных закупках товаров, работ, услуг для обеспечения нужд Чувашской Республики</t>
  </si>
  <si>
    <t>(за исключением сведений о проведенных совместных торгах)</t>
  </si>
  <si>
    <t>Итого по разделу 1</t>
  </si>
  <si>
    <t>2. Сведения об осуществленных закупках товаров, работ, услуг для обеспечения нужд Чувашской Республики</t>
  </si>
  <si>
    <t>путем проведения совместных торгов</t>
  </si>
  <si>
    <t>Итого по разделу 2</t>
  </si>
  <si>
    <t>3. Сведения об осуществленных закупках товаров, работ, услуг для обеспечения нужд Чувашской Республики,</t>
  </si>
  <si>
    <t>которые не привели к заключению контракта</t>
  </si>
  <si>
    <t>Итого по разделу 3</t>
  </si>
  <si>
    <t>ВСЕГО</t>
  </si>
  <si>
    <t>№ 1а-закупки</t>
  </si>
  <si>
    <t>Сведения о закупочной деятельности</t>
  </si>
  <si>
    <t>Количество бюджетных учреждений, находящихся в ведении и осуществляющих закупки в соответствии с Федеральным законом № 223-ФЗ всего, шт.</t>
  </si>
  <si>
    <t>Сведения об уполномоченном органе (при наличии), которому переданы функции по организации и проведению закупок</t>
  </si>
  <si>
    <t>Закупки</t>
  </si>
  <si>
    <t>Конкурсы</t>
  </si>
  <si>
    <t>Аукционы</t>
  </si>
  <si>
    <t>Запрос котировок</t>
  </si>
  <si>
    <t>Закупки у единственного поставщика (подрядчика, исполнителя)</t>
  </si>
  <si>
    <t>Иные способы</t>
  </si>
  <si>
    <t xml:space="preserve">открытые </t>
  </si>
  <si>
    <t>в электронной форме</t>
  </si>
  <si>
    <t>I. Количественная характеристика торгов и других способов закупки</t>
  </si>
  <si>
    <t>1. Всего проведено торгов, запросов котировок, иных способов закупки (лотов) и закупок у единственного поставщика (подрядчика, исполнителя)</t>
  </si>
  <si>
    <t>Из строки 101 - количество несостоявшихся способов определения поставщиков (подрядчиков, исполнителей) (лотов), которые не привели к заключению договоров</t>
  </si>
  <si>
    <t>Из строки 102 - количество несостоявшихся способов определения поставщиков (подрядчиков, исполнителей) (лотов), которые не привели к заключению договоров из-за отказа в допуске к участию всех участников закупки</t>
  </si>
  <si>
    <t>Из строки 102 - количество способов определения поставщиков (подрядчиков, исполнителей), которые не привели к заключению договоров из-за отказа от заключения договоров</t>
  </si>
  <si>
    <t>2. Количество заключенных договоров</t>
  </si>
  <si>
    <t>Из строки 110 - количество заключенных договоров с отечественными участниками</t>
  </si>
  <si>
    <t>3. Внесено изменений в договоры</t>
  </si>
  <si>
    <t>4. Расторгнуто договоров</t>
  </si>
  <si>
    <t>в случае одностороннего отказа заказчика от исполнения договора</t>
  </si>
  <si>
    <t>в случае одностороннего отказа поставщика (подрядчика, исполнителя) от исполнения договора</t>
  </si>
  <si>
    <t>II. Количественная характеристика участников торгов и других способов закупки товаров, работ, услуг</t>
  </si>
  <si>
    <t>Из строки 201 - не допущено заявок к участию в торгах, запросах котировок, иных способах закупки (лотах)</t>
  </si>
  <si>
    <t>2. Количество обжалований по закупке товаров, работ, услуг</t>
  </si>
  <si>
    <t>III. Стоимостная характеристика торгов и других способов закупки товаров, работ, услуг, тысяча рублей</t>
  </si>
  <si>
    <t>1. Суммарная начальная цена договоров (лотов), выставленных на торги, запрос котировок, иные способы закупки, и сумма договоров, заключенных с единственным поставщиком (подрядчиком, исполнителем)</t>
  </si>
  <si>
    <t>Из строки 301 - суммарная начальная цена договоров (лотов), выставленных на торги, запрос котировок, иные способы закупки, которые не привели к заключению договоров</t>
  </si>
  <si>
    <t>Из строки 302 - суммарная начальная цена договоров (лотов), выставленных на торги, запрос котировок, иные способы закупки, которые не привели к заключению договоров из-за отказа в допуске к участию всех участников закупки</t>
  </si>
  <si>
    <t>Из строки 302 - суммарная начальная цена договоров (лотов), выставленных на торги, запрос котировок, иные способы закупки, которые не привели к заключению договоров из-за отказа от заключения договоров</t>
  </si>
  <si>
    <t>2. Общая стоимость заключенных договоров</t>
  </si>
  <si>
    <t>Из строки 305 – стоимость договоров, заключенных с отечественными участниками</t>
  </si>
  <si>
    <t>3. Сумма изменения стоимости заключенных договоров</t>
  </si>
  <si>
    <t>4. Общая стоимость расторгнутых договоров</t>
  </si>
  <si>
    <t>Из строки 103 - количество несостоявшихся способов определения поставщиков (подрядчиков, исполнителей) (лотов), если подана только 1 заявка</t>
  </si>
  <si>
    <t>Из строки 103 - количество несостоявшихся способов определения поставщиков (подрядчиков, исполнителей) (лотов), если только 1 заявка признана соответствующей</t>
  </si>
  <si>
    <t>103.1</t>
  </si>
  <si>
    <t>103.2</t>
  </si>
  <si>
    <t>Из строки 104 - количество несостоявшихся способов определения поставщиков (подрядчиков, исполнителей) (лотов), которые не привели к заключению контрактов, если не подано не одной заявки</t>
  </si>
  <si>
    <t>104.1</t>
  </si>
  <si>
    <t>Всего завершено способов определения поставщиков (подрядчиков, исполнителей) (лотов) и закупок у единственного поставщика (подрядчика, исполнителя)</t>
  </si>
  <si>
    <t>Всего отменено способов определения поставщиков (подрядчиков, исполнителей) (лотов) и закупок у единственного поставщика (подрядчика, исполнителя)</t>
  </si>
  <si>
    <t>101.1</t>
  </si>
  <si>
    <t>101.2</t>
  </si>
  <si>
    <t>Из строки 104 - количество несостоявшихся способов определения поставщиков (подрядчиков, исполнителей) (лотов), которые не привели к заключению контрактов, если все поданные заявки отклонены (из-за отказа в допуске к участию всех участников закупки)</t>
  </si>
  <si>
    <t>Из строки 111 - количество заключенных контрактов по результатам несостоявшихся способов определения поставщиков (подрядчиков, исполнителей) (лотов), если подана только 1 заявка</t>
  </si>
  <si>
    <t>111.1</t>
  </si>
</sst>
</file>

<file path=xl/styles.xml><?xml version="1.0" encoding="utf-8"?>
<styleSheet xmlns="http://schemas.openxmlformats.org/spreadsheetml/2006/main">
  <numFmts count="2">
    <numFmt numFmtId="164" formatCode="#,##0.00_р_."/>
    <numFmt numFmtId="165" formatCode="0.0"/>
  </numFmts>
  <fonts count="40">
    <font>
      <sz val="11"/>
      <color theme="1"/>
      <name val="Calibri"/>
      <family val="2"/>
      <scheme val="minor"/>
    </font>
    <font>
      <sz val="12"/>
      <color indexed="8"/>
      <name val="Times New Roman"/>
      <family val="1"/>
      <charset val="204"/>
    </font>
    <font>
      <sz val="13"/>
      <color indexed="8"/>
      <name val="Times New Roman"/>
      <family val="1"/>
      <charset val="204"/>
    </font>
    <font>
      <sz val="10"/>
      <color indexed="8"/>
      <name val="Times New Roman"/>
      <family val="1"/>
      <charset val="204"/>
    </font>
    <font>
      <b/>
      <sz val="12"/>
      <color indexed="8"/>
      <name val="Times New Roman"/>
      <family val="1"/>
      <charset val="204"/>
    </font>
    <font>
      <b/>
      <sz val="10"/>
      <color indexed="8"/>
      <name val="Times New Roman"/>
      <family val="1"/>
      <charset val="204"/>
    </font>
    <font>
      <b/>
      <sz val="13"/>
      <color indexed="8"/>
      <name val="Times New Roman"/>
      <family val="1"/>
      <charset val="204"/>
    </font>
    <font>
      <sz val="12"/>
      <color indexed="8"/>
      <name val="Times New Roman"/>
      <family val="1"/>
      <charset val="204"/>
    </font>
    <font>
      <sz val="10"/>
      <name val="Arial Cyr"/>
      <charset val="204"/>
    </font>
    <font>
      <sz val="10"/>
      <name val="Times New Roman"/>
      <family val="1"/>
      <charset val="204"/>
    </font>
    <font>
      <sz val="10"/>
      <name val="Times New Roman"/>
      <family val="1"/>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0"/>
      <name val="Times New Roman"/>
      <family val="1"/>
      <charset val="204"/>
    </font>
    <font>
      <sz val="11"/>
      <name val="Calibri"/>
      <family val="2"/>
    </font>
    <font>
      <sz val="11"/>
      <name val="Times New Roman"/>
      <family val="1"/>
      <charset val="204"/>
    </font>
    <font>
      <b/>
      <sz val="13"/>
      <name val="Times New Roman"/>
      <family val="1"/>
    </font>
    <font>
      <sz val="11"/>
      <color indexed="8"/>
      <name val="Times New Roman"/>
      <family val="1"/>
      <charset val="204"/>
    </font>
    <font>
      <b/>
      <sz val="10"/>
      <name val="Times New Roman"/>
      <family val="1"/>
    </font>
    <font>
      <b/>
      <sz val="11"/>
      <color indexed="8"/>
      <name val="Calibri"/>
      <family val="2"/>
    </font>
    <font>
      <sz val="8"/>
      <name val="Calibri"/>
      <family val="2"/>
    </font>
    <font>
      <sz val="9"/>
      <name val="Times New Roman"/>
      <family val="1"/>
    </font>
    <font>
      <sz val="9"/>
      <color indexed="8"/>
      <name val="Times New Roman"/>
      <family val="1"/>
    </font>
    <font>
      <i/>
      <sz val="11"/>
      <color indexed="8"/>
      <name val="Calibri"/>
      <family val="2"/>
      <charset val="204"/>
    </font>
    <font>
      <u/>
      <sz val="11"/>
      <color theme="10"/>
      <name val="Calibri"/>
      <family val="2"/>
      <scheme val="minor"/>
    </font>
    <font>
      <sz val="11"/>
      <color theme="1"/>
      <name val="Calibri"/>
      <family val="2"/>
      <scheme val="minor"/>
    </font>
  </fonts>
  <fills count="20">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theme="6" tint="0.79998168889431442"/>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32">
    <xf numFmtId="0" fontId="0" fillId="0" borderId="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2" fillId="4" borderId="1" applyNumberFormat="0" applyAlignment="0" applyProtection="0"/>
    <xf numFmtId="0" fontId="13" fillId="11" borderId="2" applyNumberFormat="0" applyAlignment="0" applyProtection="0"/>
    <xf numFmtId="0" fontId="14" fillId="11" borderId="1"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12" borderId="7" applyNumberFormat="0" applyAlignment="0" applyProtection="0"/>
    <xf numFmtId="0" fontId="20" fillId="0" borderId="0" applyNumberFormat="0" applyFill="0" applyBorder="0" applyAlignment="0" applyProtection="0"/>
    <xf numFmtId="0" fontId="21" fillId="13" borderId="0" applyNumberFormat="0" applyBorder="0" applyAlignment="0" applyProtection="0"/>
    <xf numFmtId="0" fontId="8" fillId="0" borderId="0"/>
    <xf numFmtId="0" fontId="39" fillId="0" borderId="0"/>
    <xf numFmtId="0" fontId="8" fillId="0" borderId="0"/>
    <xf numFmtId="0" fontId="8" fillId="0" borderId="0"/>
    <xf numFmtId="0" fontId="22" fillId="2" borderId="0" applyNumberFormat="0" applyBorder="0" applyAlignment="0" applyProtection="0"/>
    <xf numFmtId="0" fontId="23" fillId="0" borderId="0" applyNumberFormat="0" applyFill="0" applyBorder="0" applyAlignment="0" applyProtection="0"/>
    <xf numFmtId="0" fontId="8" fillId="14" borderId="8" applyNumberFormat="0" applyFont="0" applyAlignment="0" applyProtection="0"/>
    <xf numFmtId="9" fontId="8" fillId="0" borderId="0" applyFont="0" applyFill="0" applyBorder="0" applyAlignment="0" applyProtection="0"/>
    <xf numFmtId="0" fontId="24" fillId="0" borderId="9" applyNumberFormat="0" applyFill="0" applyAlignment="0" applyProtection="0"/>
    <xf numFmtId="0" fontId="10" fillId="19" borderId="10" applyBorder="0">
      <alignment horizontal="center" vertical="center" wrapText="1"/>
    </xf>
    <xf numFmtId="0" fontId="25" fillId="0" borderId="0" applyNumberFormat="0" applyFill="0" applyBorder="0" applyAlignment="0" applyProtection="0"/>
    <xf numFmtId="0" fontId="26" fillId="3" borderId="0" applyNumberFormat="0" applyBorder="0" applyAlignment="0" applyProtection="0"/>
  </cellStyleXfs>
  <cellXfs count="150">
    <xf numFmtId="0" fontId="0" fillId="0" borderId="0" xfId="0"/>
    <xf numFmtId="0" fontId="2" fillId="0" borderId="0" xfId="0" applyFont="1" applyAlignment="1">
      <alignment horizontal="right" vertical="center" indent="15"/>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right" vertical="center"/>
    </xf>
    <xf numFmtId="0" fontId="3" fillId="15" borderId="11" xfId="0" applyFont="1" applyFill="1" applyBorder="1" applyAlignment="1">
      <alignment horizontal="center" vertical="center" wrapText="1"/>
    </xf>
    <xf numFmtId="0" fontId="3" fillId="15" borderId="12" xfId="0" applyFont="1" applyFill="1" applyBorder="1" applyAlignment="1">
      <alignment horizontal="center" vertical="center" wrapText="1"/>
    </xf>
    <xf numFmtId="0" fontId="0" fillId="15" borderId="13" xfId="0" applyFill="1" applyBorder="1" applyAlignment="1">
      <alignment vertical="center" wrapText="1"/>
    </xf>
    <xf numFmtId="0" fontId="3" fillId="15" borderId="13"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3" fillId="15" borderId="14" xfId="0" applyFont="1" applyFill="1" applyBorder="1" applyAlignment="1">
      <alignment horizontal="justify" vertical="center" wrapText="1"/>
    </xf>
    <xf numFmtId="0" fontId="5" fillId="15" borderId="13" xfId="0" applyFont="1" applyFill="1" applyBorder="1" applyAlignment="1">
      <alignment horizontal="center" vertical="center" wrapText="1"/>
    </xf>
    <xf numFmtId="0" fontId="3" fillId="15" borderId="15" xfId="0" applyFont="1" applyFill="1" applyBorder="1" applyAlignment="1">
      <alignment vertical="center" wrapText="1"/>
    </xf>
    <xf numFmtId="0" fontId="3" fillId="15" borderId="14" xfId="0" applyFont="1" applyFill="1" applyBorder="1" applyAlignment="1">
      <alignment vertical="center" wrapText="1"/>
    </xf>
    <xf numFmtId="0" fontId="3" fillId="15" borderId="13" xfId="0" applyFont="1" applyFill="1" applyBorder="1" applyAlignment="1">
      <alignment vertical="center" wrapText="1"/>
    </xf>
    <xf numFmtId="0" fontId="1" fillId="0" borderId="0" xfId="0" applyFont="1" applyAlignment="1">
      <alignment vertical="center"/>
    </xf>
    <xf numFmtId="0" fontId="0" fillId="0" borderId="16" xfId="0" applyBorder="1"/>
    <xf numFmtId="0" fontId="1" fillId="0" borderId="16" xfId="0" applyFont="1" applyBorder="1" applyAlignment="1">
      <alignment horizontal="center" vertical="center" wrapText="1"/>
    </xf>
    <xf numFmtId="0" fontId="0" fillId="0" borderId="0" xfId="0" applyBorder="1"/>
    <xf numFmtId="0" fontId="7" fillId="0" borderId="0" xfId="0" applyFont="1" applyAlignment="1">
      <alignment vertical="center" wrapText="1"/>
    </xf>
    <xf numFmtId="0" fontId="3" fillId="16" borderId="14" xfId="0" applyFont="1" applyFill="1" applyBorder="1" applyAlignment="1">
      <alignment horizontal="justify" vertical="center" wrapText="1"/>
    </xf>
    <xf numFmtId="0" fontId="3" fillId="16" borderId="13" xfId="0" applyFont="1" applyFill="1" applyBorder="1" applyAlignment="1">
      <alignment horizontal="center" vertical="center" wrapText="1"/>
    </xf>
    <xf numFmtId="0" fontId="5" fillId="16" borderId="13" xfId="0" applyFont="1" applyFill="1" applyBorder="1" applyAlignment="1">
      <alignment horizontal="center" vertical="center" wrapText="1"/>
    </xf>
    <xf numFmtId="0" fontId="0" fillId="16" borderId="0" xfId="0" applyFill="1"/>
    <xf numFmtId="0" fontId="1" fillId="15" borderId="0" xfId="0" applyFont="1" applyFill="1" applyAlignment="1">
      <alignment horizontal="justify" vertical="center"/>
    </xf>
    <xf numFmtId="0" fontId="0" fillId="15" borderId="0" xfId="0" applyFill="1"/>
    <xf numFmtId="0" fontId="1" fillId="15" borderId="0" xfId="0" applyFont="1" applyFill="1" applyAlignment="1">
      <alignment horizontal="center" vertical="center"/>
    </xf>
    <xf numFmtId="0" fontId="1" fillId="15" borderId="0" xfId="0" applyFont="1" applyFill="1" applyAlignment="1">
      <alignment vertical="center" wrapText="1"/>
    </xf>
    <xf numFmtId="0" fontId="0" fillId="15" borderId="0" xfId="0" applyFill="1" applyBorder="1"/>
    <xf numFmtId="0" fontId="1" fillId="15" borderId="0" xfId="0" applyFont="1" applyFill="1" applyAlignment="1">
      <alignment horizontal="center" vertical="center" wrapText="1"/>
    </xf>
    <xf numFmtId="0" fontId="9" fillId="15" borderId="14" xfId="0" applyFont="1" applyFill="1" applyBorder="1" applyAlignment="1">
      <alignment horizontal="justify" vertical="center" wrapText="1"/>
    </xf>
    <xf numFmtId="0" fontId="9" fillId="15" borderId="17" xfId="23" applyFont="1" applyFill="1" applyBorder="1" applyAlignment="1">
      <alignment horizontal="left" vertical="top" wrapText="1"/>
    </xf>
    <xf numFmtId="0" fontId="3" fillId="15" borderId="15" xfId="0" applyFont="1" applyFill="1" applyBorder="1" applyAlignment="1">
      <alignment horizontal="left" vertical="center" wrapText="1"/>
    </xf>
    <xf numFmtId="0" fontId="3" fillId="15" borderId="18" xfId="0" applyFont="1" applyFill="1" applyBorder="1" applyAlignment="1">
      <alignment horizontal="center" vertical="center" wrapText="1"/>
    </xf>
    <xf numFmtId="0" fontId="5" fillId="15" borderId="18" xfId="0" applyFont="1" applyFill="1" applyBorder="1" applyAlignment="1">
      <alignment vertical="center" wrapText="1"/>
    </xf>
    <xf numFmtId="0" fontId="3" fillId="15" borderId="19" xfId="0" applyFont="1" applyFill="1" applyBorder="1" applyAlignment="1">
      <alignment horizontal="left" vertical="center" wrapText="1"/>
    </xf>
    <xf numFmtId="0" fontId="3" fillId="15" borderId="20" xfId="0" applyFont="1" applyFill="1" applyBorder="1" applyAlignment="1">
      <alignment horizontal="center" vertical="center" wrapText="1"/>
    </xf>
    <xf numFmtId="0" fontId="5" fillId="15" borderId="20" xfId="0" applyFont="1" applyFill="1" applyBorder="1" applyAlignment="1">
      <alignment horizontal="center" vertical="center" wrapText="1"/>
    </xf>
    <xf numFmtId="0" fontId="3" fillId="15" borderId="14" xfId="0" applyFont="1" applyFill="1" applyBorder="1" applyAlignment="1">
      <alignment horizontal="left" vertical="center" wrapText="1"/>
    </xf>
    <xf numFmtId="0" fontId="3" fillId="15" borderId="19" xfId="0" applyFont="1" applyFill="1" applyBorder="1" applyAlignment="1">
      <alignment horizontal="center" vertical="center" wrapText="1"/>
    </xf>
    <xf numFmtId="0" fontId="5" fillId="15" borderId="19" xfId="0" applyFont="1" applyFill="1" applyBorder="1" applyAlignment="1">
      <alignment vertical="center" wrapText="1"/>
    </xf>
    <xf numFmtId="0" fontId="5" fillId="15" borderId="19" xfId="0" applyFont="1" applyFill="1" applyBorder="1" applyAlignment="1">
      <alignment horizontal="center" vertical="center" wrapText="1"/>
    </xf>
    <xf numFmtId="0" fontId="3" fillId="15" borderId="19" xfId="0" applyFont="1" applyFill="1" applyBorder="1" applyAlignment="1">
      <alignment vertical="center" wrapText="1"/>
    </xf>
    <xf numFmtId="0" fontId="9" fillId="15" borderId="19" xfId="0" applyFont="1" applyFill="1" applyBorder="1" applyAlignment="1">
      <alignment horizontal="justify" vertical="center" wrapText="1"/>
    </xf>
    <xf numFmtId="0" fontId="9" fillId="15" borderId="21" xfId="0" applyFont="1" applyFill="1" applyBorder="1" applyAlignment="1">
      <alignment horizontal="justify" vertical="center" wrapText="1"/>
    </xf>
    <xf numFmtId="0" fontId="3" fillId="15" borderId="13" xfId="0" applyFont="1" applyFill="1" applyBorder="1" applyAlignment="1">
      <alignment horizontal="center" vertical="center"/>
    </xf>
    <xf numFmtId="0" fontId="1" fillId="15" borderId="0" xfId="0" applyFont="1" applyFill="1" applyAlignment="1">
      <alignment vertical="center"/>
    </xf>
    <xf numFmtId="2" fontId="5" fillId="17" borderId="13" xfId="0" applyNumberFormat="1" applyFont="1" applyFill="1" applyBorder="1" applyAlignment="1">
      <alignment horizontal="center" vertical="center" wrapText="1"/>
    </xf>
    <xf numFmtId="0" fontId="3" fillId="17" borderId="14" xfId="0" applyFont="1" applyFill="1" applyBorder="1" applyAlignment="1">
      <alignment horizontal="justify" vertical="center" wrapText="1"/>
    </xf>
    <xf numFmtId="0" fontId="3" fillId="17" borderId="13" xfId="0" applyFont="1" applyFill="1" applyBorder="1" applyAlignment="1">
      <alignment horizontal="center" vertical="center" wrapText="1"/>
    </xf>
    <xf numFmtId="0" fontId="5" fillId="17" borderId="13" xfId="0" applyFont="1" applyFill="1" applyBorder="1" applyAlignment="1">
      <alignment horizontal="center" vertical="center" wrapText="1"/>
    </xf>
    <xf numFmtId="0" fontId="0" fillId="17" borderId="0" xfId="0" applyFill="1"/>
    <xf numFmtId="0" fontId="3" fillId="18" borderId="14" xfId="0" applyFont="1" applyFill="1" applyBorder="1" applyAlignment="1">
      <alignment horizontal="justify" vertical="center" wrapText="1"/>
    </xf>
    <xf numFmtId="0" fontId="3" fillId="18" borderId="13"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0" fillId="18" borderId="0" xfId="0" applyFill="1"/>
    <xf numFmtId="0" fontId="9" fillId="18" borderId="14" xfId="0" applyFont="1" applyFill="1" applyBorder="1" applyAlignment="1">
      <alignment horizontal="justify" vertical="center" wrapText="1"/>
    </xf>
    <xf numFmtId="0" fontId="9" fillId="18" borderId="13" xfId="0" applyFont="1" applyFill="1" applyBorder="1" applyAlignment="1">
      <alignment horizontal="center" vertical="center" wrapText="1"/>
    </xf>
    <xf numFmtId="0" fontId="27" fillId="18" borderId="13" xfId="0" applyFont="1" applyFill="1" applyBorder="1" applyAlignment="1">
      <alignment horizontal="center" vertical="center" wrapText="1"/>
    </xf>
    <xf numFmtId="0" fontId="28" fillId="18" borderId="0" xfId="0" applyFont="1" applyFill="1"/>
    <xf numFmtId="0" fontId="3" fillId="16" borderId="19" xfId="0" applyFont="1" applyFill="1" applyBorder="1" applyAlignment="1">
      <alignment horizontal="left" vertical="center" wrapText="1"/>
    </xf>
    <xf numFmtId="0" fontId="3" fillId="16" borderId="19" xfId="0" applyFont="1" applyFill="1" applyBorder="1" applyAlignment="1">
      <alignment horizontal="center" vertical="center" wrapText="1"/>
    </xf>
    <xf numFmtId="0" fontId="5" fillId="16" borderId="19" xfId="0" applyFont="1" applyFill="1" applyBorder="1" applyAlignment="1">
      <alignment horizontal="center" vertical="center" wrapText="1"/>
    </xf>
    <xf numFmtId="0" fontId="3" fillId="16" borderId="14" xfId="0" applyFont="1" applyFill="1" applyBorder="1" applyAlignment="1">
      <alignment vertical="center" wrapText="1"/>
    </xf>
    <xf numFmtId="0" fontId="29" fillId="17" borderId="14" xfId="10" applyFont="1" applyFill="1" applyBorder="1" applyAlignment="1">
      <alignment horizontal="justify" vertical="center" wrapText="1"/>
    </xf>
    <xf numFmtId="0" fontId="9" fillId="18" borderId="19" xfId="0" applyFont="1" applyFill="1" applyBorder="1" applyAlignment="1">
      <alignment horizontal="left" vertical="center" wrapText="1"/>
    </xf>
    <xf numFmtId="0" fontId="9" fillId="18" borderId="19" xfId="0" applyFont="1" applyFill="1" applyBorder="1" applyAlignment="1">
      <alignment horizontal="center" vertical="center" wrapText="1"/>
    </xf>
    <xf numFmtId="0" fontId="9" fillId="18" borderId="14" xfId="0" applyFont="1" applyFill="1" applyBorder="1" applyAlignment="1">
      <alignment vertical="center" wrapText="1"/>
    </xf>
    <xf numFmtId="0" fontId="33" fillId="15" borderId="0" xfId="0" applyFont="1" applyFill="1"/>
    <xf numFmtId="0" fontId="32" fillId="15" borderId="0" xfId="23" applyFont="1" applyFill="1" applyAlignment="1">
      <alignment horizontal="center"/>
    </xf>
    <xf numFmtId="164" fontId="32" fillId="15" borderId="0" xfId="23" applyNumberFormat="1" applyFont="1" applyFill="1" applyAlignment="1">
      <alignment horizontal="center"/>
    </xf>
    <xf numFmtId="165" fontId="32" fillId="15" borderId="0" xfId="23" applyNumberFormat="1" applyFont="1" applyFill="1" applyAlignment="1">
      <alignment horizontal="center"/>
    </xf>
    <xf numFmtId="0" fontId="10" fillId="15" borderId="0" xfId="23" applyFont="1" applyFill="1" applyAlignment="1">
      <alignment horizontal="center"/>
    </xf>
    <xf numFmtId="164" fontId="27" fillId="15" borderId="0" xfId="23" applyNumberFormat="1" applyFont="1" applyFill="1" applyAlignment="1">
      <alignment horizontal="center"/>
    </xf>
    <xf numFmtId="0" fontId="31" fillId="15" borderId="0" xfId="0" applyFont="1" applyFill="1"/>
    <xf numFmtId="0" fontId="5" fillId="15" borderId="18" xfId="0" applyFont="1" applyFill="1" applyBorder="1" applyAlignment="1">
      <alignment horizontal="center" vertical="center" wrapText="1"/>
    </xf>
    <xf numFmtId="2" fontId="5" fillId="16" borderId="13" xfId="0" applyNumberFormat="1" applyFont="1" applyFill="1" applyBorder="1" applyAlignment="1">
      <alignment horizontal="center" vertical="center" wrapText="1"/>
    </xf>
    <xf numFmtId="2" fontId="5" fillId="18" borderId="13" xfId="0" applyNumberFormat="1" applyFont="1" applyFill="1" applyBorder="1" applyAlignment="1">
      <alignment horizontal="center" vertical="center" wrapText="1"/>
    </xf>
    <xf numFmtId="2" fontId="5" fillId="15" borderId="13" xfId="0" applyNumberFormat="1" applyFont="1" applyFill="1" applyBorder="1" applyAlignment="1">
      <alignment horizontal="center" vertical="center" wrapText="1"/>
    </xf>
    <xf numFmtId="2" fontId="3" fillId="15" borderId="13" xfId="0" applyNumberFormat="1" applyFont="1" applyFill="1" applyBorder="1" applyAlignment="1">
      <alignment horizontal="center" vertical="center" wrapText="1"/>
    </xf>
    <xf numFmtId="2" fontId="3" fillId="17" borderId="13" xfId="0" applyNumberFormat="1" applyFont="1" applyFill="1" applyBorder="1" applyAlignment="1">
      <alignment horizontal="center" vertical="center" wrapText="1"/>
    </xf>
    <xf numFmtId="2" fontId="27" fillId="18" borderId="19" xfId="0" applyNumberFormat="1" applyFont="1" applyFill="1" applyBorder="1" applyAlignment="1">
      <alignment horizontal="center" vertical="center" wrapText="1"/>
    </xf>
    <xf numFmtId="2" fontId="27" fillId="18" borderId="13" xfId="0" applyNumberFormat="1" applyFont="1" applyFill="1" applyBorder="1" applyAlignment="1">
      <alignment horizontal="center" vertical="center" wrapText="1"/>
    </xf>
    <xf numFmtId="2" fontId="5" fillId="15" borderId="13" xfId="0" applyNumberFormat="1" applyFont="1" applyFill="1" applyBorder="1" applyAlignment="1">
      <alignment horizontal="center" vertical="center"/>
    </xf>
    <xf numFmtId="2" fontId="3" fillId="15" borderId="13" xfId="0" applyNumberFormat="1" applyFont="1" applyFill="1" applyBorder="1" applyAlignment="1">
      <alignment horizontal="center" vertical="center"/>
    </xf>
    <xf numFmtId="2" fontId="5" fillId="15" borderId="19"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7" xfId="0" applyFont="1" applyFill="1" applyBorder="1" applyAlignment="1">
      <alignment wrapText="1"/>
    </xf>
    <xf numFmtId="14" fontId="9" fillId="0" borderId="17" xfId="0" applyNumberFormat="1" applyFont="1" applyFill="1" applyBorder="1" applyAlignment="1">
      <alignment horizontal="center" vertical="center" wrapText="1"/>
    </xf>
    <xf numFmtId="4" fontId="9" fillId="0" borderId="17" xfId="0" applyNumberFormat="1" applyFont="1" applyFill="1" applyBorder="1" applyAlignment="1">
      <alignment horizontal="center" vertical="center"/>
    </xf>
    <xf numFmtId="0" fontId="3" fillId="0" borderId="17" xfId="0" applyFont="1" applyFill="1" applyBorder="1" applyAlignment="1">
      <alignment horizontal="center" vertical="center" wrapText="1"/>
    </xf>
    <xf numFmtId="4" fontId="3" fillId="0" borderId="17" xfId="0" applyNumberFormat="1" applyFont="1" applyFill="1" applyBorder="1" applyAlignment="1">
      <alignment horizontal="center" vertical="center" wrapText="1"/>
    </xf>
    <xf numFmtId="2" fontId="3" fillId="0" borderId="17" xfId="0" applyNumberFormat="1" applyFont="1" applyFill="1" applyBorder="1" applyAlignment="1">
      <alignment horizontal="center" vertical="center" wrapText="1"/>
    </xf>
    <xf numFmtId="0" fontId="9" fillId="0" borderId="17" xfId="0" applyFont="1" applyFill="1" applyBorder="1" applyAlignment="1">
      <alignment horizontal="center" vertical="center"/>
    </xf>
    <xf numFmtId="2" fontId="0" fillId="0" borderId="0" xfId="0" applyNumberFormat="1"/>
    <xf numFmtId="0" fontId="3" fillId="0" borderId="17" xfId="0" applyFont="1" applyBorder="1" applyAlignment="1">
      <alignment horizontal="center" vertical="center" wrapText="1"/>
    </xf>
    <xf numFmtId="4" fontId="3" fillId="0" borderId="17"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36" fillId="0" borderId="17" xfId="23" applyFont="1" applyBorder="1" applyAlignment="1">
      <alignment horizontal="center" vertical="top" wrapText="1"/>
    </xf>
    <xf numFmtId="4" fontId="32" fillId="0" borderId="17" xfId="0" applyNumberFormat="1" applyFont="1" applyBorder="1" applyAlignment="1">
      <alignment horizontal="center"/>
    </xf>
    <xf numFmtId="4" fontId="32" fillId="0" borderId="17" xfId="0" applyNumberFormat="1" applyFont="1" applyFill="1" applyBorder="1" applyAlignment="1">
      <alignment horizontal="center"/>
    </xf>
    <xf numFmtId="0" fontId="1" fillId="15" borderId="0" xfId="0" applyFont="1" applyFill="1" applyBorder="1" applyAlignment="1">
      <alignment horizontal="center" vertical="center" wrapText="1"/>
    </xf>
    <xf numFmtId="0" fontId="1" fillId="15" borderId="16" xfId="0" applyFont="1" applyFill="1" applyBorder="1" applyAlignment="1">
      <alignment horizontal="center" vertical="center" wrapText="1"/>
    </xf>
    <xf numFmtId="0" fontId="3" fillId="15" borderId="18"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3" fillId="15" borderId="23" xfId="0" applyFont="1" applyFill="1" applyBorder="1" applyAlignment="1">
      <alignment horizontal="center" vertical="center" wrapText="1"/>
    </xf>
    <xf numFmtId="0" fontId="3" fillId="15" borderId="20" xfId="0" applyFont="1" applyFill="1" applyBorder="1" applyAlignment="1">
      <alignment horizontal="center" vertical="center" wrapText="1"/>
    </xf>
    <xf numFmtId="0" fontId="3" fillId="15" borderId="15" xfId="0" applyFont="1" applyFill="1" applyBorder="1" applyAlignment="1">
      <alignment horizontal="center" vertical="center" wrapText="1"/>
    </xf>
    <xf numFmtId="0" fontId="3" fillId="15" borderId="24" xfId="0" applyFont="1" applyFill="1" applyBorder="1" applyAlignment="1">
      <alignment horizontal="center" vertical="center" wrapText="1"/>
    </xf>
    <xf numFmtId="0" fontId="6" fillId="15" borderId="0" xfId="0" applyFont="1" applyFill="1" applyAlignment="1">
      <alignment horizontal="right" vertical="center"/>
    </xf>
    <xf numFmtId="0" fontId="4" fillId="15" borderId="0" xfId="0" applyFont="1" applyFill="1" applyAlignment="1">
      <alignment horizontal="center" vertical="center"/>
    </xf>
    <xf numFmtId="0" fontId="1" fillId="0" borderId="0" xfId="0" applyFont="1" applyAlignment="1">
      <alignment horizontal="justify" vertical="center"/>
    </xf>
    <xf numFmtId="0" fontId="5" fillId="15" borderId="23" xfId="0" applyFont="1" applyFill="1" applyBorder="1" applyAlignment="1">
      <alignment horizontal="center" vertical="center" wrapText="1"/>
    </xf>
    <xf numFmtId="0" fontId="5" fillId="15" borderId="24" xfId="0" applyFont="1" applyFill="1" applyBorder="1" applyAlignment="1">
      <alignment horizontal="center" vertical="center" wrapText="1"/>
    </xf>
    <xf numFmtId="0" fontId="5" fillId="15" borderId="20" xfId="0" applyFont="1" applyFill="1" applyBorder="1" applyAlignment="1">
      <alignment horizontal="center" vertical="center" wrapText="1"/>
    </xf>
    <xf numFmtId="0" fontId="5" fillId="15" borderId="26" xfId="0" applyFont="1" applyFill="1" applyBorder="1" applyAlignment="1">
      <alignment horizontal="center" vertical="center" wrapText="1"/>
    </xf>
    <xf numFmtId="0" fontId="5" fillId="15" borderId="27"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1" fillId="15" borderId="29" xfId="0" applyFont="1" applyFill="1" applyBorder="1" applyAlignment="1">
      <alignment horizontal="right" vertical="center"/>
    </xf>
    <xf numFmtId="0" fontId="5" fillId="15" borderId="28" xfId="0" applyFont="1" applyFill="1" applyBorder="1" applyAlignment="1">
      <alignment horizontal="center" vertical="center" wrapText="1"/>
    </xf>
    <xf numFmtId="0" fontId="5" fillId="15" borderId="29" xfId="0" applyFont="1" applyFill="1" applyBorder="1" applyAlignment="1">
      <alignment horizontal="center" vertical="center" wrapText="1"/>
    </xf>
    <xf numFmtId="0" fontId="5" fillId="15" borderId="13" xfId="0" applyFont="1" applyFill="1" applyBorder="1" applyAlignment="1">
      <alignment horizontal="center" vertical="center" wrapText="1"/>
    </xf>
    <xf numFmtId="0" fontId="1" fillId="0" borderId="0" xfId="0" applyFont="1" applyAlignment="1">
      <alignment vertical="center" wrapText="1"/>
    </xf>
    <xf numFmtId="0" fontId="1" fillId="0" borderId="16" xfId="0" applyFont="1" applyBorder="1" applyAlignment="1">
      <alignment vertical="center" wrapText="1"/>
    </xf>
    <xf numFmtId="0" fontId="0" fillId="17" borderId="22" xfId="0" applyFill="1" applyBorder="1" applyAlignment="1">
      <alignment wrapText="1"/>
    </xf>
    <xf numFmtId="0" fontId="0" fillId="17" borderId="0" xfId="0" applyFill="1" applyBorder="1" applyAlignment="1">
      <alignment wrapText="1"/>
    </xf>
    <xf numFmtId="0" fontId="3" fillId="0" borderId="25" xfId="0" applyFont="1" applyBorder="1" applyAlignment="1">
      <alignment horizontal="left" vertical="center" wrapText="1"/>
    </xf>
    <xf numFmtId="0" fontId="6"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center" vertical="center"/>
    </xf>
    <xf numFmtId="0" fontId="3" fillId="0" borderId="17" xfId="0" applyFont="1" applyBorder="1" applyAlignment="1">
      <alignment horizontal="center" vertical="center" wrapText="1"/>
    </xf>
    <xf numFmtId="0" fontId="1" fillId="0" borderId="0" xfId="0" applyFont="1" applyBorder="1" applyAlignment="1">
      <alignment vertical="center" wrapText="1"/>
    </xf>
    <xf numFmtId="0" fontId="1" fillId="0" borderId="16" xfId="0" applyFont="1" applyBorder="1" applyAlignment="1">
      <alignment horizontal="center" vertical="center" wrapText="1"/>
    </xf>
    <xf numFmtId="0" fontId="1" fillId="0" borderId="0" xfId="0" applyFont="1" applyAlignment="1">
      <alignment horizontal="right" vertical="center"/>
    </xf>
    <xf numFmtId="0" fontId="3" fillId="0" borderId="0" xfId="0" applyFont="1" applyAlignment="1">
      <alignment horizontal="left" vertical="center" wrapText="1"/>
    </xf>
    <xf numFmtId="0" fontId="1" fillId="0" borderId="29" xfId="0" applyFont="1" applyBorder="1" applyAlignment="1">
      <alignment horizontal="right" vertical="center"/>
    </xf>
    <xf numFmtId="0" fontId="1" fillId="0" borderId="0" xfId="0" applyFont="1" applyBorder="1" applyAlignment="1">
      <alignment horizontal="center" vertical="center" wrapText="1"/>
    </xf>
    <xf numFmtId="0" fontId="5" fillId="15" borderId="18" xfId="0" applyFont="1" applyFill="1" applyBorder="1" applyAlignment="1">
      <alignment horizontal="center" vertical="center" wrapText="1"/>
    </xf>
    <xf numFmtId="0" fontId="5" fillId="15" borderId="14" xfId="0" applyFont="1" applyFill="1" applyBorder="1" applyAlignment="1">
      <alignment horizontal="center" vertical="center" wrapText="1"/>
    </xf>
    <xf numFmtId="0" fontId="30" fillId="15" borderId="0" xfId="0" applyFont="1" applyFill="1" applyAlignment="1">
      <alignment horizontal="center" wrapText="1"/>
    </xf>
    <xf numFmtId="0" fontId="32" fillId="0" borderId="17" xfId="0" applyFont="1" applyFill="1" applyBorder="1" applyAlignment="1">
      <alignment wrapText="1"/>
    </xf>
    <xf numFmtId="0" fontId="36" fillId="15" borderId="17" xfId="0" applyFont="1" applyFill="1" applyBorder="1" applyAlignment="1">
      <alignment horizontal="center" vertical="top" wrapText="1"/>
    </xf>
    <xf numFmtId="0" fontId="36" fillId="0" borderId="17" xfId="23" applyFont="1" applyBorder="1" applyAlignment="1">
      <alignment horizontal="center" vertical="top" wrapText="1"/>
    </xf>
    <xf numFmtId="0" fontId="10" fillId="15" borderId="16" xfId="0" applyFont="1" applyFill="1" applyBorder="1" applyAlignment="1">
      <alignment horizontal="right"/>
    </xf>
    <xf numFmtId="0" fontId="35" fillId="15" borderId="17" xfId="23" applyFont="1" applyFill="1" applyBorder="1" applyAlignment="1">
      <alignment horizontal="center" vertical="center" wrapText="1"/>
    </xf>
    <xf numFmtId="0" fontId="37" fillId="15" borderId="0" xfId="0" applyFont="1" applyFill="1" applyAlignment="1">
      <alignment wrapText="1"/>
    </xf>
  </cellXfs>
  <cellStyles count="32">
    <cellStyle name="Акцент1 2" xfId="1"/>
    <cellStyle name="Акцент2 2" xfId="2"/>
    <cellStyle name="Акцент3 2" xfId="3"/>
    <cellStyle name="Акцент4 2" xfId="4"/>
    <cellStyle name="Акцент5 2" xfId="5"/>
    <cellStyle name="Акцент6 2" xfId="6"/>
    <cellStyle name="Ввод  2" xfId="7"/>
    <cellStyle name="Вывод 2" xfId="8"/>
    <cellStyle name="Вычисление 2" xfId="9"/>
    <cellStyle name="Гиперссылка" xfId="10" builtinId="8"/>
    <cellStyle name="Гиперссылка 2" xfId="11"/>
    <cellStyle name="Заголовок 1 2" xfId="12"/>
    <cellStyle name="Заголовок 2 2" xfId="13"/>
    <cellStyle name="Заголовок 3 2" xfId="14"/>
    <cellStyle name="Заголовок 4 2" xfId="15"/>
    <cellStyle name="Итог 2" xfId="16"/>
    <cellStyle name="Контрольная ячейка 2" xfId="17"/>
    <cellStyle name="Название 2" xfId="18"/>
    <cellStyle name="Нейтральный 2" xfId="19"/>
    <cellStyle name="Обычный" xfId="0" builtinId="0"/>
    <cellStyle name="Обычный 2" xfId="20"/>
    <cellStyle name="Обычный 2 2" xfId="21"/>
    <cellStyle name="Обычный 2 3" xfId="22"/>
    <cellStyle name="Обычный 3" xfId="23"/>
    <cellStyle name="Плохой 2" xfId="24"/>
    <cellStyle name="Пояснение 2" xfId="25"/>
    <cellStyle name="Примечание 2" xfId="26"/>
    <cellStyle name="Процентный 2" xfId="27"/>
    <cellStyle name="Связанная ячейка 2" xfId="28"/>
    <cellStyle name="Стиль 1" xfId="29"/>
    <cellStyle name="Текст предупреждения 2" xfId="30"/>
    <cellStyle name="Хороший 2" xfId="31"/>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CF0B65AD7F358AF64A7F96E48FA9F722905D1B93A50E5216B7F11D768EEDDF1330B561F0A1B2C9E9U8x2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U128"/>
  <sheetViews>
    <sheetView tabSelected="1" view="pageBreakPreview" zoomScaleNormal="100" zoomScaleSheetLayoutView="70" workbookViewId="0">
      <selection activeCell="D115" sqref="D115"/>
    </sheetView>
  </sheetViews>
  <sheetFormatPr defaultColWidth="8.85546875" defaultRowHeight="15"/>
  <cols>
    <col min="1" max="1" width="41.7109375" style="26" customWidth="1"/>
    <col min="2" max="9" width="12.140625" style="26" customWidth="1"/>
    <col min="10" max="11" width="15.85546875" style="26" customWidth="1"/>
    <col min="12" max="16384" width="8.85546875" style="26"/>
  </cols>
  <sheetData>
    <row r="1" spans="1:11" ht="15.75">
      <c r="A1" s="25"/>
    </row>
    <row r="2" spans="1:11" ht="16.5">
      <c r="A2" s="113" t="s">
        <v>191</v>
      </c>
      <c r="B2" s="113"/>
      <c r="C2" s="113"/>
      <c r="D2" s="113"/>
      <c r="E2" s="113"/>
      <c r="F2" s="113"/>
      <c r="G2" s="113"/>
      <c r="H2" s="113"/>
      <c r="I2" s="113"/>
      <c r="J2" s="113"/>
      <c r="K2" s="113"/>
    </row>
    <row r="3" spans="1:11" ht="15.75">
      <c r="A3" s="114"/>
      <c r="B3" s="114"/>
      <c r="C3" s="114"/>
      <c r="D3" s="114"/>
      <c r="E3" s="114"/>
      <c r="F3" s="114"/>
      <c r="G3" s="114"/>
      <c r="H3" s="114"/>
      <c r="I3" s="114"/>
      <c r="J3" s="114"/>
      <c r="K3" s="114"/>
    </row>
    <row r="4" spans="1:11" ht="15.75">
      <c r="A4" s="114" t="s">
        <v>192</v>
      </c>
      <c r="B4" s="114"/>
      <c r="C4" s="114"/>
      <c r="D4" s="114"/>
      <c r="E4" s="114"/>
      <c r="F4" s="114"/>
      <c r="G4" s="114"/>
      <c r="H4" s="114"/>
      <c r="I4" s="114"/>
      <c r="J4" s="114"/>
      <c r="K4" s="114"/>
    </row>
    <row r="5" spans="1:11" ht="15.75">
      <c r="A5" s="114" t="s">
        <v>193</v>
      </c>
      <c r="B5" s="114"/>
      <c r="C5" s="114"/>
      <c r="D5" s="114"/>
      <c r="E5" s="114"/>
      <c r="F5" s="114"/>
      <c r="G5" s="114"/>
      <c r="H5" s="114"/>
      <c r="I5" s="114"/>
      <c r="J5" s="114"/>
      <c r="K5" s="114"/>
    </row>
    <row r="6" spans="1:11" ht="15.75">
      <c r="A6" s="114" t="s">
        <v>194</v>
      </c>
      <c r="B6" s="114"/>
      <c r="C6" s="114"/>
      <c r="D6" s="114"/>
      <c r="E6" s="114"/>
      <c r="F6" s="114"/>
      <c r="G6" s="114"/>
      <c r="H6" s="114"/>
      <c r="I6" s="114"/>
      <c r="J6" s="114"/>
      <c r="K6" s="114"/>
    </row>
    <row r="7" spans="1:11" ht="15.75">
      <c r="A7" s="27"/>
    </row>
    <row r="8" spans="1:11" ht="15.75">
      <c r="A8" s="28" t="s">
        <v>195</v>
      </c>
      <c r="B8" s="28"/>
    </row>
    <row r="9" spans="1:11" ht="63">
      <c r="A9" s="28" t="s">
        <v>196</v>
      </c>
      <c r="B9" s="106" t="s">
        <v>56</v>
      </c>
      <c r="C9" s="106"/>
      <c r="D9" s="106"/>
      <c r="E9" s="106"/>
      <c r="F9" s="106"/>
      <c r="G9" s="106"/>
      <c r="H9" s="106"/>
      <c r="I9" s="106"/>
      <c r="J9" s="106"/>
      <c r="K9" s="29"/>
    </row>
    <row r="10" spans="1:11" ht="15.75">
      <c r="A10" s="28"/>
      <c r="B10" s="30"/>
      <c r="K10" s="29"/>
    </row>
    <row r="11" spans="1:11" ht="46.9" customHeight="1">
      <c r="A11" s="28" t="s">
        <v>197</v>
      </c>
      <c r="B11" s="105" t="s">
        <v>38</v>
      </c>
      <c r="C11" s="105"/>
      <c r="D11" s="105"/>
      <c r="E11" s="105"/>
      <c r="F11" s="105"/>
      <c r="G11" s="105"/>
      <c r="H11" s="105"/>
      <c r="I11" s="105"/>
      <c r="J11" s="105"/>
      <c r="K11" s="105"/>
    </row>
    <row r="12" spans="1:11" ht="15.75">
      <c r="A12" s="27"/>
      <c r="K12" s="29"/>
    </row>
    <row r="13" spans="1:11" ht="16.5" thickBot="1">
      <c r="A13" s="122" t="s">
        <v>198</v>
      </c>
      <c r="B13" s="122"/>
      <c r="C13" s="122"/>
      <c r="D13" s="122"/>
      <c r="E13" s="122"/>
      <c r="F13" s="122"/>
      <c r="G13" s="122"/>
      <c r="H13" s="122"/>
      <c r="I13" s="122"/>
      <c r="J13" s="122"/>
      <c r="K13" s="122"/>
    </row>
    <row r="14" spans="1:11" ht="15.75" thickBot="1">
      <c r="A14" s="107" t="s">
        <v>199</v>
      </c>
      <c r="B14" s="107" t="s">
        <v>200</v>
      </c>
      <c r="C14" s="6" t="s">
        <v>201</v>
      </c>
      <c r="D14" s="109" t="s">
        <v>203</v>
      </c>
      <c r="E14" s="112"/>
      <c r="F14" s="112"/>
      <c r="G14" s="112"/>
      <c r="H14" s="112"/>
      <c r="I14" s="112"/>
      <c r="J14" s="112"/>
      <c r="K14" s="110"/>
    </row>
    <row r="15" spans="1:11" ht="26.45" customHeight="1" thickBot="1">
      <c r="A15" s="111"/>
      <c r="B15" s="111"/>
      <c r="C15" s="7" t="s">
        <v>202</v>
      </c>
      <c r="D15" s="109" t="s">
        <v>204</v>
      </c>
      <c r="E15" s="112"/>
      <c r="F15" s="110"/>
      <c r="G15" s="107" t="s">
        <v>205</v>
      </c>
      <c r="H15" s="107" t="s">
        <v>206</v>
      </c>
      <c r="I15" s="107" t="s">
        <v>207</v>
      </c>
      <c r="J15" s="109" t="s">
        <v>208</v>
      </c>
      <c r="K15" s="110"/>
    </row>
    <row r="16" spans="1:11" ht="90" thickBot="1">
      <c r="A16" s="108"/>
      <c r="B16" s="108"/>
      <c r="C16" s="8"/>
      <c r="D16" s="9" t="s">
        <v>209</v>
      </c>
      <c r="E16" s="9" t="s">
        <v>210</v>
      </c>
      <c r="F16" s="9" t="s">
        <v>211</v>
      </c>
      <c r="G16" s="108"/>
      <c r="H16" s="108"/>
      <c r="I16" s="108"/>
      <c r="J16" s="9" t="s">
        <v>212</v>
      </c>
      <c r="K16" s="9" t="s">
        <v>213</v>
      </c>
    </row>
    <row r="17" spans="1:11" ht="15.75" thickBot="1">
      <c r="A17" s="10">
        <v>1</v>
      </c>
      <c r="B17" s="9">
        <v>2</v>
      </c>
      <c r="C17" s="9">
        <v>3</v>
      </c>
      <c r="D17" s="9">
        <v>4</v>
      </c>
      <c r="E17" s="9">
        <v>5</v>
      </c>
      <c r="F17" s="9">
        <v>6</v>
      </c>
      <c r="G17" s="9">
        <v>7</v>
      </c>
      <c r="H17" s="9">
        <v>8</v>
      </c>
      <c r="I17" s="9">
        <v>9</v>
      </c>
      <c r="J17" s="9">
        <v>10</v>
      </c>
      <c r="K17" s="9">
        <v>11</v>
      </c>
    </row>
    <row r="18" spans="1:11">
      <c r="A18" s="119" t="s">
        <v>214</v>
      </c>
      <c r="B18" s="120"/>
      <c r="C18" s="120"/>
      <c r="D18" s="120"/>
      <c r="E18" s="120"/>
      <c r="F18" s="120"/>
      <c r="G18" s="120"/>
      <c r="H18" s="120"/>
      <c r="I18" s="120"/>
      <c r="J18" s="120"/>
      <c r="K18" s="121"/>
    </row>
    <row r="19" spans="1:11" ht="15.75" thickBot="1">
      <c r="A19" s="123" t="s">
        <v>215</v>
      </c>
      <c r="B19" s="124"/>
      <c r="C19" s="124"/>
      <c r="D19" s="124"/>
      <c r="E19" s="124"/>
      <c r="F19" s="124"/>
      <c r="G19" s="124"/>
      <c r="H19" s="124"/>
      <c r="I19" s="124"/>
      <c r="J19" s="124"/>
      <c r="K19" s="125"/>
    </row>
    <row r="20" spans="1:11" s="52" customFormat="1" ht="51.75" thickBot="1">
      <c r="A20" s="49" t="s">
        <v>216</v>
      </c>
      <c r="B20" s="50">
        <v>101</v>
      </c>
      <c r="C20" s="51">
        <f>SUM(D20:K20)</f>
        <v>4094</v>
      </c>
      <c r="D20" s="51"/>
      <c r="E20" s="51"/>
      <c r="F20" s="51"/>
      <c r="G20" s="51">
        <v>93</v>
      </c>
      <c r="H20" s="51">
        <v>27</v>
      </c>
      <c r="I20" s="51">
        <v>9</v>
      </c>
      <c r="J20" s="51">
        <v>238</v>
      </c>
      <c r="K20" s="51">
        <v>3727</v>
      </c>
    </row>
    <row r="21" spans="1:11" ht="51.75" thickBot="1">
      <c r="A21" s="11" t="s">
        <v>217</v>
      </c>
      <c r="B21" s="9">
        <v>102</v>
      </c>
      <c r="C21" s="12">
        <f t="shared" ref="C21:C49" si="0">SUM(D21:K21)</f>
        <v>0</v>
      </c>
      <c r="D21" s="12"/>
      <c r="E21" s="12"/>
      <c r="F21" s="12"/>
      <c r="G21" s="12"/>
      <c r="H21" s="12"/>
      <c r="I21" s="12"/>
      <c r="J21" s="12"/>
      <c r="K21" s="12"/>
    </row>
    <row r="22" spans="1:11" s="52" customFormat="1" ht="39" thickBot="1">
      <c r="A22" s="49" t="s">
        <v>219</v>
      </c>
      <c r="B22" s="50">
        <v>103</v>
      </c>
      <c r="C22" s="51">
        <f t="shared" si="0"/>
        <v>80</v>
      </c>
      <c r="D22" s="51"/>
      <c r="E22" s="51"/>
      <c r="F22" s="51"/>
      <c r="G22" s="51">
        <v>56</v>
      </c>
      <c r="H22" s="51">
        <v>16</v>
      </c>
      <c r="I22" s="51">
        <v>8</v>
      </c>
      <c r="J22" s="51"/>
      <c r="K22" s="51"/>
    </row>
    <row r="23" spans="1:11" s="24" customFormat="1" ht="51.75" thickBot="1">
      <c r="A23" s="21" t="s">
        <v>353</v>
      </c>
      <c r="B23" s="22" t="s">
        <v>355</v>
      </c>
      <c r="C23" s="23">
        <f t="shared" si="0"/>
        <v>46</v>
      </c>
      <c r="D23" s="23"/>
      <c r="E23" s="23"/>
      <c r="F23" s="23"/>
      <c r="G23" s="23">
        <v>26</v>
      </c>
      <c r="H23" s="23">
        <v>14</v>
      </c>
      <c r="I23" s="23">
        <v>6</v>
      </c>
      <c r="J23" s="23"/>
      <c r="K23" s="23"/>
    </row>
    <row r="24" spans="1:11" s="24" customFormat="1" ht="51.75" thickBot="1">
      <c r="A24" s="21" t="s">
        <v>354</v>
      </c>
      <c r="B24" s="22" t="s">
        <v>356</v>
      </c>
      <c r="C24" s="23">
        <f t="shared" si="0"/>
        <v>9</v>
      </c>
      <c r="D24" s="23"/>
      <c r="E24" s="23"/>
      <c r="F24" s="23"/>
      <c r="G24" s="23">
        <v>7</v>
      </c>
      <c r="H24" s="23">
        <v>2</v>
      </c>
      <c r="I24" s="23">
        <v>0</v>
      </c>
      <c r="J24" s="23"/>
      <c r="K24" s="23"/>
    </row>
    <row r="25" spans="1:11" s="24" customFormat="1" ht="51.75" thickBot="1">
      <c r="A25" s="21" t="s">
        <v>220</v>
      </c>
      <c r="B25" s="22">
        <v>104</v>
      </c>
      <c r="C25" s="23">
        <f t="shared" si="0"/>
        <v>25</v>
      </c>
      <c r="D25" s="23"/>
      <c r="E25" s="23"/>
      <c r="F25" s="23"/>
      <c r="G25" s="23">
        <v>23</v>
      </c>
      <c r="H25" s="23">
        <v>0</v>
      </c>
      <c r="I25" s="23">
        <v>2</v>
      </c>
      <c r="J25" s="23"/>
      <c r="K25" s="23"/>
    </row>
    <row r="26" spans="1:11" s="60" customFormat="1" ht="64.5" thickBot="1">
      <c r="A26" s="57" t="s">
        <v>357</v>
      </c>
      <c r="B26" s="58" t="s">
        <v>358</v>
      </c>
      <c r="C26" s="59">
        <f t="shared" si="0"/>
        <v>21</v>
      </c>
      <c r="D26" s="59"/>
      <c r="E26" s="59"/>
      <c r="F26" s="59"/>
      <c r="G26" s="59">
        <v>19</v>
      </c>
      <c r="H26" s="59"/>
      <c r="I26" s="59">
        <v>2</v>
      </c>
      <c r="J26" s="59"/>
      <c r="K26" s="59"/>
    </row>
    <row r="27" spans="1:11" s="56" customFormat="1" ht="77.25" thickBot="1">
      <c r="A27" s="53" t="s">
        <v>363</v>
      </c>
      <c r="B27" s="54">
        <v>105</v>
      </c>
      <c r="C27" s="55">
        <f t="shared" si="0"/>
        <v>4</v>
      </c>
      <c r="D27" s="55"/>
      <c r="E27" s="55"/>
      <c r="F27" s="55"/>
      <c r="G27" s="55">
        <v>4</v>
      </c>
      <c r="H27" s="55"/>
      <c r="I27" s="55"/>
      <c r="J27" s="55"/>
      <c r="K27" s="55"/>
    </row>
    <row r="28" spans="1:11" s="56" customFormat="1" ht="64.5" thickBot="1">
      <c r="A28" s="53" t="s">
        <v>221</v>
      </c>
      <c r="B28" s="54">
        <v>106</v>
      </c>
      <c r="C28" s="55">
        <f t="shared" si="0"/>
        <v>0</v>
      </c>
      <c r="D28" s="55"/>
      <c r="E28" s="55"/>
      <c r="F28" s="55"/>
      <c r="G28" s="55"/>
      <c r="H28" s="55"/>
      <c r="I28" s="55"/>
      <c r="J28" s="55"/>
      <c r="K28" s="55"/>
    </row>
    <row r="29" spans="1:11" ht="26.25" thickBot="1">
      <c r="A29" s="11" t="s">
        <v>222</v>
      </c>
      <c r="B29" s="9">
        <v>107</v>
      </c>
      <c r="C29" s="12">
        <f t="shared" si="0"/>
        <v>0</v>
      </c>
      <c r="D29" s="12"/>
      <c r="E29" s="12"/>
      <c r="F29" s="12"/>
      <c r="G29" s="12"/>
      <c r="H29" s="12"/>
      <c r="I29" s="12"/>
      <c r="J29" s="12"/>
      <c r="K29" s="12"/>
    </row>
    <row r="30" spans="1:11" ht="26.25" thickBot="1">
      <c r="A30" s="11" t="s">
        <v>223</v>
      </c>
      <c r="B30" s="9">
        <v>108</v>
      </c>
      <c r="C30" s="12">
        <f t="shared" si="0"/>
        <v>0</v>
      </c>
      <c r="D30" s="12"/>
      <c r="E30" s="12"/>
      <c r="F30" s="12"/>
      <c r="G30" s="12"/>
      <c r="H30" s="12"/>
      <c r="I30" s="12"/>
      <c r="J30" s="12"/>
      <c r="K30" s="12"/>
    </row>
    <row r="31" spans="1:11" ht="39" thickBot="1">
      <c r="A31" s="11" t="s">
        <v>224</v>
      </c>
      <c r="B31" s="9">
        <v>109</v>
      </c>
      <c r="C31" s="12">
        <f t="shared" si="0"/>
        <v>0</v>
      </c>
      <c r="D31" s="12"/>
      <c r="E31" s="12"/>
      <c r="F31" s="12"/>
      <c r="G31" s="12"/>
      <c r="H31" s="12"/>
      <c r="I31" s="12"/>
      <c r="J31" s="12"/>
      <c r="K31" s="12"/>
    </row>
    <row r="32" spans="1:11" ht="51.75" thickBot="1">
      <c r="A32" s="32" t="s">
        <v>359</v>
      </c>
      <c r="B32" s="9" t="s">
        <v>361</v>
      </c>
      <c r="C32" s="12">
        <f t="shared" si="0"/>
        <v>4094</v>
      </c>
      <c r="D32" s="12"/>
      <c r="E32" s="12"/>
      <c r="F32" s="12"/>
      <c r="G32" s="12">
        <v>93</v>
      </c>
      <c r="H32" s="12">
        <v>27</v>
      </c>
      <c r="I32" s="12">
        <v>9</v>
      </c>
      <c r="J32" s="12">
        <v>238</v>
      </c>
      <c r="K32" s="12">
        <v>3727</v>
      </c>
    </row>
    <row r="33" spans="1:11" ht="51.75" thickBot="1">
      <c r="A33" s="32" t="s">
        <v>360</v>
      </c>
      <c r="B33" s="9" t="s">
        <v>362</v>
      </c>
      <c r="C33" s="12">
        <f t="shared" si="0"/>
        <v>3</v>
      </c>
      <c r="D33" s="12"/>
      <c r="E33" s="12"/>
      <c r="F33" s="12"/>
      <c r="G33" s="12">
        <v>2</v>
      </c>
      <c r="H33" s="12">
        <v>1</v>
      </c>
      <c r="I33" s="12"/>
      <c r="J33" s="12"/>
      <c r="K33" s="12"/>
    </row>
    <row r="34" spans="1:11" s="52" customFormat="1" ht="26.25" thickBot="1">
      <c r="A34" s="49" t="s">
        <v>225</v>
      </c>
      <c r="B34" s="50">
        <v>110</v>
      </c>
      <c r="C34" s="51">
        <f t="shared" si="0"/>
        <v>4069</v>
      </c>
      <c r="D34" s="51"/>
      <c r="E34" s="51"/>
      <c r="F34" s="51"/>
      <c r="G34" s="51">
        <v>70</v>
      </c>
      <c r="H34" s="51">
        <v>27</v>
      </c>
      <c r="I34" s="51">
        <v>7</v>
      </c>
      <c r="J34" s="51">
        <v>238</v>
      </c>
      <c r="K34" s="51">
        <v>3727</v>
      </c>
    </row>
    <row r="35" spans="1:11" s="24" customFormat="1" ht="51.75" thickBot="1">
      <c r="A35" s="21" t="s">
        <v>226</v>
      </c>
      <c r="B35" s="22">
        <v>111</v>
      </c>
      <c r="C35" s="23">
        <f t="shared" si="0"/>
        <v>55</v>
      </c>
      <c r="D35" s="23"/>
      <c r="E35" s="23"/>
      <c r="F35" s="23"/>
      <c r="G35" s="23">
        <v>33</v>
      </c>
      <c r="H35" s="23">
        <v>16</v>
      </c>
      <c r="I35" s="23">
        <v>6</v>
      </c>
      <c r="J35" s="23"/>
      <c r="K35" s="23"/>
    </row>
    <row r="36" spans="1:11" s="56" customFormat="1" ht="64.5" thickBot="1">
      <c r="A36" s="53" t="s">
        <v>364</v>
      </c>
      <c r="B36" s="54" t="s">
        <v>365</v>
      </c>
      <c r="C36" s="55">
        <f t="shared" si="0"/>
        <v>46</v>
      </c>
      <c r="D36" s="55"/>
      <c r="E36" s="55"/>
      <c r="F36" s="55"/>
      <c r="G36" s="55">
        <v>26</v>
      </c>
      <c r="H36" s="55">
        <v>14</v>
      </c>
      <c r="I36" s="55">
        <v>6</v>
      </c>
      <c r="J36" s="55"/>
      <c r="K36" s="55"/>
    </row>
    <row r="37" spans="1:11" s="56" customFormat="1" ht="64.5" thickBot="1">
      <c r="A37" s="53" t="s">
        <v>0</v>
      </c>
      <c r="B37" s="54" t="s">
        <v>1</v>
      </c>
      <c r="C37" s="55">
        <f t="shared" si="0"/>
        <v>9</v>
      </c>
      <c r="D37" s="55"/>
      <c r="E37" s="55"/>
      <c r="F37" s="55"/>
      <c r="G37" s="55">
        <v>7</v>
      </c>
      <c r="H37" s="55">
        <v>2</v>
      </c>
      <c r="I37" s="55"/>
      <c r="J37" s="55"/>
      <c r="K37" s="55"/>
    </row>
    <row r="38" spans="1:11" ht="39" thickBot="1">
      <c r="A38" s="11" t="s">
        <v>227</v>
      </c>
      <c r="B38" s="9">
        <v>112</v>
      </c>
      <c r="C38" s="12">
        <f t="shared" si="0"/>
        <v>0</v>
      </c>
      <c r="D38" s="12"/>
      <c r="E38" s="12"/>
      <c r="F38" s="12"/>
      <c r="G38" s="12"/>
      <c r="H38" s="12"/>
      <c r="I38" s="12"/>
      <c r="J38" s="12"/>
      <c r="K38" s="12"/>
    </row>
    <row r="39" spans="1:11" ht="39" thickBot="1">
      <c r="A39" s="11" t="s">
        <v>228</v>
      </c>
      <c r="B39" s="9">
        <v>113</v>
      </c>
      <c r="C39" s="12">
        <f t="shared" si="0"/>
        <v>0</v>
      </c>
      <c r="D39" s="12"/>
      <c r="E39" s="12"/>
      <c r="F39" s="12"/>
      <c r="G39" s="12"/>
      <c r="H39" s="12"/>
      <c r="I39" s="12"/>
      <c r="J39" s="12"/>
      <c r="K39" s="12"/>
    </row>
    <row r="40" spans="1:11" ht="39" thickBot="1">
      <c r="A40" s="11" t="s">
        <v>229</v>
      </c>
      <c r="B40" s="9">
        <v>114</v>
      </c>
      <c r="C40" s="12">
        <f t="shared" si="0"/>
        <v>4069</v>
      </c>
      <c r="D40" s="12"/>
      <c r="E40" s="12"/>
      <c r="F40" s="12"/>
      <c r="G40" s="12">
        <v>70</v>
      </c>
      <c r="H40" s="12">
        <v>27</v>
      </c>
      <c r="I40" s="12">
        <v>7</v>
      </c>
      <c r="J40" s="12">
        <v>238</v>
      </c>
      <c r="K40" s="12">
        <v>3727</v>
      </c>
    </row>
    <row r="41" spans="1:11" ht="26.25" thickBot="1">
      <c r="A41" s="33" t="s">
        <v>34</v>
      </c>
      <c r="B41" s="34">
        <v>115</v>
      </c>
      <c r="C41" s="76">
        <f t="shared" si="0"/>
        <v>0</v>
      </c>
      <c r="D41" s="35"/>
      <c r="E41" s="35"/>
      <c r="F41" s="35"/>
      <c r="G41" s="35"/>
      <c r="H41" s="35"/>
      <c r="I41" s="35"/>
      <c r="J41" s="35"/>
      <c r="K41" s="35"/>
    </row>
    <row r="42" spans="1:11" ht="15.75" thickBot="1">
      <c r="A42" s="36" t="s">
        <v>230</v>
      </c>
      <c r="B42" s="37">
        <v>116</v>
      </c>
      <c r="C42" s="38">
        <f t="shared" si="0"/>
        <v>0</v>
      </c>
      <c r="D42" s="38"/>
      <c r="E42" s="38"/>
      <c r="F42" s="38"/>
      <c r="G42" s="38"/>
      <c r="H42" s="38"/>
      <c r="I42" s="38"/>
      <c r="J42" s="38"/>
      <c r="K42" s="38"/>
    </row>
    <row r="43" spans="1:11" ht="15.75" thickBot="1">
      <c r="A43" s="39" t="s">
        <v>231</v>
      </c>
      <c r="B43" s="9">
        <v>121</v>
      </c>
      <c r="C43" s="12">
        <f t="shared" si="0"/>
        <v>169</v>
      </c>
      <c r="D43" s="12"/>
      <c r="E43" s="12"/>
      <c r="F43" s="12"/>
      <c r="G43" s="12">
        <v>2</v>
      </c>
      <c r="H43" s="12"/>
      <c r="I43" s="12"/>
      <c r="J43" s="12">
        <v>165</v>
      </c>
      <c r="K43" s="12">
        <v>2</v>
      </c>
    </row>
    <row r="44" spans="1:11" ht="15.75" thickBot="1">
      <c r="A44" s="39" t="s">
        <v>232</v>
      </c>
      <c r="B44" s="9">
        <v>122</v>
      </c>
      <c r="C44" s="12">
        <f t="shared" si="0"/>
        <v>18</v>
      </c>
      <c r="D44" s="12"/>
      <c r="E44" s="12"/>
      <c r="F44" s="12"/>
      <c r="G44" s="12">
        <v>10</v>
      </c>
      <c r="H44" s="12">
        <v>1</v>
      </c>
      <c r="I44" s="12"/>
      <c r="J44" s="12">
        <v>3</v>
      </c>
      <c r="K44" s="12">
        <v>4</v>
      </c>
    </row>
    <row r="45" spans="1:11" ht="26.25" thickBot="1">
      <c r="A45" s="39" t="s">
        <v>33</v>
      </c>
      <c r="B45" s="40">
        <v>123</v>
      </c>
      <c r="C45" s="42">
        <f t="shared" si="0"/>
        <v>17</v>
      </c>
      <c r="D45" s="41"/>
      <c r="E45" s="41"/>
      <c r="F45" s="41"/>
      <c r="G45" s="42">
        <v>9</v>
      </c>
      <c r="H45" s="42">
        <v>1</v>
      </c>
      <c r="I45" s="41"/>
      <c r="J45" s="42">
        <v>3</v>
      </c>
      <c r="K45" s="42">
        <v>4</v>
      </c>
    </row>
    <row r="46" spans="1:11" ht="26.25" thickBot="1">
      <c r="A46" s="39" t="s">
        <v>235</v>
      </c>
      <c r="B46" s="9">
        <v>124</v>
      </c>
      <c r="C46" s="12">
        <f t="shared" si="0"/>
        <v>1</v>
      </c>
      <c r="D46" s="12"/>
      <c r="E46" s="12"/>
      <c r="F46" s="12"/>
      <c r="G46" s="12">
        <v>1</v>
      </c>
      <c r="H46" s="12"/>
      <c r="I46" s="12"/>
      <c r="J46" s="12"/>
      <c r="K46" s="12"/>
    </row>
    <row r="47" spans="1:11" ht="39" thickBot="1">
      <c r="A47" s="39" t="s">
        <v>236</v>
      </c>
      <c r="B47" s="9">
        <v>125</v>
      </c>
      <c r="C47" s="12">
        <f t="shared" si="0"/>
        <v>0</v>
      </c>
      <c r="D47" s="12"/>
      <c r="E47" s="12"/>
      <c r="F47" s="12"/>
      <c r="G47" s="12"/>
      <c r="H47" s="12"/>
      <c r="I47" s="12"/>
      <c r="J47" s="12"/>
      <c r="K47" s="12"/>
    </row>
    <row r="48" spans="1:11" ht="15.75" thickBot="1">
      <c r="A48" s="11" t="s">
        <v>237</v>
      </c>
      <c r="B48" s="9">
        <v>126</v>
      </c>
      <c r="C48" s="12">
        <f t="shared" si="0"/>
        <v>0</v>
      </c>
      <c r="D48" s="12"/>
      <c r="E48" s="12"/>
      <c r="F48" s="12"/>
      <c r="G48" s="12"/>
      <c r="H48" s="12"/>
      <c r="I48" s="12"/>
      <c r="J48" s="12"/>
      <c r="K48" s="12"/>
    </row>
    <row r="49" spans="1:11" ht="39" thickBot="1">
      <c r="A49" s="11" t="s">
        <v>238</v>
      </c>
      <c r="B49" s="9">
        <v>127</v>
      </c>
      <c r="C49" s="12">
        <f t="shared" si="0"/>
        <v>0</v>
      </c>
      <c r="D49" s="12"/>
      <c r="E49" s="12"/>
      <c r="F49" s="12"/>
      <c r="G49" s="12"/>
      <c r="H49" s="12"/>
      <c r="I49" s="12"/>
      <c r="J49" s="12"/>
      <c r="K49" s="12"/>
    </row>
    <row r="50" spans="1:11" ht="15.75" thickBot="1">
      <c r="A50" s="116" t="s">
        <v>239</v>
      </c>
      <c r="B50" s="117"/>
      <c r="C50" s="117"/>
      <c r="D50" s="117"/>
      <c r="E50" s="117"/>
      <c r="F50" s="117"/>
      <c r="G50" s="117"/>
      <c r="H50" s="117"/>
      <c r="I50" s="117"/>
      <c r="J50" s="117"/>
      <c r="K50" s="118"/>
    </row>
    <row r="51" spans="1:11" s="52" customFormat="1" ht="15.75" thickBot="1">
      <c r="A51" s="49" t="s">
        <v>240</v>
      </c>
      <c r="B51" s="50">
        <v>201</v>
      </c>
      <c r="C51" s="51">
        <f t="shared" ref="C51:C64" si="1">SUM(D51:K51)</f>
        <v>351</v>
      </c>
      <c r="D51" s="51"/>
      <c r="E51" s="51"/>
      <c r="F51" s="51"/>
      <c r="G51" s="51">
        <v>303</v>
      </c>
      <c r="H51" s="51">
        <v>40</v>
      </c>
      <c r="I51" s="51">
        <v>8</v>
      </c>
      <c r="J51" s="51"/>
      <c r="K51" s="51"/>
    </row>
    <row r="52" spans="1:11" ht="51.75" thickBot="1">
      <c r="A52" s="14" t="s">
        <v>241</v>
      </c>
      <c r="B52" s="9">
        <v>202</v>
      </c>
      <c r="C52" s="12">
        <f t="shared" si="1"/>
        <v>0</v>
      </c>
      <c r="D52" s="12"/>
      <c r="E52" s="12"/>
      <c r="F52" s="12"/>
      <c r="G52" s="12"/>
      <c r="H52" s="12"/>
      <c r="I52" s="12"/>
      <c r="J52" s="12"/>
      <c r="K52" s="12"/>
    </row>
    <row r="53" spans="1:11" ht="51.75" thickBot="1">
      <c r="A53" s="14" t="s">
        <v>242</v>
      </c>
      <c r="B53" s="9">
        <v>203</v>
      </c>
      <c r="C53" s="12">
        <f t="shared" si="1"/>
        <v>83</v>
      </c>
      <c r="D53" s="12"/>
      <c r="E53" s="12"/>
      <c r="F53" s="12"/>
      <c r="G53" s="12">
        <v>58</v>
      </c>
      <c r="H53" s="12">
        <v>19</v>
      </c>
      <c r="I53" s="12">
        <v>6</v>
      </c>
      <c r="J53" s="12"/>
      <c r="K53" s="12"/>
    </row>
    <row r="54" spans="1:11" ht="26.25" thickBot="1">
      <c r="A54" s="14" t="s">
        <v>243</v>
      </c>
      <c r="B54" s="9">
        <v>204</v>
      </c>
      <c r="C54" s="12">
        <f t="shared" si="1"/>
        <v>0</v>
      </c>
      <c r="D54" s="12"/>
      <c r="E54" s="12"/>
      <c r="F54" s="12"/>
      <c r="G54" s="12"/>
      <c r="H54" s="12"/>
      <c r="I54" s="12"/>
      <c r="J54" s="12"/>
      <c r="K54" s="12"/>
    </row>
    <row r="55" spans="1:11" ht="39" thickBot="1">
      <c r="A55" s="14" t="s">
        <v>244</v>
      </c>
      <c r="B55" s="9">
        <v>205</v>
      </c>
      <c r="C55" s="12">
        <f t="shared" si="1"/>
        <v>0</v>
      </c>
      <c r="D55" s="12"/>
      <c r="E55" s="12"/>
      <c r="F55" s="12"/>
      <c r="G55" s="12"/>
      <c r="H55" s="12"/>
      <c r="I55" s="12"/>
      <c r="J55" s="12"/>
      <c r="K55" s="12"/>
    </row>
    <row r="56" spans="1:11" ht="26.25" thickBot="1">
      <c r="A56" s="14" t="s">
        <v>245</v>
      </c>
      <c r="B56" s="9">
        <v>206</v>
      </c>
      <c r="C56" s="12">
        <f t="shared" si="1"/>
        <v>351</v>
      </c>
      <c r="D56" s="12"/>
      <c r="E56" s="12"/>
      <c r="F56" s="12"/>
      <c r="G56" s="12">
        <v>303</v>
      </c>
      <c r="H56" s="12">
        <v>40</v>
      </c>
      <c r="I56" s="12">
        <v>8</v>
      </c>
      <c r="J56" s="12"/>
      <c r="K56" s="12"/>
    </row>
    <row r="57" spans="1:11" ht="26.25" thickBot="1">
      <c r="A57" s="36" t="s">
        <v>35</v>
      </c>
      <c r="B57" s="40">
        <v>207</v>
      </c>
      <c r="C57" s="42">
        <f t="shared" si="1"/>
        <v>0</v>
      </c>
      <c r="D57" s="42"/>
      <c r="E57" s="42"/>
      <c r="F57" s="42"/>
      <c r="G57" s="42"/>
      <c r="H57" s="42"/>
      <c r="I57" s="42"/>
      <c r="J57" s="42"/>
      <c r="K57" s="42"/>
    </row>
    <row r="58" spans="1:11" ht="15.75" thickBot="1">
      <c r="A58" s="11" t="s">
        <v>246</v>
      </c>
      <c r="B58" s="9">
        <v>208</v>
      </c>
      <c r="C58" s="12">
        <f t="shared" si="1"/>
        <v>0</v>
      </c>
      <c r="D58" s="12"/>
      <c r="E58" s="12"/>
      <c r="F58" s="12"/>
      <c r="G58" s="12"/>
      <c r="H58" s="12"/>
      <c r="I58" s="12"/>
      <c r="J58" s="12"/>
      <c r="K58" s="12"/>
    </row>
    <row r="59" spans="1:11" s="52" customFormat="1" ht="39" thickBot="1">
      <c r="A59" s="49" t="s">
        <v>247</v>
      </c>
      <c r="B59" s="50">
        <v>209</v>
      </c>
      <c r="C59" s="51">
        <f t="shared" si="1"/>
        <v>32</v>
      </c>
      <c r="D59" s="51"/>
      <c r="E59" s="51"/>
      <c r="F59" s="51"/>
      <c r="G59" s="51">
        <v>29</v>
      </c>
      <c r="H59" s="51">
        <v>3</v>
      </c>
      <c r="I59" s="51"/>
      <c r="J59" s="51"/>
      <c r="K59" s="51"/>
    </row>
    <row r="60" spans="1:11" s="24" customFormat="1" ht="39" thickBot="1">
      <c r="A60" s="61" t="s">
        <v>36</v>
      </c>
      <c r="B60" s="62" t="s">
        <v>248</v>
      </c>
      <c r="C60" s="63">
        <f t="shared" si="1"/>
        <v>0</v>
      </c>
      <c r="D60" s="63"/>
      <c r="E60" s="63"/>
      <c r="F60" s="63"/>
      <c r="G60" s="63"/>
      <c r="H60" s="63"/>
      <c r="I60" s="63"/>
      <c r="J60" s="63"/>
      <c r="K60" s="63"/>
    </row>
    <row r="61" spans="1:11" s="24" customFormat="1" ht="26.25" thickBot="1">
      <c r="A61" s="21" t="s">
        <v>249</v>
      </c>
      <c r="B61" s="22">
        <v>211</v>
      </c>
      <c r="C61" s="23">
        <f t="shared" si="1"/>
        <v>0</v>
      </c>
      <c r="D61" s="23"/>
      <c r="E61" s="23"/>
      <c r="F61" s="23"/>
      <c r="G61" s="23"/>
      <c r="H61" s="23"/>
      <c r="I61" s="23"/>
      <c r="J61" s="23"/>
      <c r="K61" s="23"/>
    </row>
    <row r="62" spans="1:11" s="24" customFormat="1" ht="26.25" thickBot="1">
      <c r="A62" s="64" t="s">
        <v>250</v>
      </c>
      <c r="B62" s="22" t="s">
        <v>251</v>
      </c>
      <c r="C62" s="23">
        <f t="shared" si="1"/>
        <v>32</v>
      </c>
      <c r="D62" s="23"/>
      <c r="E62" s="23"/>
      <c r="F62" s="23"/>
      <c r="G62" s="23">
        <v>29</v>
      </c>
      <c r="H62" s="23">
        <v>3</v>
      </c>
      <c r="I62" s="23"/>
      <c r="J62" s="23"/>
      <c r="K62" s="23"/>
    </row>
    <row r="63" spans="1:11" ht="26.25" thickBot="1">
      <c r="A63" s="11" t="s">
        <v>252</v>
      </c>
      <c r="B63" s="9">
        <v>213</v>
      </c>
      <c r="C63" s="12">
        <f t="shared" si="1"/>
        <v>22</v>
      </c>
      <c r="D63" s="12"/>
      <c r="E63" s="12"/>
      <c r="F63" s="12"/>
      <c r="G63" s="12">
        <v>22</v>
      </c>
      <c r="H63" s="12"/>
      <c r="I63" s="12"/>
      <c r="J63" s="12"/>
      <c r="K63" s="12"/>
    </row>
    <row r="64" spans="1:11" ht="26.25" thickBot="1">
      <c r="A64" s="11" t="s">
        <v>253</v>
      </c>
      <c r="B64" s="9">
        <v>214</v>
      </c>
      <c r="C64" s="12">
        <f t="shared" si="1"/>
        <v>0</v>
      </c>
      <c r="D64" s="12"/>
      <c r="E64" s="12"/>
      <c r="F64" s="12"/>
      <c r="G64" s="12"/>
      <c r="H64" s="12"/>
      <c r="I64" s="12"/>
      <c r="J64" s="12"/>
      <c r="K64" s="12"/>
    </row>
    <row r="65" spans="1:11">
      <c r="A65" s="119" t="s">
        <v>254</v>
      </c>
      <c r="B65" s="120"/>
      <c r="C65" s="120"/>
      <c r="D65" s="120"/>
      <c r="E65" s="120"/>
      <c r="F65" s="120"/>
      <c r="G65" s="120"/>
      <c r="H65" s="120"/>
      <c r="I65" s="120"/>
      <c r="J65" s="120"/>
      <c r="K65" s="121"/>
    </row>
    <row r="66" spans="1:11" ht="15.75" thickBot="1">
      <c r="A66" s="123" t="s">
        <v>255</v>
      </c>
      <c r="B66" s="124"/>
      <c r="C66" s="124"/>
      <c r="D66" s="124"/>
      <c r="E66" s="124"/>
      <c r="F66" s="124"/>
      <c r="G66" s="124"/>
      <c r="H66" s="124"/>
      <c r="I66" s="124"/>
      <c r="J66" s="124"/>
      <c r="K66" s="125"/>
    </row>
    <row r="67" spans="1:11" s="52" customFormat="1" ht="26.25" thickBot="1">
      <c r="A67" s="49" t="s">
        <v>256</v>
      </c>
      <c r="B67" s="50">
        <v>301</v>
      </c>
      <c r="C67" s="48">
        <f>SUM(D67:K67)</f>
        <v>310304.24196000001</v>
      </c>
      <c r="D67" s="48"/>
      <c r="E67" s="48"/>
      <c r="F67" s="48"/>
      <c r="G67" s="48">
        <v>197642.98957999999</v>
      </c>
      <c r="H67" s="48">
        <v>2507.3318300000001</v>
      </c>
      <c r="I67" s="48">
        <v>6736.8638000000001</v>
      </c>
      <c r="J67" s="48">
        <v>43109.005669999999</v>
      </c>
      <c r="K67" s="48">
        <v>60308.051079999997</v>
      </c>
    </row>
    <row r="68" spans="1:11" ht="51.75" thickBot="1">
      <c r="A68" s="11" t="s">
        <v>257</v>
      </c>
      <c r="B68" s="9">
        <v>302</v>
      </c>
      <c r="C68" s="79">
        <f t="shared" ref="C68:C94" si="2">SUM(D68:K68)</f>
        <v>0</v>
      </c>
      <c r="D68" s="79"/>
      <c r="E68" s="79"/>
      <c r="F68" s="79"/>
      <c r="G68" s="79"/>
      <c r="H68" s="79"/>
      <c r="I68" s="79"/>
      <c r="J68" s="12"/>
      <c r="K68" s="12"/>
    </row>
    <row r="69" spans="1:11" s="52" customFormat="1" ht="51.75" thickBot="1">
      <c r="A69" s="49" t="s">
        <v>258</v>
      </c>
      <c r="B69" s="50">
        <v>303</v>
      </c>
      <c r="C69" s="48">
        <f t="shared" si="2"/>
        <v>93520.863389999999</v>
      </c>
      <c r="D69" s="48"/>
      <c r="E69" s="48"/>
      <c r="F69" s="48"/>
      <c r="G69" s="48">
        <v>85310.383000000002</v>
      </c>
      <c r="H69" s="48">
        <v>1852.8465900000001</v>
      </c>
      <c r="I69" s="48">
        <v>6357.6337999999996</v>
      </c>
      <c r="J69" s="51"/>
      <c r="K69" s="51"/>
    </row>
    <row r="70" spans="1:11" s="24" customFormat="1" ht="51.75" thickBot="1">
      <c r="A70" s="21" t="s">
        <v>2</v>
      </c>
      <c r="B70" s="22" t="s">
        <v>3</v>
      </c>
      <c r="C70" s="77">
        <f t="shared" si="2"/>
        <v>28320.930700000001</v>
      </c>
      <c r="D70" s="77"/>
      <c r="E70" s="77"/>
      <c r="F70" s="77"/>
      <c r="G70" s="77">
        <v>23426.64834</v>
      </c>
      <c r="H70" s="77">
        <v>1653.03656</v>
      </c>
      <c r="I70" s="77">
        <v>3241.2458000000001</v>
      </c>
      <c r="J70" s="23"/>
      <c r="K70" s="23"/>
    </row>
    <row r="71" spans="1:11" s="24" customFormat="1" ht="64.5" thickBot="1">
      <c r="A71" s="21" t="s">
        <v>5</v>
      </c>
      <c r="B71" s="22" t="s">
        <v>4</v>
      </c>
      <c r="C71" s="77">
        <f t="shared" si="2"/>
        <v>50045.298199999997</v>
      </c>
      <c r="D71" s="77"/>
      <c r="E71" s="77"/>
      <c r="F71" s="77"/>
      <c r="G71" s="77">
        <v>49845.488169999997</v>
      </c>
      <c r="H71" s="77">
        <v>199.81003000000001</v>
      </c>
      <c r="I71" s="77"/>
      <c r="J71" s="23"/>
      <c r="K71" s="23"/>
    </row>
    <row r="72" spans="1:11" s="24" customFormat="1" ht="64.5" thickBot="1">
      <c r="A72" s="21" t="s">
        <v>259</v>
      </c>
      <c r="B72" s="22">
        <v>304</v>
      </c>
      <c r="C72" s="77">
        <f t="shared" si="2"/>
        <v>15154.63449</v>
      </c>
      <c r="D72" s="77"/>
      <c r="E72" s="77"/>
      <c r="F72" s="77"/>
      <c r="G72" s="77">
        <v>12038.24649</v>
      </c>
      <c r="H72" s="77"/>
      <c r="I72" s="77">
        <v>3116.3879999999999</v>
      </c>
      <c r="J72" s="23"/>
      <c r="K72" s="23"/>
    </row>
    <row r="73" spans="1:11" s="56" customFormat="1" ht="64.5" thickBot="1">
      <c r="A73" s="53" t="s">
        <v>7</v>
      </c>
      <c r="B73" s="54" t="s">
        <v>6</v>
      </c>
      <c r="C73" s="78">
        <f t="shared" si="2"/>
        <v>12749.710190000002</v>
      </c>
      <c r="D73" s="78"/>
      <c r="E73" s="78"/>
      <c r="F73" s="78"/>
      <c r="G73" s="78">
        <v>9633.3221900000008</v>
      </c>
      <c r="H73" s="78"/>
      <c r="I73" s="78">
        <v>3116.3879999999999</v>
      </c>
      <c r="J73" s="55"/>
      <c r="K73" s="55"/>
    </row>
    <row r="74" spans="1:11" s="56" customFormat="1" ht="90" thickBot="1">
      <c r="A74" s="53" t="s">
        <v>8</v>
      </c>
      <c r="B74" s="54">
        <v>305</v>
      </c>
      <c r="C74" s="78">
        <f t="shared" si="2"/>
        <v>2404.9242999999988</v>
      </c>
      <c r="D74" s="78"/>
      <c r="E74" s="78"/>
      <c r="F74" s="78"/>
      <c r="G74" s="78">
        <f>G72-G73</f>
        <v>2404.9242999999988</v>
      </c>
      <c r="H74" s="78"/>
      <c r="I74" s="78"/>
      <c r="J74" s="55"/>
      <c r="K74" s="55"/>
    </row>
    <row r="75" spans="1:11" s="56" customFormat="1" ht="51.75" thickBot="1">
      <c r="A75" s="53" t="s">
        <v>260</v>
      </c>
      <c r="B75" s="54">
        <v>306</v>
      </c>
      <c r="C75" s="78">
        <f t="shared" si="2"/>
        <v>0</v>
      </c>
      <c r="D75" s="78"/>
      <c r="E75" s="78"/>
      <c r="F75" s="78"/>
      <c r="G75" s="78"/>
      <c r="H75" s="78"/>
      <c r="I75" s="78"/>
      <c r="J75" s="55"/>
      <c r="K75" s="55"/>
    </row>
    <row r="76" spans="1:11" ht="39" thickBot="1">
      <c r="A76" s="11" t="s">
        <v>261</v>
      </c>
      <c r="B76" s="9">
        <v>307</v>
      </c>
      <c r="C76" s="79">
        <f t="shared" si="2"/>
        <v>0</v>
      </c>
      <c r="D76" s="79"/>
      <c r="E76" s="79"/>
      <c r="F76" s="79"/>
      <c r="G76" s="79"/>
      <c r="H76" s="79"/>
      <c r="I76" s="79"/>
      <c r="J76" s="12"/>
      <c r="K76" s="12"/>
    </row>
    <row r="77" spans="1:11" ht="39" thickBot="1">
      <c r="A77" s="11" t="s">
        <v>262</v>
      </c>
      <c r="B77" s="9">
        <v>308</v>
      </c>
      <c r="C77" s="79">
        <f t="shared" si="2"/>
        <v>0</v>
      </c>
      <c r="D77" s="79"/>
      <c r="E77" s="79"/>
      <c r="F77" s="79"/>
      <c r="G77" s="79"/>
      <c r="H77" s="79"/>
      <c r="I77" s="79"/>
      <c r="J77" s="12"/>
      <c r="K77" s="12"/>
    </row>
    <row r="78" spans="1:11" ht="26.25" thickBot="1">
      <c r="A78" s="11" t="s">
        <v>9</v>
      </c>
      <c r="B78" s="9" t="s">
        <v>11</v>
      </c>
      <c r="C78" s="79">
        <f t="shared" si="2"/>
        <v>310304.24196000001</v>
      </c>
      <c r="D78" s="79"/>
      <c r="E78" s="79"/>
      <c r="F78" s="79"/>
      <c r="G78" s="79">
        <v>197642.98957999999</v>
      </c>
      <c r="H78" s="79">
        <v>2507.3318300000001</v>
      </c>
      <c r="I78" s="79">
        <v>6736.8638000000001</v>
      </c>
      <c r="J78" s="79">
        <v>43109.005669999999</v>
      </c>
      <c r="K78" s="79">
        <v>60308.051079999997</v>
      </c>
    </row>
    <row r="79" spans="1:11" ht="26.25" thickBot="1">
      <c r="A79" s="11" t="s">
        <v>10</v>
      </c>
      <c r="B79" s="9" t="s">
        <v>12</v>
      </c>
      <c r="C79" s="79">
        <f t="shared" si="2"/>
        <v>159.57399999999998</v>
      </c>
      <c r="D79" s="79"/>
      <c r="E79" s="79"/>
      <c r="F79" s="79"/>
      <c r="G79" s="79">
        <v>151.07499999999999</v>
      </c>
      <c r="H79" s="79">
        <v>8.4990000000000006</v>
      </c>
      <c r="I79" s="79"/>
      <c r="J79" s="12"/>
      <c r="K79" s="12"/>
    </row>
    <row r="80" spans="1:11" s="52" customFormat="1" ht="26.25" thickBot="1">
      <c r="A80" s="49" t="s">
        <v>263</v>
      </c>
      <c r="B80" s="50">
        <v>309</v>
      </c>
      <c r="C80" s="48">
        <f t="shared" si="2"/>
        <v>279912.11209000001</v>
      </c>
      <c r="D80" s="48"/>
      <c r="E80" s="48"/>
      <c r="F80" s="48"/>
      <c r="G80" s="48">
        <v>170501.91318999999</v>
      </c>
      <c r="H80" s="48">
        <v>2386.89635</v>
      </c>
      <c r="I80" s="48">
        <v>3606.2458000000001</v>
      </c>
      <c r="J80" s="48">
        <v>43109.005669999999</v>
      </c>
      <c r="K80" s="48">
        <v>60308.051079999997</v>
      </c>
    </row>
    <row r="81" spans="1:11" s="24" customFormat="1" ht="51.75" thickBot="1">
      <c r="A81" s="21" t="s">
        <v>264</v>
      </c>
      <c r="B81" s="22">
        <v>310</v>
      </c>
      <c r="C81" s="77">
        <f t="shared" si="2"/>
        <v>77323.238180000015</v>
      </c>
      <c r="D81" s="77"/>
      <c r="E81" s="77"/>
      <c r="F81" s="77"/>
      <c r="G81" s="77">
        <v>72262.148830000006</v>
      </c>
      <c r="H81" s="77">
        <v>1819.8435500000001</v>
      </c>
      <c r="I81" s="77">
        <v>3241.2458000000001</v>
      </c>
      <c r="J81" s="23"/>
      <c r="K81" s="23"/>
    </row>
    <row r="82" spans="1:11" s="56" customFormat="1" ht="64.5" thickBot="1">
      <c r="A82" s="53" t="s">
        <v>13</v>
      </c>
      <c r="B82" s="54" t="s">
        <v>15</v>
      </c>
      <c r="C82" s="78">
        <f t="shared" si="2"/>
        <v>28290.74539</v>
      </c>
      <c r="D82" s="78"/>
      <c r="E82" s="78"/>
      <c r="F82" s="78"/>
      <c r="G82" s="78">
        <v>23419.776040000001</v>
      </c>
      <c r="H82" s="78">
        <v>1629.7235499999999</v>
      </c>
      <c r="I82" s="78">
        <v>3241.2458000000001</v>
      </c>
      <c r="J82" s="55"/>
      <c r="K82" s="55"/>
    </row>
    <row r="83" spans="1:11" s="56" customFormat="1" ht="64.5" thickBot="1">
      <c r="A83" s="53" t="s">
        <v>14</v>
      </c>
      <c r="B83" s="54" t="s">
        <v>16</v>
      </c>
      <c r="C83" s="78">
        <f t="shared" si="2"/>
        <v>49032.492790000004</v>
      </c>
      <c r="D83" s="78"/>
      <c r="E83" s="78"/>
      <c r="F83" s="78"/>
      <c r="G83" s="78">
        <v>48842.372790000001</v>
      </c>
      <c r="H83" s="78">
        <v>190.12</v>
      </c>
      <c r="I83" s="78"/>
      <c r="J83" s="55"/>
      <c r="K83" s="55"/>
    </row>
    <row r="84" spans="1:11" ht="39" thickBot="1">
      <c r="A84" s="11" t="s">
        <v>265</v>
      </c>
      <c r="B84" s="9">
        <v>311</v>
      </c>
      <c r="C84" s="79">
        <f t="shared" si="2"/>
        <v>0</v>
      </c>
      <c r="D84" s="79"/>
      <c r="E84" s="79"/>
      <c r="F84" s="79"/>
      <c r="G84" s="79"/>
      <c r="H84" s="79"/>
      <c r="I84" s="79"/>
      <c r="J84" s="12"/>
      <c r="K84" s="12"/>
    </row>
    <row r="85" spans="1:11" ht="39" thickBot="1">
      <c r="A85" s="11" t="s">
        <v>266</v>
      </c>
      <c r="B85" s="9">
        <v>312</v>
      </c>
      <c r="C85" s="79">
        <f t="shared" si="2"/>
        <v>0</v>
      </c>
      <c r="D85" s="79"/>
      <c r="E85" s="79"/>
      <c r="F85" s="79"/>
      <c r="G85" s="79"/>
      <c r="H85" s="79"/>
      <c r="I85" s="79"/>
      <c r="J85" s="12"/>
      <c r="K85" s="12"/>
    </row>
    <row r="86" spans="1:11" ht="39" thickBot="1">
      <c r="A86" s="11" t="s">
        <v>267</v>
      </c>
      <c r="B86" s="9">
        <v>313</v>
      </c>
      <c r="C86" s="79">
        <f t="shared" si="2"/>
        <v>279912.11209000001</v>
      </c>
      <c r="D86" s="79"/>
      <c r="E86" s="79"/>
      <c r="F86" s="79"/>
      <c r="G86" s="79">
        <v>170501.91318999999</v>
      </c>
      <c r="H86" s="79">
        <v>2386.89635</v>
      </c>
      <c r="I86" s="79">
        <v>3606.2458000000001</v>
      </c>
      <c r="J86" s="79">
        <v>43109.005669999999</v>
      </c>
      <c r="K86" s="79">
        <v>60308.051079999997</v>
      </c>
    </row>
    <row r="87" spans="1:11" ht="26.25" thickBot="1">
      <c r="A87" s="43" t="s">
        <v>34</v>
      </c>
      <c r="B87" s="40">
        <v>314</v>
      </c>
      <c r="C87" s="86">
        <f t="shared" si="2"/>
        <v>0</v>
      </c>
      <c r="D87" s="86"/>
      <c r="E87" s="86"/>
      <c r="F87" s="86"/>
      <c r="G87" s="86"/>
      <c r="H87" s="86"/>
      <c r="I87" s="86"/>
      <c r="J87" s="42"/>
      <c r="K87" s="42"/>
    </row>
    <row r="88" spans="1:11" ht="15.75" thickBot="1">
      <c r="A88" s="11" t="s">
        <v>268</v>
      </c>
      <c r="B88" s="9">
        <v>315</v>
      </c>
      <c r="C88" s="79">
        <f t="shared" si="2"/>
        <v>0</v>
      </c>
      <c r="D88" s="79"/>
      <c r="E88" s="79"/>
      <c r="F88" s="79"/>
      <c r="G88" s="79"/>
      <c r="H88" s="79"/>
      <c r="I88" s="79"/>
      <c r="J88" s="12"/>
      <c r="K88" s="12"/>
    </row>
    <row r="89" spans="1:11" ht="26.25" thickBot="1">
      <c r="A89" s="11" t="s">
        <v>269</v>
      </c>
      <c r="B89" s="9">
        <v>321</v>
      </c>
      <c r="C89" s="79">
        <f t="shared" si="2"/>
        <v>736.42337999999995</v>
      </c>
      <c r="D89" s="79"/>
      <c r="E89" s="79"/>
      <c r="F89" s="79"/>
      <c r="G89" s="79">
        <v>-406.86846000000003</v>
      </c>
      <c r="H89" s="79"/>
      <c r="I89" s="79"/>
      <c r="J89" s="79">
        <v>1146.73144</v>
      </c>
      <c r="K89" s="79">
        <v>-3.4396</v>
      </c>
    </row>
    <row r="90" spans="1:11" ht="26.25" thickBot="1">
      <c r="A90" s="11" t="s">
        <v>270</v>
      </c>
      <c r="B90" s="9">
        <v>322</v>
      </c>
      <c r="C90" s="79">
        <f t="shared" si="2"/>
        <v>38229.356899999999</v>
      </c>
      <c r="D90" s="79"/>
      <c r="E90" s="79"/>
      <c r="F90" s="79"/>
      <c r="G90" s="79">
        <v>38085.104890000002</v>
      </c>
      <c r="H90" s="79">
        <v>31.233350000000002</v>
      </c>
      <c r="I90" s="79"/>
      <c r="J90" s="79">
        <v>20.732859999999999</v>
      </c>
      <c r="K90" s="79">
        <v>92.285799999999995</v>
      </c>
    </row>
    <row r="91" spans="1:11" ht="26.25" thickBot="1">
      <c r="A91" s="43" t="s">
        <v>33</v>
      </c>
      <c r="B91" s="40">
        <v>323</v>
      </c>
      <c r="C91" s="86">
        <f t="shared" si="2"/>
        <v>4574.4472700000006</v>
      </c>
      <c r="D91" s="86"/>
      <c r="E91" s="86"/>
      <c r="F91" s="86"/>
      <c r="G91" s="86">
        <v>4430.1952600000004</v>
      </c>
      <c r="H91" s="86">
        <v>31.233350000000002</v>
      </c>
      <c r="I91" s="86"/>
      <c r="J91" s="79">
        <v>20.732859999999999</v>
      </c>
      <c r="K91" s="79">
        <v>92.285799999999995</v>
      </c>
    </row>
    <row r="92" spans="1:11" ht="26.25" thickBot="1">
      <c r="A92" s="14" t="s">
        <v>235</v>
      </c>
      <c r="B92" s="9">
        <v>324</v>
      </c>
      <c r="C92" s="79">
        <f t="shared" si="2"/>
        <v>33654.909630000002</v>
      </c>
      <c r="D92" s="79"/>
      <c r="E92" s="79"/>
      <c r="F92" s="79"/>
      <c r="G92" s="79">
        <v>33654.909630000002</v>
      </c>
      <c r="H92" s="79"/>
      <c r="I92" s="79"/>
      <c r="J92" s="12"/>
      <c r="K92" s="12"/>
    </row>
    <row r="93" spans="1:11" ht="39" thickBot="1">
      <c r="A93" s="14" t="s">
        <v>236</v>
      </c>
      <c r="B93" s="9">
        <v>325</v>
      </c>
      <c r="C93" s="79">
        <f t="shared" si="2"/>
        <v>0</v>
      </c>
      <c r="D93" s="79"/>
      <c r="E93" s="79"/>
      <c r="F93" s="79"/>
      <c r="G93" s="79"/>
      <c r="H93" s="79"/>
      <c r="I93" s="79"/>
      <c r="J93" s="12"/>
      <c r="K93" s="12"/>
    </row>
    <row r="94" spans="1:11" ht="15.75" thickBot="1">
      <c r="A94" s="11" t="s">
        <v>237</v>
      </c>
      <c r="B94" s="9">
        <v>326</v>
      </c>
      <c r="C94" s="79">
        <f t="shared" si="2"/>
        <v>0</v>
      </c>
      <c r="D94" s="79"/>
      <c r="E94" s="79"/>
      <c r="F94" s="79"/>
      <c r="G94" s="79"/>
      <c r="H94" s="79"/>
      <c r="I94" s="79"/>
      <c r="J94" s="12"/>
      <c r="K94" s="12"/>
    </row>
    <row r="95" spans="1:11" ht="24" customHeight="1" thickBot="1">
      <c r="A95" s="116" t="s">
        <v>271</v>
      </c>
      <c r="B95" s="117"/>
      <c r="C95" s="117"/>
      <c r="D95" s="117"/>
      <c r="E95" s="117"/>
      <c r="F95" s="117"/>
      <c r="G95" s="117"/>
      <c r="H95" s="117"/>
      <c r="I95" s="117"/>
      <c r="J95" s="117"/>
      <c r="K95" s="118"/>
    </row>
    <row r="96" spans="1:11" ht="24" customHeight="1" thickBot="1">
      <c r="A96" s="116" t="s">
        <v>272</v>
      </c>
      <c r="B96" s="117"/>
      <c r="C96" s="117"/>
      <c r="D96" s="117"/>
      <c r="E96" s="117"/>
      <c r="F96" s="117"/>
      <c r="G96" s="117"/>
      <c r="H96" s="117"/>
      <c r="I96" s="117"/>
      <c r="J96" s="117"/>
      <c r="K96" s="118"/>
    </row>
    <row r="97" spans="1:21" s="52" customFormat="1" ht="64.5" thickBot="1">
      <c r="A97" s="49" t="s">
        <v>273</v>
      </c>
      <c r="B97" s="50" t="s">
        <v>32</v>
      </c>
      <c r="C97" s="51">
        <f t="shared" ref="C97:C104" si="3">SUM(D97:K97)</f>
        <v>109</v>
      </c>
      <c r="D97" s="51"/>
      <c r="E97" s="51"/>
      <c r="F97" s="51"/>
      <c r="G97" s="51">
        <v>77</v>
      </c>
      <c r="H97" s="51">
        <v>23</v>
      </c>
      <c r="I97" s="51">
        <v>9</v>
      </c>
      <c r="J97" s="50"/>
      <c r="K97" s="50"/>
    </row>
    <row r="98" spans="1:21" ht="77.25" thickBot="1">
      <c r="A98" s="11" t="s">
        <v>274</v>
      </c>
      <c r="B98" s="9" t="s">
        <v>31</v>
      </c>
      <c r="C98" s="12">
        <f t="shared" si="3"/>
        <v>72</v>
      </c>
      <c r="D98" s="12"/>
      <c r="E98" s="12"/>
      <c r="F98" s="12"/>
      <c r="G98" s="12">
        <v>50</v>
      </c>
      <c r="H98" s="12">
        <v>14</v>
      </c>
      <c r="I98" s="12">
        <v>8</v>
      </c>
      <c r="J98" s="9"/>
      <c r="K98" s="9"/>
    </row>
    <row r="99" spans="1:21" s="52" customFormat="1" ht="51.75" thickBot="1">
      <c r="A99" s="49" t="s">
        <v>275</v>
      </c>
      <c r="B99" s="50" t="s">
        <v>29</v>
      </c>
      <c r="C99" s="51">
        <f t="shared" si="3"/>
        <v>37</v>
      </c>
      <c r="D99" s="51"/>
      <c r="E99" s="51"/>
      <c r="F99" s="51"/>
      <c r="G99" s="51">
        <v>27</v>
      </c>
      <c r="H99" s="51">
        <v>9</v>
      </c>
      <c r="I99" s="51">
        <v>1</v>
      </c>
      <c r="J99" s="50"/>
      <c r="K99" s="50"/>
    </row>
    <row r="100" spans="1:21" ht="90" thickBot="1">
      <c r="A100" s="11" t="s">
        <v>276</v>
      </c>
      <c r="B100" s="9" t="s">
        <v>30</v>
      </c>
      <c r="C100" s="12">
        <f t="shared" si="3"/>
        <v>47</v>
      </c>
      <c r="D100" s="12"/>
      <c r="E100" s="12"/>
      <c r="F100" s="12"/>
      <c r="G100" s="12">
        <v>27</v>
      </c>
      <c r="H100" s="12">
        <v>14</v>
      </c>
      <c r="I100" s="12">
        <v>6</v>
      </c>
      <c r="J100" s="9"/>
      <c r="K100" s="9"/>
    </row>
    <row r="101" spans="1:21" ht="15.75" thickBot="1">
      <c r="A101" s="116" t="s">
        <v>277</v>
      </c>
      <c r="B101" s="117"/>
      <c r="C101" s="117"/>
      <c r="D101" s="117"/>
      <c r="E101" s="117"/>
      <c r="F101" s="117"/>
      <c r="G101" s="117"/>
      <c r="H101" s="117"/>
      <c r="I101" s="117"/>
      <c r="J101" s="117"/>
      <c r="K101" s="118"/>
    </row>
    <row r="102" spans="1:21" ht="77.25" thickBot="1">
      <c r="A102" s="11" t="s">
        <v>278</v>
      </c>
      <c r="B102" s="9" t="s">
        <v>28</v>
      </c>
      <c r="C102" s="12">
        <f t="shared" si="3"/>
        <v>274</v>
      </c>
      <c r="D102" s="12"/>
      <c r="E102" s="12"/>
      <c r="F102" s="12"/>
      <c r="G102" s="12">
        <v>232</v>
      </c>
      <c r="H102" s="12">
        <v>34</v>
      </c>
      <c r="I102" s="12">
        <v>8</v>
      </c>
      <c r="J102" s="9"/>
      <c r="K102" s="9"/>
    </row>
    <row r="103" spans="1:21" ht="39" thickBot="1">
      <c r="A103" s="11" t="s">
        <v>279</v>
      </c>
      <c r="B103" s="9" t="s">
        <v>27</v>
      </c>
      <c r="C103" s="12">
        <f t="shared" si="3"/>
        <v>23</v>
      </c>
      <c r="D103" s="12"/>
      <c r="E103" s="12"/>
      <c r="F103" s="12"/>
      <c r="G103" s="12">
        <v>20</v>
      </c>
      <c r="H103" s="12">
        <v>3</v>
      </c>
      <c r="I103" s="12"/>
      <c r="J103" s="9"/>
      <c r="K103" s="9"/>
    </row>
    <row r="104" spans="1:21" ht="51.75" thickBot="1">
      <c r="A104" s="11" t="s">
        <v>280</v>
      </c>
      <c r="B104" s="9" t="s">
        <v>26</v>
      </c>
      <c r="C104" s="12">
        <f t="shared" si="3"/>
        <v>0</v>
      </c>
      <c r="D104" s="12"/>
      <c r="E104" s="12"/>
      <c r="F104" s="12"/>
      <c r="G104" s="12"/>
      <c r="H104" s="12"/>
      <c r="I104" s="12"/>
      <c r="J104" s="9"/>
      <c r="K104" s="9"/>
    </row>
    <row r="105" spans="1:21">
      <c r="A105" s="119" t="s">
        <v>281</v>
      </c>
      <c r="B105" s="120"/>
      <c r="C105" s="120"/>
      <c r="D105" s="120"/>
      <c r="E105" s="120"/>
      <c r="F105" s="120"/>
      <c r="G105" s="120"/>
      <c r="H105" s="120"/>
      <c r="I105" s="120"/>
      <c r="J105" s="120"/>
      <c r="K105" s="121"/>
    </row>
    <row r="106" spans="1:21" ht="15.75" thickBot="1">
      <c r="A106" s="123" t="s">
        <v>282</v>
      </c>
      <c r="B106" s="124"/>
      <c r="C106" s="124"/>
      <c r="D106" s="124"/>
      <c r="E106" s="124"/>
      <c r="F106" s="124"/>
      <c r="G106" s="124"/>
      <c r="H106" s="124"/>
      <c r="I106" s="124"/>
      <c r="J106" s="124"/>
      <c r="K106" s="125"/>
    </row>
    <row r="107" spans="1:21" ht="15.75" thickBot="1">
      <c r="A107" s="44" t="s">
        <v>283</v>
      </c>
      <c r="B107" s="9" t="s">
        <v>25</v>
      </c>
      <c r="C107" s="79">
        <v>210891.03030000004</v>
      </c>
      <c r="D107" s="80"/>
      <c r="E107" s="80"/>
      <c r="F107" s="80"/>
      <c r="G107" s="80"/>
      <c r="H107" s="80"/>
      <c r="I107" s="80"/>
      <c r="J107" s="9"/>
      <c r="K107" s="9"/>
    </row>
    <row r="108" spans="1:21" s="52" customFormat="1" ht="60.75" thickBot="1">
      <c r="A108" s="65" t="s">
        <v>284</v>
      </c>
      <c r="B108" s="50" t="s">
        <v>24</v>
      </c>
      <c r="C108" s="48">
        <v>60708.019499999995</v>
      </c>
      <c r="D108" s="81"/>
      <c r="E108" s="81"/>
      <c r="F108" s="81"/>
      <c r="G108" s="81"/>
      <c r="H108" s="81"/>
      <c r="I108" s="81"/>
      <c r="J108" s="50"/>
      <c r="K108" s="50"/>
    </row>
    <row r="109" spans="1:21" ht="51.75" thickBot="1">
      <c r="A109" s="45" t="s">
        <v>285</v>
      </c>
      <c r="B109" s="9" t="s">
        <v>23</v>
      </c>
      <c r="C109" s="79">
        <f t="shared" ref="C109:C115" si="4">SUM(D109:K109)</f>
        <v>85559.990470000004</v>
      </c>
      <c r="D109" s="79"/>
      <c r="E109" s="79"/>
      <c r="F109" s="79"/>
      <c r="G109" s="79">
        <v>76566.393240000005</v>
      </c>
      <c r="H109" s="79">
        <v>2256.7334300000002</v>
      </c>
      <c r="I109" s="79">
        <v>6736.8638000000001</v>
      </c>
      <c r="J109" s="9"/>
      <c r="K109" s="9"/>
    </row>
    <row r="110" spans="1:21" ht="64.5" thickBot="1">
      <c r="A110" s="31" t="s">
        <v>286</v>
      </c>
      <c r="B110" s="9" t="s">
        <v>22</v>
      </c>
      <c r="C110" s="79">
        <f t="shared" si="4"/>
        <v>42075.916689999998</v>
      </c>
      <c r="D110" s="79"/>
      <c r="E110" s="79"/>
      <c r="F110" s="79"/>
      <c r="G110" s="79">
        <v>34028.169699999999</v>
      </c>
      <c r="H110" s="79">
        <v>1690.11319</v>
      </c>
      <c r="I110" s="79">
        <v>6357.6337999999996</v>
      </c>
      <c r="J110" s="9"/>
      <c r="K110" s="9"/>
    </row>
    <row r="111" spans="1:21" s="52" customFormat="1" ht="90.75" customHeight="1" thickBot="1">
      <c r="A111" s="49" t="s">
        <v>39</v>
      </c>
      <c r="B111" s="50" t="s">
        <v>21</v>
      </c>
      <c r="C111" s="48">
        <f t="shared" si="4"/>
        <v>35473.364850000005</v>
      </c>
      <c r="D111" s="48"/>
      <c r="E111" s="48"/>
      <c r="F111" s="48"/>
      <c r="G111" s="48">
        <v>34625.674850000003</v>
      </c>
      <c r="H111" s="48">
        <v>482.69</v>
      </c>
      <c r="I111" s="48">
        <v>365</v>
      </c>
      <c r="J111" s="50"/>
      <c r="K111" s="50"/>
      <c r="L111" s="128"/>
      <c r="M111" s="129"/>
      <c r="N111" s="129"/>
      <c r="O111" s="129"/>
      <c r="P111" s="129"/>
      <c r="Q111" s="129"/>
      <c r="R111" s="129"/>
      <c r="S111" s="129"/>
      <c r="T111" s="129"/>
      <c r="U111" s="129"/>
    </row>
    <row r="112" spans="1:21" s="60" customFormat="1" ht="26.25" thickBot="1">
      <c r="A112" s="66" t="s">
        <v>37</v>
      </c>
      <c r="B112" s="67" t="s">
        <v>20</v>
      </c>
      <c r="C112" s="82">
        <f t="shared" si="4"/>
        <v>35473.364850000005</v>
      </c>
      <c r="D112" s="82"/>
      <c r="E112" s="82"/>
      <c r="F112" s="82"/>
      <c r="G112" s="82">
        <v>34625.674850000003</v>
      </c>
      <c r="H112" s="82">
        <v>482.69</v>
      </c>
      <c r="I112" s="82">
        <v>365</v>
      </c>
      <c r="J112" s="67"/>
      <c r="K112" s="67"/>
    </row>
    <row r="113" spans="1:11" s="60" customFormat="1" ht="26.25" thickBot="1">
      <c r="A113" s="68" t="s">
        <v>287</v>
      </c>
      <c r="B113" s="58" t="s">
        <v>19</v>
      </c>
      <c r="C113" s="83">
        <f t="shared" si="4"/>
        <v>0</v>
      </c>
      <c r="D113" s="83"/>
      <c r="E113" s="83"/>
      <c r="F113" s="83"/>
      <c r="G113" s="83"/>
      <c r="H113" s="83"/>
      <c r="I113" s="83"/>
      <c r="J113" s="58"/>
      <c r="K113" s="58"/>
    </row>
    <row r="114" spans="1:11" s="52" customFormat="1" ht="90" thickBot="1">
      <c r="A114" s="49" t="s">
        <v>40</v>
      </c>
      <c r="B114" s="50" t="s">
        <v>18</v>
      </c>
      <c r="C114" s="48">
        <f t="shared" si="4"/>
        <v>26185.228160000002</v>
      </c>
      <c r="D114" s="48"/>
      <c r="E114" s="48"/>
      <c r="F114" s="48"/>
      <c r="G114" s="48">
        <v>21285.655210000001</v>
      </c>
      <c r="H114" s="48">
        <v>1658.3271500000001</v>
      </c>
      <c r="I114" s="48">
        <v>3241.2458000000001</v>
      </c>
      <c r="J114" s="50"/>
      <c r="K114" s="50"/>
    </row>
    <row r="115" spans="1:11" ht="77.25" thickBot="1">
      <c r="A115" s="14" t="s">
        <v>288</v>
      </c>
      <c r="B115" s="46" t="s">
        <v>17</v>
      </c>
      <c r="C115" s="84">
        <f t="shared" si="4"/>
        <v>2223.63195</v>
      </c>
      <c r="D115" s="85"/>
      <c r="E115" s="85"/>
      <c r="F115" s="85"/>
      <c r="G115" s="79">
        <v>2223.63195</v>
      </c>
      <c r="H115" s="85"/>
      <c r="I115" s="85"/>
      <c r="J115" s="46"/>
      <c r="K115" s="46"/>
    </row>
    <row r="116" spans="1:11" ht="15.75">
      <c r="A116" s="47"/>
    </row>
    <row r="117" spans="1:11" ht="16.5" customHeight="1">
      <c r="A117" s="126" t="s">
        <v>52</v>
      </c>
      <c r="B117" s="126"/>
      <c r="C117" s="99"/>
      <c r="D117" s="3"/>
      <c r="E117" s="99"/>
      <c r="F117"/>
      <c r="G117"/>
      <c r="H117"/>
      <c r="I117"/>
      <c r="J117"/>
    </row>
    <row r="118" spans="1:11" ht="15.75">
      <c r="A118" s="126"/>
      <c r="B118" s="126"/>
      <c r="C118" s="127" t="s">
        <v>53</v>
      </c>
      <c r="D118" s="127"/>
      <c r="E118" s="127"/>
      <c r="F118"/>
      <c r="G118" s="127" t="s">
        <v>54</v>
      </c>
      <c r="H118" s="127"/>
      <c r="I118" s="127"/>
      <c r="J118" s="127"/>
    </row>
    <row r="119" spans="1:11" ht="15.75">
      <c r="A119" s="3"/>
      <c r="B119" s="100"/>
      <c r="C119" s="130" t="s">
        <v>289</v>
      </c>
      <c r="D119" s="130"/>
      <c r="E119"/>
      <c r="F119"/>
      <c r="G119"/>
      <c r="H119" s="100" t="s">
        <v>290</v>
      </c>
      <c r="I119"/>
      <c r="J119"/>
    </row>
    <row r="120" spans="1:11" ht="15.75">
      <c r="A120" s="3"/>
      <c r="B120" s="100"/>
      <c r="C120" s="100"/>
      <c r="D120" s="100"/>
      <c r="E120" s="100"/>
      <c r="F120"/>
      <c r="G120"/>
      <c r="H120"/>
      <c r="I120"/>
      <c r="J120"/>
    </row>
    <row r="121" spans="1:11" ht="15.75">
      <c r="A121" s="3"/>
      <c r="B121" s="100"/>
      <c r="C121" s="100"/>
      <c r="D121" s="100"/>
      <c r="E121" s="101"/>
      <c r="F121"/>
      <c r="G121"/>
      <c r="H121"/>
      <c r="I121"/>
      <c r="J121"/>
    </row>
    <row r="122" spans="1:11" ht="15.75">
      <c r="A122" s="3"/>
      <c r="B122" s="100"/>
      <c r="C122" s="100"/>
      <c r="D122" s="100"/>
      <c r="E122" s="100" t="s">
        <v>291</v>
      </c>
      <c r="F122"/>
      <c r="G122"/>
      <c r="H122"/>
      <c r="I122"/>
      <c r="J122"/>
    </row>
    <row r="123" spans="1:11" ht="15.75">
      <c r="A123" s="16"/>
      <c r="B123"/>
      <c r="C123"/>
      <c r="D123"/>
      <c r="E123"/>
      <c r="F123"/>
      <c r="G123"/>
      <c r="H123"/>
      <c r="I123"/>
      <c r="J123"/>
    </row>
    <row r="124" spans="1:11" ht="15.75">
      <c r="A124" s="115" t="s">
        <v>55</v>
      </c>
      <c r="B124" s="115"/>
      <c r="C124"/>
      <c r="D124"/>
      <c r="E124"/>
      <c r="F124"/>
      <c r="G124"/>
      <c r="H124"/>
      <c r="I124"/>
      <c r="J124"/>
    </row>
    <row r="125" spans="1:11" ht="15.75">
      <c r="A125" s="115" t="s">
        <v>57</v>
      </c>
      <c r="B125" s="115"/>
      <c r="C125"/>
      <c r="D125"/>
      <c r="E125"/>
      <c r="F125"/>
      <c r="G125"/>
      <c r="H125"/>
      <c r="I125"/>
      <c r="J125"/>
    </row>
    <row r="126" spans="1:11" ht="15.75">
      <c r="A126" s="115" t="s">
        <v>96</v>
      </c>
      <c r="B126" s="115"/>
      <c r="C126"/>
      <c r="D126"/>
      <c r="E126"/>
      <c r="F126"/>
      <c r="G126"/>
      <c r="H126"/>
      <c r="I126"/>
      <c r="J126"/>
    </row>
    <row r="128" spans="1:11" ht="15.75">
      <c r="A128" s="47"/>
    </row>
  </sheetData>
  <mergeCells count="34">
    <mergeCell ref="A126:B126"/>
    <mergeCell ref="A117:B118"/>
    <mergeCell ref="C118:E118"/>
    <mergeCell ref="A124:B124"/>
    <mergeCell ref="L111:U111"/>
    <mergeCell ref="A95:K95"/>
    <mergeCell ref="G118:J118"/>
    <mergeCell ref="C119:D119"/>
    <mergeCell ref="A105:K105"/>
    <mergeCell ref="A106:K106"/>
    <mergeCell ref="A125:B125"/>
    <mergeCell ref="A96:K96"/>
    <mergeCell ref="A101:K101"/>
    <mergeCell ref="A50:K50"/>
    <mergeCell ref="A65:K65"/>
    <mergeCell ref="A18:K18"/>
    <mergeCell ref="A66:K66"/>
    <mergeCell ref="A19:K19"/>
    <mergeCell ref="A14:A16"/>
    <mergeCell ref="B14:B16"/>
    <mergeCell ref="D14:K14"/>
    <mergeCell ref="D15:F15"/>
    <mergeCell ref="A2:K2"/>
    <mergeCell ref="A3:K3"/>
    <mergeCell ref="A4:K4"/>
    <mergeCell ref="A5:K5"/>
    <mergeCell ref="A6:K6"/>
    <mergeCell ref="A13:K13"/>
    <mergeCell ref="B11:K11"/>
    <mergeCell ref="B9:J9"/>
    <mergeCell ref="G15:G16"/>
    <mergeCell ref="J15:K15"/>
    <mergeCell ref="H15:H16"/>
    <mergeCell ref="I15:I16"/>
  </mergeCells>
  <phoneticPr fontId="34" type="noConversion"/>
  <hyperlinks>
    <hyperlink ref="A108" r:id="rId1" display="consultantplus://offline/ref=CF0B65AD7F358AF64A7F96E48FA9F722905D1B93A50E5216B7F11D768EEDDF1330B561F0A1B2C9E9U8x2M"/>
  </hyperlinks>
  <pageMargins left="0.6" right="0.26" top="0.49" bottom="0.55000000000000004" header="0.3" footer="0.3"/>
  <pageSetup paperSize="9" scale="55" orientation="portrait" r:id="rId2"/>
</worksheet>
</file>

<file path=xl/worksheets/sheet2.xml><?xml version="1.0" encoding="utf-8"?>
<worksheet xmlns="http://schemas.openxmlformats.org/spreadsheetml/2006/main" xmlns:r="http://schemas.openxmlformats.org/officeDocument/2006/relationships">
  <dimension ref="A1:L172"/>
  <sheetViews>
    <sheetView view="pageBreakPreview" zoomScale="90" zoomScaleNormal="100" zoomScaleSheetLayoutView="90" workbookViewId="0">
      <selection activeCell="F22" sqref="F22"/>
    </sheetView>
  </sheetViews>
  <sheetFormatPr defaultRowHeight="15"/>
  <cols>
    <col min="1" max="1" width="5" customWidth="1"/>
    <col min="2" max="2" width="47.42578125" customWidth="1"/>
    <col min="3" max="3" width="12.42578125" customWidth="1"/>
    <col min="4" max="4" width="14.42578125" customWidth="1"/>
    <col min="5" max="5" width="13.85546875" customWidth="1"/>
    <col min="6" max="6" width="12.42578125" customWidth="1"/>
    <col min="7" max="7" width="14.7109375" customWidth="1"/>
    <col min="8" max="10" width="12.42578125" customWidth="1"/>
  </cols>
  <sheetData>
    <row r="1" spans="1:10" ht="16.5">
      <c r="A1" s="1"/>
    </row>
    <row r="2" spans="1:10" ht="16.5">
      <c r="A2" s="132" t="s">
        <v>292</v>
      </c>
      <c r="B2" s="132"/>
      <c r="C2" s="132"/>
      <c r="D2" s="132"/>
      <c r="E2" s="132"/>
      <c r="F2" s="132"/>
      <c r="G2" s="132"/>
      <c r="H2" s="132"/>
      <c r="I2" s="132"/>
      <c r="J2" s="132"/>
    </row>
    <row r="3" spans="1:10" ht="15.75">
      <c r="A3" s="133"/>
      <c r="B3" s="133"/>
      <c r="C3" s="133"/>
      <c r="D3" s="133"/>
      <c r="E3" s="133"/>
      <c r="F3" s="133"/>
      <c r="G3" s="133"/>
      <c r="H3" s="133"/>
      <c r="I3" s="133"/>
      <c r="J3" s="133"/>
    </row>
    <row r="4" spans="1:10" ht="16.5">
      <c r="A4" s="131" t="s">
        <v>293</v>
      </c>
      <c r="B4" s="131"/>
      <c r="C4" s="131"/>
      <c r="D4" s="131"/>
      <c r="E4" s="131"/>
      <c r="F4" s="131"/>
      <c r="G4" s="131"/>
      <c r="H4" s="131"/>
      <c r="I4" s="131"/>
      <c r="J4" s="131"/>
    </row>
    <row r="5" spans="1:10" ht="16.5">
      <c r="A5" s="131" t="s">
        <v>294</v>
      </c>
      <c r="B5" s="131"/>
      <c r="C5" s="131"/>
      <c r="D5" s="131"/>
      <c r="E5" s="131"/>
      <c r="F5" s="131"/>
      <c r="G5" s="131"/>
      <c r="H5" s="131"/>
      <c r="I5" s="131"/>
      <c r="J5" s="131"/>
    </row>
    <row r="6" spans="1:10" ht="16.5">
      <c r="A6" s="131" t="s">
        <v>295</v>
      </c>
      <c r="B6" s="131"/>
      <c r="C6" s="131"/>
      <c r="D6" s="131"/>
      <c r="E6" s="131"/>
      <c r="F6" s="131"/>
      <c r="G6" s="131"/>
      <c r="H6" s="131"/>
      <c r="I6" s="131"/>
      <c r="J6" s="131"/>
    </row>
    <row r="7" spans="1:10" ht="15.75">
      <c r="A7" s="2"/>
    </row>
    <row r="8" spans="1:10" ht="15.75" customHeight="1">
      <c r="A8" s="126" t="s">
        <v>296</v>
      </c>
      <c r="B8" s="126"/>
      <c r="C8" s="19"/>
      <c r="D8" s="19"/>
      <c r="E8" s="19"/>
      <c r="F8" s="19"/>
      <c r="G8" s="19"/>
      <c r="H8" s="19"/>
      <c r="I8" s="19"/>
      <c r="J8" s="19"/>
    </row>
    <row r="9" spans="1:10" ht="46.5" customHeight="1">
      <c r="A9" s="126" t="s">
        <v>196</v>
      </c>
      <c r="B9" s="135"/>
      <c r="C9" s="136" t="s">
        <v>56</v>
      </c>
      <c r="D9" s="136"/>
      <c r="E9" s="136"/>
      <c r="F9" s="136"/>
      <c r="G9" s="136"/>
      <c r="H9" s="136"/>
      <c r="I9" s="136"/>
      <c r="J9" s="19"/>
    </row>
    <row r="10" spans="1:10" ht="15.75">
      <c r="A10" s="3"/>
      <c r="B10" s="4"/>
      <c r="J10" s="19"/>
    </row>
    <row r="11" spans="1:10" ht="15.75">
      <c r="A11" s="126" t="s">
        <v>197</v>
      </c>
      <c r="B11" s="135"/>
      <c r="C11" s="136" t="s">
        <v>41</v>
      </c>
      <c r="D11" s="136"/>
      <c r="E11" s="136"/>
      <c r="F11" s="136"/>
      <c r="G11" s="136"/>
      <c r="H11" s="136"/>
      <c r="I11" s="136"/>
      <c r="J11" s="19"/>
    </row>
    <row r="12" spans="1:10" ht="15.75">
      <c r="A12" s="5"/>
      <c r="J12" s="19"/>
    </row>
    <row r="13" spans="1:10" ht="15.75">
      <c r="A13" s="137" t="s">
        <v>198</v>
      </c>
      <c r="B13" s="137"/>
      <c r="C13" s="137"/>
      <c r="D13" s="137"/>
      <c r="E13" s="137"/>
      <c r="F13" s="137"/>
      <c r="G13" s="137"/>
      <c r="H13" s="137"/>
      <c r="I13" s="137"/>
      <c r="J13" s="137"/>
    </row>
    <row r="14" spans="1:10" ht="26.45" customHeight="1">
      <c r="A14" s="134" t="s">
        <v>297</v>
      </c>
      <c r="B14" s="134" t="s">
        <v>298</v>
      </c>
      <c r="C14" s="134" t="s">
        <v>299</v>
      </c>
      <c r="D14" s="134" t="s">
        <v>42</v>
      </c>
      <c r="E14" s="134" t="s">
        <v>300</v>
      </c>
      <c r="F14" s="134" t="s">
        <v>301</v>
      </c>
      <c r="G14" s="134" t="s">
        <v>302</v>
      </c>
      <c r="H14" s="134" t="s">
        <v>303</v>
      </c>
      <c r="I14" s="134"/>
      <c r="J14" s="134" t="s">
        <v>304</v>
      </c>
    </row>
    <row r="15" spans="1:10" ht="25.5">
      <c r="A15" s="134"/>
      <c r="B15" s="134"/>
      <c r="C15" s="134"/>
      <c r="D15" s="134"/>
      <c r="E15" s="134"/>
      <c r="F15" s="134"/>
      <c r="G15" s="134"/>
      <c r="H15" s="134" t="s">
        <v>305</v>
      </c>
      <c r="I15" s="96" t="s">
        <v>306</v>
      </c>
      <c r="J15" s="134"/>
    </row>
    <row r="16" spans="1:10" ht="19.899999999999999" customHeight="1">
      <c r="A16" s="134"/>
      <c r="B16" s="134"/>
      <c r="C16" s="134"/>
      <c r="D16" s="134"/>
      <c r="E16" s="134"/>
      <c r="F16" s="134"/>
      <c r="G16" s="134"/>
      <c r="H16" s="134"/>
      <c r="I16" s="96" t="s">
        <v>307</v>
      </c>
      <c r="J16" s="134"/>
    </row>
    <row r="17" spans="1:10">
      <c r="A17" s="96">
        <v>1</v>
      </c>
      <c r="B17" s="96">
        <v>2</v>
      </c>
      <c r="C17" s="96">
        <v>3</v>
      </c>
      <c r="D17" s="96">
        <v>4</v>
      </c>
      <c r="E17" s="96">
        <v>5</v>
      </c>
      <c r="F17" s="96">
        <v>6</v>
      </c>
      <c r="G17" s="96">
        <v>7</v>
      </c>
      <c r="H17" s="96">
        <v>8</v>
      </c>
      <c r="I17" s="96">
        <v>9</v>
      </c>
      <c r="J17" s="96">
        <v>10</v>
      </c>
    </row>
    <row r="18" spans="1:10">
      <c r="A18" s="134" t="s">
        <v>308</v>
      </c>
      <c r="B18" s="134"/>
      <c r="C18" s="134"/>
      <c r="D18" s="134"/>
      <c r="E18" s="134"/>
      <c r="F18" s="134"/>
      <c r="G18" s="134"/>
      <c r="H18" s="134"/>
      <c r="I18" s="134"/>
      <c r="J18" s="134"/>
    </row>
    <row r="19" spans="1:10">
      <c r="A19" s="134" t="s">
        <v>309</v>
      </c>
      <c r="B19" s="134"/>
      <c r="C19" s="134"/>
      <c r="D19" s="134"/>
      <c r="E19" s="134"/>
      <c r="F19" s="134"/>
      <c r="G19" s="134"/>
      <c r="H19" s="134"/>
      <c r="I19" s="134"/>
      <c r="J19" s="134"/>
    </row>
    <row r="20" spans="1:10" ht="77.25">
      <c r="A20" s="87">
        <v>128</v>
      </c>
      <c r="B20" s="88" t="s">
        <v>115</v>
      </c>
      <c r="C20" s="89">
        <v>42746</v>
      </c>
      <c r="D20" s="87" t="s">
        <v>106</v>
      </c>
      <c r="E20" s="90">
        <v>469.67599999999999</v>
      </c>
      <c r="F20" s="90">
        <v>469.67599999999999</v>
      </c>
      <c r="G20" s="91">
        <v>0</v>
      </c>
      <c r="H20" s="92">
        <f>E20-F20</f>
        <v>0</v>
      </c>
      <c r="I20" s="93">
        <f>H20/E20*100</f>
        <v>0</v>
      </c>
      <c r="J20" s="94">
        <v>1</v>
      </c>
    </row>
    <row r="21" spans="1:10" ht="77.25">
      <c r="A21" s="87">
        <v>129</v>
      </c>
      <c r="B21" s="88" t="s">
        <v>116</v>
      </c>
      <c r="C21" s="89">
        <v>42746</v>
      </c>
      <c r="D21" s="87" t="s">
        <v>106</v>
      </c>
      <c r="E21" s="90">
        <v>379.23</v>
      </c>
      <c r="F21" s="90">
        <v>365</v>
      </c>
      <c r="G21" s="91">
        <v>0</v>
      </c>
      <c r="H21" s="92">
        <f>E21-F21</f>
        <v>14.230000000000018</v>
      </c>
      <c r="I21" s="93">
        <f>H21/E21*100</f>
        <v>3.7523402684386831</v>
      </c>
      <c r="J21" s="94">
        <v>2</v>
      </c>
    </row>
    <row r="22" spans="1:10" ht="77.25">
      <c r="A22" s="87">
        <v>132</v>
      </c>
      <c r="B22" s="88" t="s">
        <v>117</v>
      </c>
      <c r="C22" s="89">
        <v>42745</v>
      </c>
      <c r="D22" s="87" t="s">
        <v>109</v>
      </c>
      <c r="E22" s="90">
        <v>571.75</v>
      </c>
      <c r="F22" s="90">
        <v>571.75</v>
      </c>
      <c r="G22" s="91">
        <v>0</v>
      </c>
      <c r="H22" s="92">
        <f>E22-F22</f>
        <v>0</v>
      </c>
      <c r="I22" s="93">
        <f>H22/E22*100</f>
        <v>0</v>
      </c>
      <c r="J22" s="94">
        <v>1</v>
      </c>
    </row>
    <row r="23" spans="1:10" ht="77.25">
      <c r="A23" s="87">
        <v>135</v>
      </c>
      <c r="B23" s="88" t="s">
        <v>118</v>
      </c>
      <c r="C23" s="89">
        <v>42765</v>
      </c>
      <c r="D23" s="87" t="s">
        <v>107</v>
      </c>
      <c r="E23" s="90">
        <v>299.73446999999999</v>
      </c>
      <c r="F23" s="90">
        <v>299.73446999999999</v>
      </c>
      <c r="G23" s="91">
        <v>0</v>
      </c>
      <c r="H23" s="92">
        <f t="shared" ref="H23:H86" si="0">E23-F23</f>
        <v>0</v>
      </c>
      <c r="I23" s="93">
        <f t="shared" ref="I23:I86" si="1">H23/E23*100</f>
        <v>0</v>
      </c>
      <c r="J23" s="94">
        <v>1</v>
      </c>
    </row>
    <row r="24" spans="1:10" ht="51.75">
      <c r="A24" s="87">
        <v>1</v>
      </c>
      <c r="B24" s="88" t="s">
        <v>112</v>
      </c>
      <c r="C24" s="89">
        <v>42413</v>
      </c>
      <c r="D24" s="87" t="s">
        <v>109</v>
      </c>
      <c r="E24" s="90">
        <v>174.42</v>
      </c>
      <c r="F24" s="90">
        <v>168.40199999999999</v>
      </c>
      <c r="G24" s="91">
        <v>0</v>
      </c>
      <c r="H24" s="92">
        <f t="shared" si="0"/>
        <v>6.0180000000000007</v>
      </c>
      <c r="I24" s="93">
        <f t="shared" si="1"/>
        <v>3.4502923976608195</v>
      </c>
      <c r="J24" s="94">
        <v>2</v>
      </c>
    </row>
    <row r="25" spans="1:10" ht="77.25">
      <c r="A25" s="87">
        <v>2</v>
      </c>
      <c r="B25" s="88" t="s">
        <v>113</v>
      </c>
      <c r="C25" s="89">
        <v>42774</v>
      </c>
      <c r="D25" s="87" t="s">
        <v>107</v>
      </c>
      <c r="E25" s="90">
        <v>120.5334</v>
      </c>
      <c r="F25" s="90">
        <v>120.5334</v>
      </c>
      <c r="G25" s="91">
        <v>0</v>
      </c>
      <c r="H25" s="92">
        <f t="shared" si="0"/>
        <v>0</v>
      </c>
      <c r="I25" s="93">
        <f t="shared" si="1"/>
        <v>0</v>
      </c>
      <c r="J25" s="94">
        <v>1</v>
      </c>
    </row>
    <row r="26" spans="1:10" ht="77.25">
      <c r="A26" s="87">
        <v>3</v>
      </c>
      <c r="B26" s="88" t="s">
        <v>119</v>
      </c>
      <c r="C26" s="89">
        <v>42793</v>
      </c>
      <c r="D26" s="87" t="s">
        <v>109</v>
      </c>
      <c r="E26" s="90">
        <v>6647.0946199999998</v>
      </c>
      <c r="F26" s="90">
        <v>4520.0243399999999</v>
      </c>
      <c r="G26" s="91">
        <v>0</v>
      </c>
      <c r="H26" s="92">
        <f t="shared" si="0"/>
        <v>2127.0702799999999</v>
      </c>
      <c r="I26" s="93">
        <f t="shared" si="1"/>
        <v>32.000000024070665</v>
      </c>
      <c r="J26" s="94">
        <v>8</v>
      </c>
    </row>
    <row r="27" spans="1:10" ht="77.25">
      <c r="A27" s="87">
        <v>4</v>
      </c>
      <c r="B27" s="88" t="s">
        <v>108</v>
      </c>
      <c r="C27" s="89">
        <v>42787</v>
      </c>
      <c r="D27" s="87" t="s">
        <v>107</v>
      </c>
      <c r="E27" s="90">
        <v>94.726900000000001</v>
      </c>
      <c r="F27" s="90">
        <v>50.17</v>
      </c>
      <c r="G27" s="91">
        <v>0</v>
      </c>
      <c r="H27" s="92">
        <f t="shared" si="0"/>
        <v>44.556899999999999</v>
      </c>
      <c r="I27" s="93">
        <f t="shared" si="1"/>
        <v>47.037219628215425</v>
      </c>
      <c r="J27" s="94">
        <v>2</v>
      </c>
    </row>
    <row r="28" spans="1:10" ht="39">
      <c r="A28" s="87">
        <v>5</v>
      </c>
      <c r="B28" s="88" t="s">
        <v>114</v>
      </c>
      <c r="C28" s="89">
        <v>42793</v>
      </c>
      <c r="D28" s="87" t="s">
        <v>109</v>
      </c>
      <c r="E28" s="90">
        <v>187.01129999999998</v>
      </c>
      <c r="F28" s="90">
        <v>158.06494000000001</v>
      </c>
      <c r="G28" s="91">
        <v>0</v>
      </c>
      <c r="H28" s="92">
        <f t="shared" si="0"/>
        <v>28.94635999999997</v>
      </c>
      <c r="I28" s="93">
        <f t="shared" si="1"/>
        <v>15.478401572525282</v>
      </c>
      <c r="J28" s="94">
        <v>5</v>
      </c>
    </row>
    <row r="29" spans="1:10" ht="77.25">
      <c r="A29" s="87">
        <v>6</v>
      </c>
      <c r="B29" s="88" t="s">
        <v>120</v>
      </c>
      <c r="C29" s="89">
        <v>42794</v>
      </c>
      <c r="D29" s="87" t="s">
        <v>109</v>
      </c>
      <c r="E29" s="90">
        <v>1857.24</v>
      </c>
      <c r="F29" s="90">
        <v>1857.24</v>
      </c>
      <c r="G29" s="91">
        <v>0</v>
      </c>
      <c r="H29" s="92">
        <f t="shared" si="0"/>
        <v>0</v>
      </c>
      <c r="I29" s="93">
        <f t="shared" si="1"/>
        <v>0</v>
      </c>
      <c r="J29" s="94">
        <v>1</v>
      </c>
    </row>
    <row r="30" spans="1:10" ht="77.25">
      <c r="A30" s="87">
        <v>7</v>
      </c>
      <c r="B30" s="88" t="s">
        <v>121</v>
      </c>
      <c r="C30" s="89">
        <v>42795</v>
      </c>
      <c r="D30" s="87" t="s">
        <v>107</v>
      </c>
      <c r="E30" s="90">
        <v>81.666699999999992</v>
      </c>
      <c r="F30" s="90">
        <v>77.5</v>
      </c>
      <c r="G30" s="91">
        <v>0</v>
      </c>
      <c r="H30" s="92">
        <f t="shared" si="0"/>
        <v>4.1666999999999916</v>
      </c>
      <c r="I30" s="93">
        <f t="shared" si="1"/>
        <v>5.1020795501716023</v>
      </c>
      <c r="J30" s="94">
        <v>2</v>
      </c>
    </row>
    <row r="31" spans="1:10" ht="77.25">
      <c r="A31" s="87">
        <v>9</v>
      </c>
      <c r="B31" s="88" t="s">
        <v>122</v>
      </c>
      <c r="C31" s="89">
        <v>42816</v>
      </c>
      <c r="D31" s="87" t="s">
        <v>106</v>
      </c>
      <c r="E31" s="90">
        <v>429.50799999999998</v>
      </c>
      <c r="F31" s="90">
        <v>429.50799999999998</v>
      </c>
      <c r="G31" s="91">
        <v>0</v>
      </c>
      <c r="H31" s="92">
        <f t="shared" si="0"/>
        <v>0</v>
      </c>
      <c r="I31" s="93">
        <f t="shared" si="1"/>
        <v>0</v>
      </c>
      <c r="J31" s="94">
        <v>1</v>
      </c>
    </row>
    <row r="32" spans="1:10" ht="39">
      <c r="A32" s="87">
        <v>10</v>
      </c>
      <c r="B32" s="88" t="s">
        <v>110</v>
      </c>
      <c r="C32" s="89">
        <v>42825</v>
      </c>
      <c r="D32" s="87" t="s">
        <v>107</v>
      </c>
      <c r="E32" s="90">
        <v>42.2</v>
      </c>
      <c r="F32" s="90">
        <v>40.982999999999997</v>
      </c>
      <c r="G32" s="91">
        <v>0</v>
      </c>
      <c r="H32" s="92">
        <f t="shared" si="0"/>
        <v>1.2170000000000059</v>
      </c>
      <c r="I32" s="93">
        <f t="shared" si="1"/>
        <v>2.8838862559241845</v>
      </c>
      <c r="J32" s="94">
        <v>1</v>
      </c>
    </row>
    <row r="33" spans="1:10" ht="77.25">
      <c r="A33" s="87">
        <v>11</v>
      </c>
      <c r="B33" s="88" t="s">
        <v>66</v>
      </c>
      <c r="C33" s="89">
        <v>42835</v>
      </c>
      <c r="D33" s="87" t="s">
        <v>109</v>
      </c>
      <c r="E33" s="90">
        <v>300</v>
      </c>
      <c r="F33" s="90">
        <v>72</v>
      </c>
      <c r="G33" s="91">
        <v>0</v>
      </c>
      <c r="H33" s="92">
        <f t="shared" si="0"/>
        <v>228</v>
      </c>
      <c r="I33" s="93">
        <f t="shared" si="1"/>
        <v>76</v>
      </c>
      <c r="J33" s="94">
        <v>8</v>
      </c>
    </row>
    <row r="34" spans="1:10" ht="77.25">
      <c r="A34" s="87">
        <v>12</v>
      </c>
      <c r="B34" s="88" t="s">
        <v>67</v>
      </c>
      <c r="C34" s="89">
        <v>42850</v>
      </c>
      <c r="D34" s="87" t="s">
        <v>107</v>
      </c>
      <c r="E34" s="90">
        <v>39.166640000000001</v>
      </c>
      <c r="F34" s="90">
        <v>29.1</v>
      </c>
      <c r="G34" s="91">
        <v>0</v>
      </c>
      <c r="H34" s="92">
        <f t="shared" si="0"/>
        <v>10.06664</v>
      </c>
      <c r="I34" s="93">
        <f t="shared" si="1"/>
        <v>25.702077073754602</v>
      </c>
      <c r="J34" s="94">
        <v>2</v>
      </c>
    </row>
    <row r="35" spans="1:10" ht="77.25">
      <c r="A35" s="87">
        <v>13</v>
      </c>
      <c r="B35" s="88" t="s">
        <v>68</v>
      </c>
      <c r="C35" s="89">
        <v>42871</v>
      </c>
      <c r="D35" s="87" t="s">
        <v>109</v>
      </c>
      <c r="E35" s="90">
        <v>571.63199999999995</v>
      </c>
      <c r="F35" s="90">
        <v>494.46168</v>
      </c>
      <c r="G35" s="91">
        <v>0</v>
      </c>
      <c r="H35" s="92">
        <f t="shared" si="0"/>
        <v>77.170319999999947</v>
      </c>
      <c r="I35" s="93">
        <f t="shared" si="1"/>
        <v>13.499999999999993</v>
      </c>
      <c r="J35" s="94">
        <v>3</v>
      </c>
    </row>
    <row r="36" spans="1:10" ht="64.5">
      <c r="A36" s="87">
        <v>14</v>
      </c>
      <c r="B36" s="88" t="s">
        <v>58</v>
      </c>
      <c r="C36" s="89">
        <v>42885</v>
      </c>
      <c r="D36" s="87" t="s">
        <v>109</v>
      </c>
      <c r="E36" s="90">
        <v>479.87</v>
      </c>
      <c r="F36" s="90">
        <v>330</v>
      </c>
      <c r="G36" s="91">
        <v>0</v>
      </c>
      <c r="H36" s="92">
        <f t="shared" si="0"/>
        <v>149.87</v>
      </c>
      <c r="I36" s="93">
        <f t="shared" si="1"/>
        <v>31.231375164106943</v>
      </c>
      <c r="J36" s="94">
        <v>16</v>
      </c>
    </row>
    <row r="37" spans="1:10" ht="77.25">
      <c r="A37" s="87">
        <v>15</v>
      </c>
      <c r="B37" s="88" t="s">
        <v>59</v>
      </c>
      <c r="C37" s="89">
        <v>42885</v>
      </c>
      <c r="D37" s="87" t="s">
        <v>109</v>
      </c>
      <c r="E37" s="90">
        <v>400</v>
      </c>
      <c r="F37" s="90">
        <v>305</v>
      </c>
      <c r="G37" s="91">
        <v>0</v>
      </c>
      <c r="H37" s="92">
        <f t="shared" si="0"/>
        <v>95</v>
      </c>
      <c r="I37" s="93">
        <f t="shared" si="1"/>
        <v>23.75</v>
      </c>
      <c r="J37" s="94">
        <v>12</v>
      </c>
    </row>
    <row r="38" spans="1:10" ht="77.25">
      <c r="A38" s="87">
        <v>16</v>
      </c>
      <c r="B38" s="88" t="s">
        <v>60</v>
      </c>
      <c r="C38" s="89">
        <v>42880</v>
      </c>
      <c r="D38" s="87" t="s">
        <v>109</v>
      </c>
      <c r="E38" s="90">
        <v>1949.452</v>
      </c>
      <c r="F38" s="90">
        <v>1240.2527399999999</v>
      </c>
      <c r="G38" s="91">
        <v>0</v>
      </c>
      <c r="H38" s="92">
        <f t="shared" si="0"/>
        <v>709.19926000000009</v>
      </c>
      <c r="I38" s="93">
        <f t="shared" si="1"/>
        <v>36.37941636931815</v>
      </c>
      <c r="J38" s="94">
        <v>16</v>
      </c>
    </row>
    <row r="39" spans="1:10" ht="77.25">
      <c r="A39" s="87">
        <v>17</v>
      </c>
      <c r="B39" s="88" t="s">
        <v>69</v>
      </c>
      <c r="C39" s="89">
        <v>42871</v>
      </c>
      <c r="D39" s="87" t="s">
        <v>109</v>
      </c>
      <c r="E39" s="90">
        <v>928.62</v>
      </c>
      <c r="F39" s="90">
        <v>928.62</v>
      </c>
      <c r="G39" s="91">
        <v>0</v>
      </c>
      <c r="H39" s="92">
        <f t="shared" si="0"/>
        <v>0</v>
      </c>
      <c r="I39" s="93">
        <f t="shared" si="1"/>
        <v>0</v>
      </c>
      <c r="J39" s="94">
        <v>1</v>
      </c>
    </row>
    <row r="40" spans="1:10" ht="77.25">
      <c r="A40" s="87">
        <v>18</v>
      </c>
      <c r="B40" s="88" t="s">
        <v>70</v>
      </c>
      <c r="C40" s="89">
        <v>42888</v>
      </c>
      <c r="D40" s="87" t="s">
        <v>109</v>
      </c>
      <c r="E40" s="90">
        <v>33748</v>
      </c>
      <c r="F40" s="90">
        <v>33241.78</v>
      </c>
      <c r="G40" s="91">
        <v>0</v>
      </c>
      <c r="H40" s="92">
        <f t="shared" si="0"/>
        <v>506.22000000000116</v>
      </c>
      <c r="I40" s="93">
        <f t="shared" si="1"/>
        <v>1.5000000000000033</v>
      </c>
      <c r="J40" s="94">
        <v>3</v>
      </c>
    </row>
    <row r="41" spans="1:10" ht="77.25">
      <c r="A41" s="87">
        <v>19</v>
      </c>
      <c r="B41" s="88" t="s">
        <v>71</v>
      </c>
      <c r="C41" s="89">
        <v>42888</v>
      </c>
      <c r="D41" s="87" t="s">
        <v>109</v>
      </c>
      <c r="E41" s="90">
        <v>6802.1462599999995</v>
      </c>
      <c r="F41" s="90">
        <v>6019.8994699999994</v>
      </c>
      <c r="G41" s="91">
        <v>0</v>
      </c>
      <c r="H41" s="92">
        <f t="shared" si="0"/>
        <v>782.24679000000015</v>
      </c>
      <c r="I41" s="93">
        <f t="shared" si="1"/>
        <v>11.49999956043286</v>
      </c>
      <c r="J41" s="94">
        <v>4</v>
      </c>
    </row>
    <row r="42" spans="1:10" ht="64.5">
      <c r="A42" s="87">
        <v>20</v>
      </c>
      <c r="B42" s="88" t="s">
        <v>61</v>
      </c>
      <c r="C42" s="89">
        <v>42888</v>
      </c>
      <c r="D42" s="87" t="s">
        <v>109</v>
      </c>
      <c r="E42" s="90">
        <v>8252</v>
      </c>
      <c r="F42" s="90">
        <v>7715.62</v>
      </c>
      <c r="G42" s="91">
        <v>0</v>
      </c>
      <c r="H42" s="92">
        <f t="shared" si="0"/>
        <v>536.38000000000011</v>
      </c>
      <c r="I42" s="93">
        <f t="shared" si="1"/>
        <v>6.5000000000000018</v>
      </c>
      <c r="J42" s="94">
        <v>8</v>
      </c>
    </row>
    <row r="43" spans="1:10" ht="51.75">
      <c r="A43" s="87">
        <v>22</v>
      </c>
      <c r="B43" s="88" t="s">
        <v>62</v>
      </c>
      <c r="C43" s="89">
        <v>42899</v>
      </c>
      <c r="D43" s="87" t="s">
        <v>109</v>
      </c>
      <c r="E43" s="90">
        <v>1000</v>
      </c>
      <c r="F43" s="90">
        <v>635</v>
      </c>
      <c r="G43" s="91">
        <v>0</v>
      </c>
      <c r="H43" s="92">
        <f t="shared" si="0"/>
        <v>365</v>
      </c>
      <c r="I43" s="93">
        <f t="shared" si="1"/>
        <v>36.5</v>
      </c>
      <c r="J43" s="94">
        <v>12</v>
      </c>
    </row>
    <row r="44" spans="1:10" ht="51.75">
      <c r="A44" s="87">
        <v>23</v>
      </c>
      <c r="B44" s="88" t="s">
        <v>63</v>
      </c>
      <c r="C44" s="89">
        <v>42899</v>
      </c>
      <c r="D44" s="87" t="s">
        <v>109</v>
      </c>
      <c r="E44" s="90">
        <v>650</v>
      </c>
      <c r="F44" s="90">
        <v>406.75</v>
      </c>
      <c r="G44" s="91">
        <v>0</v>
      </c>
      <c r="H44" s="92">
        <f t="shared" si="0"/>
        <v>243.25</v>
      </c>
      <c r="I44" s="93">
        <f t="shared" si="1"/>
        <v>37.423076923076927</v>
      </c>
      <c r="J44" s="94">
        <v>14</v>
      </c>
    </row>
    <row r="45" spans="1:10" ht="51.75">
      <c r="A45" s="87">
        <v>24</v>
      </c>
      <c r="B45" s="88" t="s">
        <v>64</v>
      </c>
      <c r="C45" s="89">
        <v>42900</v>
      </c>
      <c r="D45" s="87" t="s">
        <v>109</v>
      </c>
      <c r="E45" s="90">
        <v>943.86083999999994</v>
      </c>
      <c r="F45" s="90">
        <v>849.47483999999997</v>
      </c>
      <c r="G45" s="91">
        <v>0</v>
      </c>
      <c r="H45" s="92">
        <f t="shared" si="0"/>
        <v>94.385999999999967</v>
      </c>
      <c r="I45" s="93">
        <f t="shared" si="1"/>
        <v>9.9999911003829727</v>
      </c>
      <c r="J45" s="94">
        <v>6</v>
      </c>
    </row>
    <row r="46" spans="1:10" ht="77.25">
      <c r="A46" s="87">
        <v>26</v>
      </c>
      <c r="B46" s="88" t="s">
        <v>74</v>
      </c>
      <c r="C46" s="89">
        <v>42893</v>
      </c>
      <c r="D46" s="87" t="s">
        <v>109</v>
      </c>
      <c r="E46" s="90">
        <v>470.50799999999998</v>
      </c>
      <c r="F46" s="90">
        <v>470.50799999999998</v>
      </c>
      <c r="G46" s="91">
        <v>0</v>
      </c>
      <c r="H46" s="92">
        <f t="shared" si="0"/>
        <v>0</v>
      </c>
      <c r="I46" s="93">
        <f t="shared" si="1"/>
        <v>0</v>
      </c>
      <c r="J46" s="94">
        <v>1</v>
      </c>
    </row>
    <row r="47" spans="1:10" ht="77.25">
      <c r="A47" s="87">
        <v>27</v>
      </c>
      <c r="B47" s="88" t="s">
        <v>75</v>
      </c>
      <c r="C47" s="89">
        <v>42905</v>
      </c>
      <c r="D47" s="87" t="s">
        <v>109</v>
      </c>
      <c r="E47" s="90">
        <v>570</v>
      </c>
      <c r="F47" s="90">
        <v>79</v>
      </c>
      <c r="G47" s="91">
        <v>0</v>
      </c>
      <c r="H47" s="92">
        <f t="shared" si="0"/>
        <v>491</v>
      </c>
      <c r="I47" s="93">
        <f t="shared" si="1"/>
        <v>86.140350877192986</v>
      </c>
      <c r="J47" s="94">
        <v>13</v>
      </c>
    </row>
    <row r="48" spans="1:10" ht="77.25">
      <c r="A48" s="87">
        <v>28</v>
      </c>
      <c r="B48" s="88" t="s">
        <v>76</v>
      </c>
      <c r="C48" s="89">
        <v>42892</v>
      </c>
      <c r="D48" s="87" t="s">
        <v>106</v>
      </c>
      <c r="E48" s="90">
        <v>1500</v>
      </c>
      <c r="F48" s="90">
        <v>1500</v>
      </c>
      <c r="G48" s="91">
        <v>0</v>
      </c>
      <c r="H48" s="92">
        <f t="shared" si="0"/>
        <v>0</v>
      </c>
      <c r="I48" s="93">
        <f t="shared" si="1"/>
        <v>0</v>
      </c>
      <c r="J48" s="94">
        <v>1</v>
      </c>
    </row>
    <row r="49" spans="1:10" ht="77.25">
      <c r="A49" s="87">
        <v>29</v>
      </c>
      <c r="B49" s="88" t="s">
        <v>97</v>
      </c>
      <c r="C49" s="89">
        <v>42914</v>
      </c>
      <c r="D49" s="87" t="s">
        <v>109</v>
      </c>
      <c r="E49" s="90">
        <v>1245</v>
      </c>
      <c r="F49" s="90">
        <v>930.77499999999998</v>
      </c>
      <c r="G49" s="91">
        <v>0</v>
      </c>
      <c r="H49" s="92">
        <f t="shared" si="0"/>
        <v>314.22500000000002</v>
      </c>
      <c r="I49" s="93">
        <f t="shared" si="1"/>
        <v>25.238955823293175</v>
      </c>
      <c r="J49" s="94">
        <v>5</v>
      </c>
    </row>
    <row r="50" spans="1:10" ht="77.25">
      <c r="A50" s="87">
        <v>30</v>
      </c>
      <c r="B50" s="88" t="s">
        <v>98</v>
      </c>
      <c r="C50" s="89">
        <v>42905</v>
      </c>
      <c r="D50" s="87" t="s">
        <v>109</v>
      </c>
      <c r="E50" s="90">
        <v>106</v>
      </c>
      <c r="F50" s="90">
        <v>56.27</v>
      </c>
      <c r="G50" s="91">
        <v>0</v>
      </c>
      <c r="H50" s="92">
        <f t="shared" si="0"/>
        <v>49.73</v>
      </c>
      <c r="I50" s="93">
        <f t="shared" si="1"/>
        <v>46.915094339622634</v>
      </c>
      <c r="J50" s="94">
        <v>9</v>
      </c>
    </row>
    <row r="51" spans="1:10" ht="77.25">
      <c r="A51" s="87">
        <v>31</v>
      </c>
      <c r="B51" s="88" t="s">
        <v>99</v>
      </c>
      <c r="C51" s="89">
        <v>42912</v>
      </c>
      <c r="D51" s="87" t="s">
        <v>109</v>
      </c>
      <c r="E51" s="90">
        <v>389.49299999999999</v>
      </c>
      <c r="F51" s="90">
        <v>389.49299999999999</v>
      </c>
      <c r="G51" s="91">
        <v>0</v>
      </c>
      <c r="H51" s="92">
        <f t="shared" si="0"/>
        <v>0</v>
      </c>
      <c r="I51" s="93">
        <f t="shared" si="1"/>
        <v>0</v>
      </c>
      <c r="J51" s="94">
        <v>2</v>
      </c>
    </row>
    <row r="52" spans="1:10" ht="77.25">
      <c r="A52" s="87">
        <v>32</v>
      </c>
      <c r="B52" s="88" t="s">
        <v>65</v>
      </c>
      <c r="C52" s="89">
        <v>42915</v>
      </c>
      <c r="D52" s="87" t="s">
        <v>109</v>
      </c>
      <c r="E52" s="90">
        <v>738</v>
      </c>
      <c r="F52" s="90">
        <v>655.96</v>
      </c>
      <c r="G52" s="91">
        <v>0</v>
      </c>
      <c r="H52" s="92">
        <f t="shared" si="0"/>
        <v>82.039999999999964</v>
      </c>
      <c r="I52" s="93">
        <f t="shared" si="1"/>
        <v>11.116531165311647</v>
      </c>
      <c r="J52" s="94">
        <v>7</v>
      </c>
    </row>
    <row r="53" spans="1:10" ht="77.25">
      <c r="A53" s="87">
        <v>33</v>
      </c>
      <c r="B53" s="88" t="s">
        <v>129</v>
      </c>
      <c r="C53" s="89">
        <v>42922</v>
      </c>
      <c r="D53" s="87" t="s">
        <v>109</v>
      </c>
      <c r="E53" s="90">
        <v>542.74800000000005</v>
      </c>
      <c r="F53" s="90">
        <v>464.5</v>
      </c>
      <c r="G53" s="91">
        <v>0</v>
      </c>
      <c r="H53" s="92">
        <f t="shared" si="0"/>
        <v>78.248000000000047</v>
      </c>
      <c r="I53" s="93">
        <f t="shared" si="1"/>
        <v>14.417003839719362</v>
      </c>
      <c r="J53" s="94">
        <v>4</v>
      </c>
    </row>
    <row r="54" spans="1:10" ht="77.25">
      <c r="A54" s="87">
        <v>34</v>
      </c>
      <c r="B54" s="88" t="s">
        <v>100</v>
      </c>
      <c r="C54" s="89">
        <v>42913</v>
      </c>
      <c r="D54" s="87" t="s">
        <v>109</v>
      </c>
      <c r="E54" s="90">
        <v>533.25029000000006</v>
      </c>
      <c r="F54" s="90">
        <v>101.31774</v>
      </c>
      <c r="G54" s="91">
        <v>0</v>
      </c>
      <c r="H54" s="92">
        <f t="shared" si="0"/>
        <v>431.93255000000005</v>
      </c>
      <c r="I54" s="93">
        <f t="shared" si="1"/>
        <v>80.999965325851022</v>
      </c>
      <c r="J54" s="94">
        <v>3</v>
      </c>
    </row>
    <row r="55" spans="1:10" ht="77.25">
      <c r="A55" s="87">
        <v>35</v>
      </c>
      <c r="B55" s="88" t="s">
        <v>101</v>
      </c>
      <c r="C55" s="89">
        <v>42912</v>
      </c>
      <c r="D55" s="87" t="s">
        <v>109</v>
      </c>
      <c r="E55" s="90">
        <v>2175.4014999999999</v>
      </c>
      <c r="F55" s="90">
        <v>2175.4014999999999</v>
      </c>
      <c r="G55" s="91">
        <v>0</v>
      </c>
      <c r="H55" s="92">
        <f t="shared" si="0"/>
        <v>0</v>
      </c>
      <c r="I55" s="93">
        <f t="shared" si="1"/>
        <v>0</v>
      </c>
      <c r="J55" s="94">
        <v>1</v>
      </c>
    </row>
    <row r="56" spans="1:10" ht="77.25">
      <c r="A56" s="87">
        <v>37</v>
      </c>
      <c r="B56" s="88" t="s">
        <v>103</v>
      </c>
      <c r="C56" s="89">
        <v>42913</v>
      </c>
      <c r="D56" s="87" t="s">
        <v>109</v>
      </c>
      <c r="E56" s="90">
        <v>232.60149999999999</v>
      </c>
      <c r="F56" s="90">
        <v>232.60149999999999</v>
      </c>
      <c r="G56" s="91">
        <v>0</v>
      </c>
      <c r="H56" s="92">
        <f t="shared" si="0"/>
        <v>0</v>
      </c>
      <c r="I56" s="93">
        <f t="shared" si="1"/>
        <v>0</v>
      </c>
      <c r="J56" s="94">
        <v>1</v>
      </c>
    </row>
    <row r="57" spans="1:10" ht="77.25">
      <c r="A57" s="87">
        <v>40</v>
      </c>
      <c r="B57" s="88" t="s">
        <v>130</v>
      </c>
      <c r="C57" s="89">
        <v>42927</v>
      </c>
      <c r="D57" s="87" t="s">
        <v>109</v>
      </c>
      <c r="E57" s="90">
        <v>1199.9302700000001</v>
      </c>
      <c r="F57" s="90">
        <v>827.9519499999999</v>
      </c>
      <c r="G57" s="91">
        <v>0</v>
      </c>
      <c r="H57" s="92">
        <f t="shared" si="0"/>
        <v>371.97832000000017</v>
      </c>
      <c r="I57" s="93">
        <f t="shared" si="1"/>
        <v>30.9999946913582</v>
      </c>
      <c r="J57" s="94">
        <v>3</v>
      </c>
    </row>
    <row r="58" spans="1:10" ht="64.5">
      <c r="A58" s="87">
        <v>41</v>
      </c>
      <c r="B58" s="88" t="s">
        <v>125</v>
      </c>
      <c r="C58" s="89">
        <v>42927</v>
      </c>
      <c r="D58" s="87" t="s">
        <v>107</v>
      </c>
      <c r="E58" s="90">
        <v>38.296669999999999</v>
      </c>
      <c r="F58" s="90">
        <v>36.5</v>
      </c>
      <c r="G58" s="91">
        <v>0</v>
      </c>
      <c r="H58" s="92">
        <f t="shared" si="0"/>
        <v>1.7966699999999989</v>
      </c>
      <c r="I58" s="93">
        <f t="shared" si="1"/>
        <v>4.6914522855381389</v>
      </c>
      <c r="J58" s="94">
        <v>1</v>
      </c>
    </row>
    <row r="59" spans="1:10" ht="64.5">
      <c r="A59" s="87">
        <v>42</v>
      </c>
      <c r="B59" s="88" t="s">
        <v>126</v>
      </c>
      <c r="C59" s="89">
        <v>42927</v>
      </c>
      <c r="D59" s="87" t="s">
        <v>107</v>
      </c>
      <c r="E59" s="90">
        <v>9.1966699999999992</v>
      </c>
      <c r="F59" s="90">
        <v>8.6999999999999993</v>
      </c>
      <c r="G59" s="91">
        <v>0</v>
      </c>
      <c r="H59" s="92">
        <f t="shared" si="0"/>
        <v>0.49666999999999994</v>
      </c>
      <c r="I59" s="93">
        <f t="shared" si="1"/>
        <v>5.4005417178174273</v>
      </c>
      <c r="J59" s="94">
        <v>1</v>
      </c>
    </row>
    <row r="60" spans="1:10" ht="64.5">
      <c r="A60" s="87">
        <v>43</v>
      </c>
      <c r="B60" s="88" t="s">
        <v>127</v>
      </c>
      <c r="C60" s="89">
        <v>42928</v>
      </c>
      <c r="D60" s="87" t="s">
        <v>107</v>
      </c>
      <c r="E60" s="90">
        <v>9.49</v>
      </c>
      <c r="F60" s="90">
        <v>9.49</v>
      </c>
      <c r="G60" s="91">
        <v>0</v>
      </c>
      <c r="H60" s="92">
        <f t="shared" si="0"/>
        <v>0</v>
      </c>
      <c r="I60" s="93">
        <f t="shared" si="1"/>
        <v>0</v>
      </c>
      <c r="J60" s="94">
        <v>1</v>
      </c>
    </row>
    <row r="61" spans="1:10" ht="77.25">
      <c r="A61" s="87">
        <v>44</v>
      </c>
      <c r="B61" s="88" t="s">
        <v>131</v>
      </c>
      <c r="C61" s="89">
        <v>42927</v>
      </c>
      <c r="D61" s="87" t="s">
        <v>109</v>
      </c>
      <c r="E61" s="90">
        <v>773.548</v>
      </c>
      <c r="F61" s="90">
        <v>773.548</v>
      </c>
      <c r="G61" s="91">
        <v>0</v>
      </c>
      <c r="H61" s="92">
        <f t="shared" si="0"/>
        <v>0</v>
      </c>
      <c r="I61" s="93">
        <f t="shared" si="1"/>
        <v>0</v>
      </c>
      <c r="J61" s="94">
        <v>1</v>
      </c>
    </row>
    <row r="62" spans="1:10" ht="77.25">
      <c r="A62" s="87">
        <v>45</v>
      </c>
      <c r="B62" s="88" t="s">
        <v>132</v>
      </c>
      <c r="C62" s="89">
        <v>42926</v>
      </c>
      <c r="D62" s="87" t="s">
        <v>109</v>
      </c>
      <c r="E62" s="90">
        <v>837.32500000000005</v>
      </c>
      <c r="F62" s="90">
        <v>837.32500000000005</v>
      </c>
      <c r="G62" s="91">
        <v>0</v>
      </c>
      <c r="H62" s="92">
        <f t="shared" si="0"/>
        <v>0</v>
      </c>
      <c r="I62" s="93">
        <f t="shared" si="1"/>
        <v>0</v>
      </c>
      <c r="J62" s="94">
        <v>1</v>
      </c>
    </row>
    <row r="63" spans="1:10" ht="77.25">
      <c r="A63" s="87">
        <v>46</v>
      </c>
      <c r="B63" s="88" t="s">
        <v>133</v>
      </c>
      <c r="C63" s="89">
        <v>42927</v>
      </c>
      <c r="D63" s="87" t="s">
        <v>109</v>
      </c>
      <c r="E63" s="90">
        <v>256.23</v>
      </c>
      <c r="F63" s="90">
        <v>256.23</v>
      </c>
      <c r="G63" s="91">
        <v>0</v>
      </c>
      <c r="H63" s="92">
        <f t="shared" si="0"/>
        <v>0</v>
      </c>
      <c r="I63" s="93">
        <f t="shared" si="1"/>
        <v>0</v>
      </c>
      <c r="J63" s="94">
        <v>1</v>
      </c>
    </row>
    <row r="64" spans="1:10" ht="77.25">
      <c r="A64" s="87">
        <v>47</v>
      </c>
      <c r="B64" s="88" t="s">
        <v>134</v>
      </c>
      <c r="C64" s="89">
        <v>42933</v>
      </c>
      <c r="D64" s="87" t="s">
        <v>109</v>
      </c>
      <c r="E64" s="90">
        <v>1458.829</v>
      </c>
      <c r="F64" s="90">
        <v>1202.7058500000001</v>
      </c>
      <c r="G64" s="91">
        <v>0</v>
      </c>
      <c r="H64" s="92">
        <f t="shared" si="0"/>
        <v>256.1231499999999</v>
      </c>
      <c r="I64" s="93">
        <f t="shared" si="1"/>
        <v>17.556762992783931</v>
      </c>
      <c r="J64" s="94">
        <v>3</v>
      </c>
    </row>
    <row r="65" spans="1:10" ht="77.25">
      <c r="A65" s="87">
        <v>48</v>
      </c>
      <c r="B65" s="88" t="s">
        <v>135</v>
      </c>
      <c r="C65" s="89">
        <v>42933</v>
      </c>
      <c r="D65" s="87" t="s">
        <v>109</v>
      </c>
      <c r="E65" s="90">
        <v>1603.76486</v>
      </c>
      <c r="F65" s="90">
        <v>1307.35988</v>
      </c>
      <c r="G65" s="91">
        <v>0</v>
      </c>
      <c r="H65" s="92">
        <f t="shared" si="0"/>
        <v>296.40498000000002</v>
      </c>
      <c r="I65" s="93">
        <f t="shared" si="1"/>
        <v>18.481822827817791</v>
      </c>
      <c r="J65" s="94">
        <v>9</v>
      </c>
    </row>
    <row r="66" spans="1:10" ht="77.25">
      <c r="A66" s="87">
        <v>49</v>
      </c>
      <c r="B66" s="88" t="s">
        <v>136</v>
      </c>
      <c r="C66" s="89">
        <v>42937</v>
      </c>
      <c r="D66" s="87" t="s">
        <v>109</v>
      </c>
      <c r="E66" s="90">
        <v>1867.8720000000001</v>
      </c>
      <c r="F66" s="90">
        <v>1858.5319999999999</v>
      </c>
      <c r="G66" s="91">
        <v>0</v>
      </c>
      <c r="H66" s="92">
        <f t="shared" si="0"/>
        <v>9.3400000000001455</v>
      </c>
      <c r="I66" s="93">
        <f t="shared" si="1"/>
        <v>0.50003426358980407</v>
      </c>
      <c r="J66" s="94">
        <v>3</v>
      </c>
    </row>
    <row r="67" spans="1:10" ht="77.25">
      <c r="A67" s="87">
        <v>50</v>
      </c>
      <c r="B67" s="88" t="s">
        <v>128</v>
      </c>
      <c r="C67" s="89">
        <v>42940</v>
      </c>
      <c r="D67" s="87" t="s">
        <v>109</v>
      </c>
      <c r="E67" s="90">
        <v>1240.8113600000001</v>
      </c>
      <c r="F67" s="90">
        <v>918.79593999999997</v>
      </c>
      <c r="G67" s="91">
        <v>0</v>
      </c>
      <c r="H67" s="92">
        <f t="shared" si="0"/>
        <v>322.01542000000018</v>
      </c>
      <c r="I67" s="93">
        <f t="shared" si="1"/>
        <v>25.952004501312764</v>
      </c>
      <c r="J67" s="94">
        <v>4</v>
      </c>
    </row>
    <row r="68" spans="1:10" ht="77.25">
      <c r="A68" s="87">
        <v>51</v>
      </c>
      <c r="B68" s="88" t="s">
        <v>137</v>
      </c>
      <c r="C68" s="89">
        <v>42947</v>
      </c>
      <c r="D68" s="87" t="s">
        <v>109</v>
      </c>
      <c r="E68" s="90">
        <v>461.94304999999997</v>
      </c>
      <c r="F68" s="90">
        <v>274.85593</v>
      </c>
      <c r="G68" s="91">
        <v>0</v>
      </c>
      <c r="H68" s="92">
        <f t="shared" si="0"/>
        <v>187.08711999999997</v>
      </c>
      <c r="I68" s="93">
        <f t="shared" si="1"/>
        <v>40.500039994107496</v>
      </c>
      <c r="J68" s="94">
        <v>5</v>
      </c>
    </row>
    <row r="69" spans="1:10" ht="77.25">
      <c r="A69" s="87">
        <v>52</v>
      </c>
      <c r="B69" s="88" t="s">
        <v>138</v>
      </c>
      <c r="C69" s="89">
        <v>42947</v>
      </c>
      <c r="D69" s="87" t="s">
        <v>109</v>
      </c>
      <c r="E69" s="90">
        <v>160.14873</v>
      </c>
      <c r="F69" s="90">
        <v>101.15466000000001</v>
      </c>
      <c r="G69" s="91">
        <v>0</v>
      </c>
      <c r="H69" s="92">
        <f t="shared" si="0"/>
        <v>58.994069999999994</v>
      </c>
      <c r="I69" s="93">
        <f t="shared" si="1"/>
        <v>36.837051408400171</v>
      </c>
      <c r="J69" s="94">
        <v>7</v>
      </c>
    </row>
    <row r="70" spans="1:10" ht="77.25">
      <c r="A70" s="87">
        <v>53</v>
      </c>
      <c r="B70" s="88" t="s">
        <v>139</v>
      </c>
      <c r="C70" s="89">
        <v>42944</v>
      </c>
      <c r="D70" s="87" t="s">
        <v>109</v>
      </c>
      <c r="E70" s="90">
        <v>522</v>
      </c>
      <c r="F70" s="90">
        <v>456.75</v>
      </c>
      <c r="G70" s="91">
        <v>0</v>
      </c>
      <c r="H70" s="92">
        <f t="shared" si="0"/>
        <v>65.25</v>
      </c>
      <c r="I70" s="93">
        <f t="shared" si="1"/>
        <v>12.5</v>
      </c>
      <c r="J70" s="94">
        <v>2</v>
      </c>
    </row>
    <row r="71" spans="1:10" ht="77.25">
      <c r="A71" s="87">
        <v>55</v>
      </c>
      <c r="B71" s="88" t="s">
        <v>140</v>
      </c>
      <c r="C71" s="89">
        <v>42940</v>
      </c>
      <c r="D71" s="87" t="s">
        <v>109</v>
      </c>
      <c r="E71" s="90">
        <v>812.4</v>
      </c>
      <c r="F71" s="90">
        <v>812.4</v>
      </c>
      <c r="G71" s="91">
        <v>0</v>
      </c>
      <c r="H71" s="92">
        <f t="shared" si="0"/>
        <v>0</v>
      </c>
      <c r="I71" s="93">
        <f t="shared" si="1"/>
        <v>0</v>
      </c>
      <c r="J71" s="94">
        <v>1</v>
      </c>
    </row>
    <row r="72" spans="1:10" ht="77.25">
      <c r="A72" s="87">
        <v>58</v>
      </c>
      <c r="B72" s="88" t="s">
        <v>102</v>
      </c>
      <c r="C72" s="89">
        <v>42942</v>
      </c>
      <c r="D72" s="87" t="s">
        <v>109</v>
      </c>
      <c r="E72" s="90">
        <v>306</v>
      </c>
      <c r="F72" s="90">
        <v>306</v>
      </c>
      <c r="G72" s="91">
        <v>0</v>
      </c>
      <c r="H72" s="92">
        <f t="shared" si="0"/>
        <v>0</v>
      </c>
      <c r="I72" s="93">
        <f t="shared" si="1"/>
        <v>0</v>
      </c>
      <c r="J72" s="94">
        <v>1</v>
      </c>
    </row>
    <row r="73" spans="1:10" ht="77.25">
      <c r="A73" s="87">
        <v>59</v>
      </c>
      <c r="B73" s="88" t="s">
        <v>141</v>
      </c>
      <c r="C73" s="89">
        <v>42942</v>
      </c>
      <c r="D73" s="87" t="s">
        <v>109</v>
      </c>
      <c r="E73" s="90">
        <v>1638.13778</v>
      </c>
      <c r="F73" s="90">
        <v>1638.13778</v>
      </c>
      <c r="G73" s="91">
        <v>0</v>
      </c>
      <c r="H73" s="92">
        <f t="shared" si="0"/>
        <v>0</v>
      </c>
      <c r="I73" s="93">
        <f t="shared" si="1"/>
        <v>0</v>
      </c>
      <c r="J73" s="94">
        <v>1</v>
      </c>
    </row>
    <row r="74" spans="1:10" ht="77.25">
      <c r="A74" s="87">
        <v>61</v>
      </c>
      <c r="B74" s="88" t="s">
        <v>142</v>
      </c>
      <c r="C74" s="89">
        <v>42947</v>
      </c>
      <c r="D74" s="87" t="s">
        <v>109</v>
      </c>
      <c r="E74" s="90">
        <v>916</v>
      </c>
      <c r="F74" s="90">
        <v>916</v>
      </c>
      <c r="G74" s="91">
        <v>0</v>
      </c>
      <c r="H74" s="92">
        <f t="shared" si="0"/>
        <v>0</v>
      </c>
      <c r="I74" s="93">
        <f t="shared" si="1"/>
        <v>0</v>
      </c>
      <c r="J74" s="94">
        <v>1</v>
      </c>
    </row>
    <row r="75" spans="1:10" ht="77.25">
      <c r="A75" s="87">
        <v>62</v>
      </c>
      <c r="B75" s="88" t="s">
        <v>143</v>
      </c>
      <c r="C75" s="89">
        <v>42962</v>
      </c>
      <c r="D75" s="87" t="s">
        <v>109</v>
      </c>
      <c r="E75" s="90">
        <v>4506.24</v>
      </c>
      <c r="F75" s="90">
        <v>4055.616</v>
      </c>
      <c r="G75" s="91">
        <v>0</v>
      </c>
      <c r="H75" s="92">
        <f t="shared" si="0"/>
        <v>450.6239999999998</v>
      </c>
      <c r="I75" s="93">
        <f t="shared" si="1"/>
        <v>9.9999999999999964</v>
      </c>
      <c r="J75" s="94">
        <v>4</v>
      </c>
    </row>
    <row r="76" spans="1:10" ht="51.75">
      <c r="A76" s="87">
        <v>63</v>
      </c>
      <c r="B76" s="88" t="s">
        <v>112</v>
      </c>
      <c r="C76" s="89">
        <v>42954</v>
      </c>
      <c r="D76" s="87" t="s">
        <v>109</v>
      </c>
      <c r="E76" s="90">
        <v>127.4</v>
      </c>
      <c r="F76" s="90">
        <v>118.77500000000001</v>
      </c>
      <c r="G76" s="91">
        <v>0</v>
      </c>
      <c r="H76" s="92">
        <f t="shared" si="0"/>
        <v>8.625</v>
      </c>
      <c r="I76" s="93">
        <f t="shared" si="1"/>
        <v>6.7700156985871267</v>
      </c>
      <c r="J76" s="94">
        <v>2</v>
      </c>
    </row>
    <row r="77" spans="1:10" ht="64.5">
      <c r="A77" s="87">
        <v>66</v>
      </c>
      <c r="B77" s="88" t="s">
        <v>49</v>
      </c>
      <c r="C77" s="89">
        <v>42969</v>
      </c>
      <c r="D77" s="87" t="s">
        <v>109</v>
      </c>
      <c r="E77" s="90">
        <v>611.23332999999991</v>
      </c>
      <c r="F77" s="90">
        <v>586.78399999999999</v>
      </c>
      <c r="G77" s="91">
        <v>0</v>
      </c>
      <c r="H77" s="92">
        <f t="shared" si="0"/>
        <v>24.449329999999918</v>
      </c>
      <c r="I77" s="93">
        <f t="shared" si="1"/>
        <v>3.9999994764683273</v>
      </c>
      <c r="J77" s="94">
        <v>2</v>
      </c>
    </row>
    <row r="78" spans="1:10" ht="77.25">
      <c r="A78" s="87">
        <v>67</v>
      </c>
      <c r="B78" s="88" t="s">
        <v>144</v>
      </c>
      <c r="C78" s="89">
        <v>42961</v>
      </c>
      <c r="D78" s="87" t="s">
        <v>107</v>
      </c>
      <c r="E78" s="90">
        <v>139.15</v>
      </c>
      <c r="F78" s="90">
        <v>136.15</v>
      </c>
      <c r="G78" s="91">
        <v>0</v>
      </c>
      <c r="H78" s="92">
        <f t="shared" si="0"/>
        <v>3</v>
      </c>
      <c r="I78" s="93">
        <f t="shared" si="1"/>
        <v>2.1559468199784404</v>
      </c>
      <c r="J78" s="94">
        <v>2</v>
      </c>
    </row>
    <row r="79" spans="1:10" ht="77.25">
      <c r="A79" s="87">
        <v>68</v>
      </c>
      <c r="B79" s="88" t="s">
        <v>145</v>
      </c>
      <c r="C79" s="89">
        <v>42962</v>
      </c>
      <c r="D79" s="87" t="s">
        <v>109</v>
      </c>
      <c r="E79" s="90">
        <v>1374.46</v>
      </c>
      <c r="F79" s="90">
        <v>1367.5877</v>
      </c>
      <c r="G79" s="91">
        <v>0</v>
      </c>
      <c r="H79" s="92">
        <f t="shared" si="0"/>
        <v>6.8722999999999956</v>
      </c>
      <c r="I79" s="93">
        <f t="shared" si="1"/>
        <v>0.49999999999999967</v>
      </c>
      <c r="J79" s="94">
        <v>1</v>
      </c>
    </row>
    <row r="80" spans="1:10" ht="77.25">
      <c r="A80" s="87">
        <v>69</v>
      </c>
      <c r="B80" s="88" t="s">
        <v>50</v>
      </c>
      <c r="C80" s="89">
        <v>42969</v>
      </c>
      <c r="D80" s="87" t="s">
        <v>106</v>
      </c>
      <c r="E80" s="90">
        <v>278.87065000000001</v>
      </c>
      <c r="F80" s="90">
        <v>278.87065000000001</v>
      </c>
      <c r="G80" s="91">
        <v>0</v>
      </c>
      <c r="H80" s="92">
        <f t="shared" si="0"/>
        <v>0</v>
      </c>
      <c r="I80" s="93">
        <f t="shared" si="1"/>
        <v>0</v>
      </c>
      <c r="J80" s="94">
        <v>1</v>
      </c>
    </row>
    <row r="81" spans="1:10" ht="77.25">
      <c r="A81" s="87">
        <v>70</v>
      </c>
      <c r="B81" s="88" t="s">
        <v>51</v>
      </c>
      <c r="C81" s="89">
        <v>42969</v>
      </c>
      <c r="D81" s="87" t="s">
        <v>106</v>
      </c>
      <c r="E81" s="90">
        <v>216.41215</v>
      </c>
      <c r="F81" s="90">
        <v>216.41215</v>
      </c>
      <c r="G81" s="91">
        <v>0</v>
      </c>
      <c r="H81" s="92">
        <f t="shared" si="0"/>
        <v>0</v>
      </c>
      <c r="I81" s="93">
        <f t="shared" si="1"/>
        <v>0</v>
      </c>
      <c r="J81" s="94">
        <v>1</v>
      </c>
    </row>
    <row r="82" spans="1:10" ht="77.25">
      <c r="A82" s="87">
        <v>71</v>
      </c>
      <c r="B82" s="88" t="s">
        <v>146</v>
      </c>
      <c r="C82" s="89">
        <v>42975</v>
      </c>
      <c r="D82" s="87" t="s">
        <v>109</v>
      </c>
      <c r="E82" s="90">
        <v>472.1</v>
      </c>
      <c r="F82" s="90">
        <v>472.1</v>
      </c>
      <c r="G82" s="91">
        <v>0</v>
      </c>
      <c r="H82" s="92">
        <f t="shared" si="0"/>
        <v>0</v>
      </c>
      <c r="I82" s="93">
        <f t="shared" si="1"/>
        <v>0</v>
      </c>
      <c r="J82" s="94">
        <v>1</v>
      </c>
    </row>
    <row r="83" spans="1:10" ht="77.25">
      <c r="A83" s="87">
        <v>72</v>
      </c>
      <c r="B83" s="88" t="s">
        <v>147</v>
      </c>
      <c r="C83" s="89">
        <v>42975</v>
      </c>
      <c r="D83" s="87" t="s">
        <v>109</v>
      </c>
      <c r="E83" s="90">
        <v>200.13623999999999</v>
      </c>
      <c r="F83" s="90">
        <v>200.13623999999999</v>
      </c>
      <c r="G83" s="91">
        <v>0</v>
      </c>
      <c r="H83" s="92">
        <f t="shared" si="0"/>
        <v>0</v>
      </c>
      <c r="I83" s="93">
        <f t="shared" si="1"/>
        <v>0</v>
      </c>
      <c r="J83" s="94">
        <v>1</v>
      </c>
    </row>
    <row r="84" spans="1:10" ht="77.25">
      <c r="A84" s="87">
        <v>73</v>
      </c>
      <c r="B84" s="88" t="s">
        <v>148</v>
      </c>
      <c r="C84" s="89">
        <v>42976</v>
      </c>
      <c r="D84" s="87" t="s">
        <v>109</v>
      </c>
      <c r="E84" s="90">
        <v>374.81099999999998</v>
      </c>
      <c r="F84" s="90">
        <v>374.81099999999998</v>
      </c>
      <c r="G84" s="91">
        <v>0</v>
      </c>
      <c r="H84" s="92">
        <f t="shared" si="0"/>
        <v>0</v>
      </c>
      <c r="I84" s="93">
        <f t="shared" si="1"/>
        <v>0</v>
      </c>
      <c r="J84" s="94">
        <v>1</v>
      </c>
    </row>
    <row r="85" spans="1:10" ht="77.25">
      <c r="A85" s="87">
        <v>74</v>
      </c>
      <c r="B85" s="88" t="s">
        <v>149</v>
      </c>
      <c r="C85" s="89">
        <v>42982</v>
      </c>
      <c r="D85" s="87" t="s">
        <v>109</v>
      </c>
      <c r="E85" s="90">
        <v>1534.5</v>
      </c>
      <c r="F85" s="90">
        <v>1511.4825000000001</v>
      </c>
      <c r="G85" s="91">
        <v>0</v>
      </c>
      <c r="H85" s="92">
        <f t="shared" si="0"/>
        <v>23.017499999999927</v>
      </c>
      <c r="I85" s="93">
        <f t="shared" si="1"/>
        <v>1.4999999999999953</v>
      </c>
      <c r="J85" s="94">
        <v>2</v>
      </c>
    </row>
    <row r="86" spans="1:10" ht="77.25">
      <c r="A86" s="87">
        <v>75</v>
      </c>
      <c r="B86" s="88" t="s">
        <v>150</v>
      </c>
      <c r="C86" s="89">
        <v>42984</v>
      </c>
      <c r="D86" s="87" t="s">
        <v>106</v>
      </c>
      <c r="E86" s="90">
        <v>346.779</v>
      </c>
      <c r="F86" s="90">
        <v>346.779</v>
      </c>
      <c r="G86" s="91">
        <v>0</v>
      </c>
      <c r="H86" s="92">
        <f t="shared" si="0"/>
        <v>0</v>
      </c>
      <c r="I86" s="93">
        <f t="shared" si="1"/>
        <v>0</v>
      </c>
      <c r="J86" s="94">
        <v>1</v>
      </c>
    </row>
    <row r="87" spans="1:10" ht="77.25">
      <c r="A87" s="87">
        <v>76</v>
      </c>
      <c r="B87" s="88" t="s">
        <v>151</v>
      </c>
      <c r="C87" s="89">
        <v>42990</v>
      </c>
      <c r="D87" s="87" t="s">
        <v>109</v>
      </c>
      <c r="E87" s="90">
        <v>6367.02</v>
      </c>
      <c r="F87" s="90">
        <v>6271.5147000000006</v>
      </c>
      <c r="G87" s="91">
        <v>0</v>
      </c>
      <c r="H87" s="92">
        <f t="shared" ref="H87:H123" si="2">E87-F87</f>
        <v>95.505299999999806</v>
      </c>
      <c r="I87" s="93">
        <f t="shared" ref="I87:I123" si="3">H87/E87*100</f>
        <v>1.4999999999999969</v>
      </c>
      <c r="J87" s="94">
        <v>4</v>
      </c>
    </row>
    <row r="88" spans="1:10" ht="77.25">
      <c r="A88" s="87">
        <v>77</v>
      </c>
      <c r="B88" s="88" t="s">
        <v>152</v>
      </c>
      <c r="C88" s="89">
        <v>42979</v>
      </c>
      <c r="D88" s="87" t="s">
        <v>109</v>
      </c>
      <c r="E88" s="90">
        <v>526.15657999999996</v>
      </c>
      <c r="F88" s="90">
        <v>526.15657999999996</v>
      </c>
      <c r="G88" s="91">
        <v>0</v>
      </c>
      <c r="H88" s="92">
        <f t="shared" si="2"/>
        <v>0</v>
      </c>
      <c r="I88" s="93">
        <f t="shared" si="3"/>
        <v>0</v>
      </c>
      <c r="J88" s="94">
        <v>1</v>
      </c>
    </row>
    <row r="89" spans="1:10" ht="77.25">
      <c r="A89" s="87">
        <v>78</v>
      </c>
      <c r="B89" s="88" t="s">
        <v>153</v>
      </c>
      <c r="C89" s="89">
        <v>42990</v>
      </c>
      <c r="D89" s="87" t="s">
        <v>109</v>
      </c>
      <c r="E89" s="90">
        <v>1100</v>
      </c>
      <c r="F89" s="90">
        <v>794.5</v>
      </c>
      <c r="G89" s="91">
        <v>0</v>
      </c>
      <c r="H89" s="92">
        <f t="shared" si="2"/>
        <v>305.5</v>
      </c>
      <c r="I89" s="93">
        <f t="shared" si="3"/>
        <v>27.77272727272727</v>
      </c>
      <c r="J89" s="94">
        <v>10</v>
      </c>
    </row>
    <row r="90" spans="1:10" ht="77.25">
      <c r="A90" s="87">
        <v>79</v>
      </c>
      <c r="B90" s="88" t="s">
        <v>154</v>
      </c>
      <c r="C90" s="89">
        <v>42990</v>
      </c>
      <c r="D90" s="87" t="s">
        <v>109</v>
      </c>
      <c r="E90" s="90">
        <v>925</v>
      </c>
      <c r="F90" s="90">
        <v>925</v>
      </c>
      <c r="G90" s="91">
        <v>0</v>
      </c>
      <c r="H90" s="92">
        <f t="shared" si="2"/>
        <v>0</v>
      </c>
      <c r="I90" s="93">
        <f t="shared" si="3"/>
        <v>0</v>
      </c>
      <c r="J90" s="94">
        <v>1</v>
      </c>
    </row>
    <row r="91" spans="1:10" ht="77.25">
      <c r="A91" s="87">
        <v>80</v>
      </c>
      <c r="B91" s="88" t="s">
        <v>155</v>
      </c>
      <c r="C91" s="89">
        <v>42991</v>
      </c>
      <c r="D91" s="87" t="s">
        <v>109</v>
      </c>
      <c r="E91" s="90">
        <v>320.28621000000004</v>
      </c>
      <c r="F91" s="90">
        <v>320.28621000000004</v>
      </c>
      <c r="G91" s="91">
        <v>0</v>
      </c>
      <c r="H91" s="92">
        <f t="shared" si="2"/>
        <v>0</v>
      </c>
      <c r="I91" s="93">
        <f t="shared" si="3"/>
        <v>0</v>
      </c>
      <c r="J91" s="94">
        <v>1</v>
      </c>
    </row>
    <row r="92" spans="1:10" ht="77.25">
      <c r="A92" s="87">
        <v>81</v>
      </c>
      <c r="B92" s="88" t="s">
        <v>156</v>
      </c>
      <c r="C92" s="89">
        <v>42996</v>
      </c>
      <c r="D92" s="87" t="s">
        <v>107</v>
      </c>
      <c r="E92" s="90">
        <v>134.53334000000001</v>
      </c>
      <c r="F92" s="90">
        <v>116.82</v>
      </c>
      <c r="G92" s="91">
        <v>0</v>
      </c>
      <c r="H92" s="92">
        <f t="shared" si="2"/>
        <v>17.713340000000017</v>
      </c>
      <c r="I92" s="93">
        <f t="shared" si="3"/>
        <v>13.166505789568605</v>
      </c>
      <c r="J92" s="94">
        <v>2</v>
      </c>
    </row>
    <row r="93" spans="1:10" ht="77.25">
      <c r="A93" s="87">
        <v>82</v>
      </c>
      <c r="B93" s="88" t="s">
        <v>157</v>
      </c>
      <c r="C93" s="89">
        <v>43003</v>
      </c>
      <c r="D93" s="87" t="s">
        <v>107</v>
      </c>
      <c r="E93" s="90">
        <v>29.9</v>
      </c>
      <c r="F93" s="90">
        <v>28.99</v>
      </c>
      <c r="G93" s="91">
        <v>0</v>
      </c>
      <c r="H93" s="92">
        <f t="shared" si="2"/>
        <v>0.91000000000000014</v>
      </c>
      <c r="I93" s="93">
        <f t="shared" si="3"/>
        <v>3.0434782608695659</v>
      </c>
      <c r="J93" s="94">
        <v>2</v>
      </c>
    </row>
    <row r="94" spans="1:10" ht="77.25">
      <c r="A94" s="87">
        <v>83</v>
      </c>
      <c r="B94" s="88" t="s">
        <v>158</v>
      </c>
      <c r="C94" s="89">
        <v>43000</v>
      </c>
      <c r="D94" s="87" t="s">
        <v>109</v>
      </c>
      <c r="E94" s="90">
        <v>2166.4780000000001</v>
      </c>
      <c r="F94" s="90">
        <v>1891.6761000000001</v>
      </c>
      <c r="G94" s="91">
        <v>0</v>
      </c>
      <c r="H94" s="92">
        <f t="shared" si="2"/>
        <v>274.80189999999993</v>
      </c>
      <c r="I94" s="93">
        <f t="shared" si="3"/>
        <v>12.68426912251128</v>
      </c>
      <c r="J94" s="94">
        <v>5</v>
      </c>
    </row>
    <row r="95" spans="1:10" ht="77.25">
      <c r="A95" s="87">
        <v>84</v>
      </c>
      <c r="B95" s="88" t="s">
        <v>159</v>
      </c>
      <c r="C95" s="89">
        <v>42997</v>
      </c>
      <c r="D95" s="87" t="s">
        <v>107</v>
      </c>
      <c r="E95" s="90">
        <v>164.92</v>
      </c>
      <c r="F95" s="90">
        <v>164.92</v>
      </c>
      <c r="G95" s="91">
        <v>0</v>
      </c>
      <c r="H95" s="92">
        <f t="shared" si="2"/>
        <v>0</v>
      </c>
      <c r="I95" s="93">
        <f t="shared" si="3"/>
        <v>0</v>
      </c>
      <c r="J95" s="94">
        <v>2</v>
      </c>
    </row>
    <row r="96" spans="1:10" ht="77.25">
      <c r="A96" s="87">
        <v>85</v>
      </c>
      <c r="B96" s="88" t="s">
        <v>160</v>
      </c>
      <c r="C96" s="89">
        <v>43007</v>
      </c>
      <c r="D96" s="87" t="s">
        <v>109</v>
      </c>
      <c r="E96" s="90">
        <v>287.8</v>
      </c>
      <c r="F96" s="90">
        <v>266.21499999999997</v>
      </c>
      <c r="G96" s="91">
        <v>0</v>
      </c>
      <c r="H96" s="92">
        <f t="shared" si="2"/>
        <v>21.585000000000036</v>
      </c>
      <c r="I96" s="93">
        <f t="shared" si="3"/>
        <v>7.5000000000000124</v>
      </c>
      <c r="J96" s="94">
        <v>5</v>
      </c>
    </row>
    <row r="97" spans="1:12" ht="77.25">
      <c r="A97" s="87">
        <v>86</v>
      </c>
      <c r="B97" s="88" t="s">
        <v>163</v>
      </c>
      <c r="C97" s="89">
        <v>43017</v>
      </c>
      <c r="D97" s="87" t="s">
        <v>109</v>
      </c>
      <c r="E97" s="90">
        <v>600</v>
      </c>
      <c r="F97" s="90">
        <v>417</v>
      </c>
      <c r="G97" s="91">
        <v>0</v>
      </c>
      <c r="H97" s="92">
        <f t="shared" si="2"/>
        <v>183</v>
      </c>
      <c r="I97" s="93">
        <f t="shared" si="3"/>
        <v>30.5</v>
      </c>
      <c r="J97" s="94">
        <v>12</v>
      </c>
      <c r="L97" s="95"/>
    </row>
    <row r="98" spans="1:12" ht="102.75">
      <c r="A98" s="87">
        <v>87</v>
      </c>
      <c r="B98" s="88" t="s">
        <v>164</v>
      </c>
      <c r="C98" s="89">
        <v>43021</v>
      </c>
      <c r="D98" s="87" t="s">
        <v>109</v>
      </c>
      <c r="E98" s="90">
        <v>1474.93958</v>
      </c>
      <c r="F98" s="90">
        <v>1474.93958</v>
      </c>
      <c r="G98" s="91">
        <v>0</v>
      </c>
      <c r="H98" s="92">
        <f t="shared" si="2"/>
        <v>0</v>
      </c>
      <c r="I98" s="93">
        <f t="shared" si="3"/>
        <v>0</v>
      </c>
      <c r="J98" s="94">
        <v>2</v>
      </c>
      <c r="L98" s="95"/>
    </row>
    <row r="99" spans="1:12" ht="90">
      <c r="A99" s="87">
        <v>88</v>
      </c>
      <c r="B99" s="88" t="s">
        <v>165</v>
      </c>
      <c r="C99" s="89">
        <v>43018</v>
      </c>
      <c r="D99" s="87" t="s">
        <v>109</v>
      </c>
      <c r="E99" s="90">
        <v>1300</v>
      </c>
      <c r="F99" s="90">
        <v>1300</v>
      </c>
      <c r="G99" s="91">
        <v>0</v>
      </c>
      <c r="H99" s="92">
        <f t="shared" si="2"/>
        <v>0</v>
      </c>
      <c r="I99" s="93">
        <f t="shared" si="3"/>
        <v>0</v>
      </c>
      <c r="J99" s="94">
        <v>3</v>
      </c>
      <c r="L99" s="95"/>
    </row>
    <row r="100" spans="1:12" ht="90">
      <c r="A100" s="87">
        <v>89</v>
      </c>
      <c r="B100" s="88" t="s">
        <v>166</v>
      </c>
      <c r="C100" s="89">
        <v>43031</v>
      </c>
      <c r="D100" s="87" t="s">
        <v>107</v>
      </c>
      <c r="E100" s="90">
        <v>72.98</v>
      </c>
      <c r="F100" s="90">
        <v>68.94</v>
      </c>
      <c r="G100" s="91">
        <v>0</v>
      </c>
      <c r="H100" s="92">
        <f t="shared" si="2"/>
        <v>4.0400000000000063</v>
      </c>
      <c r="I100" s="93">
        <f t="shared" si="3"/>
        <v>5.5357632228007754</v>
      </c>
      <c r="J100" s="94">
        <v>1</v>
      </c>
      <c r="L100" s="95"/>
    </row>
    <row r="101" spans="1:12" ht="77.25">
      <c r="A101" s="87">
        <v>90</v>
      </c>
      <c r="B101" s="88" t="s">
        <v>167</v>
      </c>
      <c r="C101" s="89">
        <v>43031</v>
      </c>
      <c r="D101" s="87" t="s">
        <v>107</v>
      </c>
      <c r="E101" s="90">
        <v>50.71</v>
      </c>
      <c r="F101" s="90">
        <v>47.34</v>
      </c>
      <c r="G101" s="91">
        <v>0</v>
      </c>
      <c r="H101" s="92">
        <f t="shared" si="2"/>
        <v>3.3699999999999974</v>
      </c>
      <c r="I101" s="93">
        <f t="shared" si="3"/>
        <v>6.6456320252415644</v>
      </c>
      <c r="J101" s="94">
        <v>1</v>
      </c>
      <c r="L101" s="95"/>
    </row>
    <row r="102" spans="1:12" ht="77.25">
      <c r="A102" s="87">
        <v>91</v>
      </c>
      <c r="B102" s="88" t="s">
        <v>168</v>
      </c>
      <c r="C102" s="89">
        <v>43031</v>
      </c>
      <c r="D102" s="87" t="s">
        <v>107</v>
      </c>
      <c r="E102" s="90">
        <v>29.401669999999999</v>
      </c>
      <c r="F102" s="90">
        <v>28.89</v>
      </c>
      <c r="G102" s="91">
        <v>0</v>
      </c>
      <c r="H102" s="92">
        <f t="shared" si="2"/>
        <v>0.51166999999999874</v>
      </c>
      <c r="I102" s="93">
        <f t="shared" si="3"/>
        <v>1.7402752972875308</v>
      </c>
      <c r="J102" s="94">
        <v>1</v>
      </c>
      <c r="L102" s="95"/>
    </row>
    <row r="103" spans="1:12" ht="153.75">
      <c r="A103" s="87">
        <v>94</v>
      </c>
      <c r="B103" s="88" t="s">
        <v>171</v>
      </c>
      <c r="C103" s="89">
        <v>43056</v>
      </c>
      <c r="D103" s="87" t="s">
        <v>109</v>
      </c>
      <c r="E103" s="90">
        <v>3421.8240000000001</v>
      </c>
      <c r="F103" s="90">
        <v>3421.8240000000001</v>
      </c>
      <c r="G103" s="91">
        <v>0</v>
      </c>
      <c r="H103" s="92">
        <f t="shared" si="2"/>
        <v>0</v>
      </c>
      <c r="I103" s="93">
        <f t="shared" si="3"/>
        <v>0</v>
      </c>
      <c r="J103" s="94">
        <v>1</v>
      </c>
      <c r="L103" s="95"/>
    </row>
    <row r="104" spans="1:12" ht="77.25">
      <c r="A104" s="87">
        <v>95</v>
      </c>
      <c r="B104" s="88" t="s">
        <v>172</v>
      </c>
      <c r="C104" s="89">
        <v>43046</v>
      </c>
      <c r="D104" s="87" t="s">
        <v>109</v>
      </c>
      <c r="E104" s="90">
        <v>493.27115000000003</v>
      </c>
      <c r="F104" s="90">
        <v>493.27115000000003</v>
      </c>
      <c r="G104" s="91">
        <v>0</v>
      </c>
      <c r="H104" s="92">
        <f t="shared" si="2"/>
        <v>0</v>
      </c>
      <c r="I104" s="93">
        <f t="shared" si="3"/>
        <v>0</v>
      </c>
      <c r="J104" s="94">
        <v>1</v>
      </c>
      <c r="L104" s="95"/>
    </row>
    <row r="105" spans="1:12" ht="77.25">
      <c r="A105" s="87">
        <v>96</v>
      </c>
      <c r="B105" s="88" t="s">
        <v>173</v>
      </c>
      <c r="C105" s="89">
        <v>43053</v>
      </c>
      <c r="D105" s="87" t="s">
        <v>109</v>
      </c>
      <c r="E105" s="90">
        <v>402.44248999999996</v>
      </c>
      <c r="F105" s="90">
        <v>332.005</v>
      </c>
      <c r="G105" s="91">
        <v>0</v>
      </c>
      <c r="H105" s="92">
        <f t="shared" si="2"/>
        <v>70.437489999999968</v>
      </c>
      <c r="I105" s="93">
        <f t="shared" si="3"/>
        <v>17.502498307273662</v>
      </c>
      <c r="J105" s="94">
        <v>9</v>
      </c>
      <c r="L105" s="95"/>
    </row>
    <row r="106" spans="1:12" ht="90">
      <c r="A106" s="87">
        <v>97</v>
      </c>
      <c r="B106" s="88" t="s">
        <v>174</v>
      </c>
      <c r="C106" s="89">
        <v>43059</v>
      </c>
      <c r="D106" s="87" t="s">
        <v>109</v>
      </c>
      <c r="E106" s="90">
        <v>718.7</v>
      </c>
      <c r="F106" s="90">
        <v>718.7</v>
      </c>
      <c r="G106" s="91">
        <v>0</v>
      </c>
      <c r="H106" s="92">
        <f t="shared" si="2"/>
        <v>0</v>
      </c>
      <c r="I106" s="93">
        <f t="shared" si="3"/>
        <v>0</v>
      </c>
      <c r="J106" s="94">
        <v>1</v>
      </c>
      <c r="L106" s="95"/>
    </row>
    <row r="107" spans="1:12" ht="39">
      <c r="A107" s="87">
        <v>101</v>
      </c>
      <c r="B107" s="88" t="s">
        <v>175</v>
      </c>
      <c r="C107" s="89">
        <v>43068</v>
      </c>
      <c r="D107" s="87" t="s">
        <v>107</v>
      </c>
      <c r="E107" s="90">
        <v>22.399000000000001</v>
      </c>
      <c r="F107" s="90">
        <v>22.262799999999999</v>
      </c>
      <c r="G107" s="91">
        <v>0</v>
      </c>
      <c r="H107" s="92">
        <f t="shared" si="2"/>
        <v>0.13620000000000232</v>
      </c>
      <c r="I107" s="93">
        <f t="shared" si="3"/>
        <v>0.60806285994911524</v>
      </c>
      <c r="J107" s="94">
        <v>2</v>
      </c>
      <c r="L107" s="95"/>
    </row>
    <row r="108" spans="1:12" ht="39">
      <c r="A108" s="87">
        <v>102</v>
      </c>
      <c r="B108" s="88" t="s">
        <v>176</v>
      </c>
      <c r="C108" s="89">
        <v>43069</v>
      </c>
      <c r="D108" s="87" t="s">
        <v>107</v>
      </c>
      <c r="E108" s="90">
        <v>65.465999999999994</v>
      </c>
      <c r="F108" s="90">
        <v>62.1</v>
      </c>
      <c r="G108" s="91">
        <v>0</v>
      </c>
      <c r="H108" s="92">
        <f t="shared" si="2"/>
        <v>3.3659999999999926</v>
      </c>
      <c r="I108" s="93">
        <f t="shared" si="3"/>
        <v>5.1416002199614956</v>
      </c>
      <c r="J108" s="94">
        <v>2</v>
      </c>
      <c r="L108" s="95"/>
    </row>
    <row r="109" spans="1:12" ht="102.75">
      <c r="A109" s="87">
        <v>103</v>
      </c>
      <c r="B109" s="88" t="s">
        <v>177</v>
      </c>
      <c r="C109" s="89">
        <v>43082</v>
      </c>
      <c r="D109" s="87" t="s">
        <v>107</v>
      </c>
      <c r="E109" s="90">
        <v>34.890029999999996</v>
      </c>
      <c r="F109" s="90">
        <v>25.2</v>
      </c>
      <c r="G109" s="91">
        <v>0</v>
      </c>
      <c r="H109" s="92">
        <f t="shared" si="2"/>
        <v>9.6900299999999966</v>
      </c>
      <c r="I109" s="93">
        <f t="shared" si="3"/>
        <v>27.773062963832356</v>
      </c>
      <c r="J109" s="94">
        <v>3</v>
      </c>
      <c r="L109" s="95"/>
    </row>
    <row r="110" spans="1:12" ht="77.25">
      <c r="A110" s="87">
        <v>105</v>
      </c>
      <c r="B110" s="88" t="s">
        <v>179</v>
      </c>
      <c r="C110" s="89">
        <v>43088</v>
      </c>
      <c r="D110" s="87" t="s">
        <v>109</v>
      </c>
      <c r="E110" s="90">
        <v>33.201900000000002</v>
      </c>
      <c r="F110" s="90">
        <v>30.653959999999998</v>
      </c>
      <c r="G110" s="91">
        <v>0</v>
      </c>
      <c r="H110" s="92">
        <f t="shared" si="2"/>
        <v>2.5479400000000041</v>
      </c>
      <c r="I110" s="93">
        <f t="shared" si="3"/>
        <v>7.6740788930754071</v>
      </c>
      <c r="J110" s="94">
        <v>3</v>
      </c>
      <c r="L110" s="95"/>
    </row>
    <row r="111" spans="1:12" ht="77.25">
      <c r="A111" s="87">
        <v>107</v>
      </c>
      <c r="B111" s="88" t="s">
        <v>181</v>
      </c>
      <c r="C111" s="89">
        <v>43098</v>
      </c>
      <c r="D111" s="87" t="s">
        <v>109</v>
      </c>
      <c r="E111" s="90">
        <v>24115.698410000001</v>
      </c>
      <c r="F111" s="90">
        <v>19654.293570000002</v>
      </c>
      <c r="G111" s="91">
        <v>0</v>
      </c>
      <c r="H111" s="92">
        <f t="shared" si="2"/>
        <v>4461.4048399999992</v>
      </c>
      <c r="I111" s="93">
        <f t="shared" si="3"/>
        <v>18.500002629614901</v>
      </c>
      <c r="J111" s="94">
        <v>7</v>
      </c>
      <c r="L111" s="95"/>
    </row>
    <row r="112" spans="1:12" ht="77.25">
      <c r="A112" s="87">
        <v>108</v>
      </c>
      <c r="B112" s="88" t="s">
        <v>182</v>
      </c>
      <c r="C112" s="89">
        <v>43098</v>
      </c>
      <c r="D112" s="87" t="s">
        <v>109</v>
      </c>
      <c r="E112" s="90">
        <v>42266.73646</v>
      </c>
      <c r="F112" s="90">
        <v>42055.402780000004</v>
      </c>
      <c r="G112" s="91">
        <v>0</v>
      </c>
      <c r="H112" s="92">
        <f t="shared" si="2"/>
        <v>211.33367999999609</v>
      </c>
      <c r="I112" s="93">
        <f t="shared" si="3"/>
        <v>0.49999999455835936</v>
      </c>
      <c r="J112" s="94">
        <v>5</v>
      </c>
      <c r="L112" s="95"/>
    </row>
    <row r="113" spans="1:12" ht="77.25">
      <c r="A113" s="87">
        <v>109</v>
      </c>
      <c r="B113" s="88" t="s">
        <v>183</v>
      </c>
      <c r="C113" s="89">
        <v>43088</v>
      </c>
      <c r="D113" s="87" t="s">
        <v>107</v>
      </c>
      <c r="E113" s="90">
        <v>124.29167</v>
      </c>
      <c r="F113" s="90">
        <v>123.245</v>
      </c>
      <c r="G113" s="91">
        <v>0</v>
      </c>
      <c r="H113" s="92">
        <f t="shared" si="2"/>
        <v>1.0466699999999918</v>
      </c>
      <c r="I113" s="93">
        <f t="shared" si="3"/>
        <v>0.84210792243759514</v>
      </c>
      <c r="J113" s="94">
        <v>1</v>
      </c>
      <c r="L113" s="95"/>
    </row>
    <row r="114" spans="1:12" ht="115.5">
      <c r="A114" s="87">
        <v>110</v>
      </c>
      <c r="B114" s="88" t="s">
        <v>184</v>
      </c>
      <c r="C114" s="89">
        <v>43088</v>
      </c>
      <c r="D114" s="87" t="s">
        <v>107</v>
      </c>
      <c r="E114" s="90">
        <v>26.783330000000003</v>
      </c>
      <c r="F114" s="90">
        <v>17.567</v>
      </c>
      <c r="G114" s="91">
        <v>0</v>
      </c>
      <c r="H114" s="92">
        <f t="shared" si="2"/>
        <v>9.2163300000000028</v>
      </c>
      <c r="I114" s="93">
        <f t="shared" si="3"/>
        <v>34.410695010665222</v>
      </c>
      <c r="J114" s="94">
        <v>1</v>
      </c>
      <c r="L114" s="95"/>
    </row>
    <row r="115" spans="1:12" ht="77.25">
      <c r="A115" s="87">
        <v>111</v>
      </c>
      <c r="B115" s="88" t="s">
        <v>185</v>
      </c>
      <c r="C115" s="89">
        <v>43081</v>
      </c>
      <c r="D115" s="87" t="s">
        <v>107</v>
      </c>
      <c r="E115" s="90">
        <v>4.63</v>
      </c>
      <c r="F115" s="90">
        <v>4.49</v>
      </c>
      <c r="G115" s="91">
        <v>0</v>
      </c>
      <c r="H115" s="92">
        <f t="shared" si="2"/>
        <v>0.13999999999999968</v>
      </c>
      <c r="I115" s="93">
        <f t="shared" si="3"/>
        <v>3.0237580993520452</v>
      </c>
      <c r="J115" s="94">
        <v>2</v>
      </c>
      <c r="L115" s="95"/>
    </row>
    <row r="116" spans="1:12" ht="77.25">
      <c r="A116" s="87">
        <v>112</v>
      </c>
      <c r="B116" s="88" t="s">
        <v>186</v>
      </c>
      <c r="C116" s="89">
        <v>43081</v>
      </c>
      <c r="D116" s="87" t="s">
        <v>107</v>
      </c>
      <c r="E116" s="90">
        <v>9.5866600000000002</v>
      </c>
      <c r="F116" s="90">
        <v>8.4700000000000006</v>
      </c>
      <c r="G116" s="91">
        <v>0</v>
      </c>
      <c r="H116" s="92">
        <f t="shared" si="2"/>
        <v>1.1166599999999995</v>
      </c>
      <c r="I116" s="93">
        <f t="shared" si="3"/>
        <v>11.648060951363661</v>
      </c>
      <c r="J116" s="94">
        <v>2</v>
      </c>
      <c r="L116" s="95"/>
    </row>
    <row r="117" spans="1:12" ht="90">
      <c r="A117" s="87">
        <v>113</v>
      </c>
      <c r="B117" s="88" t="s">
        <v>187</v>
      </c>
      <c r="C117" s="89">
        <v>43088</v>
      </c>
      <c r="D117" s="87" t="s">
        <v>107</v>
      </c>
      <c r="E117" s="90">
        <v>33.26</v>
      </c>
      <c r="F117" s="90">
        <v>31</v>
      </c>
      <c r="G117" s="91">
        <v>0</v>
      </c>
      <c r="H117" s="92">
        <f t="shared" si="2"/>
        <v>2.259999999999998</v>
      </c>
      <c r="I117" s="93">
        <f t="shared" si="3"/>
        <v>6.7949488875526098</v>
      </c>
      <c r="J117" s="94">
        <v>1</v>
      </c>
      <c r="L117" s="95"/>
    </row>
    <row r="118" spans="1:12" ht="51.75">
      <c r="A118" s="87">
        <v>114</v>
      </c>
      <c r="B118" s="88" t="s">
        <v>188</v>
      </c>
      <c r="C118" s="89">
        <v>43088</v>
      </c>
      <c r="D118" s="87" t="s">
        <v>109</v>
      </c>
      <c r="E118" s="90">
        <v>203.672</v>
      </c>
      <c r="F118" s="90">
        <v>203.672</v>
      </c>
      <c r="G118" s="91">
        <v>0</v>
      </c>
      <c r="H118" s="92">
        <f t="shared" si="2"/>
        <v>0</v>
      </c>
      <c r="I118" s="93">
        <f t="shared" si="3"/>
        <v>0</v>
      </c>
      <c r="J118" s="94">
        <v>1</v>
      </c>
      <c r="L118" s="95"/>
    </row>
    <row r="119" spans="1:12" ht="153.75">
      <c r="A119" s="87">
        <v>117</v>
      </c>
      <c r="B119" s="88" t="s">
        <v>85</v>
      </c>
      <c r="C119" s="89">
        <v>43091</v>
      </c>
      <c r="D119" s="87" t="s">
        <v>109</v>
      </c>
      <c r="E119" s="90">
        <v>2588.88</v>
      </c>
      <c r="F119" s="90">
        <v>2588.88</v>
      </c>
      <c r="G119" s="91">
        <v>0</v>
      </c>
      <c r="H119" s="92">
        <f t="shared" si="2"/>
        <v>0</v>
      </c>
      <c r="I119" s="93">
        <f t="shared" si="3"/>
        <v>0</v>
      </c>
      <c r="J119" s="94">
        <v>1</v>
      </c>
      <c r="L119" s="95"/>
    </row>
    <row r="120" spans="1:12" ht="115.5">
      <c r="A120" s="87">
        <v>121</v>
      </c>
      <c r="B120" s="88" t="s">
        <v>89</v>
      </c>
      <c r="C120" s="89">
        <v>43463</v>
      </c>
      <c r="D120" s="87" t="s">
        <v>107</v>
      </c>
      <c r="E120" s="90">
        <v>346.01799999999997</v>
      </c>
      <c r="F120" s="90">
        <v>345</v>
      </c>
      <c r="G120" s="91">
        <v>0</v>
      </c>
      <c r="H120" s="92">
        <f t="shared" si="2"/>
        <v>1.0179999999999723</v>
      </c>
      <c r="I120" s="93">
        <f t="shared" si="3"/>
        <v>0.29420434775068705</v>
      </c>
      <c r="J120" s="94">
        <v>1</v>
      </c>
      <c r="L120" s="95"/>
    </row>
    <row r="121" spans="1:12" ht="102.75">
      <c r="A121" s="87">
        <v>124</v>
      </c>
      <c r="B121" s="88" t="s">
        <v>92</v>
      </c>
      <c r="C121" s="89">
        <v>43098</v>
      </c>
      <c r="D121" s="87" t="s">
        <v>109</v>
      </c>
      <c r="E121" s="90">
        <v>570.71637999999996</v>
      </c>
      <c r="F121" s="90">
        <v>570.71637999999996</v>
      </c>
      <c r="G121" s="91">
        <v>0</v>
      </c>
      <c r="H121" s="92">
        <f t="shared" si="2"/>
        <v>0</v>
      </c>
      <c r="I121" s="93">
        <f t="shared" si="3"/>
        <v>0</v>
      </c>
      <c r="J121" s="94">
        <v>1</v>
      </c>
      <c r="L121" s="95"/>
    </row>
    <row r="122" spans="1:12" ht="64.5">
      <c r="A122" s="87">
        <v>125</v>
      </c>
      <c r="B122" s="88" t="s">
        <v>93</v>
      </c>
      <c r="C122" s="89">
        <v>43088</v>
      </c>
      <c r="D122" s="87" t="s">
        <v>107</v>
      </c>
      <c r="E122" s="90">
        <v>27.55</v>
      </c>
      <c r="F122" s="90">
        <v>26.95</v>
      </c>
      <c r="G122" s="91">
        <v>0</v>
      </c>
      <c r="H122" s="92">
        <f t="shared" si="2"/>
        <v>0.60000000000000142</v>
      </c>
      <c r="I122" s="93">
        <f t="shared" si="3"/>
        <v>2.1778584392014571</v>
      </c>
      <c r="J122" s="94">
        <v>1</v>
      </c>
      <c r="L122" s="95"/>
    </row>
    <row r="123" spans="1:12" ht="102.75">
      <c r="A123" s="87">
        <v>127</v>
      </c>
      <c r="B123" s="88" t="s">
        <v>95</v>
      </c>
      <c r="C123" s="89">
        <v>43463</v>
      </c>
      <c r="D123" s="87" t="s">
        <v>107</v>
      </c>
      <c r="E123" s="90">
        <v>455.85068000000001</v>
      </c>
      <c r="F123" s="90">
        <v>455.85068000000001</v>
      </c>
      <c r="G123" s="91">
        <v>0</v>
      </c>
      <c r="H123" s="92">
        <f t="shared" si="2"/>
        <v>0</v>
      </c>
      <c r="I123" s="93">
        <f t="shared" si="3"/>
        <v>0</v>
      </c>
      <c r="J123" s="94">
        <v>1</v>
      </c>
      <c r="L123" s="95"/>
    </row>
    <row r="124" spans="1:12">
      <c r="A124" s="96"/>
      <c r="B124" s="96" t="s">
        <v>310</v>
      </c>
      <c r="C124" s="96" t="s">
        <v>218</v>
      </c>
      <c r="D124" s="96" t="s">
        <v>218</v>
      </c>
      <c r="E124" s="97">
        <f>SUM(E20:E123)</f>
        <v>191732.55072000006</v>
      </c>
      <c r="F124" s="97">
        <f>SUM(F20:F123)</f>
        <v>176495.05534000002</v>
      </c>
      <c r="G124" s="96">
        <v>0</v>
      </c>
      <c r="H124" s="92">
        <f>E124-F124</f>
        <v>15237.495380000037</v>
      </c>
      <c r="I124" s="93">
        <f>H124/E124*100</f>
        <v>7.9472657734848458</v>
      </c>
      <c r="J124" s="98">
        <f>SUM(J20:J123)</f>
        <v>345</v>
      </c>
    </row>
    <row r="125" spans="1:12">
      <c r="A125" s="134" t="s">
        <v>311</v>
      </c>
      <c r="B125" s="134"/>
      <c r="C125" s="134"/>
      <c r="D125" s="134"/>
      <c r="E125" s="134"/>
      <c r="F125" s="134"/>
      <c r="G125" s="134"/>
      <c r="H125" s="134"/>
      <c r="I125" s="134"/>
      <c r="J125" s="134"/>
    </row>
    <row r="126" spans="1:12">
      <c r="A126" s="134" t="s">
        <v>312</v>
      </c>
      <c r="B126" s="134"/>
      <c r="C126" s="134"/>
      <c r="D126" s="134"/>
      <c r="E126" s="134"/>
      <c r="F126" s="134"/>
      <c r="G126" s="134"/>
      <c r="H126" s="134"/>
      <c r="I126" s="134"/>
      <c r="J126" s="134"/>
    </row>
    <row r="127" spans="1:12">
      <c r="A127" s="96">
        <v>1</v>
      </c>
      <c r="B127" s="96" t="s">
        <v>111</v>
      </c>
      <c r="C127" s="96" t="s">
        <v>111</v>
      </c>
      <c r="D127" s="96" t="s">
        <v>111</v>
      </c>
      <c r="E127" s="96" t="s">
        <v>111</v>
      </c>
      <c r="F127" s="96" t="s">
        <v>111</v>
      </c>
      <c r="G127" s="96" t="s">
        <v>111</v>
      </c>
      <c r="H127" s="96" t="s">
        <v>111</v>
      </c>
      <c r="I127" s="96" t="s">
        <v>111</v>
      </c>
      <c r="J127" s="96" t="s">
        <v>111</v>
      </c>
    </row>
    <row r="128" spans="1:12">
      <c r="A128" s="96"/>
      <c r="B128" s="96" t="s">
        <v>313</v>
      </c>
      <c r="C128" s="96" t="s">
        <v>218</v>
      </c>
      <c r="D128" s="96" t="s">
        <v>218</v>
      </c>
      <c r="E128" s="96" t="s">
        <v>111</v>
      </c>
      <c r="F128" s="96" t="s">
        <v>111</v>
      </c>
      <c r="G128" s="96" t="s">
        <v>111</v>
      </c>
      <c r="H128" s="96" t="s">
        <v>111</v>
      </c>
      <c r="I128" s="96" t="s">
        <v>111</v>
      </c>
      <c r="J128" s="96" t="s">
        <v>111</v>
      </c>
    </row>
    <row r="129" spans="1:10">
      <c r="A129" s="134" t="s">
        <v>314</v>
      </c>
      <c r="B129" s="134"/>
      <c r="C129" s="134"/>
      <c r="D129" s="134"/>
      <c r="E129" s="134"/>
      <c r="F129" s="134"/>
      <c r="G129" s="134"/>
      <c r="H129" s="134"/>
      <c r="I129" s="134"/>
      <c r="J129" s="134"/>
    </row>
    <row r="130" spans="1:10">
      <c r="A130" s="134" t="s">
        <v>315</v>
      </c>
      <c r="B130" s="134"/>
      <c r="C130" s="134"/>
      <c r="D130" s="134"/>
      <c r="E130" s="134"/>
      <c r="F130" s="134"/>
      <c r="G130" s="134"/>
      <c r="H130" s="134"/>
      <c r="I130" s="134"/>
      <c r="J130" s="134"/>
    </row>
    <row r="131" spans="1:10" ht="77.25">
      <c r="A131" s="87">
        <v>136</v>
      </c>
      <c r="B131" s="88" t="s">
        <v>122</v>
      </c>
      <c r="C131" s="91" t="s">
        <v>218</v>
      </c>
      <c r="D131" s="87" t="s">
        <v>106</v>
      </c>
      <c r="E131" s="90">
        <v>527.50800000000004</v>
      </c>
      <c r="F131" s="91" t="s">
        <v>218</v>
      </c>
      <c r="G131" s="91">
        <v>0</v>
      </c>
      <c r="H131" s="91">
        <v>0</v>
      </c>
      <c r="I131" s="91">
        <v>0</v>
      </c>
      <c r="J131" s="94">
        <v>0</v>
      </c>
    </row>
    <row r="132" spans="1:10" ht="77.25">
      <c r="A132" s="87">
        <v>8</v>
      </c>
      <c r="B132" s="88" t="s">
        <v>123</v>
      </c>
      <c r="C132" s="91" t="s">
        <v>218</v>
      </c>
      <c r="D132" s="87" t="s">
        <v>109</v>
      </c>
      <c r="E132" s="90">
        <v>429.50799999999998</v>
      </c>
      <c r="F132" s="91" t="s">
        <v>218</v>
      </c>
      <c r="G132" s="91">
        <v>0</v>
      </c>
      <c r="H132" s="91">
        <v>0</v>
      </c>
      <c r="I132" s="91">
        <v>0</v>
      </c>
      <c r="J132" s="94">
        <v>0</v>
      </c>
    </row>
    <row r="133" spans="1:10" ht="77.25">
      <c r="A133" s="87">
        <v>21</v>
      </c>
      <c r="B133" s="88" t="s">
        <v>72</v>
      </c>
      <c r="C133" s="91" t="s">
        <v>218</v>
      </c>
      <c r="D133" s="87" t="s">
        <v>109</v>
      </c>
      <c r="E133" s="90">
        <v>1500</v>
      </c>
      <c r="F133" s="91" t="s">
        <v>218</v>
      </c>
      <c r="G133" s="91">
        <v>0</v>
      </c>
      <c r="H133" s="91">
        <v>0</v>
      </c>
      <c r="I133" s="91">
        <v>0</v>
      </c>
      <c r="J133" s="94">
        <v>2</v>
      </c>
    </row>
    <row r="134" spans="1:10" ht="77.25">
      <c r="A134" s="87">
        <v>25</v>
      </c>
      <c r="B134" s="88" t="s">
        <v>73</v>
      </c>
      <c r="C134" s="91" t="s">
        <v>218</v>
      </c>
      <c r="D134" s="87" t="s">
        <v>109</v>
      </c>
      <c r="E134" s="90">
        <v>256.23</v>
      </c>
      <c r="F134" s="91" t="s">
        <v>218</v>
      </c>
      <c r="G134" s="91">
        <v>0</v>
      </c>
      <c r="H134" s="91">
        <v>0</v>
      </c>
      <c r="I134" s="91">
        <v>0</v>
      </c>
      <c r="J134" s="94">
        <v>0</v>
      </c>
    </row>
    <row r="135" spans="1:10" ht="77.25">
      <c r="A135" s="87">
        <v>36</v>
      </c>
      <c r="B135" s="88" t="s">
        <v>102</v>
      </c>
      <c r="C135" s="91" t="s">
        <v>218</v>
      </c>
      <c r="D135" s="87" t="s">
        <v>109</v>
      </c>
      <c r="E135" s="90">
        <v>306</v>
      </c>
      <c r="F135" s="91" t="s">
        <v>218</v>
      </c>
      <c r="G135" s="91">
        <v>0</v>
      </c>
      <c r="H135" s="91">
        <v>0</v>
      </c>
      <c r="I135" s="91">
        <v>0</v>
      </c>
      <c r="J135" s="94">
        <v>0</v>
      </c>
    </row>
    <row r="136" spans="1:10" ht="77.25">
      <c r="A136" s="87">
        <v>38</v>
      </c>
      <c r="B136" s="88" t="s">
        <v>104</v>
      </c>
      <c r="C136" s="91" t="s">
        <v>218</v>
      </c>
      <c r="D136" s="87" t="s">
        <v>109</v>
      </c>
      <c r="E136" s="90">
        <v>278.87065000000001</v>
      </c>
      <c r="F136" s="91" t="s">
        <v>218</v>
      </c>
      <c r="G136" s="91">
        <v>0</v>
      </c>
      <c r="H136" s="91">
        <v>0</v>
      </c>
      <c r="I136" s="91">
        <v>0</v>
      </c>
      <c r="J136" s="94">
        <v>0</v>
      </c>
    </row>
    <row r="137" spans="1:10" ht="77.25">
      <c r="A137" s="87">
        <v>39</v>
      </c>
      <c r="B137" s="88" t="s">
        <v>105</v>
      </c>
      <c r="C137" s="91" t="s">
        <v>218</v>
      </c>
      <c r="D137" s="87" t="s">
        <v>109</v>
      </c>
      <c r="E137" s="90">
        <v>216.41215</v>
      </c>
      <c r="F137" s="91" t="s">
        <v>218</v>
      </c>
      <c r="G137" s="91">
        <v>0</v>
      </c>
      <c r="H137" s="91">
        <v>0</v>
      </c>
      <c r="I137" s="91">
        <v>0</v>
      </c>
      <c r="J137" s="94">
        <v>1</v>
      </c>
    </row>
    <row r="138" spans="1:10" ht="77.25">
      <c r="A138" s="87">
        <v>54</v>
      </c>
      <c r="B138" s="88" t="s">
        <v>161</v>
      </c>
      <c r="C138" s="91" t="s">
        <v>218</v>
      </c>
      <c r="D138" s="87" t="s">
        <v>109</v>
      </c>
      <c r="E138" s="90">
        <v>346.779</v>
      </c>
      <c r="F138" s="91" t="s">
        <v>218</v>
      </c>
      <c r="G138" s="91">
        <v>0</v>
      </c>
      <c r="H138" s="91">
        <v>0</v>
      </c>
      <c r="I138" s="91">
        <v>0</v>
      </c>
      <c r="J138" s="94">
        <v>0</v>
      </c>
    </row>
    <row r="139" spans="1:10" ht="77.25">
      <c r="A139" s="87">
        <v>56</v>
      </c>
      <c r="B139" s="88" t="s">
        <v>104</v>
      </c>
      <c r="C139" s="91" t="s">
        <v>218</v>
      </c>
      <c r="D139" s="87" t="s">
        <v>109</v>
      </c>
      <c r="E139" s="90">
        <v>278.87065000000001</v>
      </c>
      <c r="F139" s="91" t="s">
        <v>218</v>
      </c>
      <c r="G139" s="91">
        <v>0</v>
      </c>
      <c r="H139" s="91">
        <v>0</v>
      </c>
      <c r="I139" s="91">
        <v>0</v>
      </c>
      <c r="J139" s="94">
        <v>0</v>
      </c>
    </row>
    <row r="140" spans="1:10" ht="77.25">
      <c r="A140" s="87">
        <v>57</v>
      </c>
      <c r="B140" s="88" t="s">
        <v>105</v>
      </c>
      <c r="C140" s="91" t="s">
        <v>218</v>
      </c>
      <c r="D140" s="87" t="s">
        <v>109</v>
      </c>
      <c r="E140" s="90">
        <v>216.41215</v>
      </c>
      <c r="F140" s="91" t="s">
        <v>218</v>
      </c>
      <c r="G140" s="91">
        <v>0</v>
      </c>
      <c r="H140" s="91">
        <v>0</v>
      </c>
      <c r="I140" s="91">
        <v>0</v>
      </c>
      <c r="J140" s="94">
        <v>2</v>
      </c>
    </row>
    <row r="141" spans="1:10" ht="77.25">
      <c r="A141" s="87">
        <v>60</v>
      </c>
      <c r="B141" s="88" t="s">
        <v>162</v>
      </c>
      <c r="C141" s="91" t="s">
        <v>218</v>
      </c>
      <c r="D141" s="87" t="s">
        <v>109</v>
      </c>
      <c r="E141" s="90">
        <v>544.15656000000001</v>
      </c>
      <c r="F141" s="91" t="s">
        <v>218</v>
      </c>
      <c r="G141" s="91">
        <v>0</v>
      </c>
      <c r="H141" s="91">
        <v>0</v>
      </c>
      <c r="I141" s="91">
        <v>0</v>
      </c>
      <c r="J141" s="94">
        <v>0</v>
      </c>
    </row>
    <row r="142" spans="1:10" ht="77.25">
      <c r="A142" s="87">
        <v>64</v>
      </c>
      <c r="B142" s="88" t="s">
        <v>146</v>
      </c>
      <c r="C142" s="91" t="s">
        <v>218</v>
      </c>
      <c r="D142" s="87" t="s">
        <v>109</v>
      </c>
      <c r="E142" s="90">
        <v>472.1</v>
      </c>
      <c r="F142" s="91" t="s">
        <v>218</v>
      </c>
      <c r="G142" s="91">
        <v>0</v>
      </c>
      <c r="H142" s="91">
        <v>0</v>
      </c>
      <c r="I142" s="91">
        <v>0</v>
      </c>
      <c r="J142" s="94">
        <v>1</v>
      </c>
    </row>
    <row r="143" spans="1:10" ht="77.25">
      <c r="A143" s="87">
        <v>65</v>
      </c>
      <c r="B143" s="88" t="s">
        <v>148</v>
      </c>
      <c r="C143" s="91" t="s">
        <v>218</v>
      </c>
      <c r="D143" s="87" t="s">
        <v>109</v>
      </c>
      <c r="E143" s="90">
        <v>374.81099999999998</v>
      </c>
      <c r="F143" s="91" t="s">
        <v>218</v>
      </c>
      <c r="G143" s="91">
        <v>0</v>
      </c>
      <c r="H143" s="91">
        <v>0</v>
      </c>
      <c r="I143" s="91">
        <v>0</v>
      </c>
      <c r="J143" s="94">
        <v>0</v>
      </c>
    </row>
    <row r="144" spans="1:10" ht="90">
      <c r="A144" s="87">
        <v>92</v>
      </c>
      <c r="B144" s="88" t="s">
        <v>169</v>
      </c>
      <c r="C144" s="91" t="s">
        <v>218</v>
      </c>
      <c r="D144" s="87" t="s">
        <v>109</v>
      </c>
      <c r="E144" s="90">
        <v>718.7</v>
      </c>
      <c r="F144" s="91" t="s">
        <v>218</v>
      </c>
      <c r="G144" s="91">
        <v>0</v>
      </c>
      <c r="H144" s="91">
        <v>0</v>
      </c>
      <c r="I144" s="91">
        <v>0</v>
      </c>
      <c r="J144" s="94">
        <v>0</v>
      </c>
    </row>
    <row r="145" spans="1:10" ht="179.25">
      <c r="A145" s="87">
        <v>93</v>
      </c>
      <c r="B145" s="88" t="s">
        <v>170</v>
      </c>
      <c r="C145" s="91" t="s">
        <v>218</v>
      </c>
      <c r="D145" s="87" t="s">
        <v>109</v>
      </c>
      <c r="E145" s="90">
        <v>2588.88</v>
      </c>
      <c r="F145" s="91" t="s">
        <v>218</v>
      </c>
      <c r="G145" s="91">
        <v>0</v>
      </c>
      <c r="H145" s="91">
        <v>0</v>
      </c>
      <c r="I145" s="91">
        <v>0</v>
      </c>
      <c r="J145" s="94">
        <v>0</v>
      </c>
    </row>
    <row r="146" spans="1:10" ht="179.25">
      <c r="A146" s="87">
        <v>104</v>
      </c>
      <c r="B146" s="88" t="s">
        <v>178</v>
      </c>
      <c r="C146" s="91" t="s">
        <v>218</v>
      </c>
      <c r="D146" s="87" t="s">
        <v>106</v>
      </c>
      <c r="E146" s="90">
        <v>2588.88</v>
      </c>
      <c r="F146" s="91" t="s">
        <v>218</v>
      </c>
      <c r="G146" s="91">
        <v>0</v>
      </c>
      <c r="H146" s="91">
        <v>0</v>
      </c>
      <c r="I146" s="91">
        <v>0</v>
      </c>
      <c r="J146" s="94">
        <v>0</v>
      </c>
    </row>
    <row r="147" spans="1:10" ht="64.5">
      <c r="A147" s="87">
        <v>106</v>
      </c>
      <c r="B147" s="88" t="s">
        <v>180</v>
      </c>
      <c r="C147" s="91" t="s">
        <v>218</v>
      </c>
      <c r="D147" s="87" t="s">
        <v>109</v>
      </c>
      <c r="E147" s="90">
        <v>527.76199999999994</v>
      </c>
      <c r="F147" s="91" t="s">
        <v>218</v>
      </c>
      <c r="G147" s="91">
        <v>0</v>
      </c>
      <c r="H147" s="91">
        <v>0</v>
      </c>
      <c r="I147" s="91">
        <v>0</v>
      </c>
      <c r="J147" s="94">
        <v>0</v>
      </c>
    </row>
    <row r="148" spans="1:10" ht="102.75">
      <c r="A148" s="87">
        <v>115</v>
      </c>
      <c r="B148" s="88" t="s">
        <v>189</v>
      </c>
      <c r="C148" s="91" t="s">
        <v>218</v>
      </c>
      <c r="D148" s="87" t="s">
        <v>109</v>
      </c>
      <c r="E148" s="90">
        <v>272.23</v>
      </c>
      <c r="F148" s="91" t="s">
        <v>218</v>
      </c>
      <c r="G148" s="91">
        <v>0</v>
      </c>
      <c r="H148" s="91">
        <v>0</v>
      </c>
      <c r="I148" s="91">
        <v>0</v>
      </c>
      <c r="J148" s="94">
        <v>0</v>
      </c>
    </row>
    <row r="149" spans="1:10" ht="90">
      <c r="A149" s="87">
        <v>116</v>
      </c>
      <c r="B149" s="88" t="s">
        <v>190</v>
      </c>
      <c r="C149" s="91" t="s">
        <v>218</v>
      </c>
      <c r="D149" s="87" t="s">
        <v>109</v>
      </c>
      <c r="E149" s="90">
        <v>485</v>
      </c>
      <c r="F149" s="91" t="s">
        <v>218</v>
      </c>
      <c r="G149" s="91">
        <v>0</v>
      </c>
      <c r="H149" s="91">
        <v>0</v>
      </c>
      <c r="I149" s="91">
        <v>0</v>
      </c>
      <c r="J149" s="94">
        <v>0</v>
      </c>
    </row>
    <row r="150" spans="1:10" ht="90">
      <c r="A150" s="87">
        <v>118</v>
      </c>
      <c r="B150" s="88" t="s">
        <v>86</v>
      </c>
      <c r="C150" s="91" t="s">
        <v>218</v>
      </c>
      <c r="D150" s="87" t="s">
        <v>109</v>
      </c>
      <c r="E150" s="90">
        <v>500</v>
      </c>
      <c r="F150" s="91" t="s">
        <v>218</v>
      </c>
      <c r="G150" s="91">
        <v>0</v>
      </c>
      <c r="H150" s="91">
        <v>0</v>
      </c>
      <c r="I150" s="91">
        <v>0</v>
      </c>
      <c r="J150" s="94">
        <v>0</v>
      </c>
    </row>
    <row r="151" spans="1:10" ht="102.75">
      <c r="A151" s="87">
        <v>119</v>
      </c>
      <c r="B151" s="88" t="s">
        <v>87</v>
      </c>
      <c r="C151" s="91" t="s">
        <v>218</v>
      </c>
      <c r="D151" s="87" t="s">
        <v>109</v>
      </c>
      <c r="E151" s="90">
        <v>284.50696999999997</v>
      </c>
      <c r="F151" s="91" t="s">
        <v>218</v>
      </c>
      <c r="G151" s="91">
        <v>0</v>
      </c>
      <c r="H151" s="91">
        <v>0</v>
      </c>
      <c r="I151" s="91">
        <v>0</v>
      </c>
      <c r="J151" s="94">
        <v>0</v>
      </c>
    </row>
    <row r="152" spans="1:10" ht="102.75">
      <c r="A152" s="87">
        <v>120</v>
      </c>
      <c r="B152" s="88" t="s">
        <v>88</v>
      </c>
      <c r="C152" s="91" t="s">
        <v>218</v>
      </c>
      <c r="D152" s="87" t="s">
        <v>109</v>
      </c>
      <c r="E152" s="90">
        <v>298.68200000000002</v>
      </c>
      <c r="F152" s="91" t="s">
        <v>218</v>
      </c>
      <c r="G152" s="91">
        <v>0</v>
      </c>
      <c r="H152" s="91">
        <v>0</v>
      </c>
      <c r="I152" s="91">
        <v>0</v>
      </c>
      <c r="J152" s="94">
        <v>0</v>
      </c>
    </row>
    <row r="153" spans="1:10" ht="102.75">
      <c r="A153" s="87">
        <v>122</v>
      </c>
      <c r="B153" s="88" t="s">
        <v>90</v>
      </c>
      <c r="C153" s="91" t="s">
        <v>218</v>
      </c>
      <c r="D153" s="87" t="s">
        <v>109</v>
      </c>
      <c r="E153" s="90">
        <v>516.17435999999998</v>
      </c>
      <c r="F153" s="91" t="s">
        <v>218</v>
      </c>
      <c r="G153" s="91">
        <v>0</v>
      </c>
      <c r="H153" s="91">
        <v>0</v>
      </c>
      <c r="I153" s="91">
        <v>0</v>
      </c>
      <c r="J153" s="94">
        <v>0</v>
      </c>
    </row>
    <row r="154" spans="1:10" ht="102.75">
      <c r="A154" s="87">
        <v>123</v>
      </c>
      <c r="B154" s="88" t="s">
        <v>91</v>
      </c>
      <c r="C154" s="91" t="s">
        <v>218</v>
      </c>
      <c r="D154" s="87" t="s">
        <v>109</v>
      </c>
      <c r="E154" s="90">
        <v>246.93100000000001</v>
      </c>
      <c r="F154" s="91" t="s">
        <v>218</v>
      </c>
      <c r="G154" s="91">
        <v>0</v>
      </c>
      <c r="H154" s="91">
        <v>0</v>
      </c>
      <c r="I154" s="91">
        <v>0</v>
      </c>
      <c r="J154" s="94">
        <v>0</v>
      </c>
    </row>
    <row r="155" spans="1:10" ht="90">
      <c r="A155" s="87">
        <v>126</v>
      </c>
      <c r="B155" s="88" t="s">
        <v>94</v>
      </c>
      <c r="C155" s="91" t="s">
        <v>218</v>
      </c>
      <c r="D155" s="87" t="s">
        <v>109</v>
      </c>
      <c r="E155" s="90">
        <v>379.23</v>
      </c>
      <c r="F155" s="91" t="s">
        <v>218</v>
      </c>
      <c r="G155" s="91">
        <v>0</v>
      </c>
      <c r="H155" s="91">
        <v>0</v>
      </c>
      <c r="I155" s="91">
        <v>0</v>
      </c>
      <c r="J155" s="94">
        <v>0</v>
      </c>
    </row>
    <row r="156" spans="1:10">
      <c r="A156" s="96"/>
      <c r="B156" s="96" t="s">
        <v>316</v>
      </c>
      <c r="C156" s="96" t="s">
        <v>218</v>
      </c>
      <c r="D156" s="96" t="s">
        <v>218</v>
      </c>
      <c r="E156" s="97">
        <f>SUM(E131:E155)</f>
        <v>15154.634490000004</v>
      </c>
      <c r="F156" s="96" t="s">
        <v>218</v>
      </c>
      <c r="G156" s="96">
        <v>0</v>
      </c>
      <c r="H156" s="96">
        <v>0</v>
      </c>
      <c r="I156" s="96">
        <v>0</v>
      </c>
      <c r="J156" s="98">
        <f>SUM(J131:J155)</f>
        <v>6</v>
      </c>
    </row>
    <row r="157" spans="1:10">
      <c r="A157" s="96"/>
      <c r="B157" s="96" t="s">
        <v>317</v>
      </c>
      <c r="C157" s="96" t="s">
        <v>218</v>
      </c>
      <c r="D157" s="96" t="s">
        <v>218</v>
      </c>
      <c r="E157" s="97">
        <f>E124</f>
        <v>191732.55072000006</v>
      </c>
      <c r="F157" s="97">
        <f>F124</f>
        <v>176495.05534000002</v>
      </c>
      <c r="G157" s="97">
        <f>G124</f>
        <v>0</v>
      </c>
      <c r="H157" s="97">
        <f>H124</f>
        <v>15237.495380000037</v>
      </c>
      <c r="I157" s="97">
        <f>I124</f>
        <v>7.9472657734848458</v>
      </c>
      <c r="J157" s="98">
        <f>J156+J124</f>
        <v>351</v>
      </c>
    </row>
    <row r="158" spans="1:10" ht="15.75">
      <c r="A158" s="16"/>
    </row>
    <row r="159" spans="1:10" ht="15.75">
      <c r="A159" s="16"/>
    </row>
    <row r="160" spans="1:10" ht="25.15" customHeight="1">
      <c r="A160" s="126" t="s">
        <v>52</v>
      </c>
      <c r="B160" s="135"/>
      <c r="C160" s="99"/>
      <c r="D160" s="3"/>
      <c r="E160" s="99"/>
    </row>
    <row r="161" spans="1:10" ht="25.15" customHeight="1">
      <c r="A161" s="126"/>
      <c r="B161" s="135"/>
      <c r="C161" s="127" t="s">
        <v>53</v>
      </c>
      <c r="D161" s="127"/>
      <c r="E161" s="127"/>
      <c r="G161" s="127" t="s">
        <v>54</v>
      </c>
      <c r="H161" s="127"/>
      <c r="I161" s="127"/>
      <c r="J161" s="127"/>
    </row>
    <row r="162" spans="1:10" ht="15.75">
      <c r="A162" s="3"/>
      <c r="B162" s="100"/>
      <c r="C162" s="138" t="s">
        <v>289</v>
      </c>
      <c r="D162" s="138"/>
      <c r="H162" s="100" t="s">
        <v>290</v>
      </c>
    </row>
    <row r="163" spans="1:10" ht="15.75">
      <c r="A163" s="3"/>
      <c r="B163" s="100"/>
      <c r="C163" s="100"/>
      <c r="D163" s="100"/>
      <c r="E163" s="100"/>
    </row>
    <row r="164" spans="1:10" ht="15.75">
      <c r="A164" s="3"/>
      <c r="B164" s="100"/>
      <c r="C164" s="100"/>
      <c r="D164" s="100"/>
      <c r="E164" s="101"/>
    </row>
    <row r="165" spans="1:10" ht="15.75">
      <c r="A165" s="3"/>
      <c r="B165" s="100"/>
      <c r="C165" s="100"/>
      <c r="D165" s="100"/>
      <c r="E165" s="100" t="s">
        <v>291</v>
      </c>
    </row>
    <row r="166" spans="1:10" ht="15.75">
      <c r="A166" s="16"/>
    </row>
    <row r="167" spans="1:10" ht="31.5" customHeight="1">
      <c r="A167" s="115" t="s">
        <v>55</v>
      </c>
      <c r="B167" s="115"/>
    </row>
    <row r="168" spans="1:10" ht="15.75" customHeight="1">
      <c r="A168" s="115" t="s">
        <v>57</v>
      </c>
      <c r="B168" s="115"/>
    </row>
    <row r="169" spans="1:10" ht="31.5" customHeight="1">
      <c r="A169" s="115" t="s">
        <v>96</v>
      </c>
      <c r="B169" s="115"/>
    </row>
    <row r="170" spans="1:10" ht="15.75">
      <c r="A170" s="16"/>
    </row>
    <row r="172" spans="1:10" ht="15.75">
      <c r="A172" s="16"/>
    </row>
  </sheetData>
  <mergeCells count="34">
    <mergeCell ref="A169:B169"/>
    <mergeCell ref="A167:B167"/>
    <mergeCell ref="A168:B168"/>
    <mergeCell ref="A130:J130"/>
    <mergeCell ref="C162:D162"/>
    <mergeCell ref="C161:E161"/>
    <mergeCell ref="G161:J161"/>
    <mergeCell ref="A160:B161"/>
    <mergeCell ref="A126:J126"/>
    <mergeCell ref="A129:J129"/>
    <mergeCell ref="A8:B8"/>
    <mergeCell ref="A9:B9"/>
    <mergeCell ref="A11:B11"/>
    <mergeCell ref="C11:I11"/>
    <mergeCell ref="C9:I9"/>
    <mergeCell ref="F14:F16"/>
    <mergeCell ref="A13:J13"/>
    <mergeCell ref="J14:J16"/>
    <mergeCell ref="G14:G16"/>
    <mergeCell ref="A19:J19"/>
    <mergeCell ref="A18:J18"/>
    <mergeCell ref="A14:A16"/>
    <mergeCell ref="B14:B16"/>
    <mergeCell ref="C14:C16"/>
    <mergeCell ref="A6:J6"/>
    <mergeCell ref="A2:J2"/>
    <mergeCell ref="A3:J3"/>
    <mergeCell ref="A4:J4"/>
    <mergeCell ref="A5:J5"/>
    <mergeCell ref="A125:J125"/>
    <mergeCell ref="E14:E16"/>
    <mergeCell ref="D14:D16"/>
    <mergeCell ref="H14:I14"/>
    <mergeCell ref="H15:H16"/>
  </mergeCells>
  <phoneticPr fontId="34" type="noConversion"/>
  <pageMargins left="0.43" right="0.24" top="0.39" bottom="0.39" header="0.25" footer="0.31496062992125984"/>
  <pageSetup paperSize="9" scale="52"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62"/>
  <sheetViews>
    <sheetView view="pageBreakPreview" zoomScale="90" zoomScaleNormal="100" zoomScaleSheetLayoutView="90" workbookViewId="0">
      <selection activeCell="G39" sqref="G39"/>
    </sheetView>
  </sheetViews>
  <sheetFormatPr defaultRowHeight="15"/>
  <cols>
    <col min="1" max="1" width="55.85546875" customWidth="1"/>
    <col min="2" max="8" width="13" customWidth="1"/>
    <col min="9" max="9" width="16.28515625" customWidth="1"/>
    <col min="10" max="11" width="13" customWidth="1"/>
  </cols>
  <sheetData>
    <row r="1" spans="1:11" ht="16.5">
      <c r="A1" s="1"/>
    </row>
    <row r="2" spans="1:11" ht="15.75">
      <c r="A2" s="137" t="s">
        <v>318</v>
      </c>
      <c r="B2" s="137"/>
      <c r="C2" s="137"/>
      <c r="D2" s="137"/>
      <c r="E2" s="137"/>
      <c r="F2" s="137"/>
      <c r="G2" s="137"/>
      <c r="H2" s="137"/>
      <c r="I2" s="137"/>
      <c r="J2" s="137"/>
      <c r="K2" s="137"/>
    </row>
    <row r="3" spans="1:11" ht="15.75">
      <c r="A3" s="133"/>
      <c r="B3" s="133"/>
      <c r="C3" s="133"/>
      <c r="D3" s="133"/>
      <c r="E3" s="133"/>
      <c r="F3" s="133"/>
      <c r="G3" s="133"/>
      <c r="H3" s="133"/>
      <c r="I3" s="133"/>
      <c r="J3" s="133"/>
      <c r="K3" s="133"/>
    </row>
    <row r="4" spans="1:11" ht="15.75">
      <c r="A4" s="133" t="s">
        <v>319</v>
      </c>
      <c r="B4" s="133"/>
      <c r="C4" s="133"/>
      <c r="D4" s="133"/>
      <c r="E4" s="133"/>
      <c r="F4" s="133"/>
      <c r="G4" s="133"/>
      <c r="H4" s="133"/>
      <c r="I4" s="133"/>
      <c r="J4" s="133"/>
      <c r="K4" s="133"/>
    </row>
    <row r="5" spans="1:11" ht="15.75">
      <c r="A5" s="2"/>
    </row>
    <row r="6" spans="1:11" ht="15.75">
      <c r="A6" s="3" t="s">
        <v>296</v>
      </c>
      <c r="B6" s="140" t="s">
        <v>56</v>
      </c>
      <c r="C6" s="140"/>
      <c r="D6" s="140"/>
      <c r="E6" s="140"/>
      <c r="F6" s="140"/>
      <c r="G6" s="140"/>
      <c r="H6" s="140"/>
      <c r="I6" s="140"/>
      <c r="J6" s="140"/>
      <c r="K6" s="19"/>
    </row>
    <row r="7" spans="1:11" ht="47.25" customHeight="1">
      <c r="A7" s="3" t="s">
        <v>196</v>
      </c>
      <c r="B7" s="136"/>
      <c r="C7" s="136"/>
      <c r="D7" s="136"/>
      <c r="E7" s="136"/>
      <c r="F7" s="136"/>
      <c r="G7" s="136"/>
      <c r="H7" s="136"/>
      <c r="I7" s="136"/>
      <c r="J7" s="136"/>
      <c r="K7" s="19"/>
    </row>
    <row r="8" spans="1:11" ht="15.75">
      <c r="A8" s="3"/>
      <c r="B8" s="4"/>
    </row>
    <row r="9" spans="1:11" ht="31.15" customHeight="1">
      <c r="A9" s="3" t="s">
        <v>197</v>
      </c>
      <c r="B9" s="136" t="s">
        <v>41</v>
      </c>
      <c r="C9" s="136"/>
      <c r="D9" s="136"/>
      <c r="E9" s="136"/>
      <c r="F9" s="136"/>
      <c r="G9" s="136"/>
      <c r="H9" s="136"/>
      <c r="I9" s="136"/>
      <c r="J9" s="136"/>
      <c r="K9" s="19"/>
    </row>
    <row r="10" spans="1:11" ht="15.75">
      <c r="A10" s="3"/>
      <c r="B10" s="4"/>
    </row>
    <row r="11" spans="1:11" ht="47.25">
      <c r="A11" s="20" t="s">
        <v>320</v>
      </c>
      <c r="B11" s="136">
        <v>39</v>
      </c>
      <c r="C11" s="136"/>
      <c r="D11" s="136"/>
      <c r="E11" s="136"/>
      <c r="F11" s="136">
        <v>39</v>
      </c>
      <c r="G11" s="136"/>
      <c r="H11" s="136"/>
      <c r="I11" s="136"/>
      <c r="J11" s="136"/>
      <c r="K11" s="19"/>
    </row>
    <row r="12" spans="1:11" ht="15.75">
      <c r="A12" s="3"/>
      <c r="B12" s="4"/>
    </row>
    <row r="13" spans="1:11" ht="47.25">
      <c r="A13" s="20" t="s">
        <v>321</v>
      </c>
      <c r="B13" s="18"/>
      <c r="C13" s="17"/>
      <c r="D13" s="17"/>
      <c r="E13" s="17"/>
      <c r="F13" s="17"/>
      <c r="G13" s="17"/>
      <c r="H13" s="17"/>
      <c r="I13" s="17"/>
      <c r="J13" s="17"/>
      <c r="K13" s="19"/>
    </row>
    <row r="14" spans="1:11" ht="15.75">
      <c r="A14" s="5"/>
    </row>
    <row r="15" spans="1:11" ht="16.5" thickBot="1">
      <c r="A15" s="139" t="s">
        <v>198</v>
      </c>
      <c r="B15" s="139"/>
      <c r="C15" s="139"/>
      <c r="D15" s="139"/>
      <c r="E15" s="139"/>
      <c r="F15" s="139"/>
      <c r="G15" s="139"/>
      <c r="H15" s="139"/>
      <c r="I15" s="139"/>
      <c r="J15" s="139"/>
      <c r="K15" s="139"/>
    </row>
    <row r="16" spans="1:11" ht="15.75" thickBot="1">
      <c r="A16" s="107" t="s">
        <v>199</v>
      </c>
      <c r="B16" s="107" t="s">
        <v>200</v>
      </c>
      <c r="C16" s="6" t="s">
        <v>322</v>
      </c>
      <c r="D16" s="109" t="s">
        <v>203</v>
      </c>
      <c r="E16" s="112"/>
      <c r="F16" s="112"/>
      <c r="G16" s="112"/>
      <c r="H16" s="112"/>
      <c r="I16" s="112"/>
      <c r="J16" s="112"/>
      <c r="K16" s="110"/>
    </row>
    <row r="17" spans="1:11" ht="15.75" thickBot="1">
      <c r="A17" s="111"/>
      <c r="B17" s="111"/>
      <c r="C17" s="7" t="s">
        <v>202</v>
      </c>
      <c r="D17" s="109" t="s">
        <v>323</v>
      </c>
      <c r="E17" s="110"/>
      <c r="F17" s="109" t="s">
        <v>324</v>
      </c>
      <c r="G17" s="110"/>
      <c r="H17" s="107" t="s">
        <v>325</v>
      </c>
      <c r="I17" s="107" t="s">
        <v>326</v>
      </c>
      <c r="J17" s="109" t="s">
        <v>327</v>
      </c>
      <c r="K17" s="110"/>
    </row>
    <row r="18" spans="1:11" ht="26.25" thickBot="1">
      <c r="A18" s="108"/>
      <c r="B18" s="108"/>
      <c r="C18" s="8"/>
      <c r="D18" s="9" t="s">
        <v>328</v>
      </c>
      <c r="E18" s="9" t="s">
        <v>329</v>
      </c>
      <c r="F18" s="9" t="s">
        <v>328</v>
      </c>
      <c r="G18" s="9" t="s">
        <v>329</v>
      </c>
      <c r="H18" s="108"/>
      <c r="I18" s="108"/>
      <c r="J18" s="9" t="s">
        <v>209</v>
      </c>
      <c r="K18" s="9" t="s">
        <v>329</v>
      </c>
    </row>
    <row r="19" spans="1:11" ht="15.75" thickBot="1">
      <c r="A19" s="10">
        <v>1</v>
      </c>
      <c r="B19" s="9">
        <v>2</v>
      </c>
      <c r="C19" s="9">
        <v>3</v>
      </c>
      <c r="D19" s="9">
        <v>4</v>
      </c>
      <c r="E19" s="9">
        <v>5</v>
      </c>
      <c r="F19" s="9">
        <v>6</v>
      </c>
      <c r="G19" s="9">
        <v>7</v>
      </c>
      <c r="H19" s="9">
        <v>8</v>
      </c>
      <c r="I19" s="9">
        <v>9</v>
      </c>
      <c r="J19" s="9">
        <v>10</v>
      </c>
      <c r="K19" s="9">
        <v>11</v>
      </c>
    </row>
    <row r="20" spans="1:11" ht="15.75" thickBot="1">
      <c r="A20" s="116" t="s">
        <v>330</v>
      </c>
      <c r="B20" s="117"/>
      <c r="C20" s="117"/>
      <c r="D20" s="117"/>
      <c r="E20" s="117"/>
      <c r="F20" s="117"/>
      <c r="G20" s="117"/>
      <c r="H20" s="117"/>
      <c r="I20" s="117"/>
      <c r="J20" s="117"/>
      <c r="K20" s="118"/>
    </row>
    <row r="21" spans="1:11" ht="39" thickBot="1">
      <c r="A21" s="11" t="s">
        <v>331</v>
      </c>
      <c r="B21" s="9">
        <v>101</v>
      </c>
      <c r="C21" s="12">
        <f>SUM(D21:K21)</f>
        <v>1205</v>
      </c>
      <c r="D21" s="12"/>
      <c r="E21" s="12"/>
      <c r="F21" s="12"/>
      <c r="G21" s="12"/>
      <c r="H21" s="12"/>
      <c r="I21" s="12">
        <v>1205</v>
      </c>
      <c r="J21" s="12"/>
      <c r="K21" s="12"/>
    </row>
    <row r="22" spans="1:11" ht="39" thickBot="1">
      <c r="A22" s="11" t="s">
        <v>332</v>
      </c>
      <c r="B22" s="9">
        <v>102</v>
      </c>
      <c r="C22" s="12"/>
      <c r="D22" s="12"/>
      <c r="E22" s="12"/>
      <c r="F22" s="12"/>
      <c r="G22" s="12"/>
      <c r="H22" s="12"/>
      <c r="I22" s="12" t="s">
        <v>218</v>
      </c>
      <c r="J22" s="12"/>
      <c r="K22" s="12"/>
    </row>
    <row r="23" spans="1:11" ht="51.75" thickBot="1">
      <c r="A23" s="11" t="s">
        <v>333</v>
      </c>
      <c r="B23" s="9">
        <v>103</v>
      </c>
      <c r="C23" s="12"/>
      <c r="D23" s="12"/>
      <c r="E23" s="12"/>
      <c r="F23" s="12"/>
      <c r="G23" s="12"/>
      <c r="H23" s="12"/>
      <c r="I23" s="12" t="s">
        <v>218</v>
      </c>
      <c r="J23" s="12"/>
      <c r="K23" s="12"/>
    </row>
    <row r="24" spans="1:11" ht="39" thickBot="1">
      <c r="A24" s="11" t="s">
        <v>334</v>
      </c>
      <c r="B24" s="9">
        <v>104</v>
      </c>
      <c r="C24" s="12"/>
      <c r="D24" s="12"/>
      <c r="E24" s="12"/>
      <c r="F24" s="12"/>
      <c r="G24" s="12"/>
      <c r="H24" s="12"/>
      <c r="I24" s="12" t="s">
        <v>218</v>
      </c>
      <c r="J24" s="12"/>
      <c r="K24" s="12"/>
    </row>
    <row r="25" spans="1:11" ht="15.75" thickBot="1">
      <c r="A25" s="11" t="s">
        <v>335</v>
      </c>
      <c r="B25" s="9">
        <v>110</v>
      </c>
      <c r="C25" s="12">
        <f>SUM(D25:K25)</f>
        <v>1205</v>
      </c>
      <c r="D25" s="12"/>
      <c r="E25" s="12"/>
      <c r="F25" s="12"/>
      <c r="G25" s="12"/>
      <c r="H25" s="12"/>
      <c r="I25" s="12">
        <v>1205</v>
      </c>
      <c r="J25" s="12"/>
      <c r="K25" s="12"/>
    </row>
    <row r="26" spans="1:11" ht="26.25" thickBot="1">
      <c r="A26" s="11" t="s">
        <v>336</v>
      </c>
      <c r="B26" s="9">
        <v>111</v>
      </c>
      <c r="C26" s="12">
        <f>SUM(D26:K26)</f>
        <v>1205</v>
      </c>
      <c r="D26" s="12"/>
      <c r="E26" s="12"/>
      <c r="F26" s="12"/>
      <c r="G26" s="12"/>
      <c r="H26" s="12"/>
      <c r="I26" s="12">
        <v>1205</v>
      </c>
      <c r="J26" s="12"/>
      <c r="K26" s="12"/>
    </row>
    <row r="27" spans="1:11" ht="15.75" thickBot="1">
      <c r="A27" s="11" t="s">
        <v>337</v>
      </c>
      <c r="B27" s="9">
        <v>112</v>
      </c>
      <c r="C27" s="12"/>
      <c r="D27" s="12"/>
      <c r="E27" s="12"/>
      <c r="F27" s="12"/>
      <c r="G27" s="12"/>
      <c r="H27" s="12"/>
      <c r="I27" s="12"/>
      <c r="J27" s="12"/>
      <c r="K27" s="12"/>
    </row>
    <row r="28" spans="1:11" ht="15.75" thickBot="1">
      <c r="A28" s="11" t="s">
        <v>338</v>
      </c>
      <c r="B28" s="9">
        <v>113</v>
      </c>
      <c r="C28" s="12"/>
      <c r="D28" s="12"/>
      <c r="E28" s="12"/>
      <c r="F28" s="12"/>
      <c r="G28" s="12"/>
      <c r="H28" s="12"/>
      <c r="I28" s="12"/>
      <c r="J28" s="12"/>
      <c r="K28" s="12"/>
    </row>
    <row r="29" spans="1:11">
      <c r="A29" s="13" t="s">
        <v>233</v>
      </c>
      <c r="B29" s="107">
        <v>114</v>
      </c>
      <c r="C29" s="141"/>
      <c r="D29" s="141"/>
      <c r="E29" s="141"/>
      <c r="F29" s="141"/>
      <c r="G29" s="141"/>
      <c r="H29" s="141"/>
      <c r="I29" s="141"/>
      <c r="J29" s="141"/>
      <c r="K29" s="141"/>
    </row>
    <row r="30" spans="1:11" ht="15.75" thickBot="1">
      <c r="A30" s="14" t="s">
        <v>234</v>
      </c>
      <c r="B30" s="108"/>
      <c r="C30" s="142"/>
      <c r="D30" s="142"/>
      <c r="E30" s="142"/>
      <c r="F30" s="142"/>
      <c r="G30" s="142"/>
      <c r="H30" s="142"/>
      <c r="I30" s="142"/>
      <c r="J30" s="142"/>
      <c r="K30" s="142"/>
    </row>
    <row r="31" spans="1:11" ht="26.25" thickBot="1">
      <c r="A31" s="14" t="s">
        <v>339</v>
      </c>
      <c r="B31" s="9">
        <v>115</v>
      </c>
      <c r="C31" s="12"/>
      <c r="D31" s="12"/>
      <c r="E31" s="12"/>
      <c r="F31" s="12"/>
      <c r="G31" s="12"/>
      <c r="H31" s="12"/>
      <c r="I31" s="12"/>
      <c r="J31" s="12"/>
      <c r="K31" s="12"/>
    </row>
    <row r="32" spans="1:11" ht="26.25" thickBot="1">
      <c r="A32" s="14" t="s">
        <v>340</v>
      </c>
      <c r="B32" s="9">
        <v>116</v>
      </c>
      <c r="C32" s="12"/>
      <c r="D32" s="12"/>
      <c r="E32" s="12"/>
      <c r="F32" s="12"/>
      <c r="G32" s="12"/>
      <c r="H32" s="12"/>
      <c r="I32" s="12"/>
      <c r="J32" s="12"/>
      <c r="K32" s="12"/>
    </row>
    <row r="33" spans="1:11" ht="15.75" thickBot="1">
      <c r="A33" s="11" t="s">
        <v>237</v>
      </c>
      <c r="B33" s="9">
        <v>117</v>
      </c>
      <c r="C33" s="12"/>
      <c r="D33" s="12"/>
      <c r="E33" s="12"/>
      <c r="F33" s="12"/>
      <c r="G33" s="12"/>
      <c r="H33" s="12"/>
      <c r="I33" s="12"/>
      <c r="J33" s="12"/>
      <c r="K33" s="12"/>
    </row>
    <row r="34" spans="1:11" ht="15.75" thickBot="1">
      <c r="A34" s="116" t="s">
        <v>341</v>
      </c>
      <c r="B34" s="117"/>
      <c r="C34" s="117"/>
      <c r="D34" s="117"/>
      <c r="E34" s="117"/>
      <c r="F34" s="117"/>
      <c r="G34" s="117"/>
      <c r="H34" s="117"/>
      <c r="I34" s="117"/>
      <c r="J34" s="117"/>
      <c r="K34" s="118"/>
    </row>
    <row r="35" spans="1:11" ht="15.75" thickBot="1">
      <c r="A35" s="11" t="s">
        <v>240</v>
      </c>
      <c r="B35" s="9">
        <v>201</v>
      </c>
      <c r="C35" s="12"/>
      <c r="D35" s="12"/>
      <c r="E35" s="12"/>
      <c r="F35" s="12"/>
      <c r="G35" s="12"/>
      <c r="H35" s="12"/>
      <c r="I35" s="12" t="s">
        <v>218</v>
      </c>
      <c r="J35" s="12"/>
      <c r="K35" s="12"/>
    </row>
    <row r="36" spans="1:11" ht="26.25" thickBot="1">
      <c r="A36" s="11" t="s">
        <v>342</v>
      </c>
      <c r="B36" s="9">
        <v>202</v>
      </c>
      <c r="C36" s="12"/>
      <c r="D36" s="12"/>
      <c r="E36" s="12"/>
      <c r="F36" s="12"/>
      <c r="G36" s="12"/>
      <c r="H36" s="12"/>
      <c r="I36" s="12" t="s">
        <v>218</v>
      </c>
      <c r="J36" s="12"/>
      <c r="K36" s="12"/>
    </row>
    <row r="37" spans="1:11" ht="15.75" thickBot="1">
      <c r="A37" s="11" t="s">
        <v>343</v>
      </c>
      <c r="B37" s="9">
        <v>203</v>
      </c>
      <c r="C37" s="15"/>
      <c r="D37" s="12"/>
      <c r="E37" s="12"/>
      <c r="F37" s="12"/>
      <c r="G37" s="12"/>
      <c r="H37" s="12"/>
      <c r="I37" s="12" t="s">
        <v>218</v>
      </c>
      <c r="J37" s="12"/>
      <c r="K37" s="12"/>
    </row>
    <row r="38" spans="1:11" ht="15.75" thickBot="1">
      <c r="A38" s="116" t="s">
        <v>344</v>
      </c>
      <c r="B38" s="117"/>
      <c r="C38" s="117"/>
      <c r="D38" s="117"/>
      <c r="E38" s="117"/>
      <c r="F38" s="117"/>
      <c r="G38" s="117"/>
      <c r="H38" s="117"/>
      <c r="I38" s="117"/>
      <c r="J38" s="117"/>
      <c r="K38" s="118"/>
    </row>
    <row r="39" spans="1:11" ht="51.75" thickBot="1">
      <c r="A39" s="11" t="s">
        <v>345</v>
      </c>
      <c r="B39" s="9">
        <v>301</v>
      </c>
      <c r="C39" s="79">
        <f>SUM(D39:K39)</f>
        <v>32435.047630000001</v>
      </c>
      <c r="D39" s="12"/>
      <c r="E39" s="12"/>
      <c r="F39" s="12"/>
      <c r="G39" s="12"/>
      <c r="H39" s="12"/>
      <c r="I39" s="79">
        <v>32435.047630000001</v>
      </c>
      <c r="J39" s="12"/>
      <c r="K39" s="12"/>
    </row>
    <row r="40" spans="1:11" ht="39" thickBot="1">
      <c r="A40" s="11" t="s">
        <v>346</v>
      </c>
      <c r="B40" s="9">
        <v>302</v>
      </c>
      <c r="C40" s="79"/>
      <c r="D40" s="12"/>
      <c r="E40" s="12"/>
      <c r="F40" s="12"/>
      <c r="G40" s="12"/>
      <c r="H40" s="12"/>
      <c r="I40" s="12" t="s">
        <v>218</v>
      </c>
      <c r="J40" s="12"/>
      <c r="K40" s="12"/>
    </row>
    <row r="41" spans="1:11" ht="51.75" thickBot="1">
      <c r="A41" s="11" t="s">
        <v>347</v>
      </c>
      <c r="B41" s="9">
        <v>303</v>
      </c>
      <c r="C41" s="79"/>
      <c r="D41" s="12"/>
      <c r="E41" s="12"/>
      <c r="F41" s="12"/>
      <c r="G41" s="12"/>
      <c r="H41" s="12"/>
      <c r="I41" s="12"/>
      <c r="J41" s="12"/>
      <c r="K41" s="12"/>
    </row>
    <row r="42" spans="1:11" ht="51.75" thickBot="1">
      <c r="A42" s="11" t="s">
        <v>348</v>
      </c>
      <c r="B42" s="9">
        <v>304</v>
      </c>
      <c r="C42" s="79"/>
      <c r="D42" s="12"/>
      <c r="E42" s="12"/>
      <c r="F42" s="12"/>
      <c r="G42" s="12"/>
      <c r="H42" s="12"/>
      <c r="I42" s="12" t="s">
        <v>218</v>
      </c>
      <c r="J42" s="12"/>
      <c r="K42" s="12"/>
    </row>
    <row r="43" spans="1:11" ht="15.75" thickBot="1">
      <c r="A43" s="11" t="s">
        <v>349</v>
      </c>
      <c r="B43" s="9">
        <v>305</v>
      </c>
      <c r="C43" s="79">
        <f>SUM(D43:K43)</f>
        <v>32435.047630000001</v>
      </c>
      <c r="D43" s="12"/>
      <c r="E43" s="12"/>
      <c r="F43" s="12"/>
      <c r="G43" s="12"/>
      <c r="H43" s="12"/>
      <c r="I43" s="79">
        <v>32435.047630000001</v>
      </c>
      <c r="J43" s="12"/>
      <c r="K43" s="12"/>
    </row>
    <row r="44" spans="1:11" ht="26.25" thickBot="1">
      <c r="A44" s="11" t="s">
        <v>350</v>
      </c>
      <c r="B44" s="9">
        <v>306</v>
      </c>
      <c r="C44" s="79">
        <f>SUM(D44:K44)</f>
        <v>32435.047630000001</v>
      </c>
      <c r="D44" s="12"/>
      <c r="E44" s="12"/>
      <c r="F44" s="12"/>
      <c r="G44" s="12"/>
      <c r="H44" s="12"/>
      <c r="I44" s="79">
        <v>32435.047630000001</v>
      </c>
      <c r="J44" s="12"/>
      <c r="K44" s="12"/>
    </row>
    <row r="45" spans="1:11" ht="15.75" thickBot="1">
      <c r="A45" s="11" t="s">
        <v>351</v>
      </c>
      <c r="B45" s="9">
        <v>310</v>
      </c>
      <c r="C45" s="12"/>
      <c r="D45" s="12"/>
      <c r="E45" s="12"/>
      <c r="F45" s="12"/>
      <c r="G45" s="12"/>
      <c r="H45" s="12"/>
      <c r="I45" s="12"/>
      <c r="J45" s="12"/>
      <c r="K45" s="12"/>
    </row>
    <row r="46" spans="1:11" ht="15.75" thickBot="1">
      <c r="A46" s="11" t="s">
        <v>352</v>
      </c>
      <c r="B46" s="9">
        <v>311</v>
      </c>
      <c r="C46" s="12"/>
      <c r="D46" s="12"/>
      <c r="E46" s="12"/>
      <c r="F46" s="12"/>
      <c r="G46" s="12"/>
      <c r="H46" s="12"/>
      <c r="I46" s="12"/>
      <c r="J46" s="12"/>
      <c r="K46" s="12"/>
    </row>
    <row r="47" spans="1:11">
      <c r="A47" s="13" t="s">
        <v>233</v>
      </c>
      <c r="B47" s="107">
        <v>312</v>
      </c>
      <c r="C47" s="141"/>
      <c r="D47" s="141"/>
      <c r="E47" s="141"/>
      <c r="F47" s="141"/>
      <c r="G47" s="141"/>
      <c r="H47" s="141"/>
      <c r="I47" s="141"/>
      <c r="J47" s="141"/>
      <c r="K47" s="141"/>
    </row>
    <row r="48" spans="1:11" ht="15.75" thickBot="1">
      <c r="A48" s="14" t="s">
        <v>234</v>
      </c>
      <c r="B48" s="108"/>
      <c r="C48" s="142"/>
      <c r="D48" s="142"/>
      <c r="E48" s="142"/>
      <c r="F48" s="142"/>
      <c r="G48" s="142"/>
      <c r="H48" s="142"/>
      <c r="I48" s="142"/>
      <c r="J48" s="142"/>
      <c r="K48" s="142"/>
    </row>
    <row r="49" spans="1:11" ht="26.25" thickBot="1">
      <c r="A49" s="14" t="s">
        <v>339</v>
      </c>
      <c r="B49" s="9">
        <v>313</v>
      </c>
      <c r="C49" s="12"/>
      <c r="D49" s="12"/>
      <c r="E49" s="12"/>
      <c r="F49" s="12"/>
      <c r="G49" s="12"/>
      <c r="H49" s="12"/>
      <c r="I49" s="12"/>
      <c r="J49" s="12"/>
      <c r="K49" s="12"/>
    </row>
    <row r="50" spans="1:11" ht="26.25" thickBot="1">
      <c r="A50" s="14" t="s">
        <v>340</v>
      </c>
      <c r="B50" s="9">
        <v>314</v>
      </c>
      <c r="C50" s="12"/>
      <c r="D50" s="12"/>
      <c r="E50" s="12"/>
      <c r="F50" s="12"/>
      <c r="G50" s="12"/>
      <c r="H50" s="12"/>
      <c r="I50" s="12"/>
      <c r="J50" s="12"/>
      <c r="K50" s="12"/>
    </row>
    <row r="51" spans="1:11" ht="15.75" thickBot="1">
      <c r="A51" s="11" t="s">
        <v>237</v>
      </c>
      <c r="B51" s="9">
        <v>315</v>
      </c>
      <c r="C51" s="12"/>
      <c r="D51" s="12"/>
      <c r="E51" s="12"/>
      <c r="F51" s="12"/>
      <c r="G51" s="12"/>
      <c r="H51" s="12"/>
      <c r="I51" s="12"/>
      <c r="J51" s="12"/>
      <c r="K51" s="12"/>
    </row>
    <row r="52" spans="1:11" ht="15.75">
      <c r="A52" s="16"/>
    </row>
    <row r="53" spans="1:11" ht="16.5" customHeight="1">
      <c r="A53" s="126" t="s">
        <v>52</v>
      </c>
      <c r="B53" s="135"/>
      <c r="C53" s="99"/>
      <c r="D53" s="3"/>
      <c r="E53" s="99"/>
    </row>
    <row r="54" spans="1:11" ht="15.75">
      <c r="A54" s="126"/>
      <c r="B54" s="135"/>
      <c r="C54" s="127" t="s">
        <v>124</v>
      </c>
      <c r="D54" s="127"/>
      <c r="E54" s="127"/>
      <c r="G54" s="127" t="s">
        <v>54</v>
      </c>
      <c r="H54" s="127"/>
      <c r="I54" s="127"/>
      <c r="J54" s="127"/>
    </row>
    <row r="55" spans="1:11" ht="15.75">
      <c r="A55" s="3"/>
      <c r="B55" s="100"/>
      <c r="C55" s="138" t="s">
        <v>289</v>
      </c>
      <c r="D55" s="138"/>
      <c r="H55" s="100" t="s">
        <v>290</v>
      </c>
    </row>
    <row r="56" spans="1:11" ht="15.75">
      <c r="A56" s="3"/>
      <c r="B56" s="100"/>
      <c r="C56" s="100"/>
      <c r="D56" s="100"/>
      <c r="E56" s="100"/>
    </row>
    <row r="57" spans="1:11" ht="15.75">
      <c r="A57" s="3"/>
      <c r="B57" s="100"/>
      <c r="C57" s="100"/>
      <c r="D57" s="100"/>
      <c r="E57" s="101"/>
    </row>
    <row r="58" spans="1:11" ht="15.75">
      <c r="A58" s="3"/>
      <c r="B58" s="100"/>
      <c r="C58" s="100"/>
      <c r="D58" s="100"/>
      <c r="E58" s="100" t="s">
        <v>291</v>
      </c>
    </row>
    <row r="59" spans="1:11" ht="15.75">
      <c r="A59" s="16"/>
    </row>
    <row r="60" spans="1:11" ht="15.75">
      <c r="A60" s="115" t="s">
        <v>55</v>
      </c>
      <c r="B60" s="115"/>
    </row>
    <row r="61" spans="1:11" ht="15.75">
      <c r="A61" s="115" t="s">
        <v>57</v>
      </c>
      <c r="B61" s="115"/>
    </row>
    <row r="62" spans="1:11" ht="15.75">
      <c r="A62" s="115" t="s">
        <v>96</v>
      </c>
      <c r="B62" s="115"/>
    </row>
  </sheetData>
  <mergeCells count="45">
    <mergeCell ref="C47:C48"/>
    <mergeCell ref="F29:F30"/>
    <mergeCell ref="J47:J48"/>
    <mergeCell ref="D47:D48"/>
    <mergeCell ref="F47:F48"/>
    <mergeCell ref="G47:G48"/>
    <mergeCell ref="A60:B60"/>
    <mergeCell ref="A61:B61"/>
    <mergeCell ref="E29:E30"/>
    <mergeCell ref="A34:K34"/>
    <mergeCell ref="A38:K38"/>
    <mergeCell ref="H47:H48"/>
    <mergeCell ref="B47:B48"/>
    <mergeCell ref="K47:K48"/>
    <mergeCell ref="I47:I48"/>
    <mergeCell ref="E47:E48"/>
    <mergeCell ref="D16:K16"/>
    <mergeCell ref="D17:E17"/>
    <mergeCell ref="F17:G17"/>
    <mergeCell ref="I17:I18"/>
    <mergeCell ref="J17:K17"/>
    <mergeCell ref="A62:B62"/>
    <mergeCell ref="A53:B54"/>
    <mergeCell ref="C54:E54"/>
    <mergeCell ref="G54:J54"/>
    <mergeCell ref="C55:D55"/>
    <mergeCell ref="D29:D30"/>
    <mergeCell ref="A20:K20"/>
    <mergeCell ref="B29:B30"/>
    <mergeCell ref="K29:K30"/>
    <mergeCell ref="G29:G30"/>
    <mergeCell ref="H29:H30"/>
    <mergeCell ref="I29:I30"/>
    <mergeCell ref="J29:J30"/>
    <mergeCell ref="C29:C30"/>
    <mergeCell ref="A2:K2"/>
    <mergeCell ref="A3:K3"/>
    <mergeCell ref="A4:K4"/>
    <mergeCell ref="A16:A18"/>
    <mergeCell ref="H17:H18"/>
    <mergeCell ref="A15:K15"/>
    <mergeCell ref="B6:J7"/>
    <mergeCell ref="B9:J9"/>
    <mergeCell ref="B11:J11"/>
    <mergeCell ref="B16:B18"/>
  </mergeCells>
  <phoneticPr fontId="34" type="noConversion"/>
  <pageMargins left="0.7" right="0.28999999999999998" top="0.75" bottom="0.75" header="0.3" footer="0.3"/>
  <pageSetup paperSize="9" scale="49" orientation="portrait" r:id="rId1"/>
</worksheet>
</file>

<file path=xl/worksheets/sheet4.xml><?xml version="1.0" encoding="utf-8"?>
<worksheet xmlns="http://schemas.openxmlformats.org/spreadsheetml/2006/main" xmlns:r="http://schemas.openxmlformats.org/officeDocument/2006/relationships">
  <dimension ref="A1:I10"/>
  <sheetViews>
    <sheetView view="pageBreakPreview" zoomScaleNormal="100" zoomScaleSheetLayoutView="117" workbookViewId="0">
      <selection activeCell="A8" sqref="A8:I8"/>
    </sheetView>
  </sheetViews>
  <sheetFormatPr defaultColWidth="23.85546875" defaultRowHeight="15"/>
  <cols>
    <col min="1" max="1" width="6.42578125" style="26" customWidth="1"/>
    <col min="2" max="2" width="27.7109375" style="26" customWidth="1"/>
    <col min="3" max="3" width="10.85546875" style="26" customWidth="1"/>
    <col min="4" max="4" width="11.28515625" style="26" customWidth="1"/>
    <col min="5" max="5" width="10.7109375" style="26" customWidth="1"/>
    <col min="6" max="6" width="11" style="26" customWidth="1"/>
    <col min="7" max="7" width="10.42578125" style="26" customWidth="1"/>
    <col min="8" max="8" width="25.85546875" style="26" customWidth="1"/>
    <col min="9" max="9" width="16.140625" style="26" customWidth="1"/>
    <col min="10" max="254" width="8.85546875" style="26" customWidth="1"/>
    <col min="255" max="255" width="27.7109375" style="26" customWidth="1"/>
    <col min="256" max="16384" width="23.85546875" style="26"/>
  </cols>
  <sheetData>
    <row r="1" spans="1:9">
      <c r="I1" s="75" t="s">
        <v>48</v>
      </c>
    </row>
    <row r="2" spans="1:9" ht="40.15" customHeight="1">
      <c r="A2" s="143" t="s">
        <v>47</v>
      </c>
      <c r="B2" s="143"/>
      <c r="C2" s="143"/>
      <c r="D2" s="143"/>
      <c r="E2" s="143"/>
      <c r="F2" s="143"/>
      <c r="G2" s="143"/>
      <c r="H2" s="143"/>
      <c r="I2" s="143"/>
    </row>
    <row r="3" spans="1:9">
      <c r="A3" s="147" t="s">
        <v>46</v>
      </c>
      <c r="B3" s="147"/>
      <c r="C3" s="147"/>
      <c r="D3" s="147"/>
      <c r="E3" s="147"/>
      <c r="F3" s="147"/>
      <c r="G3" s="147"/>
      <c r="H3" s="147"/>
      <c r="I3" s="147"/>
    </row>
    <row r="4" spans="1:9" ht="140.25" customHeight="1">
      <c r="A4" s="148" t="s">
        <v>43</v>
      </c>
      <c r="B4" s="146" t="s">
        <v>44</v>
      </c>
      <c r="C4" s="146" t="s">
        <v>79</v>
      </c>
      <c r="D4" s="146" t="s">
        <v>45</v>
      </c>
      <c r="E4" s="146" t="s">
        <v>82</v>
      </c>
      <c r="F4" s="146"/>
      <c r="G4" s="146"/>
      <c r="H4" s="145" t="s">
        <v>80</v>
      </c>
      <c r="I4" s="145" t="s">
        <v>81</v>
      </c>
    </row>
    <row r="5" spans="1:9" s="69" customFormat="1" ht="180" customHeight="1">
      <c r="A5" s="148"/>
      <c r="B5" s="146"/>
      <c r="C5" s="146"/>
      <c r="D5" s="146"/>
      <c r="E5" s="102" t="s">
        <v>78</v>
      </c>
      <c r="F5" s="102" t="s">
        <v>83</v>
      </c>
      <c r="G5" s="102" t="s">
        <v>84</v>
      </c>
      <c r="H5" s="145"/>
      <c r="I5" s="145"/>
    </row>
    <row r="6" spans="1:9">
      <c r="A6" s="144" t="s">
        <v>77</v>
      </c>
      <c r="B6" s="144"/>
      <c r="C6" s="104">
        <v>210891.03030000004</v>
      </c>
      <c r="D6" s="104">
        <v>60708.019499999995</v>
      </c>
      <c r="E6" s="104">
        <v>41055.697369999994</v>
      </c>
      <c r="F6" s="104">
        <v>34663.08137</v>
      </c>
      <c r="G6" s="103">
        <v>6392.616</v>
      </c>
      <c r="H6" s="103">
        <v>2223.63195</v>
      </c>
      <c r="I6" s="103">
        <v>71.290959047016841</v>
      </c>
    </row>
    <row r="8" spans="1:9" ht="42.75" customHeight="1">
      <c r="A8" s="149"/>
      <c r="B8" s="149"/>
      <c r="C8" s="149"/>
      <c r="D8" s="149"/>
      <c r="E8" s="149"/>
      <c r="F8" s="149"/>
      <c r="G8" s="149"/>
      <c r="H8" s="149"/>
      <c r="I8" s="149"/>
    </row>
    <row r="9" spans="1:9" s="69" customFormat="1">
      <c r="B9" s="70"/>
      <c r="C9" s="71"/>
      <c r="D9" s="71"/>
      <c r="E9" s="71"/>
      <c r="F9" s="72"/>
    </row>
    <row r="10" spans="1:9">
      <c r="B10" s="73"/>
      <c r="C10" s="73"/>
      <c r="D10" s="74"/>
      <c r="E10" s="73"/>
      <c r="F10" s="73"/>
    </row>
  </sheetData>
  <mergeCells count="11">
    <mergeCell ref="A8:I8"/>
    <mergeCell ref="A2:I2"/>
    <mergeCell ref="A6:B6"/>
    <mergeCell ref="H4:H5"/>
    <mergeCell ref="I4:I5"/>
    <mergeCell ref="C4:C5"/>
    <mergeCell ref="A3:I3"/>
    <mergeCell ref="E4:G4"/>
    <mergeCell ref="D4:D5"/>
    <mergeCell ref="B4:B5"/>
    <mergeCell ref="A4:A5"/>
  </mergeCells>
  <phoneticPr fontId="34" type="noConversion"/>
  <pageMargins left="0.63" right="0.28999999999999998"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 1-закупки</vt:lpstr>
      <vt:lpstr>№ 2-закупки</vt:lpstr>
      <vt:lpstr>№ 1а-закупки</vt:lpstr>
      <vt:lpstr>СМП, СОНКО</vt:lpstr>
      <vt:lpstr>'№ 1-закупки'!Область_печати</vt:lpstr>
      <vt:lpstr>'№ 2-закупки'!Область_печати</vt:lpstr>
      <vt:lpstr>'СМП, СОНКО'!Область_печати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2018-01-16T15:39:29Z</cp:lastPrinted>
  <dcterms:created xsi:type="dcterms:W3CDTF">2006-09-16T00:00:00Z</dcterms:created>
  <dcterms:modified xsi:type="dcterms:W3CDTF">2018-02-06T08:27:37Z</dcterms:modified>
</cp:coreProperties>
</file>