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0095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'Свод'!$A$1:$BD$29</definedName>
  </definedNames>
  <calcPr fullCalcOnLoad="1"/>
</workbook>
</file>

<file path=xl/sharedStrings.xml><?xml version="1.0" encoding="utf-8"?>
<sst xmlns="http://schemas.openxmlformats.org/spreadsheetml/2006/main" count="95" uniqueCount="58">
  <si>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</si>
  <si>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</si>
  <si>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</si>
  <si>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</si>
  <si>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</si>
  <si>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</si>
  <si>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</si>
  <si>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</si>
  <si>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</si>
  <si>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</si>
  <si>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</si>
  <si>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</si>
  <si>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</si>
  <si>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</si>
  <si>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</si>
  <si>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</si>
  <si>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</si>
  <si>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</si>
  <si>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</si>
  <si>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</si>
  <si>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К(Ф)Х Васильевой Т.Г.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</si>
  <si>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</si>
  <si>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</si>
  <si>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</si>
  <si>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</si>
  <si>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</si>
  <si>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К(Ф)Х Бикулова А.Н.</t>
  </si>
  <si>
    <t>Заготовлено, т</t>
  </si>
  <si>
    <t>Сено</t>
  </si>
  <si>
    <t>Сенаж</t>
  </si>
  <si>
    <t>План</t>
  </si>
  <si>
    <t>Вып.</t>
  </si>
  <si>
    <t xml:space="preserve">% </t>
  </si>
  <si>
    <t xml:space="preserve">Вып. </t>
  </si>
  <si>
    <t>%</t>
  </si>
  <si>
    <t>Подготовка почвы под сев озимых, га</t>
  </si>
  <si>
    <t>Скошено зерновых и зернобобовых культур (га)</t>
  </si>
  <si>
    <t>всего</t>
  </si>
  <si>
    <t>в т.ч.</t>
  </si>
  <si>
    <t>Горох</t>
  </si>
  <si>
    <t>Обмолочено зерновых и зернобобовых культур к скошенному (га)</t>
  </si>
  <si>
    <t>Намолочено зерновых и зернобобовых культур  (центнер)</t>
  </si>
  <si>
    <t>Урожайность, ц/га</t>
  </si>
  <si>
    <t>% вып</t>
  </si>
  <si>
    <t>Рожь</t>
  </si>
  <si>
    <t>пшеница</t>
  </si>
  <si>
    <t>Озимая пшеница</t>
  </si>
  <si>
    <t>Ячмень</t>
  </si>
  <si>
    <t>Овес</t>
  </si>
  <si>
    <t>вика</t>
  </si>
  <si>
    <t xml:space="preserve"> рожь</t>
  </si>
  <si>
    <t>план</t>
  </si>
  <si>
    <t>тритикале</t>
  </si>
  <si>
    <t>Зябь, га</t>
  </si>
  <si>
    <t>Информация о ходе проведения  полевых работ в сельхозпредприятиях и К(Ф)Х  Яльчикского района  на 04.08.2021 года</t>
  </si>
  <si>
    <t>Вып</t>
  </si>
  <si>
    <t>Валовый сбор, т</t>
  </si>
  <si>
    <t>Убрано рапса, га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</si>
</sst>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32" borderId="11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/>
    </xf>
    <xf numFmtId="0" fontId="8" fillId="32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6" fillId="32" borderId="11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1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/>
    </xf>
    <xf numFmtId="0" fontId="6" fillId="0" borderId="12" xfId="0" applyFont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8" fillId="32" borderId="11" xfId="0" applyFont="1" applyFill="1" applyBorder="1" applyAlignment="1">
      <alignment vertical="center"/>
    </xf>
    <xf numFmtId="0" fontId="6" fillId="32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 wrapText="1"/>
    </xf>
    <xf numFmtId="0" fontId="8" fillId="32" borderId="11" xfId="0" applyFont="1" applyFill="1" applyBorder="1" applyAlignment="1">
      <alignment horizontal="center" vertical="center"/>
    </xf>
    <xf numFmtId="172" fontId="8" fillId="32" borderId="11" xfId="0" applyNumberFormat="1" applyFont="1" applyFill="1" applyBorder="1" applyAlignment="1">
      <alignment horizontal="center" vertical="center"/>
    </xf>
    <xf numFmtId="172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/>
    </xf>
    <xf numFmtId="0" fontId="6" fillId="32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170" fontId="10" fillId="0" borderId="12" xfId="42" applyFont="1" applyBorder="1" applyAlignment="1">
      <alignment horizontal="center" vertical="center"/>
    </xf>
    <xf numFmtId="170" fontId="10" fillId="0" borderId="14" xfId="42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38"/>
  <sheetViews>
    <sheetView tabSelected="1" view="pageBreakPreview" zoomScale="44" zoomScaleNormal="60" zoomScaleSheetLayoutView="44" workbookViewId="0" topLeftCell="A1">
      <pane xSplit="2" ySplit="4" topLeftCell="AI1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D29" sqref="BD29"/>
    </sheetView>
  </sheetViews>
  <sheetFormatPr defaultColWidth="9.00390625" defaultRowHeight="12.75" outlineLevelRow="1"/>
  <cols>
    <col min="1" max="1" width="11.75390625" style="1" customWidth="1"/>
    <col min="2" max="2" width="52.25390625" style="4" customWidth="1"/>
    <col min="3" max="3" width="17.875" style="1" customWidth="1"/>
    <col min="4" max="4" width="17.125" style="1" customWidth="1"/>
    <col min="5" max="5" width="16.25390625" style="1" customWidth="1"/>
    <col min="6" max="6" width="16.625" style="1" customWidth="1"/>
    <col min="7" max="7" width="17.00390625" style="1" customWidth="1"/>
    <col min="8" max="9" width="15.875" style="1" customWidth="1"/>
    <col min="10" max="10" width="18.125" style="1" customWidth="1"/>
    <col min="11" max="11" width="18.875" style="1" customWidth="1"/>
    <col min="12" max="12" width="22.125" style="1" customWidth="1"/>
    <col min="13" max="13" width="16.00390625" style="1" customWidth="1"/>
    <col min="14" max="14" width="18.00390625" style="1" customWidth="1"/>
    <col min="15" max="15" width="16.375" style="1" customWidth="1"/>
    <col min="16" max="16" width="14.125" style="1" customWidth="1"/>
    <col min="17" max="17" width="14.375" style="1" customWidth="1"/>
    <col min="18" max="21" width="14.25390625" style="1" customWidth="1"/>
    <col min="22" max="22" width="15.875" style="1" customWidth="1"/>
    <col min="23" max="23" width="14.625" style="1" customWidth="1"/>
    <col min="24" max="24" width="16.625" style="1" customWidth="1"/>
    <col min="25" max="25" width="16.375" style="1" customWidth="1"/>
    <col min="26" max="26" width="15.25390625" style="1" customWidth="1"/>
    <col min="27" max="27" width="15.125" style="1" customWidth="1"/>
    <col min="28" max="28" width="13.875" style="1" customWidth="1"/>
    <col min="29" max="29" width="12.25390625" style="1" customWidth="1"/>
    <col min="30" max="31" width="11.75390625" style="1" customWidth="1"/>
    <col min="32" max="32" width="12.75390625" style="1" customWidth="1"/>
    <col min="33" max="33" width="12.25390625" style="1" customWidth="1"/>
    <col min="34" max="34" width="22.125" style="1" customWidth="1"/>
    <col min="35" max="35" width="18.625" style="1" customWidth="1"/>
    <col min="36" max="36" width="16.625" style="1" customWidth="1"/>
    <col min="37" max="37" width="16.00390625" style="1" customWidth="1"/>
    <col min="38" max="38" width="17.875" style="1" customWidth="1"/>
    <col min="39" max="39" width="14.25390625" style="1" customWidth="1"/>
    <col min="40" max="40" width="15.25390625" style="1" customWidth="1"/>
    <col min="41" max="41" width="12.875" style="1" customWidth="1"/>
    <col min="42" max="42" width="11.75390625" style="1" customWidth="1"/>
    <col min="43" max="43" width="15.00390625" style="1" customWidth="1"/>
    <col min="44" max="44" width="13.875" style="1" customWidth="1"/>
    <col min="45" max="45" width="13.25390625" style="1" customWidth="1"/>
    <col min="46" max="46" width="14.875" style="1" customWidth="1"/>
    <col min="47" max="48" width="13.00390625" style="1" customWidth="1"/>
    <col min="49" max="49" width="12.125" style="1" customWidth="1"/>
    <col min="50" max="50" width="12.625" style="1" customWidth="1"/>
    <col min="51" max="51" width="12.25390625" style="1" customWidth="1"/>
    <col min="52" max="52" width="15.00390625" style="1" customWidth="1"/>
    <col min="53" max="53" width="14.25390625" style="1" customWidth="1"/>
    <col min="54" max="54" width="15.00390625" style="1" customWidth="1"/>
    <col min="55" max="55" width="21.375" style="1" customWidth="1"/>
    <col min="56" max="56" width="18.00390625" style="1" customWidth="1"/>
    <col min="57" max="57" width="3.75390625" style="1" customWidth="1"/>
    <col min="58" max="16384" width="9.125" style="1" customWidth="1"/>
  </cols>
  <sheetData>
    <row r="1" spans="2:49" s="2" customFormat="1" ht="175.5" customHeight="1">
      <c r="B1" s="42"/>
      <c r="C1" s="73" t="s">
        <v>54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</row>
    <row r="2" spans="1:56" s="3" customFormat="1" ht="177" customHeight="1">
      <c r="A2" s="82" t="s">
        <v>13</v>
      </c>
      <c r="B2" s="84" t="s">
        <v>18</v>
      </c>
      <c r="C2" s="86" t="s">
        <v>27</v>
      </c>
      <c r="D2" s="69"/>
      <c r="E2" s="69"/>
      <c r="F2" s="69"/>
      <c r="G2" s="69"/>
      <c r="H2" s="70"/>
      <c r="I2" s="68" t="s">
        <v>35</v>
      </c>
      <c r="J2" s="69"/>
      <c r="K2" s="70"/>
      <c r="L2" s="77" t="s">
        <v>53</v>
      </c>
      <c r="M2" s="68" t="s">
        <v>36</v>
      </c>
      <c r="N2" s="91"/>
      <c r="O2" s="91"/>
      <c r="P2" s="91"/>
      <c r="Q2" s="91"/>
      <c r="R2" s="91"/>
      <c r="S2" s="91"/>
      <c r="T2" s="91"/>
      <c r="U2" s="91"/>
      <c r="V2" s="91"/>
      <c r="W2" s="92"/>
      <c r="X2" s="77" t="s">
        <v>40</v>
      </c>
      <c r="Y2" s="78"/>
      <c r="Z2" s="78"/>
      <c r="AA2" s="78"/>
      <c r="AB2" s="78"/>
      <c r="AC2" s="78"/>
      <c r="AD2" s="78"/>
      <c r="AE2" s="78"/>
      <c r="AF2" s="78"/>
      <c r="AG2" s="78"/>
      <c r="AH2" s="77" t="s">
        <v>41</v>
      </c>
      <c r="AI2" s="77"/>
      <c r="AJ2" s="77"/>
      <c r="AK2" s="77"/>
      <c r="AL2" s="77"/>
      <c r="AM2" s="77"/>
      <c r="AN2" s="77"/>
      <c r="AO2" s="77"/>
      <c r="AP2" s="77"/>
      <c r="AQ2" s="79" t="s">
        <v>42</v>
      </c>
      <c r="AR2" s="79"/>
      <c r="AS2" s="79"/>
      <c r="AT2" s="79"/>
      <c r="AU2" s="79"/>
      <c r="AV2" s="79"/>
      <c r="AW2" s="79"/>
      <c r="AX2" s="79"/>
      <c r="AY2" s="79"/>
      <c r="AZ2" s="61" t="s">
        <v>57</v>
      </c>
      <c r="BA2" s="62"/>
      <c r="BB2" s="62"/>
      <c r="BC2" s="62"/>
      <c r="BD2" s="63"/>
    </row>
    <row r="3" spans="1:56" s="3" customFormat="1" ht="48.75" customHeight="1">
      <c r="A3" s="82"/>
      <c r="B3" s="84"/>
      <c r="C3" s="86" t="s">
        <v>28</v>
      </c>
      <c r="D3" s="69"/>
      <c r="E3" s="70"/>
      <c r="F3" s="86" t="s">
        <v>29</v>
      </c>
      <c r="G3" s="69"/>
      <c r="H3" s="70"/>
      <c r="I3" s="71" t="s">
        <v>30</v>
      </c>
      <c r="J3" s="79" t="s">
        <v>31</v>
      </c>
      <c r="K3" s="88" t="s">
        <v>32</v>
      </c>
      <c r="L3" s="81"/>
      <c r="M3" s="77" t="s">
        <v>51</v>
      </c>
      <c r="N3" s="77" t="s">
        <v>37</v>
      </c>
      <c r="O3" s="80" t="s">
        <v>43</v>
      </c>
      <c r="P3" s="68" t="s">
        <v>38</v>
      </c>
      <c r="Q3" s="91"/>
      <c r="R3" s="91"/>
      <c r="S3" s="91"/>
      <c r="T3" s="91"/>
      <c r="U3" s="91"/>
      <c r="V3" s="91"/>
      <c r="W3" s="92"/>
      <c r="X3" s="80" t="s">
        <v>37</v>
      </c>
      <c r="Y3" s="80" t="s">
        <v>43</v>
      </c>
      <c r="Z3" s="68" t="s">
        <v>38</v>
      </c>
      <c r="AA3" s="75"/>
      <c r="AB3" s="75"/>
      <c r="AC3" s="75"/>
      <c r="AD3" s="75"/>
      <c r="AE3" s="75"/>
      <c r="AF3" s="75"/>
      <c r="AG3" s="76"/>
      <c r="AH3" s="80" t="s">
        <v>37</v>
      </c>
      <c r="AI3" s="68" t="s">
        <v>38</v>
      </c>
      <c r="AJ3" s="75"/>
      <c r="AK3" s="75"/>
      <c r="AL3" s="75"/>
      <c r="AM3" s="75"/>
      <c r="AN3" s="75"/>
      <c r="AO3" s="75"/>
      <c r="AP3" s="76"/>
      <c r="AQ3" s="89" t="s">
        <v>37</v>
      </c>
      <c r="AR3" s="68" t="s">
        <v>38</v>
      </c>
      <c r="AS3" s="75"/>
      <c r="AT3" s="75"/>
      <c r="AU3" s="75"/>
      <c r="AV3" s="75"/>
      <c r="AW3" s="75"/>
      <c r="AX3" s="75"/>
      <c r="AY3" s="76"/>
      <c r="AZ3" s="55" t="s">
        <v>30</v>
      </c>
      <c r="BA3" s="57" t="s">
        <v>55</v>
      </c>
      <c r="BB3" s="59" t="s">
        <v>34</v>
      </c>
      <c r="BC3" s="64" t="s">
        <v>56</v>
      </c>
      <c r="BD3" s="66" t="s">
        <v>42</v>
      </c>
    </row>
    <row r="4" spans="1:56" s="3" customFormat="1" ht="146.25" customHeight="1">
      <c r="A4" s="83"/>
      <c r="B4" s="85"/>
      <c r="C4" s="14" t="s">
        <v>30</v>
      </c>
      <c r="D4" s="14" t="s">
        <v>33</v>
      </c>
      <c r="E4" s="14" t="s">
        <v>34</v>
      </c>
      <c r="F4" s="14" t="s">
        <v>30</v>
      </c>
      <c r="G4" s="14" t="s">
        <v>31</v>
      </c>
      <c r="H4" s="14" t="s">
        <v>34</v>
      </c>
      <c r="I4" s="72"/>
      <c r="J4" s="78"/>
      <c r="K4" s="72"/>
      <c r="L4" s="87"/>
      <c r="M4" s="77"/>
      <c r="N4" s="77"/>
      <c r="O4" s="81"/>
      <c r="P4" s="28" t="s">
        <v>50</v>
      </c>
      <c r="Q4" s="29" t="s">
        <v>45</v>
      </c>
      <c r="R4" s="28" t="s">
        <v>46</v>
      </c>
      <c r="S4" s="30" t="s">
        <v>47</v>
      </c>
      <c r="T4" s="30" t="s">
        <v>48</v>
      </c>
      <c r="U4" s="30" t="s">
        <v>39</v>
      </c>
      <c r="V4" s="28" t="s">
        <v>52</v>
      </c>
      <c r="W4" s="40" t="s">
        <v>49</v>
      </c>
      <c r="X4" s="81"/>
      <c r="Y4" s="81"/>
      <c r="Z4" s="30" t="s">
        <v>44</v>
      </c>
      <c r="AA4" s="29" t="s">
        <v>45</v>
      </c>
      <c r="AB4" s="28" t="s">
        <v>46</v>
      </c>
      <c r="AC4" s="30" t="s">
        <v>47</v>
      </c>
      <c r="AD4" s="30" t="s">
        <v>48</v>
      </c>
      <c r="AE4" s="30" t="s">
        <v>39</v>
      </c>
      <c r="AF4" s="28" t="s">
        <v>52</v>
      </c>
      <c r="AG4" s="28" t="s">
        <v>49</v>
      </c>
      <c r="AH4" s="81"/>
      <c r="AI4" s="30" t="s">
        <v>44</v>
      </c>
      <c r="AJ4" s="29" t="s">
        <v>45</v>
      </c>
      <c r="AK4" s="28" t="s">
        <v>46</v>
      </c>
      <c r="AL4" s="30" t="s">
        <v>47</v>
      </c>
      <c r="AM4" s="30" t="s">
        <v>48</v>
      </c>
      <c r="AN4" s="30" t="s">
        <v>39</v>
      </c>
      <c r="AO4" s="28" t="s">
        <v>52</v>
      </c>
      <c r="AP4" s="28" t="s">
        <v>49</v>
      </c>
      <c r="AQ4" s="90"/>
      <c r="AR4" s="33" t="s">
        <v>44</v>
      </c>
      <c r="AS4" s="33" t="s">
        <v>45</v>
      </c>
      <c r="AT4" s="34" t="s">
        <v>46</v>
      </c>
      <c r="AU4" s="33" t="s">
        <v>47</v>
      </c>
      <c r="AV4" s="33" t="s">
        <v>48</v>
      </c>
      <c r="AW4" s="33" t="s">
        <v>39</v>
      </c>
      <c r="AX4" s="28" t="s">
        <v>52</v>
      </c>
      <c r="AY4" s="34" t="s">
        <v>49</v>
      </c>
      <c r="AZ4" s="56"/>
      <c r="BA4" s="58"/>
      <c r="BB4" s="60"/>
      <c r="BC4" s="65"/>
      <c r="BD4" s="67"/>
    </row>
    <row r="5" spans="1:56" s="15" customFormat="1" ht="56.25" customHeight="1" outlineLevel="1">
      <c r="A5" s="11">
        <v>1</v>
      </c>
      <c r="B5" s="22" t="s">
        <v>0</v>
      </c>
      <c r="C5" s="11">
        <v>320</v>
      </c>
      <c r="D5" s="11">
        <v>320</v>
      </c>
      <c r="E5" s="12">
        <f>D5/C5*100</f>
        <v>100</v>
      </c>
      <c r="F5" s="11">
        <v>7630</v>
      </c>
      <c r="G5" s="11">
        <v>7000</v>
      </c>
      <c r="H5" s="12">
        <f>G5/F5*100</f>
        <v>91.74311926605505</v>
      </c>
      <c r="I5" s="12">
        <v>1050</v>
      </c>
      <c r="J5" s="35">
        <v>1004</v>
      </c>
      <c r="K5" s="12">
        <f>J5/I5*100</f>
        <v>95.61904761904762</v>
      </c>
      <c r="L5" s="35">
        <v>245</v>
      </c>
      <c r="M5" s="12">
        <v>2146</v>
      </c>
      <c r="N5" s="35">
        <f>P5+Q5+R5+S5+T5+U5+V5+W5</f>
        <v>1223</v>
      </c>
      <c r="O5" s="12">
        <f>N5/M5*100</f>
        <v>56.98974836905871</v>
      </c>
      <c r="P5" s="35">
        <v>585</v>
      </c>
      <c r="Q5" s="35"/>
      <c r="R5" s="35">
        <v>63</v>
      </c>
      <c r="S5" s="35">
        <v>200</v>
      </c>
      <c r="T5" s="35">
        <v>65</v>
      </c>
      <c r="U5" s="35">
        <v>100</v>
      </c>
      <c r="V5" s="35">
        <v>210</v>
      </c>
      <c r="W5" s="35"/>
      <c r="X5" s="35">
        <f>Z5+AA5+AB5+AC5+AD5+AE5+AF5+AG5</f>
        <v>1128</v>
      </c>
      <c r="Y5" s="12">
        <f>X5/N5*100</f>
        <v>92.23221586263287</v>
      </c>
      <c r="Z5" s="35">
        <v>585</v>
      </c>
      <c r="AA5" s="35"/>
      <c r="AB5" s="35">
        <v>63</v>
      </c>
      <c r="AC5" s="35">
        <v>200</v>
      </c>
      <c r="AD5" s="35">
        <v>65</v>
      </c>
      <c r="AE5" s="35">
        <v>100</v>
      </c>
      <c r="AF5" s="35">
        <v>115</v>
      </c>
      <c r="AG5" s="35"/>
      <c r="AH5" s="35">
        <f>AI5+AJ5+AK5+AL5+AM5+AN5+AO5+AP5</f>
        <v>26886</v>
      </c>
      <c r="AI5" s="35">
        <v>12265</v>
      </c>
      <c r="AJ5" s="35"/>
      <c r="AK5" s="35">
        <v>1664</v>
      </c>
      <c r="AL5" s="35">
        <v>6365</v>
      </c>
      <c r="AM5" s="35">
        <v>1799</v>
      </c>
      <c r="AN5" s="35">
        <v>2856</v>
      </c>
      <c r="AO5" s="35">
        <v>1937</v>
      </c>
      <c r="AP5" s="35"/>
      <c r="AQ5" s="36">
        <f>AH5/X5</f>
        <v>23.835106382978722</v>
      </c>
      <c r="AR5" s="36">
        <f aca="true" t="shared" si="0" ref="AR5:AT9">AI5/Z5</f>
        <v>20.965811965811966</v>
      </c>
      <c r="AS5" s="36" t="e">
        <f t="shared" si="0"/>
        <v>#DIV/0!</v>
      </c>
      <c r="AT5" s="36">
        <f t="shared" si="0"/>
        <v>26.41269841269841</v>
      </c>
      <c r="AU5" s="36">
        <f aca="true" t="shared" si="1" ref="AU5:AV19">AL5/AC5</f>
        <v>31.825</v>
      </c>
      <c r="AV5" s="36">
        <f>AM5/AD5</f>
        <v>27.676923076923078</v>
      </c>
      <c r="AW5" s="36">
        <f>AN5/AE5</f>
        <v>28.56</v>
      </c>
      <c r="AX5" s="36">
        <f>AO5/AF5</f>
        <v>16.843478260869563</v>
      </c>
      <c r="AY5" s="36"/>
      <c r="AZ5" s="31"/>
      <c r="BA5" s="31"/>
      <c r="BB5" s="31"/>
      <c r="BC5" s="31"/>
      <c r="BD5" s="31"/>
    </row>
    <row r="6" spans="1:56" s="15" customFormat="1" ht="56.25" customHeight="1" outlineLevel="1">
      <c r="A6" s="11">
        <v>2</v>
      </c>
      <c r="B6" s="22" t="s">
        <v>1</v>
      </c>
      <c r="C6" s="11">
        <v>400</v>
      </c>
      <c r="D6" s="11">
        <v>50</v>
      </c>
      <c r="E6" s="12">
        <f aca="true" t="shared" si="2" ref="E6:E29">D6/C6*100</f>
        <v>12.5</v>
      </c>
      <c r="F6" s="11">
        <v>3260</v>
      </c>
      <c r="G6" s="11">
        <v>1900</v>
      </c>
      <c r="H6" s="12">
        <f aca="true" t="shared" si="3" ref="H6:H29">G6/F6*100</f>
        <v>58.282208588957054</v>
      </c>
      <c r="I6" s="12">
        <v>220</v>
      </c>
      <c r="J6" s="35">
        <v>110</v>
      </c>
      <c r="K6" s="12">
        <f aca="true" t="shared" si="4" ref="K6:K29">J6/I6*100</f>
        <v>50</v>
      </c>
      <c r="L6" s="35">
        <v>160</v>
      </c>
      <c r="M6" s="12">
        <v>1060</v>
      </c>
      <c r="N6" s="35">
        <f>P6+Q6+R6+S6+T6+U6+V6+W6</f>
        <v>390</v>
      </c>
      <c r="O6" s="12">
        <f aca="true" t="shared" si="5" ref="O6:O29">N6/M6*100</f>
        <v>36.79245283018868</v>
      </c>
      <c r="P6" s="35"/>
      <c r="Q6" s="35">
        <v>20</v>
      </c>
      <c r="R6" s="35"/>
      <c r="S6" s="35">
        <v>320</v>
      </c>
      <c r="T6" s="35"/>
      <c r="U6" s="35">
        <v>50</v>
      </c>
      <c r="V6" s="35"/>
      <c r="W6" s="35"/>
      <c r="X6" s="35">
        <f>Z6+AA6+AB6+AC6+AD6+AE6+AF6+AG6</f>
        <v>360</v>
      </c>
      <c r="Y6" s="12">
        <f aca="true" t="shared" si="6" ref="Y6:Y29">X6/N6*100</f>
        <v>92.3076923076923</v>
      </c>
      <c r="Z6" s="35"/>
      <c r="AA6" s="35">
        <v>30</v>
      </c>
      <c r="AB6" s="35"/>
      <c r="AC6" s="35">
        <v>330</v>
      </c>
      <c r="AD6" s="35"/>
      <c r="AE6" s="35"/>
      <c r="AF6" s="35"/>
      <c r="AG6" s="35"/>
      <c r="AH6" s="35">
        <f aca="true" t="shared" si="7" ref="AH6:AH19">AI6+AJ6+AK6+AL6+AM6+AN6+AO6+AP6</f>
        <v>7751</v>
      </c>
      <c r="AI6" s="35"/>
      <c r="AJ6" s="35">
        <v>600</v>
      </c>
      <c r="AK6" s="35"/>
      <c r="AL6" s="35">
        <v>7151</v>
      </c>
      <c r="AM6" s="35"/>
      <c r="AN6" s="35"/>
      <c r="AO6" s="35"/>
      <c r="AP6" s="35"/>
      <c r="AQ6" s="36">
        <f>AH6/X6</f>
        <v>21.530555555555555</v>
      </c>
      <c r="AR6" s="36" t="e">
        <f t="shared" si="0"/>
        <v>#DIV/0!</v>
      </c>
      <c r="AS6" s="36">
        <f t="shared" si="0"/>
        <v>20</v>
      </c>
      <c r="AT6" s="36" t="e">
        <f t="shared" si="0"/>
        <v>#DIV/0!</v>
      </c>
      <c r="AU6" s="36">
        <f t="shared" si="1"/>
        <v>21.669696969696968</v>
      </c>
      <c r="AV6" s="36" t="e">
        <f t="shared" si="1"/>
        <v>#DIV/0!</v>
      </c>
      <c r="AW6" s="36" t="e">
        <f>AN6/AE6</f>
        <v>#DIV/0!</v>
      </c>
      <c r="AX6" s="36"/>
      <c r="AY6" s="36"/>
      <c r="AZ6" s="31">
        <v>150</v>
      </c>
      <c r="BA6" s="31"/>
      <c r="BB6" s="31"/>
      <c r="BC6" s="31"/>
      <c r="BD6" s="31"/>
    </row>
    <row r="7" spans="1:56" s="16" customFormat="1" ht="56.25" customHeight="1" outlineLevel="1">
      <c r="A7" s="11">
        <v>3</v>
      </c>
      <c r="B7" s="22" t="s">
        <v>2</v>
      </c>
      <c r="C7" s="11">
        <v>500</v>
      </c>
      <c r="D7" s="11">
        <v>500</v>
      </c>
      <c r="E7" s="12">
        <f t="shared" si="2"/>
        <v>100</v>
      </c>
      <c r="F7" s="11">
        <v>2170</v>
      </c>
      <c r="G7" s="11">
        <v>2400</v>
      </c>
      <c r="H7" s="12">
        <f t="shared" si="3"/>
        <v>110.59907834101384</v>
      </c>
      <c r="I7" s="12">
        <v>200</v>
      </c>
      <c r="J7" s="23"/>
      <c r="K7" s="12">
        <f t="shared" si="4"/>
        <v>0</v>
      </c>
      <c r="L7" s="23"/>
      <c r="M7" s="12">
        <v>707</v>
      </c>
      <c r="N7" s="35">
        <f>P7+Q7+R7+S7+T7+U7+V7+W7</f>
        <v>499</v>
      </c>
      <c r="O7" s="12">
        <f t="shared" si="5"/>
        <v>70.57991513437058</v>
      </c>
      <c r="P7" s="35"/>
      <c r="Q7" s="35">
        <v>90</v>
      </c>
      <c r="R7" s="35">
        <v>100</v>
      </c>
      <c r="S7" s="35">
        <v>264</v>
      </c>
      <c r="T7" s="35">
        <v>45</v>
      </c>
      <c r="U7" s="52"/>
      <c r="V7" s="52"/>
      <c r="W7" s="52"/>
      <c r="X7" s="35">
        <f aca="true" t="shared" si="8" ref="X7:X29">Z7+AA7+AB7+AC7+AD7+AE7+AF7+AG7</f>
        <v>484</v>
      </c>
      <c r="Y7" s="12">
        <f t="shared" si="6"/>
        <v>96.9939879759519</v>
      </c>
      <c r="Z7" s="23"/>
      <c r="AA7" s="35">
        <v>90</v>
      </c>
      <c r="AB7" s="35">
        <v>100</v>
      </c>
      <c r="AC7" s="35">
        <v>264</v>
      </c>
      <c r="AD7" s="35">
        <v>30</v>
      </c>
      <c r="AE7" s="23"/>
      <c r="AF7" s="23"/>
      <c r="AG7" s="23"/>
      <c r="AH7" s="35">
        <f t="shared" si="7"/>
        <v>10300</v>
      </c>
      <c r="AI7" s="44"/>
      <c r="AJ7" s="35">
        <v>2050</v>
      </c>
      <c r="AK7" s="35">
        <v>1000</v>
      </c>
      <c r="AL7" s="35">
        <v>6500</v>
      </c>
      <c r="AM7" s="35">
        <v>750</v>
      </c>
      <c r="AN7" s="44"/>
      <c r="AO7" s="44"/>
      <c r="AP7" s="44"/>
      <c r="AQ7" s="36">
        <f>AH7/X7</f>
        <v>21.28099173553719</v>
      </c>
      <c r="AR7" s="36" t="e">
        <f t="shared" si="0"/>
        <v>#DIV/0!</v>
      </c>
      <c r="AS7" s="36">
        <f t="shared" si="0"/>
        <v>22.77777777777778</v>
      </c>
      <c r="AT7" s="36">
        <f t="shared" si="0"/>
        <v>10</v>
      </c>
      <c r="AU7" s="36">
        <f t="shared" si="1"/>
        <v>24.62121212121212</v>
      </c>
      <c r="AV7" s="36">
        <f t="shared" si="1"/>
        <v>25</v>
      </c>
      <c r="AW7" s="36" t="e">
        <f>AN7/AE7</f>
        <v>#DIV/0!</v>
      </c>
      <c r="AX7" s="36"/>
      <c r="AY7" s="36"/>
      <c r="AZ7" s="27"/>
      <c r="BA7" s="27"/>
      <c r="BB7" s="27"/>
      <c r="BC7" s="27"/>
      <c r="BD7" s="27"/>
    </row>
    <row r="8" spans="1:56" s="15" customFormat="1" ht="56.25" customHeight="1" outlineLevel="1">
      <c r="A8" s="11">
        <v>4</v>
      </c>
      <c r="B8" s="22" t="s">
        <v>4</v>
      </c>
      <c r="C8" s="11">
        <v>1100</v>
      </c>
      <c r="D8" s="11">
        <v>800</v>
      </c>
      <c r="E8" s="12">
        <f t="shared" si="2"/>
        <v>72.72727272727273</v>
      </c>
      <c r="F8" s="11">
        <v>4345</v>
      </c>
      <c r="G8" s="11">
        <v>4000</v>
      </c>
      <c r="H8" s="12">
        <f t="shared" si="3"/>
        <v>92.05983889528193</v>
      </c>
      <c r="I8" s="12">
        <v>350</v>
      </c>
      <c r="J8" s="35">
        <v>250</v>
      </c>
      <c r="K8" s="12">
        <f t="shared" si="4"/>
        <v>71.42857142857143</v>
      </c>
      <c r="L8" s="35">
        <v>70</v>
      </c>
      <c r="M8" s="12">
        <v>1130</v>
      </c>
      <c r="N8" s="35">
        <f>P8+Q8+R8+S8+T8+U8+V8+W8</f>
        <v>572</v>
      </c>
      <c r="O8" s="12">
        <f t="shared" si="5"/>
        <v>50.61946902654867</v>
      </c>
      <c r="P8" s="35"/>
      <c r="Q8" s="35"/>
      <c r="R8" s="35">
        <v>210</v>
      </c>
      <c r="S8" s="35">
        <v>362</v>
      </c>
      <c r="T8" s="35"/>
      <c r="U8" s="35"/>
      <c r="V8" s="35"/>
      <c r="W8" s="35"/>
      <c r="X8" s="35">
        <f t="shared" si="8"/>
        <v>572</v>
      </c>
      <c r="Y8" s="12">
        <f t="shared" si="6"/>
        <v>100</v>
      </c>
      <c r="Z8" s="35"/>
      <c r="AA8" s="35"/>
      <c r="AB8" s="35">
        <v>210</v>
      </c>
      <c r="AC8" s="35">
        <v>362</v>
      </c>
      <c r="AD8" s="35"/>
      <c r="AE8" s="35"/>
      <c r="AF8" s="35"/>
      <c r="AG8" s="35"/>
      <c r="AH8" s="35">
        <f t="shared" si="7"/>
        <v>11120</v>
      </c>
      <c r="AI8" s="35"/>
      <c r="AJ8" s="35"/>
      <c r="AK8" s="35">
        <v>3470</v>
      </c>
      <c r="AL8" s="35">
        <v>7650</v>
      </c>
      <c r="AM8" s="35"/>
      <c r="AN8" s="35"/>
      <c r="AO8" s="35"/>
      <c r="AP8" s="35"/>
      <c r="AQ8" s="36">
        <f>AH8/X8</f>
        <v>19.44055944055944</v>
      </c>
      <c r="AR8" s="36" t="e">
        <f t="shared" si="0"/>
        <v>#DIV/0!</v>
      </c>
      <c r="AS8" s="36" t="e">
        <f t="shared" si="0"/>
        <v>#DIV/0!</v>
      </c>
      <c r="AT8" s="36">
        <f t="shared" si="0"/>
        <v>16.523809523809526</v>
      </c>
      <c r="AU8" s="36">
        <f t="shared" si="1"/>
        <v>21.132596685082873</v>
      </c>
      <c r="AV8" s="36" t="e">
        <f t="shared" si="1"/>
        <v>#DIV/0!</v>
      </c>
      <c r="AW8" s="36" t="e">
        <f>AN8/AE8</f>
        <v>#DIV/0!</v>
      </c>
      <c r="AX8" s="36"/>
      <c r="AY8" s="36"/>
      <c r="AZ8" s="35"/>
      <c r="BA8" s="35"/>
      <c r="BB8" s="35"/>
      <c r="BC8" s="35"/>
      <c r="BD8" s="35"/>
    </row>
    <row r="9" spans="1:56" s="15" customFormat="1" ht="56.25" customHeight="1" outlineLevel="1">
      <c r="A9" s="35">
        <v>5</v>
      </c>
      <c r="B9" s="17" t="s">
        <v>5</v>
      </c>
      <c r="C9" s="35">
        <v>200</v>
      </c>
      <c r="D9" s="35">
        <v>220</v>
      </c>
      <c r="E9" s="12">
        <f t="shared" si="2"/>
        <v>110.00000000000001</v>
      </c>
      <c r="F9" s="35">
        <v>1740</v>
      </c>
      <c r="G9" s="35">
        <v>1583</v>
      </c>
      <c r="H9" s="12">
        <f t="shared" si="3"/>
        <v>90.97701149425286</v>
      </c>
      <c r="I9" s="12">
        <v>550</v>
      </c>
      <c r="J9" s="35">
        <v>561</v>
      </c>
      <c r="K9" s="12">
        <f t="shared" si="4"/>
        <v>102</v>
      </c>
      <c r="L9" s="35"/>
      <c r="M9" s="12">
        <v>1800</v>
      </c>
      <c r="N9" s="35">
        <f aca="true" t="shared" si="9" ref="N9:N19">P9+Q9+R9+S9+T9+U9+V9+W9</f>
        <v>1426</v>
      </c>
      <c r="O9" s="12">
        <f t="shared" si="5"/>
        <v>79.22222222222223</v>
      </c>
      <c r="P9" s="35">
        <v>158</v>
      </c>
      <c r="Q9" s="35">
        <v>250</v>
      </c>
      <c r="R9" s="35">
        <v>218</v>
      </c>
      <c r="S9" s="35">
        <v>600</v>
      </c>
      <c r="T9" s="35">
        <v>100</v>
      </c>
      <c r="U9" s="35">
        <v>40</v>
      </c>
      <c r="V9" s="35"/>
      <c r="W9" s="35">
        <v>60</v>
      </c>
      <c r="X9" s="35">
        <f t="shared" si="8"/>
        <v>1279</v>
      </c>
      <c r="Y9" s="12">
        <f t="shared" si="6"/>
        <v>89.6914446002805</v>
      </c>
      <c r="Z9" s="35">
        <v>158</v>
      </c>
      <c r="AA9" s="35">
        <v>150</v>
      </c>
      <c r="AB9" s="35">
        <v>218</v>
      </c>
      <c r="AC9" s="35">
        <v>600</v>
      </c>
      <c r="AD9" s="35">
        <v>70</v>
      </c>
      <c r="AE9" s="35">
        <v>40</v>
      </c>
      <c r="AF9" s="35"/>
      <c r="AG9" s="35">
        <v>43</v>
      </c>
      <c r="AH9" s="35">
        <f t="shared" si="7"/>
        <v>23164</v>
      </c>
      <c r="AI9" s="35">
        <v>2102</v>
      </c>
      <c r="AJ9" s="35">
        <v>3000</v>
      </c>
      <c r="AK9" s="35">
        <v>3600</v>
      </c>
      <c r="AL9" s="35">
        <v>12000</v>
      </c>
      <c r="AM9" s="35">
        <v>1400</v>
      </c>
      <c r="AN9" s="35">
        <v>599</v>
      </c>
      <c r="AO9" s="35"/>
      <c r="AP9" s="35">
        <v>463</v>
      </c>
      <c r="AQ9" s="36">
        <f>AH9/X9</f>
        <v>18.11102423768569</v>
      </c>
      <c r="AR9" s="36">
        <f t="shared" si="0"/>
        <v>13.30379746835443</v>
      </c>
      <c r="AS9" s="36">
        <f t="shared" si="0"/>
        <v>20</v>
      </c>
      <c r="AT9" s="36">
        <f t="shared" si="0"/>
        <v>16.513761467889907</v>
      </c>
      <c r="AU9" s="36">
        <f t="shared" si="1"/>
        <v>20</v>
      </c>
      <c r="AV9" s="36">
        <f t="shared" si="1"/>
        <v>20</v>
      </c>
      <c r="AW9" s="36">
        <f>AN9/AE9</f>
        <v>14.975</v>
      </c>
      <c r="AX9" s="36"/>
      <c r="AY9" s="36">
        <f aca="true" t="shared" si="10" ref="AY9:AY14">AP9/AG9</f>
        <v>10.767441860465116</v>
      </c>
      <c r="AZ9" s="35"/>
      <c r="BA9" s="35"/>
      <c r="BB9" s="35"/>
      <c r="BC9" s="35"/>
      <c r="BD9" s="35"/>
    </row>
    <row r="10" spans="1:56" s="15" customFormat="1" ht="56.25" customHeight="1" outlineLevel="1">
      <c r="A10" s="11">
        <v>6</v>
      </c>
      <c r="B10" s="22" t="s">
        <v>6</v>
      </c>
      <c r="C10" s="11">
        <v>90</v>
      </c>
      <c r="D10" s="11">
        <v>100</v>
      </c>
      <c r="E10" s="12">
        <f t="shared" si="2"/>
        <v>111.11111111111111</v>
      </c>
      <c r="F10" s="11">
        <v>1950</v>
      </c>
      <c r="G10" s="11">
        <v>1790</v>
      </c>
      <c r="H10" s="12">
        <f t="shared" si="3"/>
        <v>91.7948717948718</v>
      </c>
      <c r="I10" s="12">
        <v>200</v>
      </c>
      <c r="J10" s="35">
        <v>220</v>
      </c>
      <c r="K10" s="12">
        <f t="shared" si="4"/>
        <v>110.00000000000001</v>
      </c>
      <c r="L10" s="35">
        <v>180</v>
      </c>
      <c r="M10" s="12">
        <v>582</v>
      </c>
      <c r="N10" s="35">
        <f t="shared" si="9"/>
        <v>543</v>
      </c>
      <c r="O10" s="12">
        <f t="shared" si="5"/>
        <v>93.29896907216495</v>
      </c>
      <c r="P10" s="35"/>
      <c r="Q10" s="35">
        <v>105</v>
      </c>
      <c r="R10" s="35">
        <v>250</v>
      </c>
      <c r="S10" s="35">
        <v>150</v>
      </c>
      <c r="T10" s="35">
        <v>38</v>
      </c>
      <c r="U10" s="35"/>
      <c r="V10" s="35"/>
      <c r="W10" s="35"/>
      <c r="X10" s="35">
        <f t="shared" si="8"/>
        <v>543</v>
      </c>
      <c r="Y10" s="12">
        <f t="shared" si="6"/>
        <v>100</v>
      </c>
      <c r="Z10" s="35"/>
      <c r="AA10" s="35">
        <v>105</v>
      </c>
      <c r="AB10" s="35">
        <v>250</v>
      </c>
      <c r="AC10" s="35">
        <v>150</v>
      </c>
      <c r="AD10" s="35">
        <v>38</v>
      </c>
      <c r="AE10" s="35"/>
      <c r="AF10" s="35"/>
      <c r="AG10" s="35"/>
      <c r="AH10" s="35">
        <f t="shared" si="7"/>
        <v>15979</v>
      </c>
      <c r="AI10" s="35"/>
      <c r="AJ10" s="35">
        <v>3729</v>
      </c>
      <c r="AK10" s="35">
        <v>5350</v>
      </c>
      <c r="AL10" s="35">
        <v>5500</v>
      </c>
      <c r="AM10" s="35">
        <v>1400</v>
      </c>
      <c r="AN10" s="35"/>
      <c r="AO10" s="35"/>
      <c r="AP10" s="35"/>
      <c r="AQ10" s="36">
        <f aca="true" t="shared" si="11" ref="AQ10:AQ29">AH10/X10</f>
        <v>29.427255985267035</v>
      </c>
      <c r="AR10" s="36" t="e">
        <f aca="true" t="shared" si="12" ref="AR10:AR19">AI10/Z10</f>
        <v>#DIV/0!</v>
      </c>
      <c r="AS10" s="36">
        <f aca="true" t="shared" si="13" ref="AS10:AS19">AJ10/AA10</f>
        <v>35.51428571428571</v>
      </c>
      <c r="AT10" s="36">
        <f aca="true" t="shared" si="14" ref="AT10:AT29">AK10/AB10</f>
        <v>21.4</v>
      </c>
      <c r="AU10" s="36">
        <f aca="true" t="shared" si="15" ref="AU10:AU19">AL10/AC10</f>
        <v>36.666666666666664</v>
      </c>
      <c r="AV10" s="36">
        <f t="shared" si="1"/>
        <v>36.8421052631579</v>
      </c>
      <c r="AW10" s="36" t="e">
        <f>AN10/AE10</f>
        <v>#DIV/0!</v>
      </c>
      <c r="AX10" s="36"/>
      <c r="AY10" s="36" t="e">
        <f t="shared" si="10"/>
        <v>#DIV/0!</v>
      </c>
      <c r="AZ10" s="35"/>
      <c r="BA10" s="35"/>
      <c r="BB10" s="35"/>
      <c r="BC10" s="35"/>
      <c r="BD10" s="35"/>
    </row>
    <row r="11" spans="1:56" s="15" customFormat="1" ht="56.25" customHeight="1" outlineLevel="1">
      <c r="A11" s="11">
        <v>7</v>
      </c>
      <c r="B11" s="22" t="s">
        <v>7</v>
      </c>
      <c r="C11" s="11">
        <v>20</v>
      </c>
      <c r="D11" s="11">
        <v>30</v>
      </c>
      <c r="E11" s="12">
        <f t="shared" si="2"/>
        <v>150</v>
      </c>
      <c r="F11" s="11">
        <v>0</v>
      </c>
      <c r="G11" s="11"/>
      <c r="H11" s="12"/>
      <c r="I11" s="12">
        <v>200</v>
      </c>
      <c r="J11" s="35">
        <v>50</v>
      </c>
      <c r="K11" s="12">
        <f t="shared" si="4"/>
        <v>25</v>
      </c>
      <c r="L11" s="35"/>
      <c r="M11" s="12">
        <v>832</v>
      </c>
      <c r="N11" s="35">
        <f t="shared" si="9"/>
        <v>467</v>
      </c>
      <c r="O11" s="12">
        <f t="shared" si="5"/>
        <v>56.129807692307686</v>
      </c>
      <c r="P11" s="35"/>
      <c r="Q11" s="35">
        <v>235</v>
      </c>
      <c r="R11" s="35">
        <v>100</v>
      </c>
      <c r="S11" s="35">
        <v>132</v>
      </c>
      <c r="T11" s="35"/>
      <c r="U11" s="35"/>
      <c r="V11" s="35"/>
      <c r="W11" s="35"/>
      <c r="X11" s="35">
        <f t="shared" si="8"/>
        <v>467</v>
      </c>
      <c r="Y11" s="12">
        <f t="shared" si="6"/>
        <v>100</v>
      </c>
      <c r="Z11" s="35"/>
      <c r="AA11" s="35">
        <v>235</v>
      </c>
      <c r="AB11" s="35">
        <v>100</v>
      </c>
      <c r="AC11" s="35">
        <v>132</v>
      </c>
      <c r="AD11" s="35"/>
      <c r="AE11" s="35"/>
      <c r="AF11" s="35"/>
      <c r="AG11" s="35"/>
      <c r="AH11" s="35">
        <f t="shared" si="7"/>
        <v>14506</v>
      </c>
      <c r="AI11" s="35"/>
      <c r="AJ11" s="35">
        <v>8150</v>
      </c>
      <c r="AK11" s="35">
        <v>2000</v>
      </c>
      <c r="AL11" s="35">
        <v>4356</v>
      </c>
      <c r="AM11" s="35"/>
      <c r="AN11" s="35"/>
      <c r="AO11" s="35"/>
      <c r="AP11" s="35"/>
      <c r="AQ11" s="36">
        <f t="shared" si="11"/>
        <v>31.062098501070665</v>
      </c>
      <c r="AR11" s="36" t="e">
        <f t="shared" si="12"/>
        <v>#DIV/0!</v>
      </c>
      <c r="AS11" s="36">
        <f t="shared" si="13"/>
        <v>34.680851063829785</v>
      </c>
      <c r="AT11" s="36">
        <f t="shared" si="14"/>
        <v>20</v>
      </c>
      <c r="AU11" s="36">
        <f t="shared" si="15"/>
        <v>33</v>
      </c>
      <c r="AV11" s="36" t="e">
        <f t="shared" si="1"/>
        <v>#DIV/0!</v>
      </c>
      <c r="AW11" s="36" t="e">
        <f aca="true" t="shared" si="16" ref="AW11:AW16">AN11/AE11</f>
        <v>#DIV/0!</v>
      </c>
      <c r="AX11" s="36"/>
      <c r="AY11" s="36" t="e">
        <f t="shared" si="10"/>
        <v>#DIV/0!</v>
      </c>
      <c r="AZ11" s="35">
        <v>100</v>
      </c>
      <c r="BA11" s="35"/>
      <c r="BB11" s="35"/>
      <c r="BC11" s="35"/>
      <c r="BD11" s="35"/>
    </row>
    <row r="12" spans="1:56" s="15" customFormat="1" ht="56.25" customHeight="1" outlineLevel="1">
      <c r="A12" s="11">
        <v>8</v>
      </c>
      <c r="B12" s="22" t="s">
        <v>9</v>
      </c>
      <c r="C12" s="11">
        <v>0</v>
      </c>
      <c r="D12" s="11"/>
      <c r="E12" s="12"/>
      <c r="F12" s="11">
        <v>0</v>
      </c>
      <c r="G12" s="11"/>
      <c r="H12" s="12"/>
      <c r="I12" s="12">
        <v>350</v>
      </c>
      <c r="J12" s="35">
        <v>200</v>
      </c>
      <c r="K12" s="12">
        <f t="shared" si="4"/>
        <v>57.14285714285714</v>
      </c>
      <c r="L12" s="35"/>
      <c r="M12" s="12">
        <v>1003</v>
      </c>
      <c r="N12" s="35">
        <f t="shared" si="9"/>
        <v>720</v>
      </c>
      <c r="O12" s="12">
        <f t="shared" si="5"/>
        <v>71.78464606181456</v>
      </c>
      <c r="P12" s="35"/>
      <c r="Q12" s="35">
        <v>10</v>
      </c>
      <c r="R12" s="35">
        <v>348</v>
      </c>
      <c r="S12" s="35">
        <v>362</v>
      </c>
      <c r="T12" s="35"/>
      <c r="U12" s="35"/>
      <c r="V12" s="35"/>
      <c r="W12" s="35"/>
      <c r="X12" s="35">
        <f t="shared" si="8"/>
        <v>720</v>
      </c>
      <c r="Y12" s="12">
        <f t="shared" si="6"/>
        <v>100</v>
      </c>
      <c r="Z12" s="35"/>
      <c r="AA12" s="35">
        <v>10</v>
      </c>
      <c r="AB12" s="35">
        <v>348</v>
      </c>
      <c r="AC12" s="35">
        <v>362</v>
      </c>
      <c r="AD12" s="35"/>
      <c r="AE12" s="35"/>
      <c r="AF12" s="35"/>
      <c r="AG12" s="35"/>
      <c r="AH12" s="35">
        <f t="shared" si="7"/>
        <v>13200</v>
      </c>
      <c r="AI12" s="35"/>
      <c r="AJ12" s="35">
        <v>200</v>
      </c>
      <c r="AK12" s="35">
        <v>6200</v>
      </c>
      <c r="AL12" s="35">
        <v>6800</v>
      </c>
      <c r="AM12" s="35"/>
      <c r="AN12" s="35"/>
      <c r="AO12" s="35"/>
      <c r="AP12" s="35"/>
      <c r="AQ12" s="36">
        <f t="shared" si="11"/>
        <v>18.333333333333332</v>
      </c>
      <c r="AR12" s="36" t="e">
        <f t="shared" si="12"/>
        <v>#DIV/0!</v>
      </c>
      <c r="AS12" s="36">
        <f t="shared" si="13"/>
        <v>20</v>
      </c>
      <c r="AT12" s="36">
        <f t="shared" si="14"/>
        <v>17.816091954022987</v>
      </c>
      <c r="AU12" s="36">
        <f t="shared" si="15"/>
        <v>18.784530386740332</v>
      </c>
      <c r="AV12" s="36" t="e">
        <f t="shared" si="1"/>
        <v>#DIV/0!</v>
      </c>
      <c r="AW12" s="36" t="e">
        <f t="shared" si="16"/>
        <v>#DIV/0!</v>
      </c>
      <c r="AX12" s="36"/>
      <c r="AY12" s="36" t="e">
        <f t="shared" si="10"/>
        <v>#DIV/0!</v>
      </c>
      <c r="AZ12" s="35">
        <v>50</v>
      </c>
      <c r="BA12" s="35"/>
      <c r="BB12" s="35"/>
      <c r="BC12" s="35"/>
      <c r="BD12" s="35"/>
    </row>
    <row r="13" spans="1:56" s="15" customFormat="1" ht="56.25" customHeight="1" outlineLevel="1">
      <c r="A13" s="11">
        <v>9</v>
      </c>
      <c r="B13" s="22" t="s">
        <v>10</v>
      </c>
      <c r="C13" s="11">
        <v>300</v>
      </c>
      <c r="D13" s="11">
        <v>243</v>
      </c>
      <c r="E13" s="12">
        <f t="shared" si="2"/>
        <v>81</v>
      </c>
      <c r="F13" s="11">
        <v>1520</v>
      </c>
      <c r="G13" s="11">
        <v>1692</v>
      </c>
      <c r="H13" s="12">
        <f t="shared" si="3"/>
        <v>111.31578947368422</v>
      </c>
      <c r="I13" s="12">
        <v>220</v>
      </c>
      <c r="J13" s="35">
        <v>100</v>
      </c>
      <c r="K13" s="12">
        <f t="shared" si="4"/>
        <v>45.45454545454545</v>
      </c>
      <c r="L13" s="35">
        <v>15</v>
      </c>
      <c r="M13" s="12">
        <v>655</v>
      </c>
      <c r="N13" s="35">
        <f t="shared" si="9"/>
        <v>377</v>
      </c>
      <c r="O13" s="12">
        <f t="shared" si="5"/>
        <v>57.55725190839694</v>
      </c>
      <c r="P13" s="35">
        <v>40</v>
      </c>
      <c r="Q13" s="35"/>
      <c r="R13" s="35">
        <v>60</v>
      </c>
      <c r="S13" s="35">
        <v>157</v>
      </c>
      <c r="T13" s="35">
        <v>50</v>
      </c>
      <c r="U13" s="35">
        <v>60</v>
      </c>
      <c r="V13" s="35"/>
      <c r="W13" s="35">
        <v>10</v>
      </c>
      <c r="X13" s="35">
        <f t="shared" si="8"/>
        <v>298</v>
      </c>
      <c r="Y13" s="12">
        <f t="shared" si="6"/>
        <v>79.04509283819628</v>
      </c>
      <c r="Z13" s="35">
        <v>40</v>
      </c>
      <c r="AA13" s="35"/>
      <c r="AB13" s="35">
        <v>60</v>
      </c>
      <c r="AC13" s="35">
        <v>128</v>
      </c>
      <c r="AD13" s="35"/>
      <c r="AE13" s="35">
        <v>60</v>
      </c>
      <c r="AF13" s="35"/>
      <c r="AG13" s="35">
        <v>10</v>
      </c>
      <c r="AH13" s="35">
        <f t="shared" si="7"/>
        <v>9455</v>
      </c>
      <c r="AI13" s="35">
        <v>735</v>
      </c>
      <c r="AJ13" s="35"/>
      <c r="AK13" s="35">
        <v>1680</v>
      </c>
      <c r="AL13" s="35">
        <v>5120</v>
      </c>
      <c r="AM13" s="35"/>
      <c r="AN13" s="35">
        <v>1650</v>
      </c>
      <c r="AO13" s="35"/>
      <c r="AP13" s="35">
        <v>270</v>
      </c>
      <c r="AQ13" s="36">
        <f t="shared" si="11"/>
        <v>31.72818791946309</v>
      </c>
      <c r="AR13" s="36">
        <f t="shared" si="12"/>
        <v>18.375</v>
      </c>
      <c r="AS13" s="36" t="e">
        <f t="shared" si="13"/>
        <v>#DIV/0!</v>
      </c>
      <c r="AT13" s="36">
        <f t="shared" si="14"/>
        <v>28</v>
      </c>
      <c r="AU13" s="36">
        <f t="shared" si="15"/>
        <v>40</v>
      </c>
      <c r="AV13" s="36" t="e">
        <f t="shared" si="1"/>
        <v>#DIV/0!</v>
      </c>
      <c r="AW13" s="36">
        <f t="shared" si="16"/>
        <v>27.5</v>
      </c>
      <c r="AX13" s="36"/>
      <c r="AY13" s="36">
        <f t="shared" si="10"/>
        <v>27</v>
      </c>
      <c r="AZ13" s="35"/>
      <c r="BA13" s="35"/>
      <c r="BB13" s="35"/>
      <c r="BC13" s="35"/>
      <c r="BD13" s="35"/>
    </row>
    <row r="14" spans="1:56" s="15" customFormat="1" ht="56.25" customHeight="1" outlineLevel="1">
      <c r="A14" s="11">
        <v>10</v>
      </c>
      <c r="B14" s="22" t="s">
        <v>12</v>
      </c>
      <c r="C14" s="11">
        <v>150</v>
      </c>
      <c r="D14" s="11">
        <v>150</v>
      </c>
      <c r="E14" s="12">
        <f t="shared" si="2"/>
        <v>100</v>
      </c>
      <c r="F14" s="11">
        <v>4345</v>
      </c>
      <c r="G14" s="11">
        <v>4000</v>
      </c>
      <c r="H14" s="12">
        <f t="shared" si="3"/>
        <v>92.05983889528193</v>
      </c>
      <c r="I14" s="12">
        <v>600</v>
      </c>
      <c r="J14" s="35">
        <v>250</v>
      </c>
      <c r="K14" s="12">
        <f t="shared" si="4"/>
        <v>41.66666666666667</v>
      </c>
      <c r="L14" s="35">
        <v>225</v>
      </c>
      <c r="M14" s="12">
        <v>1181</v>
      </c>
      <c r="N14" s="35">
        <f t="shared" si="9"/>
        <v>593</v>
      </c>
      <c r="O14" s="12">
        <f t="shared" si="5"/>
        <v>50.2116850127011</v>
      </c>
      <c r="P14" s="35"/>
      <c r="Q14" s="35">
        <v>154</v>
      </c>
      <c r="R14" s="35">
        <v>65</v>
      </c>
      <c r="S14" s="35">
        <v>298</v>
      </c>
      <c r="T14" s="35"/>
      <c r="U14" s="35">
        <v>76</v>
      </c>
      <c r="V14" s="35"/>
      <c r="W14" s="35"/>
      <c r="X14" s="35">
        <f t="shared" si="8"/>
        <v>593</v>
      </c>
      <c r="Y14" s="12">
        <f t="shared" si="6"/>
        <v>100</v>
      </c>
      <c r="Z14" s="35"/>
      <c r="AA14" s="35">
        <v>154</v>
      </c>
      <c r="AB14" s="35">
        <v>65</v>
      </c>
      <c r="AC14" s="35">
        <v>298</v>
      </c>
      <c r="AD14" s="35"/>
      <c r="AE14" s="35">
        <v>76</v>
      </c>
      <c r="AF14" s="35"/>
      <c r="AG14" s="35"/>
      <c r="AH14" s="35">
        <f t="shared" si="7"/>
        <v>14463</v>
      </c>
      <c r="AI14" s="35"/>
      <c r="AJ14" s="35">
        <v>2095</v>
      </c>
      <c r="AK14" s="35">
        <v>1066</v>
      </c>
      <c r="AL14" s="35">
        <v>9503</v>
      </c>
      <c r="AM14" s="35"/>
      <c r="AN14" s="35">
        <v>1799</v>
      </c>
      <c r="AO14" s="35"/>
      <c r="AP14" s="35"/>
      <c r="AQ14" s="36">
        <f t="shared" si="11"/>
        <v>24.38954468802698</v>
      </c>
      <c r="AR14" s="36" t="e">
        <f t="shared" si="12"/>
        <v>#DIV/0!</v>
      </c>
      <c r="AS14" s="36">
        <f t="shared" si="13"/>
        <v>13.603896103896103</v>
      </c>
      <c r="AT14" s="36">
        <f t="shared" si="14"/>
        <v>16.4</v>
      </c>
      <c r="AU14" s="36">
        <f t="shared" si="15"/>
        <v>31.889261744966444</v>
      </c>
      <c r="AV14" s="36" t="e">
        <f t="shared" si="1"/>
        <v>#DIV/0!</v>
      </c>
      <c r="AW14" s="36">
        <f t="shared" si="16"/>
        <v>23.67105263157895</v>
      </c>
      <c r="AX14" s="36"/>
      <c r="AY14" s="36" t="e">
        <f t="shared" si="10"/>
        <v>#DIV/0!</v>
      </c>
      <c r="AZ14" s="35">
        <v>118</v>
      </c>
      <c r="BA14" s="35"/>
      <c r="BB14" s="35"/>
      <c r="BC14" s="35"/>
      <c r="BD14" s="35"/>
    </row>
    <row r="15" spans="1:56" s="15" customFormat="1" ht="56.25" customHeight="1" outlineLevel="1">
      <c r="A15" s="11">
        <v>11</v>
      </c>
      <c r="B15" s="22" t="s">
        <v>11</v>
      </c>
      <c r="C15" s="11">
        <v>200</v>
      </c>
      <c r="D15" s="11">
        <v>207</v>
      </c>
      <c r="E15" s="12">
        <f t="shared" si="2"/>
        <v>103.49999999999999</v>
      </c>
      <c r="F15" s="11">
        <v>4350</v>
      </c>
      <c r="G15" s="11">
        <v>5050</v>
      </c>
      <c r="H15" s="12">
        <f t="shared" si="3"/>
        <v>116.0919540229885</v>
      </c>
      <c r="I15" s="12">
        <v>150</v>
      </c>
      <c r="J15" s="35"/>
      <c r="K15" s="12">
        <f t="shared" si="4"/>
        <v>0</v>
      </c>
      <c r="L15" s="35"/>
      <c r="M15" s="12">
        <v>530</v>
      </c>
      <c r="N15" s="35">
        <f t="shared" si="9"/>
        <v>364</v>
      </c>
      <c r="O15" s="12">
        <f t="shared" si="5"/>
        <v>68.67924528301886</v>
      </c>
      <c r="P15" s="35"/>
      <c r="Q15" s="35">
        <v>10</v>
      </c>
      <c r="R15" s="35"/>
      <c r="S15" s="35">
        <v>324</v>
      </c>
      <c r="T15" s="35"/>
      <c r="U15" s="35">
        <v>30</v>
      </c>
      <c r="V15" s="35"/>
      <c r="W15" s="35"/>
      <c r="X15" s="35">
        <f t="shared" si="8"/>
        <v>364</v>
      </c>
      <c r="Y15" s="12">
        <f t="shared" si="6"/>
        <v>100</v>
      </c>
      <c r="Z15" s="35"/>
      <c r="AA15" s="35">
        <v>10</v>
      </c>
      <c r="AB15" s="35"/>
      <c r="AC15" s="35">
        <v>324</v>
      </c>
      <c r="AD15" s="35"/>
      <c r="AE15" s="35">
        <v>30</v>
      </c>
      <c r="AF15" s="35"/>
      <c r="AG15" s="35"/>
      <c r="AH15" s="35">
        <f t="shared" si="7"/>
        <v>12978</v>
      </c>
      <c r="AI15" s="35"/>
      <c r="AJ15" s="35">
        <v>300</v>
      </c>
      <c r="AK15" s="35"/>
      <c r="AL15" s="35">
        <v>12240</v>
      </c>
      <c r="AM15" s="35"/>
      <c r="AN15" s="35">
        <v>438</v>
      </c>
      <c r="AO15" s="35"/>
      <c r="AP15" s="35"/>
      <c r="AQ15" s="36">
        <f t="shared" si="11"/>
        <v>35.65384615384615</v>
      </c>
      <c r="AR15" s="36" t="e">
        <f t="shared" si="12"/>
        <v>#DIV/0!</v>
      </c>
      <c r="AS15" s="36">
        <f t="shared" si="13"/>
        <v>30</v>
      </c>
      <c r="AT15" s="36" t="e">
        <f>AK15/AB15</f>
        <v>#DIV/0!</v>
      </c>
      <c r="AU15" s="36">
        <f t="shared" si="15"/>
        <v>37.77777777777778</v>
      </c>
      <c r="AV15" s="36" t="e">
        <f t="shared" si="1"/>
        <v>#DIV/0!</v>
      </c>
      <c r="AW15" s="36">
        <f t="shared" si="16"/>
        <v>14.6</v>
      </c>
      <c r="AX15" s="36"/>
      <c r="AY15" s="36"/>
      <c r="AZ15" s="35"/>
      <c r="BA15" s="35"/>
      <c r="BB15" s="35"/>
      <c r="BC15" s="35"/>
      <c r="BD15" s="35"/>
    </row>
    <row r="16" spans="1:56" s="15" customFormat="1" ht="56.25" customHeight="1" outlineLevel="1">
      <c r="A16" s="11">
        <v>12</v>
      </c>
      <c r="B16" s="22" t="s">
        <v>8</v>
      </c>
      <c r="C16" s="11">
        <v>10</v>
      </c>
      <c r="D16" s="11">
        <v>20</v>
      </c>
      <c r="E16" s="12">
        <f t="shared" si="2"/>
        <v>200</v>
      </c>
      <c r="F16" s="11"/>
      <c r="G16" s="11"/>
      <c r="H16" s="12"/>
      <c r="I16" s="12">
        <v>250</v>
      </c>
      <c r="J16" s="35"/>
      <c r="K16" s="12">
        <f t="shared" si="4"/>
        <v>0</v>
      </c>
      <c r="L16" s="35">
        <v>120</v>
      </c>
      <c r="M16" s="12">
        <v>845</v>
      </c>
      <c r="N16" s="35">
        <f t="shared" si="9"/>
        <v>522</v>
      </c>
      <c r="O16" s="12">
        <f t="shared" si="5"/>
        <v>61.77514792899408</v>
      </c>
      <c r="P16" s="35"/>
      <c r="Q16" s="35">
        <v>200</v>
      </c>
      <c r="R16" s="35">
        <v>200</v>
      </c>
      <c r="S16" s="35">
        <v>40</v>
      </c>
      <c r="T16" s="35"/>
      <c r="U16" s="35">
        <v>82</v>
      </c>
      <c r="V16" s="35"/>
      <c r="W16" s="35"/>
      <c r="X16" s="35">
        <f t="shared" si="8"/>
        <v>522</v>
      </c>
      <c r="Y16" s="12">
        <f t="shared" si="6"/>
        <v>100</v>
      </c>
      <c r="Z16" s="35"/>
      <c r="AA16" s="35">
        <v>200</v>
      </c>
      <c r="AB16" s="35">
        <v>200</v>
      </c>
      <c r="AC16" s="35">
        <v>40</v>
      </c>
      <c r="AD16" s="35"/>
      <c r="AE16" s="35">
        <v>82</v>
      </c>
      <c r="AF16" s="35"/>
      <c r="AG16" s="35"/>
      <c r="AH16" s="35">
        <f t="shared" si="7"/>
        <v>14165</v>
      </c>
      <c r="AI16" s="35"/>
      <c r="AJ16" s="35">
        <v>5400</v>
      </c>
      <c r="AK16" s="35">
        <v>5000</v>
      </c>
      <c r="AL16" s="35">
        <v>1100</v>
      </c>
      <c r="AM16" s="35"/>
      <c r="AN16" s="35">
        <v>2665</v>
      </c>
      <c r="AO16" s="35"/>
      <c r="AP16" s="35"/>
      <c r="AQ16" s="36">
        <f t="shared" si="11"/>
        <v>27.1360153256705</v>
      </c>
      <c r="AR16" s="36" t="e">
        <f t="shared" si="12"/>
        <v>#DIV/0!</v>
      </c>
      <c r="AS16" s="36">
        <f t="shared" si="13"/>
        <v>27</v>
      </c>
      <c r="AT16" s="36">
        <f t="shared" si="14"/>
        <v>25</v>
      </c>
      <c r="AU16" s="36">
        <f t="shared" si="15"/>
        <v>27.5</v>
      </c>
      <c r="AV16" s="36" t="e">
        <f t="shared" si="1"/>
        <v>#DIV/0!</v>
      </c>
      <c r="AW16" s="36">
        <f t="shared" si="16"/>
        <v>32.5</v>
      </c>
      <c r="AX16" s="36"/>
      <c r="AY16" s="36"/>
      <c r="AZ16" s="35">
        <v>150</v>
      </c>
      <c r="BA16" s="35">
        <v>130</v>
      </c>
      <c r="BB16" s="35">
        <v>87</v>
      </c>
      <c r="BC16" s="35">
        <v>130</v>
      </c>
      <c r="BD16" s="35">
        <v>130</v>
      </c>
    </row>
    <row r="17" spans="1:56" s="15" customFormat="1" ht="56.25" customHeight="1" outlineLevel="1">
      <c r="A17" s="11">
        <v>13</v>
      </c>
      <c r="B17" s="18" t="s">
        <v>3</v>
      </c>
      <c r="C17" s="11">
        <v>40</v>
      </c>
      <c r="D17" s="11">
        <v>20</v>
      </c>
      <c r="E17" s="12">
        <f t="shared" si="2"/>
        <v>50</v>
      </c>
      <c r="F17" s="11"/>
      <c r="G17" s="11"/>
      <c r="H17" s="12"/>
      <c r="I17" s="12">
        <v>350</v>
      </c>
      <c r="J17" s="35">
        <v>140</v>
      </c>
      <c r="K17" s="12">
        <f t="shared" si="4"/>
        <v>40</v>
      </c>
      <c r="L17" s="35"/>
      <c r="M17" s="12">
        <v>1130</v>
      </c>
      <c r="N17" s="35">
        <f t="shared" si="9"/>
        <v>956</v>
      </c>
      <c r="O17" s="12">
        <f t="shared" si="5"/>
        <v>84.60176991150442</v>
      </c>
      <c r="P17" s="35"/>
      <c r="Q17" s="35">
        <v>449</v>
      </c>
      <c r="R17" s="35">
        <v>362</v>
      </c>
      <c r="S17" s="35">
        <v>145</v>
      </c>
      <c r="T17" s="35"/>
      <c r="U17" s="35"/>
      <c r="V17" s="35"/>
      <c r="W17" s="35"/>
      <c r="X17" s="35">
        <f t="shared" si="8"/>
        <v>956</v>
      </c>
      <c r="Y17" s="12">
        <f t="shared" si="6"/>
        <v>100</v>
      </c>
      <c r="Z17" s="35"/>
      <c r="AA17" s="35">
        <v>449</v>
      </c>
      <c r="AB17" s="35">
        <v>362</v>
      </c>
      <c r="AC17" s="35">
        <v>145</v>
      </c>
      <c r="AD17" s="35"/>
      <c r="AE17" s="35"/>
      <c r="AF17" s="35"/>
      <c r="AG17" s="35"/>
      <c r="AH17" s="35">
        <f t="shared" si="7"/>
        <v>23489</v>
      </c>
      <c r="AI17" s="35"/>
      <c r="AJ17" s="35">
        <v>10764</v>
      </c>
      <c r="AK17" s="35">
        <v>9100</v>
      </c>
      <c r="AL17" s="35">
        <v>3625</v>
      </c>
      <c r="AM17" s="35"/>
      <c r="AN17" s="35"/>
      <c r="AO17" s="35"/>
      <c r="AP17" s="35"/>
      <c r="AQ17" s="36">
        <f>AH17/X17</f>
        <v>24.570083682008367</v>
      </c>
      <c r="AR17" s="36" t="e">
        <f t="shared" si="12"/>
        <v>#DIV/0!</v>
      </c>
      <c r="AS17" s="36">
        <f t="shared" si="13"/>
        <v>23.97327394209354</v>
      </c>
      <c r="AT17" s="36">
        <f t="shared" si="14"/>
        <v>25.138121546961326</v>
      </c>
      <c r="AU17" s="36">
        <f t="shared" si="15"/>
        <v>25</v>
      </c>
      <c r="AV17" s="36" t="e">
        <f t="shared" si="1"/>
        <v>#DIV/0!</v>
      </c>
      <c r="AW17" s="36"/>
      <c r="AX17" s="36"/>
      <c r="AY17" s="36"/>
      <c r="AZ17" s="35"/>
      <c r="BA17" s="35"/>
      <c r="BB17" s="35"/>
      <c r="BC17" s="35"/>
      <c r="BD17" s="35"/>
    </row>
    <row r="18" spans="1:56" s="16" customFormat="1" ht="56.25" customHeight="1">
      <c r="A18" s="11">
        <v>14</v>
      </c>
      <c r="B18" s="17" t="s">
        <v>15</v>
      </c>
      <c r="C18" s="11">
        <v>250</v>
      </c>
      <c r="D18" s="11">
        <v>900</v>
      </c>
      <c r="E18" s="12">
        <f t="shared" si="2"/>
        <v>360</v>
      </c>
      <c r="F18" s="11">
        <v>3260</v>
      </c>
      <c r="G18" s="11">
        <v>3300</v>
      </c>
      <c r="H18" s="12">
        <f t="shared" si="3"/>
        <v>101.22699386503066</v>
      </c>
      <c r="I18" s="12">
        <v>350</v>
      </c>
      <c r="J18" s="35">
        <v>400</v>
      </c>
      <c r="K18" s="12">
        <f t="shared" si="4"/>
        <v>114.28571428571428</v>
      </c>
      <c r="L18" s="35">
        <v>70</v>
      </c>
      <c r="M18" s="12">
        <v>1000</v>
      </c>
      <c r="N18" s="35">
        <f t="shared" si="9"/>
        <v>230</v>
      </c>
      <c r="O18" s="12">
        <f t="shared" si="5"/>
        <v>23</v>
      </c>
      <c r="P18" s="35">
        <v>130</v>
      </c>
      <c r="Q18" s="35"/>
      <c r="R18" s="35"/>
      <c r="S18" s="35">
        <v>70</v>
      </c>
      <c r="T18" s="35">
        <v>30</v>
      </c>
      <c r="U18" s="52"/>
      <c r="V18" s="52"/>
      <c r="W18" s="52"/>
      <c r="X18" s="35">
        <f t="shared" si="8"/>
        <v>230</v>
      </c>
      <c r="Y18" s="12">
        <f t="shared" si="6"/>
        <v>100</v>
      </c>
      <c r="Z18" s="35">
        <v>130</v>
      </c>
      <c r="AA18" s="23"/>
      <c r="AB18" s="23"/>
      <c r="AC18" s="35">
        <v>70</v>
      </c>
      <c r="AD18" s="35">
        <v>30</v>
      </c>
      <c r="AE18" s="23"/>
      <c r="AF18" s="23"/>
      <c r="AG18" s="23"/>
      <c r="AH18" s="35">
        <f t="shared" si="7"/>
        <v>6260</v>
      </c>
      <c r="AI18" s="35">
        <v>2990</v>
      </c>
      <c r="AJ18" s="44"/>
      <c r="AK18" s="44"/>
      <c r="AL18" s="35">
        <v>2310</v>
      </c>
      <c r="AM18" s="35">
        <v>960</v>
      </c>
      <c r="AN18" s="44"/>
      <c r="AO18" s="44"/>
      <c r="AP18" s="44"/>
      <c r="AQ18" s="36">
        <f>AH18/X18</f>
        <v>27.217391304347824</v>
      </c>
      <c r="AR18" s="36">
        <f t="shared" si="12"/>
        <v>23</v>
      </c>
      <c r="AS18" s="36" t="e">
        <f t="shared" si="13"/>
        <v>#DIV/0!</v>
      </c>
      <c r="AT18" s="36" t="e">
        <f t="shared" si="14"/>
        <v>#DIV/0!</v>
      </c>
      <c r="AU18" s="36">
        <f t="shared" si="15"/>
        <v>33</v>
      </c>
      <c r="AV18" s="36">
        <f t="shared" si="1"/>
        <v>32</v>
      </c>
      <c r="AW18" s="36"/>
      <c r="AX18" s="36"/>
      <c r="AY18" s="36"/>
      <c r="AZ18" s="54"/>
      <c r="BA18" s="54"/>
      <c r="BB18" s="54"/>
      <c r="BC18" s="54"/>
      <c r="BD18" s="54"/>
    </row>
    <row r="19" spans="1:56" s="16" customFormat="1" ht="56.25" customHeight="1">
      <c r="A19" s="11">
        <v>15</v>
      </c>
      <c r="B19" s="17" t="s">
        <v>19</v>
      </c>
      <c r="C19" s="13"/>
      <c r="D19" s="23"/>
      <c r="E19" s="12"/>
      <c r="F19" s="13"/>
      <c r="G19" s="13"/>
      <c r="H19" s="12"/>
      <c r="I19" s="12">
        <v>200</v>
      </c>
      <c r="J19" s="35">
        <v>209</v>
      </c>
      <c r="K19" s="12">
        <f t="shared" si="4"/>
        <v>104.5</v>
      </c>
      <c r="L19" s="24"/>
      <c r="M19" s="12">
        <v>994</v>
      </c>
      <c r="N19" s="35">
        <f t="shared" si="9"/>
        <v>763</v>
      </c>
      <c r="O19" s="12">
        <f t="shared" si="5"/>
        <v>76.76056338028168</v>
      </c>
      <c r="P19" s="35"/>
      <c r="Q19" s="35">
        <v>93</v>
      </c>
      <c r="R19" s="35">
        <v>209</v>
      </c>
      <c r="S19" s="35">
        <v>461</v>
      </c>
      <c r="T19" s="52"/>
      <c r="U19" s="52"/>
      <c r="V19" s="52"/>
      <c r="W19" s="52"/>
      <c r="X19" s="35">
        <f t="shared" si="8"/>
        <v>763</v>
      </c>
      <c r="Y19" s="12">
        <f t="shared" si="6"/>
        <v>100</v>
      </c>
      <c r="Z19" s="23"/>
      <c r="AA19" s="35">
        <v>93</v>
      </c>
      <c r="AB19" s="35">
        <v>209</v>
      </c>
      <c r="AC19" s="35">
        <v>461</v>
      </c>
      <c r="AD19" s="23"/>
      <c r="AE19" s="23"/>
      <c r="AF19" s="23"/>
      <c r="AG19" s="23"/>
      <c r="AH19" s="35">
        <f t="shared" si="7"/>
        <v>17518</v>
      </c>
      <c r="AI19" s="44"/>
      <c r="AJ19" s="35">
        <v>2234</v>
      </c>
      <c r="AK19" s="35">
        <v>4704</v>
      </c>
      <c r="AL19" s="35">
        <v>10580</v>
      </c>
      <c r="AM19" s="44"/>
      <c r="AN19" s="44"/>
      <c r="AO19" s="44"/>
      <c r="AP19" s="44"/>
      <c r="AQ19" s="36">
        <f>AH19/X19</f>
        <v>22.959370904325034</v>
      </c>
      <c r="AR19" s="36" t="e">
        <f t="shared" si="12"/>
        <v>#DIV/0!</v>
      </c>
      <c r="AS19" s="36">
        <f t="shared" si="13"/>
        <v>24.021505376344088</v>
      </c>
      <c r="AT19" s="36">
        <f t="shared" si="14"/>
        <v>22.507177033492823</v>
      </c>
      <c r="AU19" s="36">
        <f t="shared" si="15"/>
        <v>22.95010845986985</v>
      </c>
      <c r="AV19" s="36" t="e">
        <f t="shared" si="1"/>
        <v>#DIV/0!</v>
      </c>
      <c r="AW19" s="36"/>
      <c r="AX19" s="36"/>
      <c r="AY19" s="36"/>
      <c r="AZ19" s="54"/>
      <c r="BA19" s="54"/>
      <c r="BB19" s="54"/>
      <c r="BC19" s="54"/>
      <c r="BD19" s="54"/>
    </row>
    <row r="20" spans="1:56" s="16" customFormat="1" ht="56.25" customHeight="1">
      <c r="A20" s="41"/>
      <c r="B20" s="19" t="s">
        <v>14</v>
      </c>
      <c r="C20" s="41">
        <f>SUM(C5:C19)</f>
        <v>3580</v>
      </c>
      <c r="D20" s="41">
        <f>SUM(D5:D19)</f>
        <v>3560</v>
      </c>
      <c r="E20" s="25">
        <f t="shared" si="2"/>
        <v>99.4413407821229</v>
      </c>
      <c r="F20" s="41">
        <f>SUM(F5:F19)</f>
        <v>34570</v>
      </c>
      <c r="G20" s="41">
        <f>SUM(G5:G19)</f>
        <v>32715</v>
      </c>
      <c r="H20" s="25">
        <f t="shared" si="3"/>
        <v>94.63407578825571</v>
      </c>
      <c r="I20" s="25">
        <f>SUM(I5:I19)</f>
        <v>5240</v>
      </c>
      <c r="J20" s="47">
        <f>SUM(J5:J19)</f>
        <v>3494</v>
      </c>
      <c r="K20" s="25">
        <f t="shared" si="4"/>
        <v>66.6793893129771</v>
      </c>
      <c r="L20" s="46">
        <f>SUM(L5:L19)</f>
        <v>1085</v>
      </c>
      <c r="M20" s="25">
        <f>SUM(M5:M19)</f>
        <v>15595</v>
      </c>
      <c r="N20" s="50">
        <f>P20+Q20+R20+S20+T20+U20+V20+W20</f>
        <v>9645</v>
      </c>
      <c r="O20" s="25">
        <f t="shared" si="5"/>
        <v>61.846745751843535</v>
      </c>
      <c r="P20" s="41">
        <f>SUM(P5:P19)</f>
        <v>913</v>
      </c>
      <c r="Q20" s="41">
        <f aca="true" t="shared" si="17" ref="Q20:W20">SUM(Q5:Q19)</f>
        <v>1616</v>
      </c>
      <c r="R20" s="41">
        <f t="shared" si="17"/>
        <v>2185</v>
      </c>
      <c r="S20" s="47">
        <f>SUM(S5:S19)</f>
        <v>3885</v>
      </c>
      <c r="T20" s="41">
        <f t="shared" si="17"/>
        <v>328</v>
      </c>
      <c r="U20" s="41">
        <f t="shared" si="17"/>
        <v>438</v>
      </c>
      <c r="V20" s="41">
        <f t="shared" si="17"/>
        <v>210</v>
      </c>
      <c r="W20" s="41">
        <f t="shared" si="17"/>
        <v>70</v>
      </c>
      <c r="X20" s="48">
        <f t="shared" si="8"/>
        <v>9279</v>
      </c>
      <c r="Y20" s="12">
        <f t="shared" si="6"/>
        <v>96.20528771384137</v>
      </c>
      <c r="Z20" s="44">
        <f aca="true" t="shared" si="18" ref="Z20:AG20">SUM(Z5:Z19)</f>
        <v>913</v>
      </c>
      <c r="AA20" s="44">
        <f t="shared" si="18"/>
        <v>1526</v>
      </c>
      <c r="AB20" s="44">
        <f t="shared" si="18"/>
        <v>2185</v>
      </c>
      <c r="AC20" s="44">
        <f t="shared" si="18"/>
        <v>3866</v>
      </c>
      <c r="AD20" s="44">
        <f t="shared" si="18"/>
        <v>233</v>
      </c>
      <c r="AE20" s="44">
        <f t="shared" si="18"/>
        <v>388</v>
      </c>
      <c r="AF20" s="44">
        <f t="shared" si="18"/>
        <v>115</v>
      </c>
      <c r="AG20" s="44">
        <f t="shared" si="18"/>
        <v>53</v>
      </c>
      <c r="AH20" s="44">
        <f>AI20+AJ20+AK20+AL20+AM20+AN20+AO20+AP20</f>
        <v>221234</v>
      </c>
      <c r="AI20" s="44">
        <f>SUM(AI5:AI19)</f>
        <v>18092</v>
      </c>
      <c r="AJ20" s="48">
        <f aca="true" t="shared" si="19" ref="AJ20:AP20">SUM(AJ5:AJ19)</f>
        <v>38522</v>
      </c>
      <c r="AK20" s="48">
        <f t="shared" si="19"/>
        <v>44834</v>
      </c>
      <c r="AL20" s="48">
        <f t="shared" si="19"/>
        <v>100800</v>
      </c>
      <c r="AM20" s="48">
        <f t="shared" si="19"/>
        <v>6309</v>
      </c>
      <c r="AN20" s="48">
        <f t="shared" si="19"/>
        <v>10007</v>
      </c>
      <c r="AO20" s="48">
        <f t="shared" si="19"/>
        <v>1937</v>
      </c>
      <c r="AP20" s="48">
        <f t="shared" si="19"/>
        <v>733</v>
      </c>
      <c r="AQ20" s="36">
        <f t="shared" si="11"/>
        <v>23.842439918094623</v>
      </c>
      <c r="AR20" s="36">
        <f>AI20/Z20</f>
        <v>19.815991237677984</v>
      </c>
      <c r="AS20" s="36">
        <f>AJ20/AA20</f>
        <v>25.243774574049805</v>
      </c>
      <c r="AT20" s="36">
        <f t="shared" si="14"/>
        <v>20.518993135011442</v>
      </c>
      <c r="AU20" s="36">
        <f>AL20/AC20</f>
        <v>26.073460941541644</v>
      </c>
      <c r="AV20" s="36">
        <f>AM20/AD20</f>
        <v>27.07725321888412</v>
      </c>
      <c r="AW20" s="36">
        <f>AN20/AE20</f>
        <v>25.79123711340206</v>
      </c>
      <c r="AX20" s="36">
        <f>AO20/AF20</f>
        <v>16.843478260869563</v>
      </c>
      <c r="AY20" s="36">
        <f>AP20/AG20</f>
        <v>13.830188679245284</v>
      </c>
      <c r="AZ20" s="54">
        <v>568</v>
      </c>
      <c r="BA20" s="54">
        <v>130</v>
      </c>
      <c r="BB20" s="54">
        <v>23</v>
      </c>
      <c r="BC20" s="54">
        <v>130</v>
      </c>
      <c r="BD20" s="54">
        <v>130</v>
      </c>
    </row>
    <row r="21" spans="1:56" s="16" customFormat="1" ht="56.25" customHeight="1">
      <c r="A21" s="13"/>
      <c r="B21" s="17" t="s">
        <v>20</v>
      </c>
      <c r="C21" s="11">
        <v>20</v>
      </c>
      <c r="D21" s="11">
        <v>25</v>
      </c>
      <c r="E21" s="12">
        <f t="shared" si="2"/>
        <v>125</v>
      </c>
      <c r="F21" s="13"/>
      <c r="G21" s="13"/>
      <c r="H21" s="12"/>
      <c r="I21" s="12">
        <v>200</v>
      </c>
      <c r="J21" s="35">
        <v>100</v>
      </c>
      <c r="K21" s="12">
        <f t="shared" si="4"/>
        <v>50</v>
      </c>
      <c r="L21" s="35">
        <v>170</v>
      </c>
      <c r="M21" s="12">
        <v>740</v>
      </c>
      <c r="N21" s="41">
        <f>P21+Q21+R21+S21+T21+U21+V21+W21</f>
        <v>260</v>
      </c>
      <c r="O21" s="12">
        <f t="shared" si="5"/>
        <v>35.13513513513514</v>
      </c>
      <c r="P21" s="35"/>
      <c r="Q21" s="35">
        <v>70</v>
      </c>
      <c r="R21" s="35">
        <v>100</v>
      </c>
      <c r="S21" s="35">
        <v>30</v>
      </c>
      <c r="T21" s="23"/>
      <c r="U21" s="35">
        <v>60</v>
      </c>
      <c r="V21" s="27"/>
      <c r="W21" s="27"/>
      <c r="X21" s="48">
        <f t="shared" si="8"/>
        <v>260</v>
      </c>
      <c r="Y21" s="12">
        <f t="shared" si="6"/>
        <v>100</v>
      </c>
      <c r="Z21" s="23"/>
      <c r="AA21" s="35">
        <v>70</v>
      </c>
      <c r="AB21" s="35">
        <v>100</v>
      </c>
      <c r="AC21" s="35">
        <v>30</v>
      </c>
      <c r="AD21" s="23"/>
      <c r="AE21" s="35">
        <v>60</v>
      </c>
      <c r="AF21" s="23"/>
      <c r="AG21" s="23"/>
      <c r="AH21" s="46">
        <f>AI21+AJ21+AK21+AL21+AM21+AN21+AO21+AP21</f>
        <v>5720</v>
      </c>
      <c r="AI21" s="44"/>
      <c r="AJ21" s="35">
        <v>1800</v>
      </c>
      <c r="AK21" s="35">
        <v>1880</v>
      </c>
      <c r="AL21" s="35">
        <v>720</v>
      </c>
      <c r="AM21" s="44"/>
      <c r="AN21" s="35">
        <v>1320</v>
      </c>
      <c r="AO21" s="44"/>
      <c r="AP21" s="44"/>
      <c r="AQ21" s="36">
        <f t="shared" si="11"/>
        <v>22</v>
      </c>
      <c r="AR21" s="36" t="e">
        <f aca="true" t="shared" si="20" ref="AR21:AR29">AI21/Z21</f>
        <v>#DIV/0!</v>
      </c>
      <c r="AS21" s="36">
        <f>AJ21/AA21</f>
        <v>25.714285714285715</v>
      </c>
      <c r="AT21" s="36">
        <f t="shared" si="14"/>
        <v>18.8</v>
      </c>
      <c r="AU21" s="36">
        <f aca="true" t="shared" si="21" ref="AU21:AU29">AL21/AC21</f>
        <v>24</v>
      </c>
      <c r="AV21" s="36" t="e">
        <f aca="true" t="shared" si="22" ref="AV21:AV29">AM21/AD21</f>
        <v>#DIV/0!</v>
      </c>
      <c r="AW21" s="36">
        <f aca="true" t="shared" si="23" ref="AW21:AW29">AN21/AE21</f>
        <v>22</v>
      </c>
      <c r="AX21" s="44"/>
      <c r="AY21" s="36" t="e">
        <f aca="true" t="shared" si="24" ref="AY21:AY29">AP21/AG21</f>
        <v>#DIV/0!</v>
      </c>
      <c r="AZ21" s="54"/>
      <c r="BA21" s="54"/>
      <c r="BB21" s="54"/>
      <c r="BC21" s="54"/>
      <c r="BD21" s="54"/>
    </row>
    <row r="22" spans="1:56" s="16" customFormat="1" ht="56.25" customHeight="1">
      <c r="A22" s="13"/>
      <c r="B22" s="17" t="s">
        <v>21</v>
      </c>
      <c r="C22" s="11">
        <v>300</v>
      </c>
      <c r="D22" s="11">
        <v>400</v>
      </c>
      <c r="E22" s="12">
        <f t="shared" si="2"/>
        <v>133.33333333333331</v>
      </c>
      <c r="F22" s="11">
        <v>2170</v>
      </c>
      <c r="G22" s="35">
        <v>2500</v>
      </c>
      <c r="H22" s="12">
        <f t="shared" si="3"/>
        <v>115.2073732718894</v>
      </c>
      <c r="I22" s="12">
        <v>400</v>
      </c>
      <c r="J22" s="35">
        <v>200</v>
      </c>
      <c r="K22" s="12">
        <f t="shared" si="4"/>
        <v>50</v>
      </c>
      <c r="L22" s="35"/>
      <c r="M22" s="12">
        <v>700</v>
      </c>
      <c r="N22" s="53">
        <f aca="true" t="shared" si="25" ref="N22:N27">P22+Q22+R22+S22+T22+U22+V22+W22</f>
        <v>450</v>
      </c>
      <c r="O22" s="12">
        <f t="shared" si="5"/>
        <v>64.28571428571429</v>
      </c>
      <c r="P22" s="35">
        <v>300</v>
      </c>
      <c r="Q22" s="35"/>
      <c r="R22" s="23"/>
      <c r="S22" s="35">
        <v>100</v>
      </c>
      <c r="T22" s="35">
        <v>50</v>
      </c>
      <c r="U22" s="27"/>
      <c r="V22" s="27"/>
      <c r="W22" s="27"/>
      <c r="X22" s="48">
        <f t="shared" si="8"/>
        <v>400</v>
      </c>
      <c r="Y22" s="12">
        <f t="shared" si="6"/>
        <v>88.88888888888889</v>
      </c>
      <c r="Z22" s="35">
        <v>300</v>
      </c>
      <c r="AA22" s="23"/>
      <c r="AB22" s="23"/>
      <c r="AC22" s="35">
        <v>100</v>
      </c>
      <c r="AD22" s="23"/>
      <c r="AE22" s="23"/>
      <c r="AF22" s="23"/>
      <c r="AG22" s="23"/>
      <c r="AH22" s="53">
        <f aca="true" t="shared" si="26" ref="AH22:AH28">AI22+AJ22+AK22+AL22+AM22+AN22+AO22+AP22</f>
        <v>7300</v>
      </c>
      <c r="AI22" s="35">
        <v>5000</v>
      </c>
      <c r="AJ22" s="44"/>
      <c r="AK22" s="44"/>
      <c r="AL22" s="35">
        <v>2300</v>
      </c>
      <c r="AM22" s="44"/>
      <c r="AN22" s="44"/>
      <c r="AO22" s="44"/>
      <c r="AP22" s="44"/>
      <c r="AQ22" s="36">
        <f t="shared" si="11"/>
        <v>18.25</v>
      </c>
      <c r="AR22" s="36">
        <f t="shared" si="20"/>
        <v>16.666666666666668</v>
      </c>
      <c r="AS22" s="36" t="e">
        <f aca="true" t="shared" si="27" ref="AS22:AS28">AJ22/AA22</f>
        <v>#DIV/0!</v>
      </c>
      <c r="AT22" s="36" t="e">
        <f t="shared" si="14"/>
        <v>#DIV/0!</v>
      </c>
      <c r="AU22" s="36">
        <f t="shared" si="21"/>
        <v>23</v>
      </c>
      <c r="AV22" s="36" t="e">
        <f t="shared" si="22"/>
        <v>#DIV/0!</v>
      </c>
      <c r="AW22" s="36" t="e">
        <f t="shared" si="23"/>
        <v>#DIV/0!</v>
      </c>
      <c r="AX22" s="44"/>
      <c r="AY22" s="36" t="e">
        <f t="shared" si="24"/>
        <v>#DIV/0!</v>
      </c>
      <c r="AZ22" s="54"/>
      <c r="BA22" s="54"/>
      <c r="BB22" s="54"/>
      <c r="BC22" s="54"/>
      <c r="BD22" s="54"/>
    </row>
    <row r="23" spans="1:56" s="16" customFormat="1" ht="56.25" customHeight="1">
      <c r="A23" s="13"/>
      <c r="B23" s="17" t="s">
        <v>22</v>
      </c>
      <c r="C23" s="11"/>
      <c r="D23" s="11"/>
      <c r="E23" s="12">
        <v>0</v>
      </c>
      <c r="F23" s="11"/>
      <c r="G23" s="13"/>
      <c r="H23" s="12"/>
      <c r="I23" s="12">
        <v>100</v>
      </c>
      <c r="J23" s="35">
        <v>80</v>
      </c>
      <c r="K23" s="12">
        <f t="shared" si="4"/>
        <v>80</v>
      </c>
      <c r="L23" s="35">
        <v>145</v>
      </c>
      <c r="M23" s="12">
        <v>506</v>
      </c>
      <c r="N23" s="53">
        <f t="shared" si="25"/>
        <v>381</v>
      </c>
      <c r="O23" s="12">
        <f t="shared" si="5"/>
        <v>75.29644268774703</v>
      </c>
      <c r="P23" s="35"/>
      <c r="Q23" s="35">
        <v>91</v>
      </c>
      <c r="R23" s="35">
        <v>102</v>
      </c>
      <c r="S23" s="35">
        <v>188</v>
      </c>
      <c r="T23" s="35"/>
      <c r="U23" s="27"/>
      <c r="V23" s="27"/>
      <c r="W23" s="27"/>
      <c r="X23" s="48">
        <f t="shared" si="8"/>
        <v>381</v>
      </c>
      <c r="Y23" s="12">
        <f t="shared" si="6"/>
        <v>100</v>
      </c>
      <c r="Z23" s="23"/>
      <c r="AA23" s="35">
        <v>91</v>
      </c>
      <c r="AB23" s="35">
        <v>102</v>
      </c>
      <c r="AC23" s="35">
        <v>188</v>
      </c>
      <c r="AD23" s="23"/>
      <c r="AE23" s="23"/>
      <c r="AF23" s="23"/>
      <c r="AG23" s="23"/>
      <c r="AH23" s="53">
        <f t="shared" si="26"/>
        <v>7620</v>
      </c>
      <c r="AI23" s="44"/>
      <c r="AJ23" s="35">
        <v>1620</v>
      </c>
      <c r="AK23" s="35">
        <v>1400</v>
      </c>
      <c r="AL23" s="35">
        <v>4600</v>
      </c>
      <c r="AM23" s="44"/>
      <c r="AN23" s="44"/>
      <c r="AO23" s="44"/>
      <c r="AP23" s="44"/>
      <c r="AQ23" s="36">
        <f t="shared" si="11"/>
        <v>20</v>
      </c>
      <c r="AR23" s="36" t="e">
        <f t="shared" si="20"/>
        <v>#DIV/0!</v>
      </c>
      <c r="AS23" s="36">
        <f t="shared" si="27"/>
        <v>17.802197802197803</v>
      </c>
      <c r="AT23" s="36">
        <f t="shared" si="14"/>
        <v>13.72549019607843</v>
      </c>
      <c r="AU23" s="36">
        <f t="shared" si="21"/>
        <v>24.46808510638298</v>
      </c>
      <c r="AV23" s="36" t="e">
        <f t="shared" si="22"/>
        <v>#DIV/0!</v>
      </c>
      <c r="AW23" s="36" t="e">
        <f t="shared" si="23"/>
        <v>#DIV/0!</v>
      </c>
      <c r="AX23" s="44"/>
      <c r="AY23" s="36" t="e">
        <f t="shared" si="24"/>
        <v>#DIV/0!</v>
      </c>
      <c r="AZ23" s="54"/>
      <c r="BA23" s="54"/>
      <c r="BB23" s="54"/>
      <c r="BC23" s="54"/>
      <c r="BD23" s="54"/>
    </row>
    <row r="24" spans="1:56" s="16" customFormat="1" ht="56.25" customHeight="1">
      <c r="A24" s="13"/>
      <c r="B24" s="17" t="s">
        <v>26</v>
      </c>
      <c r="C24" s="11">
        <v>180</v>
      </c>
      <c r="D24" s="11">
        <v>85</v>
      </c>
      <c r="E24" s="12">
        <f t="shared" si="2"/>
        <v>47.22222222222222</v>
      </c>
      <c r="F24" s="11">
        <v>2170</v>
      </c>
      <c r="G24" s="11">
        <v>2200</v>
      </c>
      <c r="H24" s="12">
        <f t="shared" si="3"/>
        <v>101.38248847926268</v>
      </c>
      <c r="I24" s="12">
        <v>250</v>
      </c>
      <c r="J24" s="35">
        <v>200</v>
      </c>
      <c r="K24" s="12">
        <f t="shared" si="4"/>
        <v>80</v>
      </c>
      <c r="L24" s="35"/>
      <c r="M24" s="12">
        <v>880</v>
      </c>
      <c r="N24" s="53">
        <f t="shared" si="25"/>
        <v>415</v>
      </c>
      <c r="O24" s="12">
        <f t="shared" si="5"/>
        <v>47.159090909090914</v>
      </c>
      <c r="P24" s="35"/>
      <c r="Q24" s="35"/>
      <c r="R24" s="35">
        <v>200</v>
      </c>
      <c r="S24" s="35">
        <v>215</v>
      </c>
      <c r="T24" s="23"/>
      <c r="U24" s="27"/>
      <c r="V24" s="27"/>
      <c r="W24" s="27"/>
      <c r="X24" s="48">
        <f t="shared" si="8"/>
        <v>355</v>
      </c>
      <c r="Y24" s="12">
        <f t="shared" si="6"/>
        <v>85.54216867469879</v>
      </c>
      <c r="Z24" s="23"/>
      <c r="AA24" s="23"/>
      <c r="AB24" s="35">
        <v>200</v>
      </c>
      <c r="AC24" s="35">
        <v>155</v>
      </c>
      <c r="AD24" s="23"/>
      <c r="AE24" s="23"/>
      <c r="AF24" s="23"/>
      <c r="AG24" s="23"/>
      <c r="AH24" s="53">
        <f t="shared" si="26"/>
        <v>7550</v>
      </c>
      <c r="AI24" s="44"/>
      <c r="AJ24" s="44"/>
      <c r="AK24" s="35">
        <v>3320</v>
      </c>
      <c r="AL24" s="35">
        <v>4230</v>
      </c>
      <c r="AM24" s="44"/>
      <c r="AN24" s="44"/>
      <c r="AO24" s="44"/>
      <c r="AP24" s="44"/>
      <c r="AQ24" s="36">
        <f t="shared" si="11"/>
        <v>21.267605633802816</v>
      </c>
      <c r="AR24" s="36" t="e">
        <f t="shared" si="20"/>
        <v>#DIV/0!</v>
      </c>
      <c r="AS24" s="36" t="e">
        <f t="shared" si="27"/>
        <v>#DIV/0!</v>
      </c>
      <c r="AT24" s="36">
        <f t="shared" si="14"/>
        <v>16.6</v>
      </c>
      <c r="AU24" s="36">
        <f t="shared" si="21"/>
        <v>27.29032258064516</v>
      </c>
      <c r="AV24" s="36" t="e">
        <f t="shared" si="22"/>
        <v>#DIV/0!</v>
      </c>
      <c r="AW24" s="36" t="e">
        <f t="shared" si="23"/>
        <v>#DIV/0!</v>
      </c>
      <c r="AX24" s="44"/>
      <c r="AY24" s="36" t="e">
        <f t="shared" si="24"/>
        <v>#DIV/0!</v>
      </c>
      <c r="AZ24" s="54"/>
      <c r="BA24" s="54"/>
      <c r="BB24" s="54"/>
      <c r="BC24" s="54"/>
      <c r="BD24" s="54"/>
    </row>
    <row r="25" spans="1:56" s="16" customFormat="1" ht="56.25" customHeight="1">
      <c r="A25" s="13"/>
      <c r="B25" s="17" t="s">
        <v>23</v>
      </c>
      <c r="C25" s="11">
        <v>8</v>
      </c>
      <c r="D25" s="11">
        <v>30</v>
      </c>
      <c r="E25" s="12">
        <f t="shared" si="2"/>
        <v>375</v>
      </c>
      <c r="F25" s="13"/>
      <c r="G25" s="13"/>
      <c r="H25" s="12"/>
      <c r="I25" s="12">
        <v>200</v>
      </c>
      <c r="J25" s="35">
        <v>230</v>
      </c>
      <c r="K25" s="12">
        <f t="shared" si="4"/>
        <v>114.99999999999999</v>
      </c>
      <c r="L25" s="35">
        <v>100</v>
      </c>
      <c r="M25" s="12">
        <v>560</v>
      </c>
      <c r="N25" s="53">
        <f t="shared" si="25"/>
        <v>302</v>
      </c>
      <c r="O25" s="12">
        <f t="shared" si="5"/>
        <v>53.92857142857142</v>
      </c>
      <c r="P25" s="35"/>
      <c r="Q25" s="35">
        <v>100</v>
      </c>
      <c r="R25" s="35">
        <v>135</v>
      </c>
      <c r="S25" s="35">
        <v>67</v>
      </c>
      <c r="T25" s="46"/>
      <c r="U25" s="32"/>
      <c r="V25" s="32"/>
      <c r="W25" s="32"/>
      <c r="X25" s="48">
        <f t="shared" si="8"/>
        <v>302</v>
      </c>
      <c r="Y25" s="12">
        <f t="shared" si="6"/>
        <v>100</v>
      </c>
      <c r="Z25" s="46"/>
      <c r="AA25" s="35">
        <v>100</v>
      </c>
      <c r="AB25" s="35">
        <v>135</v>
      </c>
      <c r="AC25" s="35">
        <v>67</v>
      </c>
      <c r="AD25" s="46"/>
      <c r="AE25" s="46"/>
      <c r="AF25" s="46"/>
      <c r="AG25" s="46"/>
      <c r="AH25" s="53">
        <f t="shared" si="26"/>
        <v>6350</v>
      </c>
      <c r="AI25" s="46"/>
      <c r="AJ25" s="35">
        <v>2280</v>
      </c>
      <c r="AK25" s="35">
        <v>2430</v>
      </c>
      <c r="AL25" s="35">
        <v>1640</v>
      </c>
      <c r="AM25" s="44"/>
      <c r="AN25" s="44"/>
      <c r="AO25" s="44"/>
      <c r="AP25" s="44"/>
      <c r="AQ25" s="36">
        <f t="shared" si="11"/>
        <v>21.026490066225165</v>
      </c>
      <c r="AR25" s="36" t="e">
        <f t="shared" si="20"/>
        <v>#DIV/0!</v>
      </c>
      <c r="AS25" s="36">
        <f t="shared" si="27"/>
        <v>22.8</v>
      </c>
      <c r="AT25" s="36">
        <f t="shared" si="14"/>
        <v>18</v>
      </c>
      <c r="AU25" s="36">
        <f t="shared" si="21"/>
        <v>24.47761194029851</v>
      </c>
      <c r="AV25" s="36" t="e">
        <f t="shared" si="22"/>
        <v>#DIV/0!</v>
      </c>
      <c r="AW25" s="36" t="e">
        <f t="shared" si="23"/>
        <v>#DIV/0!</v>
      </c>
      <c r="AX25" s="44"/>
      <c r="AY25" s="36" t="e">
        <f t="shared" si="24"/>
        <v>#DIV/0!</v>
      </c>
      <c r="AZ25" s="54"/>
      <c r="BA25" s="54"/>
      <c r="BB25" s="54"/>
      <c r="BC25" s="54"/>
      <c r="BD25" s="54"/>
    </row>
    <row r="26" spans="1:56" s="16" customFormat="1" ht="56.25" customHeight="1">
      <c r="A26" s="13"/>
      <c r="B26" s="17" t="s">
        <v>24</v>
      </c>
      <c r="C26" s="11">
        <v>30</v>
      </c>
      <c r="D26" s="11">
        <v>60</v>
      </c>
      <c r="E26" s="12">
        <f t="shared" si="2"/>
        <v>200</v>
      </c>
      <c r="F26" s="13"/>
      <c r="G26" s="13"/>
      <c r="H26" s="12"/>
      <c r="I26" s="12">
        <v>200</v>
      </c>
      <c r="J26" s="35">
        <v>100</v>
      </c>
      <c r="K26" s="12">
        <f t="shared" si="4"/>
        <v>50</v>
      </c>
      <c r="L26" s="35"/>
      <c r="M26" s="12">
        <v>758</v>
      </c>
      <c r="N26" s="53">
        <f t="shared" si="25"/>
        <v>528</v>
      </c>
      <c r="O26" s="12">
        <f t="shared" si="5"/>
        <v>69.65699208443272</v>
      </c>
      <c r="P26" s="35"/>
      <c r="Q26" s="35">
        <v>120</v>
      </c>
      <c r="R26" s="35">
        <v>200</v>
      </c>
      <c r="S26" s="35">
        <v>183</v>
      </c>
      <c r="T26" s="35">
        <v>25</v>
      </c>
      <c r="U26" s="27"/>
      <c r="V26" s="27"/>
      <c r="W26" s="27"/>
      <c r="X26" s="48">
        <f t="shared" si="8"/>
        <v>528</v>
      </c>
      <c r="Y26" s="12">
        <f t="shared" si="6"/>
        <v>100</v>
      </c>
      <c r="Z26" s="23"/>
      <c r="AA26" s="35">
        <v>120</v>
      </c>
      <c r="AB26" s="35">
        <v>200</v>
      </c>
      <c r="AC26" s="35">
        <v>183</v>
      </c>
      <c r="AD26" s="35">
        <v>25</v>
      </c>
      <c r="AE26" s="23"/>
      <c r="AF26" s="23"/>
      <c r="AG26" s="23"/>
      <c r="AH26" s="53">
        <f t="shared" si="26"/>
        <v>12250</v>
      </c>
      <c r="AI26" s="44"/>
      <c r="AJ26" s="35">
        <v>2750</v>
      </c>
      <c r="AK26" s="35">
        <v>4000</v>
      </c>
      <c r="AL26" s="35">
        <v>5000</v>
      </c>
      <c r="AM26" s="35">
        <v>500</v>
      </c>
      <c r="AN26" s="44"/>
      <c r="AO26" s="44"/>
      <c r="AP26" s="44"/>
      <c r="AQ26" s="36">
        <f t="shared" si="11"/>
        <v>23.200757575757574</v>
      </c>
      <c r="AR26" s="36" t="e">
        <f t="shared" si="20"/>
        <v>#DIV/0!</v>
      </c>
      <c r="AS26" s="36">
        <f t="shared" si="27"/>
        <v>22.916666666666668</v>
      </c>
      <c r="AT26" s="36">
        <f t="shared" si="14"/>
        <v>20</v>
      </c>
      <c r="AU26" s="36">
        <f t="shared" si="21"/>
        <v>27.3224043715847</v>
      </c>
      <c r="AV26" s="36">
        <f t="shared" si="22"/>
        <v>20</v>
      </c>
      <c r="AW26" s="36" t="e">
        <f t="shared" si="23"/>
        <v>#DIV/0!</v>
      </c>
      <c r="AX26" s="44"/>
      <c r="AY26" s="36" t="e">
        <f t="shared" si="24"/>
        <v>#DIV/0!</v>
      </c>
      <c r="AZ26" s="54"/>
      <c r="BA26" s="54"/>
      <c r="BB26" s="54"/>
      <c r="BC26" s="54"/>
      <c r="BD26" s="54"/>
    </row>
    <row r="27" spans="1:56" s="16" customFormat="1" ht="56.25" customHeight="1">
      <c r="A27" s="13"/>
      <c r="B27" s="17" t="s">
        <v>25</v>
      </c>
      <c r="C27" s="13"/>
      <c r="D27" s="11"/>
      <c r="E27" s="12"/>
      <c r="F27" s="13"/>
      <c r="G27" s="13"/>
      <c r="H27" s="12"/>
      <c r="I27" s="12"/>
      <c r="J27" s="35"/>
      <c r="K27" s="12"/>
      <c r="L27" s="35">
        <v>40</v>
      </c>
      <c r="M27" s="12">
        <v>286</v>
      </c>
      <c r="N27" s="53">
        <f t="shared" si="25"/>
        <v>119</v>
      </c>
      <c r="O27" s="12">
        <f t="shared" si="5"/>
        <v>41.60839160839161</v>
      </c>
      <c r="P27" s="35"/>
      <c r="Q27" s="35"/>
      <c r="R27" s="35">
        <v>119</v>
      </c>
      <c r="S27" s="23"/>
      <c r="T27" s="23"/>
      <c r="U27" s="27"/>
      <c r="V27" s="27"/>
      <c r="W27" s="27"/>
      <c r="X27" s="48">
        <f t="shared" si="8"/>
        <v>119</v>
      </c>
      <c r="Y27" s="12">
        <f t="shared" si="6"/>
        <v>100</v>
      </c>
      <c r="Z27" s="23"/>
      <c r="AA27" s="23"/>
      <c r="AB27" s="35">
        <v>119</v>
      </c>
      <c r="AC27" s="23"/>
      <c r="AD27" s="23"/>
      <c r="AE27" s="23"/>
      <c r="AF27" s="23"/>
      <c r="AG27" s="23"/>
      <c r="AH27" s="53">
        <f t="shared" si="26"/>
        <v>2142</v>
      </c>
      <c r="AI27" s="44"/>
      <c r="AJ27" s="44"/>
      <c r="AK27" s="35">
        <v>2142</v>
      </c>
      <c r="AL27" s="44"/>
      <c r="AM27" s="44"/>
      <c r="AN27" s="44"/>
      <c r="AO27" s="44"/>
      <c r="AP27" s="44"/>
      <c r="AQ27" s="36">
        <f t="shared" si="11"/>
        <v>18</v>
      </c>
      <c r="AR27" s="36" t="e">
        <f t="shared" si="20"/>
        <v>#DIV/0!</v>
      </c>
      <c r="AS27" s="36" t="e">
        <f t="shared" si="27"/>
        <v>#DIV/0!</v>
      </c>
      <c r="AT27" s="36">
        <f t="shared" si="14"/>
        <v>18</v>
      </c>
      <c r="AU27" s="36" t="e">
        <f t="shared" si="21"/>
        <v>#DIV/0!</v>
      </c>
      <c r="AV27" s="36" t="e">
        <f t="shared" si="22"/>
        <v>#DIV/0!</v>
      </c>
      <c r="AW27" s="36" t="e">
        <f t="shared" si="23"/>
        <v>#DIV/0!</v>
      </c>
      <c r="AX27" s="44"/>
      <c r="AY27" s="36" t="e">
        <f t="shared" si="24"/>
        <v>#DIV/0!</v>
      </c>
      <c r="AZ27" s="54"/>
      <c r="BA27" s="54"/>
      <c r="BB27" s="54"/>
      <c r="BC27" s="54"/>
      <c r="BD27" s="54"/>
    </row>
    <row r="28" spans="1:56" s="20" customFormat="1" ht="56.25" customHeight="1" outlineLevel="1">
      <c r="A28" s="26"/>
      <c r="B28" s="10" t="s">
        <v>16</v>
      </c>
      <c r="C28" s="26">
        <v>2920</v>
      </c>
      <c r="D28" s="26">
        <v>2530</v>
      </c>
      <c r="E28" s="25">
        <f t="shared" si="2"/>
        <v>86.64383561643835</v>
      </c>
      <c r="F28" s="26">
        <v>5430</v>
      </c>
      <c r="G28" s="26">
        <v>8700</v>
      </c>
      <c r="H28" s="25">
        <f t="shared" si="3"/>
        <v>160.2209944751381</v>
      </c>
      <c r="I28" s="25">
        <v>1750</v>
      </c>
      <c r="J28" s="47">
        <v>1060</v>
      </c>
      <c r="K28" s="25">
        <f t="shared" si="4"/>
        <v>60.57142857142858</v>
      </c>
      <c r="L28" s="46">
        <v>415</v>
      </c>
      <c r="M28" s="25">
        <v>8528.62</v>
      </c>
      <c r="N28" s="41">
        <f>P28+Q28+R28+S28+T28+U28+V28+W28</f>
        <v>3809</v>
      </c>
      <c r="O28" s="25">
        <f t="shared" si="5"/>
        <v>44.66138718807966</v>
      </c>
      <c r="P28" s="39">
        <v>335</v>
      </c>
      <c r="Q28" s="41">
        <v>635</v>
      </c>
      <c r="R28" s="26">
        <v>1048</v>
      </c>
      <c r="S28" s="47">
        <v>1451</v>
      </c>
      <c r="T28" s="41">
        <v>165</v>
      </c>
      <c r="U28" s="49">
        <v>175</v>
      </c>
      <c r="V28" s="32"/>
      <c r="W28" s="32"/>
      <c r="X28" s="48">
        <f>Z28+AA28+AB28+AC28+AD28+AE28+AF28+AG28</f>
        <v>3689</v>
      </c>
      <c r="Y28" s="12">
        <f t="shared" si="6"/>
        <v>96.84956681543713</v>
      </c>
      <c r="Z28" s="44">
        <v>335</v>
      </c>
      <c r="AA28" s="44">
        <v>635</v>
      </c>
      <c r="AB28" s="44">
        <v>1048</v>
      </c>
      <c r="AC28" s="44">
        <v>1381</v>
      </c>
      <c r="AD28" s="44">
        <v>115</v>
      </c>
      <c r="AE28" s="44">
        <v>175</v>
      </c>
      <c r="AF28" s="44"/>
      <c r="AG28" s="44"/>
      <c r="AH28" s="53">
        <f t="shared" si="26"/>
        <v>79121</v>
      </c>
      <c r="AI28" s="44">
        <v>5700</v>
      </c>
      <c r="AJ28" s="44">
        <v>14550</v>
      </c>
      <c r="AK28" s="44">
        <v>17432</v>
      </c>
      <c r="AL28" s="44">
        <v>34694</v>
      </c>
      <c r="AM28" s="44">
        <v>2980</v>
      </c>
      <c r="AN28" s="44">
        <v>3765</v>
      </c>
      <c r="AO28" s="44"/>
      <c r="AP28" s="44"/>
      <c r="AQ28" s="37">
        <f t="shared" si="11"/>
        <v>21.447817836812145</v>
      </c>
      <c r="AR28" s="37">
        <f t="shared" si="20"/>
        <v>17.01492537313433</v>
      </c>
      <c r="AS28" s="37">
        <f t="shared" si="27"/>
        <v>22.913385826771652</v>
      </c>
      <c r="AT28" s="37">
        <f t="shared" si="14"/>
        <v>16.633587786259543</v>
      </c>
      <c r="AU28" s="37">
        <f t="shared" si="21"/>
        <v>25.12237509051412</v>
      </c>
      <c r="AV28" s="37">
        <f t="shared" si="22"/>
        <v>25.91304347826087</v>
      </c>
      <c r="AW28" s="37">
        <f t="shared" si="23"/>
        <v>21.514285714285716</v>
      </c>
      <c r="AX28" s="52"/>
      <c r="AY28" s="37" t="e">
        <f t="shared" si="24"/>
        <v>#DIV/0!</v>
      </c>
      <c r="AZ28" s="54">
        <v>43</v>
      </c>
      <c r="BA28" s="54"/>
      <c r="BB28" s="54"/>
      <c r="BC28" s="54"/>
      <c r="BD28" s="54"/>
    </row>
    <row r="29" spans="1:56" s="21" customFormat="1" ht="56.25" customHeight="1" outlineLevel="1">
      <c r="A29" s="14"/>
      <c r="B29" s="7" t="s">
        <v>17</v>
      </c>
      <c r="C29" s="14">
        <f aca="true" t="shared" si="28" ref="C29:L29">C28+C20</f>
        <v>6500</v>
      </c>
      <c r="D29" s="14">
        <f t="shared" si="28"/>
        <v>6090</v>
      </c>
      <c r="E29" s="25">
        <f t="shared" si="2"/>
        <v>93.6923076923077</v>
      </c>
      <c r="F29" s="14">
        <f t="shared" si="28"/>
        <v>40000</v>
      </c>
      <c r="G29" s="14">
        <f t="shared" si="28"/>
        <v>41415</v>
      </c>
      <c r="H29" s="25">
        <f t="shared" si="3"/>
        <v>103.5375</v>
      </c>
      <c r="I29" s="14">
        <v>6900</v>
      </c>
      <c r="J29" s="14">
        <f>J28+J20</f>
        <v>4554</v>
      </c>
      <c r="K29" s="25">
        <f t="shared" si="4"/>
        <v>66</v>
      </c>
      <c r="L29" s="14">
        <f t="shared" si="28"/>
        <v>1500</v>
      </c>
      <c r="M29" s="45">
        <f aca="true" t="shared" si="29" ref="M29:V29">M20+M28</f>
        <v>24123.620000000003</v>
      </c>
      <c r="N29" s="41">
        <f t="shared" si="29"/>
        <v>13454</v>
      </c>
      <c r="O29" s="25">
        <f t="shared" si="5"/>
        <v>55.771065868223744</v>
      </c>
      <c r="P29" s="39">
        <f t="shared" si="29"/>
        <v>1248</v>
      </c>
      <c r="Q29" s="41">
        <f t="shared" si="29"/>
        <v>2251</v>
      </c>
      <c r="R29" s="41">
        <f t="shared" si="29"/>
        <v>3233</v>
      </c>
      <c r="S29" s="47">
        <f>S28+S20</f>
        <v>5336</v>
      </c>
      <c r="T29" s="41">
        <f t="shared" si="29"/>
        <v>493</v>
      </c>
      <c r="U29" s="41">
        <f t="shared" si="29"/>
        <v>613</v>
      </c>
      <c r="V29" s="41">
        <f t="shared" si="29"/>
        <v>210</v>
      </c>
      <c r="W29" s="38">
        <f aca="true" t="shared" si="30" ref="W29:AP29">W20+W28</f>
        <v>70</v>
      </c>
      <c r="X29" s="48">
        <f t="shared" si="8"/>
        <v>12968</v>
      </c>
      <c r="Y29" s="12">
        <f t="shared" si="6"/>
        <v>96.3876913928943</v>
      </c>
      <c r="Z29" s="44">
        <f t="shared" si="30"/>
        <v>1248</v>
      </c>
      <c r="AA29" s="44">
        <f t="shared" si="30"/>
        <v>2161</v>
      </c>
      <c r="AB29" s="44">
        <f t="shared" si="30"/>
        <v>3233</v>
      </c>
      <c r="AC29" s="44">
        <f t="shared" si="30"/>
        <v>5247</v>
      </c>
      <c r="AD29" s="44">
        <f t="shared" si="30"/>
        <v>348</v>
      </c>
      <c r="AE29" s="44">
        <f t="shared" si="30"/>
        <v>563</v>
      </c>
      <c r="AF29" s="44">
        <f t="shared" si="30"/>
        <v>115</v>
      </c>
      <c r="AG29" s="44">
        <f t="shared" si="30"/>
        <v>53</v>
      </c>
      <c r="AH29" s="44">
        <f t="shared" si="30"/>
        <v>300355</v>
      </c>
      <c r="AI29" s="44">
        <f t="shared" si="30"/>
        <v>23792</v>
      </c>
      <c r="AJ29" s="44">
        <f t="shared" si="30"/>
        <v>53072</v>
      </c>
      <c r="AK29" s="44">
        <f t="shared" si="30"/>
        <v>62266</v>
      </c>
      <c r="AL29" s="44">
        <f t="shared" si="30"/>
        <v>135494</v>
      </c>
      <c r="AM29" s="44">
        <f t="shared" si="30"/>
        <v>9289</v>
      </c>
      <c r="AN29" s="44">
        <f t="shared" si="30"/>
        <v>13772</v>
      </c>
      <c r="AO29" s="44">
        <f t="shared" si="30"/>
        <v>1937</v>
      </c>
      <c r="AP29" s="44">
        <f t="shared" si="30"/>
        <v>733</v>
      </c>
      <c r="AQ29" s="37">
        <f t="shared" si="11"/>
        <v>23.161243059839606</v>
      </c>
      <c r="AR29" s="37">
        <f t="shared" si="20"/>
        <v>19.064102564102566</v>
      </c>
      <c r="AS29" s="51">
        <f>AJ29/AA29</f>
        <v>24.559000462748728</v>
      </c>
      <c r="AT29" s="37">
        <f t="shared" si="14"/>
        <v>19.259511289823692</v>
      </c>
      <c r="AU29" s="37">
        <f t="shared" si="21"/>
        <v>25.8231370306842</v>
      </c>
      <c r="AV29" s="37">
        <f t="shared" si="22"/>
        <v>26.692528735632184</v>
      </c>
      <c r="AW29" s="37">
        <f t="shared" si="23"/>
        <v>24.461811722912966</v>
      </c>
      <c r="AX29" s="51">
        <f>AO29/AF29</f>
        <v>16.843478260869563</v>
      </c>
      <c r="AY29" s="37">
        <f t="shared" si="24"/>
        <v>13.830188679245284</v>
      </c>
      <c r="AZ29" s="14">
        <v>611</v>
      </c>
      <c r="BA29" s="14">
        <v>130</v>
      </c>
      <c r="BB29" s="14">
        <v>21</v>
      </c>
      <c r="BC29" s="14">
        <v>130</v>
      </c>
      <c r="BD29" s="14">
        <v>10</v>
      </c>
    </row>
    <row r="30" ht="16.5">
      <c r="B30" s="8"/>
    </row>
    <row r="31" ht="16.5">
      <c r="B31" s="8"/>
    </row>
    <row r="32" spans="1:2" ht="30.75">
      <c r="A32" s="6"/>
      <c r="B32" s="9"/>
    </row>
    <row r="33" spans="1:2" ht="30.75">
      <c r="A33" s="6"/>
      <c r="B33" s="9"/>
    </row>
    <row r="34" spans="1:2" ht="30.75">
      <c r="A34" s="6"/>
      <c r="B34" s="9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spans="1:2" ht="30.75">
      <c r="A42" s="6"/>
      <c r="B42" s="5"/>
    </row>
    <row r="43" spans="1:2" ht="30.75">
      <c r="A43" s="6"/>
      <c r="B43" s="5"/>
    </row>
    <row r="44" spans="1:2" ht="30.75">
      <c r="A44" s="6"/>
      <c r="B44" s="5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32">
    <mergeCell ref="P3:W3"/>
    <mergeCell ref="M2:W2"/>
    <mergeCell ref="M3:M4"/>
    <mergeCell ref="O3:O4"/>
    <mergeCell ref="Z3:AG3"/>
    <mergeCell ref="AH3:AH4"/>
    <mergeCell ref="A2:A4"/>
    <mergeCell ref="B2:B4"/>
    <mergeCell ref="C2:H2"/>
    <mergeCell ref="C3:E3"/>
    <mergeCell ref="F3:H3"/>
    <mergeCell ref="X3:X4"/>
    <mergeCell ref="N3:N4"/>
    <mergeCell ref="L2:L4"/>
    <mergeCell ref="J3:J4"/>
    <mergeCell ref="K3:K4"/>
    <mergeCell ref="I2:K2"/>
    <mergeCell ref="I3:I4"/>
    <mergeCell ref="C1:V1"/>
    <mergeCell ref="AR3:AY3"/>
    <mergeCell ref="X2:AG2"/>
    <mergeCell ref="AQ2:AY2"/>
    <mergeCell ref="AH2:AP2"/>
    <mergeCell ref="Y3:Y4"/>
    <mergeCell ref="AI3:AP3"/>
    <mergeCell ref="AQ3:AQ4"/>
    <mergeCell ref="AZ3:AZ4"/>
    <mergeCell ref="BA3:BA4"/>
    <mergeCell ref="BB3:BB4"/>
    <mergeCell ref="AZ2:BD2"/>
    <mergeCell ref="BC3:BC4"/>
    <mergeCell ref="BD3:BD4"/>
  </mergeCells>
  <printOptions horizontalCentered="1" verticalCentered="1"/>
  <pageMargins left="0" right="0" top="0" bottom="0" header="0" footer="0"/>
  <pageSetup horizontalDpi="600" verticalDpi="600" orientation="landscape" paperSize="9" scale="26" r:id="rId1"/>
  <colBreaks count="1" manualBreakCount="1">
    <brk id="2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2021-08-04T05:55:43Z</cp:lastPrinted>
  <dcterms:created xsi:type="dcterms:W3CDTF">2001-05-07T11:51:26Z</dcterms:created>
  <dcterms:modified xsi:type="dcterms:W3CDTF">2021-08-05T07:07:45Z</dcterms:modified>
  <cp:category/>
  <cp:version/>
  <cp:contentType/>
  <cp:contentStatus/>
</cp:coreProperties>
</file>