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095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'Свод'!$A$1:$AB$29</definedName>
  </definedNames>
  <calcPr fullCalcOnLoad="1"/>
</workbook>
</file>

<file path=xl/sharedStrings.xml><?xml version="1.0" encoding="utf-8"?>
<sst xmlns="http://schemas.openxmlformats.org/spreadsheetml/2006/main" count="63" uniqueCount="48">
  <si>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</si>
  <si>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</si>
  <si>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</si>
  <si>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</si>
  <si>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</si>
  <si>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</si>
  <si>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</si>
  <si>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</si>
  <si>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</si>
  <si>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</si>
  <si>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</si>
  <si>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</si>
  <si>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</si>
  <si>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</si>
  <si>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</si>
  <si>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</si>
  <si>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</si>
  <si>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</si>
  <si>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</si>
  <si>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</si>
  <si>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</si>
  <si>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</si>
  <si>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</si>
  <si>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</si>
  <si>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</si>
  <si>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</si>
  <si>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</si>
  <si>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Заготовлено, т</t>
  </si>
  <si>
    <t>Сено</t>
  </si>
  <si>
    <t>Сенаж</t>
  </si>
  <si>
    <t>План</t>
  </si>
  <si>
    <t>Вып.</t>
  </si>
  <si>
    <t xml:space="preserve">% </t>
  </si>
  <si>
    <t xml:space="preserve">Вып. </t>
  </si>
  <si>
    <t>%</t>
  </si>
  <si>
    <t>Урожайность, ц/га</t>
  </si>
  <si>
    <t>тритикале</t>
  </si>
  <si>
    <t>Вып</t>
  </si>
  <si>
    <t>Валовый сбор, т</t>
  </si>
  <si>
    <t>Посев озимых, га</t>
  </si>
  <si>
    <t xml:space="preserve">в т.ч. </t>
  </si>
  <si>
    <t xml:space="preserve"> рожь</t>
  </si>
  <si>
    <t xml:space="preserve">пшеница </t>
  </si>
  <si>
    <t>Убрано картофеля, га</t>
  </si>
  <si>
    <t>Силос</t>
  </si>
  <si>
    <t>Убрано кукурузы, га</t>
  </si>
  <si>
    <t xml:space="preserve">Вспашка зяби, га
</t>
  </si>
  <si>
    <t>Информация о ходе проведения  полевых работ в сельхозпредприятиях и К(Ф)Х  Яльчикского района  на14.09.2021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</si>
</sst>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4"/>
      <name val="Arial Cyr"/>
      <family val="0"/>
    </font>
    <font>
      <b/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2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2" borderId="11" xfId="0" applyFont="1" applyFill="1" applyBorder="1" applyAlignment="1">
      <alignment horizontal="center"/>
    </xf>
    <xf numFmtId="1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/>
    </xf>
    <xf numFmtId="0" fontId="8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172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32" borderId="11" xfId="0" applyFont="1" applyFill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/>
    </xf>
    <xf numFmtId="1" fontId="8" fillId="32" borderId="16" xfId="0" applyNumberFormat="1" applyFont="1" applyFill="1" applyBorder="1" applyAlignment="1">
      <alignment horizontal="center" vertical="center"/>
    </xf>
    <xf numFmtId="1" fontId="6" fillId="32" borderId="16" xfId="0" applyNumberFormat="1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 readingOrder="1"/>
    </xf>
    <xf numFmtId="1" fontId="8" fillId="32" borderId="11" xfId="0" applyNumberFormat="1" applyFont="1" applyFill="1" applyBorder="1" applyAlignment="1">
      <alignment vertical="center"/>
    </xf>
    <xf numFmtId="1" fontId="6" fillId="32" borderId="11" xfId="0" applyNumberFormat="1" applyFont="1" applyFill="1" applyBorder="1" applyAlignment="1">
      <alignment/>
    </xf>
    <xf numFmtId="0" fontId="6" fillId="32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170" fontId="10" fillId="0" borderId="17" xfId="43" applyFont="1" applyBorder="1" applyAlignment="1">
      <alignment horizontal="center" vertical="center"/>
    </xf>
    <xf numFmtId="170" fontId="10" fillId="0" borderId="14" xfId="43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8"/>
  <sheetViews>
    <sheetView tabSelected="1" view="pageBreakPreview" zoomScale="44" zoomScaleNormal="60" zoomScaleSheetLayoutView="44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5" sqref="J5"/>
    </sheetView>
  </sheetViews>
  <sheetFormatPr defaultColWidth="9.00390625" defaultRowHeight="12.75" outlineLevelRow="1"/>
  <cols>
    <col min="1" max="1" width="11.75390625" style="1" customWidth="1"/>
    <col min="2" max="2" width="52.25390625" style="4" customWidth="1"/>
    <col min="3" max="3" width="17.875" style="1" customWidth="1"/>
    <col min="4" max="4" width="17.125" style="1" customWidth="1"/>
    <col min="5" max="5" width="13.375" style="1" customWidth="1"/>
    <col min="6" max="6" width="16.75390625" style="1" customWidth="1"/>
    <col min="7" max="7" width="15.00390625" style="1" customWidth="1"/>
    <col min="8" max="8" width="13.375" style="1" customWidth="1"/>
    <col min="9" max="9" width="16.625" style="1" customWidth="1"/>
    <col min="10" max="10" width="17.00390625" style="1" customWidth="1"/>
    <col min="11" max="11" width="13.00390625" style="1" customWidth="1"/>
    <col min="12" max="12" width="15.875" style="1" customWidth="1"/>
    <col min="13" max="13" width="18.125" style="1" customWidth="1"/>
    <col min="14" max="14" width="14.00390625" style="1" customWidth="1"/>
    <col min="15" max="15" width="15.00390625" style="1" customWidth="1"/>
    <col min="16" max="16" width="14.25390625" style="1" customWidth="1"/>
    <col min="17" max="17" width="15.00390625" style="1" customWidth="1"/>
    <col min="18" max="18" width="15.125" style="1" customWidth="1"/>
    <col min="19" max="19" width="14.75390625" style="1" customWidth="1"/>
    <col min="20" max="20" width="13.75390625" style="1" customWidth="1"/>
    <col min="21" max="22" width="18.00390625" style="1" customWidth="1"/>
    <col min="23" max="23" width="17.00390625" style="1" customWidth="1"/>
    <col min="24" max="24" width="15.625" style="1" customWidth="1"/>
    <col min="25" max="25" width="12.75390625" style="1" customWidth="1"/>
    <col min="26" max="26" width="13.00390625" style="1" customWidth="1"/>
    <col min="27" max="27" width="16.25390625" style="1" customWidth="1"/>
    <col min="28" max="28" width="12.00390625" style="1" customWidth="1"/>
    <col min="29" max="16384" width="9.125" style="1" customWidth="1"/>
  </cols>
  <sheetData>
    <row r="1" spans="2:24" s="2" customFormat="1" ht="175.5" customHeight="1">
      <c r="B1" s="31"/>
      <c r="C1" s="52" t="s">
        <v>47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8" s="3" customFormat="1" ht="177" customHeight="1">
      <c r="A2" s="67" t="s">
        <v>13</v>
      </c>
      <c r="B2" s="69" t="s">
        <v>18</v>
      </c>
      <c r="C2" s="71" t="s">
        <v>27</v>
      </c>
      <c r="D2" s="72"/>
      <c r="E2" s="72"/>
      <c r="F2" s="72"/>
      <c r="G2" s="72"/>
      <c r="H2" s="72"/>
      <c r="I2" s="72"/>
      <c r="J2" s="72"/>
      <c r="K2" s="73"/>
      <c r="L2" s="81" t="s">
        <v>46</v>
      </c>
      <c r="M2" s="72"/>
      <c r="N2" s="73"/>
      <c r="O2" s="58" t="s">
        <v>45</v>
      </c>
      <c r="P2" s="59"/>
      <c r="Q2" s="59"/>
      <c r="R2" s="58" t="s">
        <v>43</v>
      </c>
      <c r="S2" s="59"/>
      <c r="T2" s="59"/>
      <c r="U2" s="59"/>
      <c r="V2" s="60"/>
      <c r="W2" s="74" t="s">
        <v>39</v>
      </c>
      <c r="X2" s="74"/>
      <c r="Y2" s="74"/>
      <c r="Z2" s="74"/>
      <c r="AA2" s="74"/>
      <c r="AB2" s="75"/>
    </row>
    <row r="3" spans="1:28" s="3" customFormat="1" ht="48.75" customHeight="1">
      <c r="A3" s="67"/>
      <c r="B3" s="69"/>
      <c r="C3" s="71" t="s">
        <v>28</v>
      </c>
      <c r="D3" s="72"/>
      <c r="E3" s="73"/>
      <c r="F3" s="71" t="s">
        <v>44</v>
      </c>
      <c r="G3" s="76"/>
      <c r="H3" s="77"/>
      <c r="I3" s="71" t="s">
        <v>29</v>
      </c>
      <c r="J3" s="72"/>
      <c r="K3" s="73"/>
      <c r="L3" s="88" t="s">
        <v>30</v>
      </c>
      <c r="M3" s="86" t="s">
        <v>31</v>
      </c>
      <c r="N3" s="79" t="s">
        <v>32</v>
      </c>
      <c r="O3" s="54" t="s">
        <v>30</v>
      </c>
      <c r="P3" s="56" t="s">
        <v>37</v>
      </c>
      <c r="Q3" s="61" t="s">
        <v>34</v>
      </c>
      <c r="R3" s="54" t="s">
        <v>30</v>
      </c>
      <c r="S3" s="56" t="s">
        <v>37</v>
      </c>
      <c r="T3" s="61" t="s">
        <v>34</v>
      </c>
      <c r="U3" s="63" t="s">
        <v>38</v>
      </c>
      <c r="V3" s="65" t="s">
        <v>35</v>
      </c>
      <c r="W3" s="82" t="s">
        <v>30</v>
      </c>
      <c r="X3" s="82" t="s">
        <v>37</v>
      </c>
      <c r="Y3" s="84" t="s">
        <v>34</v>
      </c>
      <c r="Z3" s="74" t="s">
        <v>40</v>
      </c>
      <c r="AA3" s="74"/>
      <c r="AB3" s="78"/>
    </row>
    <row r="4" spans="1:28" s="3" customFormat="1" ht="146.25" customHeight="1">
      <c r="A4" s="68"/>
      <c r="B4" s="70"/>
      <c r="C4" s="14" t="s">
        <v>30</v>
      </c>
      <c r="D4" s="14" t="s">
        <v>33</v>
      </c>
      <c r="E4" s="14" t="s">
        <v>34</v>
      </c>
      <c r="F4" s="14" t="s">
        <v>30</v>
      </c>
      <c r="G4" s="14" t="s">
        <v>33</v>
      </c>
      <c r="H4" s="14" t="s">
        <v>34</v>
      </c>
      <c r="I4" s="14" t="s">
        <v>30</v>
      </c>
      <c r="J4" s="14" t="s">
        <v>31</v>
      </c>
      <c r="K4" s="14" t="s">
        <v>34</v>
      </c>
      <c r="L4" s="89"/>
      <c r="M4" s="87"/>
      <c r="N4" s="80"/>
      <c r="O4" s="55"/>
      <c r="P4" s="57"/>
      <c r="Q4" s="62"/>
      <c r="R4" s="55"/>
      <c r="S4" s="57"/>
      <c r="T4" s="62"/>
      <c r="U4" s="64"/>
      <c r="V4" s="66"/>
      <c r="W4" s="83"/>
      <c r="X4" s="83"/>
      <c r="Y4" s="85"/>
      <c r="Z4" s="36" t="s">
        <v>41</v>
      </c>
      <c r="AA4" s="37" t="s">
        <v>42</v>
      </c>
      <c r="AB4" s="42" t="s">
        <v>36</v>
      </c>
    </row>
    <row r="5" spans="1:28" s="15" customFormat="1" ht="56.25" customHeight="1" outlineLevel="1">
      <c r="A5" s="27">
        <v>1</v>
      </c>
      <c r="B5" s="17" t="s">
        <v>0</v>
      </c>
      <c r="C5" s="27">
        <v>320</v>
      </c>
      <c r="D5" s="27">
        <v>320</v>
      </c>
      <c r="E5" s="12">
        <f>D5/C5*100</f>
        <v>100</v>
      </c>
      <c r="F5" s="12">
        <v>3750</v>
      </c>
      <c r="G5" s="12">
        <v>2935</v>
      </c>
      <c r="H5" s="12">
        <f>G5/F5*100</f>
        <v>78.26666666666667</v>
      </c>
      <c r="I5" s="27">
        <v>7630</v>
      </c>
      <c r="J5" s="27">
        <v>7000</v>
      </c>
      <c r="K5" s="44">
        <f aca="true" t="shared" si="0" ref="K5:K10">J5/I5*100</f>
        <v>91.74311926605505</v>
      </c>
      <c r="L5" s="48">
        <v>3000</v>
      </c>
      <c r="M5" s="46">
        <v>1510</v>
      </c>
      <c r="N5" s="12">
        <f>M5/L5*100</f>
        <v>50.33333333333333</v>
      </c>
      <c r="O5" s="27">
        <v>150</v>
      </c>
      <c r="P5" s="27">
        <v>150</v>
      </c>
      <c r="Q5" s="12">
        <f>P5/O5*100</f>
        <v>100</v>
      </c>
      <c r="R5" s="26"/>
      <c r="S5" s="26"/>
      <c r="T5" s="49"/>
      <c r="U5" s="26"/>
      <c r="V5" s="26"/>
      <c r="W5" s="12">
        <v>1000</v>
      </c>
      <c r="X5" s="27">
        <f>Z5+AA5+AB5</f>
        <v>1004</v>
      </c>
      <c r="Y5" s="12">
        <f>X5/W5*100</f>
        <v>100.4</v>
      </c>
      <c r="Z5" s="27">
        <v>864</v>
      </c>
      <c r="AA5" s="27">
        <v>80</v>
      </c>
      <c r="AB5" s="27">
        <v>60</v>
      </c>
    </row>
    <row r="6" spans="1:28" s="15" customFormat="1" ht="56.25" customHeight="1" outlineLevel="1">
      <c r="A6" s="27">
        <v>2</v>
      </c>
      <c r="B6" s="17" t="s">
        <v>1</v>
      </c>
      <c r="C6" s="27">
        <v>400</v>
      </c>
      <c r="D6" s="27">
        <v>50</v>
      </c>
      <c r="E6" s="12">
        <f aca="true" t="shared" si="1" ref="E6:E29">D6/C6*100</f>
        <v>12.5</v>
      </c>
      <c r="F6" s="12">
        <v>1000</v>
      </c>
      <c r="G6" s="12"/>
      <c r="H6" s="12">
        <f>G6/F6*100</f>
        <v>0</v>
      </c>
      <c r="I6" s="27">
        <v>3260</v>
      </c>
      <c r="J6" s="27">
        <v>1900</v>
      </c>
      <c r="K6" s="44">
        <f t="shared" si="0"/>
        <v>58.282208588957054</v>
      </c>
      <c r="L6" s="48">
        <v>1150</v>
      </c>
      <c r="M6" s="46">
        <v>700</v>
      </c>
      <c r="N6" s="12">
        <f aca="true" t="shared" si="2" ref="N6:N29">M6/L6*100</f>
        <v>60.86956521739131</v>
      </c>
      <c r="O6" s="27">
        <v>49</v>
      </c>
      <c r="P6" s="27">
        <v>10</v>
      </c>
      <c r="Q6" s="12">
        <f aca="true" t="shared" si="3" ref="Q6:Q29">P6/O6*100</f>
        <v>20.408163265306122</v>
      </c>
      <c r="R6" s="26"/>
      <c r="S6" s="26"/>
      <c r="T6" s="49"/>
      <c r="U6" s="26"/>
      <c r="V6" s="26"/>
      <c r="W6" s="12">
        <v>220</v>
      </c>
      <c r="X6" s="27">
        <f aca="true" t="shared" si="4" ref="X6:X19">Z6+AA6</f>
        <v>100</v>
      </c>
      <c r="Y6" s="12">
        <f aca="true" t="shared" si="5" ref="Y6:Y29">X6/W6*100</f>
        <v>45.45454545454545</v>
      </c>
      <c r="Z6" s="27"/>
      <c r="AA6" s="27">
        <v>100</v>
      </c>
      <c r="AB6" s="26"/>
    </row>
    <row r="7" spans="1:28" s="16" customFormat="1" ht="56.25" customHeight="1" outlineLevel="1">
      <c r="A7" s="27">
        <v>3</v>
      </c>
      <c r="B7" s="17" t="s">
        <v>2</v>
      </c>
      <c r="C7" s="27">
        <v>500</v>
      </c>
      <c r="D7" s="27">
        <v>500</v>
      </c>
      <c r="E7" s="12">
        <f t="shared" si="1"/>
        <v>100</v>
      </c>
      <c r="F7" s="12">
        <v>2100</v>
      </c>
      <c r="G7" s="12">
        <v>1400</v>
      </c>
      <c r="H7" s="12">
        <f>G7/F7*100</f>
        <v>66.66666666666666</v>
      </c>
      <c r="I7" s="27">
        <v>2170</v>
      </c>
      <c r="J7" s="27">
        <v>2400</v>
      </c>
      <c r="K7" s="44">
        <f t="shared" si="0"/>
        <v>110.59907834101384</v>
      </c>
      <c r="L7" s="48">
        <v>1000</v>
      </c>
      <c r="M7" s="46">
        <v>350</v>
      </c>
      <c r="N7" s="12">
        <f t="shared" si="2"/>
        <v>35</v>
      </c>
      <c r="O7" s="27">
        <v>100</v>
      </c>
      <c r="P7" s="27">
        <v>100</v>
      </c>
      <c r="Q7" s="12">
        <f t="shared" si="3"/>
        <v>100</v>
      </c>
      <c r="R7" s="25"/>
      <c r="S7" s="25"/>
      <c r="T7" s="50"/>
      <c r="U7" s="25"/>
      <c r="V7" s="25"/>
      <c r="W7" s="12">
        <v>200</v>
      </c>
      <c r="X7" s="27">
        <f t="shared" si="4"/>
        <v>120</v>
      </c>
      <c r="Y7" s="12">
        <f t="shared" si="5"/>
        <v>60</v>
      </c>
      <c r="Z7" s="27">
        <v>120</v>
      </c>
      <c r="AA7" s="27"/>
      <c r="AB7" s="25"/>
    </row>
    <row r="8" spans="1:28" s="15" customFormat="1" ht="56.25" customHeight="1" outlineLevel="1">
      <c r="A8" s="27">
        <v>4</v>
      </c>
      <c r="B8" s="17" t="s">
        <v>4</v>
      </c>
      <c r="C8" s="27">
        <v>1100</v>
      </c>
      <c r="D8" s="27">
        <v>1000</v>
      </c>
      <c r="E8" s="12">
        <f t="shared" si="1"/>
        <v>90.9090909090909</v>
      </c>
      <c r="F8" s="12">
        <v>2500</v>
      </c>
      <c r="G8" s="12">
        <v>400</v>
      </c>
      <c r="H8" s="12">
        <f>G8/F8*100</f>
        <v>16</v>
      </c>
      <c r="I8" s="27">
        <v>4345</v>
      </c>
      <c r="J8" s="27">
        <v>4000</v>
      </c>
      <c r="K8" s="44">
        <f t="shared" si="0"/>
        <v>92.05983889528193</v>
      </c>
      <c r="L8" s="48">
        <v>1350</v>
      </c>
      <c r="M8" s="46">
        <v>460</v>
      </c>
      <c r="N8" s="12">
        <f t="shared" si="2"/>
        <v>34.074074074074076</v>
      </c>
      <c r="O8" s="27">
        <v>80</v>
      </c>
      <c r="P8" s="27">
        <v>30</v>
      </c>
      <c r="Q8" s="12">
        <f t="shared" si="3"/>
        <v>37.5</v>
      </c>
      <c r="R8" s="27"/>
      <c r="S8" s="27"/>
      <c r="T8" s="12"/>
      <c r="U8" s="27"/>
      <c r="V8" s="27"/>
      <c r="W8" s="12">
        <v>350</v>
      </c>
      <c r="X8" s="27">
        <f t="shared" si="4"/>
        <v>182</v>
      </c>
      <c r="Y8" s="12">
        <f t="shared" si="5"/>
        <v>52</v>
      </c>
      <c r="Z8" s="27">
        <v>67</v>
      </c>
      <c r="AA8" s="27">
        <v>115</v>
      </c>
      <c r="AB8" s="26"/>
    </row>
    <row r="9" spans="1:28" s="15" customFormat="1" ht="56.25" customHeight="1" outlineLevel="1">
      <c r="A9" s="27">
        <v>5</v>
      </c>
      <c r="B9" s="17" t="s">
        <v>5</v>
      </c>
      <c r="C9" s="27">
        <v>200</v>
      </c>
      <c r="D9" s="27">
        <v>220</v>
      </c>
      <c r="E9" s="12">
        <f t="shared" si="1"/>
        <v>110.00000000000001</v>
      </c>
      <c r="F9" s="12">
        <v>1000</v>
      </c>
      <c r="G9" s="12">
        <v>1600</v>
      </c>
      <c r="H9" s="12">
        <f>G9/F9*100</f>
        <v>160</v>
      </c>
      <c r="I9" s="27">
        <v>1740</v>
      </c>
      <c r="J9" s="27">
        <v>1883</v>
      </c>
      <c r="K9" s="44">
        <f t="shared" si="0"/>
        <v>108.2183908045977</v>
      </c>
      <c r="L9" s="48">
        <v>2100</v>
      </c>
      <c r="M9" s="46">
        <v>2100</v>
      </c>
      <c r="N9" s="12">
        <f t="shared" si="2"/>
        <v>100</v>
      </c>
      <c r="O9" s="27">
        <v>130</v>
      </c>
      <c r="P9" s="27">
        <v>130</v>
      </c>
      <c r="Q9" s="12">
        <f t="shared" si="3"/>
        <v>100</v>
      </c>
      <c r="R9" s="27"/>
      <c r="S9" s="27"/>
      <c r="T9" s="12"/>
      <c r="U9" s="27"/>
      <c r="V9" s="27"/>
      <c r="W9" s="12">
        <v>600</v>
      </c>
      <c r="X9" s="27">
        <f t="shared" si="4"/>
        <v>105</v>
      </c>
      <c r="Y9" s="12">
        <f t="shared" si="5"/>
        <v>17.5</v>
      </c>
      <c r="Z9" s="27"/>
      <c r="AA9" s="27">
        <v>105</v>
      </c>
      <c r="AB9" s="26"/>
    </row>
    <row r="10" spans="1:28" s="15" customFormat="1" ht="56.25" customHeight="1" outlineLevel="1">
      <c r="A10" s="27">
        <v>6</v>
      </c>
      <c r="B10" s="17" t="s">
        <v>6</v>
      </c>
      <c r="C10" s="27">
        <v>90</v>
      </c>
      <c r="D10" s="27">
        <v>100</v>
      </c>
      <c r="E10" s="12">
        <f t="shared" si="1"/>
        <v>111.11111111111111</v>
      </c>
      <c r="F10" s="12">
        <v>2150</v>
      </c>
      <c r="G10" s="12">
        <v>2135</v>
      </c>
      <c r="H10" s="12">
        <f aca="true" t="shared" si="6" ref="H10:H29">G10/F10*100</f>
        <v>99.30232558139535</v>
      </c>
      <c r="I10" s="27">
        <v>1950</v>
      </c>
      <c r="J10" s="27">
        <v>1790</v>
      </c>
      <c r="K10" s="44">
        <f t="shared" si="0"/>
        <v>91.7948717948718</v>
      </c>
      <c r="L10" s="48">
        <v>820</v>
      </c>
      <c r="M10" s="46">
        <v>585</v>
      </c>
      <c r="N10" s="12">
        <f t="shared" si="2"/>
        <v>71.34146341463415</v>
      </c>
      <c r="O10" s="27">
        <v>90</v>
      </c>
      <c r="P10" s="27">
        <v>90</v>
      </c>
      <c r="Q10" s="12">
        <f t="shared" si="3"/>
        <v>100</v>
      </c>
      <c r="R10" s="27"/>
      <c r="S10" s="27"/>
      <c r="T10" s="12"/>
      <c r="U10" s="27"/>
      <c r="V10" s="27"/>
      <c r="W10" s="12">
        <v>220</v>
      </c>
      <c r="X10" s="27">
        <f t="shared" si="4"/>
        <v>0</v>
      </c>
      <c r="Y10" s="12">
        <f t="shared" si="5"/>
        <v>0</v>
      </c>
      <c r="Z10" s="27"/>
      <c r="AA10" s="27"/>
      <c r="AB10" s="26"/>
    </row>
    <row r="11" spans="1:28" s="15" customFormat="1" ht="56.25" customHeight="1" outlineLevel="1">
      <c r="A11" s="27">
        <v>7</v>
      </c>
      <c r="B11" s="17" t="s">
        <v>7</v>
      </c>
      <c r="C11" s="27">
        <v>20</v>
      </c>
      <c r="D11" s="27">
        <v>30</v>
      </c>
      <c r="E11" s="12">
        <f t="shared" si="1"/>
        <v>150</v>
      </c>
      <c r="F11" s="12">
        <v>0</v>
      </c>
      <c r="G11" s="12"/>
      <c r="H11" s="12">
        <v>0</v>
      </c>
      <c r="I11" s="27">
        <v>0</v>
      </c>
      <c r="J11" s="27"/>
      <c r="K11" s="44"/>
      <c r="L11" s="48">
        <v>900</v>
      </c>
      <c r="M11" s="46">
        <v>800</v>
      </c>
      <c r="N11" s="12">
        <f t="shared" si="2"/>
        <v>88.88888888888889</v>
      </c>
      <c r="O11" s="27">
        <v>0</v>
      </c>
      <c r="P11" s="27"/>
      <c r="Q11" s="12"/>
      <c r="R11" s="27"/>
      <c r="S11" s="27"/>
      <c r="T11" s="12"/>
      <c r="U11" s="27"/>
      <c r="V11" s="27"/>
      <c r="W11" s="12">
        <v>200</v>
      </c>
      <c r="X11" s="27">
        <f t="shared" si="4"/>
        <v>0</v>
      </c>
      <c r="Y11" s="12">
        <f t="shared" si="5"/>
        <v>0</v>
      </c>
      <c r="Z11" s="27"/>
      <c r="AA11" s="27"/>
      <c r="AB11" s="26"/>
    </row>
    <row r="12" spans="1:28" s="15" customFormat="1" ht="56.25" customHeight="1" outlineLevel="1">
      <c r="A12" s="27">
        <v>8</v>
      </c>
      <c r="B12" s="17" t="s">
        <v>9</v>
      </c>
      <c r="C12" s="27">
        <v>0</v>
      </c>
      <c r="D12" s="27"/>
      <c r="E12" s="12"/>
      <c r="F12" s="12">
        <v>0</v>
      </c>
      <c r="G12" s="12"/>
      <c r="H12" s="12">
        <v>0</v>
      </c>
      <c r="I12" s="27">
        <v>0</v>
      </c>
      <c r="J12" s="27"/>
      <c r="K12" s="44"/>
      <c r="L12" s="48">
        <v>300</v>
      </c>
      <c r="M12" s="46">
        <v>100</v>
      </c>
      <c r="N12" s="12">
        <f t="shared" si="2"/>
        <v>33.33333333333333</v>
      </c>
      <c r="O12" s="27">
        <v>0</v>
      </c>
      <c r="P12" s="27"/>
      <c r="Q12" s="12"/>
      <c r="R12" s="27"/>
      <c r="S12" s="27"/>
      <c r="T12" s="12"/>
      <c r="U12" s="27"/>
      <c r="V12" s="27"/>
      <c r="W12" s="12">
        <v>350</v>
      </c>
      <c r="X12" s="27">
        <f t="shared" si="4"/>
        <v>125</v>
      </c>
      <c r="Y12" s="12">
        <f t="shared" si="5"/>
        <v>35.714285714285715</v>
      </c>
      <c r="Z12" s="27"/>
      <c r="AA12" s="27">
        <v>125</v>
      </c>
      <c r="AB12" s="26"/>
    </row>
    <row r="13" spans="1:28" s="15" customFormat="1" ht="56.25" customHeight="1" outlineLevel="1">
      <c r="A13" s="27">
        <v>9</v>
      </c>
      <c r="B13" s="17" t="s">
        <v>10</v>
      </c>
      <c r="C13" s="27">
        <v>300</v>
      </c>
      <c r="D13" s="27">
        <v>243</v>
      </c>
      <c r="E13" s="12">
        <f t="shared" si="1"/>
        <v>81</v>
      </c>
      <c r="F13" s="12">
        <v>800</v>
      </c>
      <c r="G13" s="12">
        <v>1239</v>
      </c>
      <c r="H13" s="12">
        <f t="shared" si="6"/>
        <v>154.875</v>
      </c>
      <c r="I13" s="27">
        <v>1520</v>
      </c>
      <c r="J13" s="27">
        <v>1692</v>
      </c>
      <c r="K13" s="44">
        <f>J13/I13*100</f>
        <v>111.31578947368422</v>
      </c>
      <c r="L13" s="48">
        <v>870</v>
      </c>
      <c r="M13" s="46">
        <v>680</v>
      </c>
      <c r="N13" s="12">
        <f t="shared" si="2"/>
        <v>78.16091954022988</v>
      </c>
      <c r="O13" s="27">
        <v>75</v>
      </c>
      <c r="P13" s="27">
        <v>75</v>
      </c>
      <c r="Q13" s="12">
        <f t="shared" si="3"/>
        <v>100</v>
      </c>
      <c r="R13" s="27"/>
      <c r="S13" s="27"/>
      <c r="T13" s="12"/>
      <c r="U13" s="27"/>
      <c r="V13" s="27"/>
      <c r="W13" s="12">
        <v>220</v>
      </c>
      <c r="X13" s="27">
        <f t="shared" si="4"/>
        <v>220</v>
      </c>
      <c r="Y13" s="12">
        <f t="shared" si="5"/>
        <v>100</v>
      </c>
      <c r="Z13" s="27">
        <v>100</v>
      </c>
      <c r="AA13" s="27">
        <v>120</v>
      </c>
      <c r="AB13" s="26"/>
    </row>
    <row r="14" spans="1:28" s="15" customFormat="1" ht="56.25" customHeight="1" outlineLevel="1">
      <c r="A14" s="27">
        <v>10</v>
      </c>
      <c r="B14" s="17" t="s">
        <v>12</v>
      </c>
      <c r="C14" s="27">
        <v>150</v>
      </c>
      <c r="D14" s="27">
        <v>150</v>
      </c>
      <c r="E14" s="12">
        <f t="shared" si="1"/>
        <v>100</v>
      </c>
      <c r="F14" s="12">
        <v>3000</v>
      </c>
      <c r="G14" s="12">
        <v>1260</v>
      </c>
      <c r="H14" s="12">
        <f t="shared" si="6"/>
        <v>42</v>
      </c>
      <c r="I14" s="27">
        <v>4345</v>
      </c>
      <c r="J14" s="27">
        <v>4000</v>
      </c>
      <c r="K14" s="44">
        <f>J14/I14*100</f>
        <v>92.05983889528193</v>
      </c>
      <c r="L14" s="48">
        <v>1860</v>
      </c>
      <c r="M14" s="46">
        <v>975</v>
      </c>
      <c r="N14" s="12">
        <f t="shared" si="2"/>
        <v>52.41935483870967</v>
      </c>
      <c r="O14" s="27">
        <v>109</v>
      </c>
      <c r="P14" s="27">
        <v>89</v>
      </c>
      <c r="Q14" s="12">
        <f t="shared" si="3"/>
        <v>81.65137614678899</v>
      </c>
      <c r="R14" s="28"/>
      <c r="S14" s="28"/>
      <c r="T14" s="12"/>
      <c r="U14" s="28"/>
      <c r="V14" s="28"/>
      <c r="W14" s="12">
        <v>600</v>
      </c>
      <c r="X14" s="27">
        <f t="shared" si="4"/>
        <v>0</v>
      </c>
      <c r="Y14" s="12">
        <f t="shared" si="5"/>
        <v>0</v>
      </c>
      <c r="Z14" s="27"/>
      <c r="AA14" s="27"/>
      <c r="AB14" s="26"/>
    </row>
    <row r="15" spans="1:28" s="15" customFormat="1" ht="56.25" customHeight="1" outlineLevel="1">
      <c r="A15" s="27">
        <v>11</v>
      </c>
      <c r="B15" s="17" t="s">
        <v>11</v>
      </c>
      <c r="C15" s="27">
        <v>200</v>
      </c>
      <c r="D15" s="27">
        <v>207</v>
      </c>
      <c r="E15" s="12">
        <f t="shared" si="1"/>
        <v>103.49999999999999</v>
      </c>
      <c r="F15" s="12">
        <v>3500</v>
      </c>
      <c r="G15" s="12">
        <v>3520</v>
      </c>
      <c r="H15" s="12">
        <f t="shared" si="6"/>
        <v>100.57142857142858</v>
      </c>
      <c r="I15" s="27">
        <v>4350</v>
      </c>
      <c r="J15" s="27">
        <v>5600</v>
      </c>
      <c r="K15" s="44">
        <f>J15/I15*100</f>
        <v>128.73563218390805</v>
      </c>
      <c r="L15" s="48">
        <v>840</v>
      </c>
      <c r="M15" s="46">
        <v>510</v>
      </c>
      <c r="N15" s="12">
        <f t="shared" si="2"/>
        <v>60.71428571428571</v>
      </c>
      <c r="O15" s="27">
        <v>149</v>
      </c>
      <c r="P15" s="27">
        <v>149</v>
      </c>
      <c r="Q15" s="12">
        <f t="shared" si="3"/>
        <v>100</v>
      </c>
      <c r="R15" s="27"/>
      <c r="S15" s="27"/>
      <c r="T15" s="12"/>
      <c r="U15" s="27"/>
      <c r="V15" s="27"/>
      <c r="W15" s="12">
        <v>150</v>
      </c>
      <c r="X15" s="27">
        <f t="shared" si="4"/>
        <v>0</v>
      </c>
      <c r="Y15" s="12">
        <f t="shared" si="5"/>
        <v>0</v>
      </c>
      <c r="Z15" s="27"/>
      <c r="AA15" s="27"/>
      <c r="AB15" s="26"/>
    </row>
    <row r="16" spans="1:28" s="15" customFormat="1" ht="56.25" customHeight="1" outlineLevel="1">
      <c r="A16" s="27">
        <v>12</v>
      </c>
      <c r="B16" s="17" t="s">
        <v>8</v>
      </c>
      <c r="C16" s="27">
        <v>10</v>
      </c>
      <c r="D16" s="27">
        <v>20</v>
      </c>
      <c r="E16" s="12">
        <f t="shared" si="1"/>
        <v>200</v>
      </c>
      <c r="F16" s="12">
        <v>0</v>
      </c>
      <c r="G16" s="12"/>
      <c r="H16" s="12">
        <v>0</v>
      </c>
      <c r="I16" s="27"/>
      <c r="J16" s="27"/>
      <c r="K16" s="44"/>
      <c r="L16" s="48">
        <v>840</v>
      </c>
      <c r="M16" s="46">
        <v>800</v>
      </c>
      <c r="N16" s="12">
        <f t="shared" si="2"/>
        <v>95.23809523809523</v>
      </c>
      <c r="O16" s="27">
        <v>0</v>
      </c>
      <c r="P16" s="27"/>
      <c r="Q16" s="12"/>
      <c r="R16" s="27"/>
      <c r="S16" s="27"/>
      <c r="T16" s="12"/>
      <c r="U16" s="27"/>
      <c r="V16" s="27"/>
      <c r="W16" s="12">
        <v>250</v>
      </c>
      <c r="X16" s="27">
        <f t="shared" si="4"/>
        <v>0</v>
      </c>
      <c r="Y16" s="12">
        <f t="shared" si="5"/>
        <v>0</v>
      </c>
      <c r="Z16" s="27"/>
      <c r="AA16" s="27"/>
      <c r="AB16" s="26"/>
    </row>
    <row r="17" spans="1:28" s="15" customFormat="1" ht="56.25" customHeight="1" outlineLevel="1">
      <c r="A17" s="27">
        <v>13</v>
      </c>
      <c r="B17" s="18" t="s">
        <v>3</v>
      </c>
      <c r="C17" s="27">
        <v>40</v>
      </c>
      <c r="D17" s="27">
        <v>20</v>
      </c>
      <c r="E17" s="12">
        <f t="shared" si="1"/>
        <v>50</v>
      </c>
      <c r="F17" s="12">
        <v>0</v>
      </c>
      <c r="G17" s="12"/>
      <c r="H17" s="12">
        <v>0</v>
      </c>
      <c r="I17" s="27"/>
      <c r="J17" s="27"/>
      <c r="K17" s="44"/>
      <c r="L17" s="48">
        <v>950</v>
      </c>
      <c r="M17" s="46">
        <v>640</v>
      </c>
      <c r="N17" s="12">
        <f t="shared" si="2"/>
        <v>67.36842105263158</v>
      </c>
      <c r="O17" s="27">
        <v>0</v>
      </c>
      <c r="P17" s="27"/>
      <c r="Q17" s="12"/>
      <c r="R17" s="27">
        <v>240</v>
      </c>
      <c r="S17" s="27">
        <v>84</v>
      </c>
      <c r="T17" s="12">
        <f>S17/R17*100</f>
        <v>35</v>
      </c>
      <c r="U17" s="27">
        <v>2100</v>
      </c>
      <c r="V17" s="28">
        <f>U17/S17*10</f>
        <v>250</v>
      </c>
      <c r="W17" s="12">
        <v>350</v>
      </c>
      <c r="X17" s="27">
        <f t="shared" si="4"/>
        <v>224</v>
      </c>
      <c r="Y17" s="12">
        <f t="shared" si="5"/>
        <v>64</v>
      </c>
      <c r="Z17" s="27"/>
      <c r="AA17" s="27">
        <v>224</v>
      </c>
      <c r="AB17" s="26"/>
    </row>
    <row r="18" spans="1:28" s="16" customFormat="1" ht="56.25" customHeight="1">
      <c r="A18" s="27">
        <v>14</v>
      </c>
      <c r="B18" s="17" t="s">
        <v>15</v>
      </c>
      <c r="C18" s="27">
        <v>250</v>
      </c>
      <c r="D18" s="27">
        <v>900</v>
      </c>
      <c r="E18" s="12">
        <f t="shared" si="1"/>
        <v>360</v>
      </c>
      <c r="F18" s="12">
        <v>2500</v>
      </c>
      <c r="G18" s="12">
        <v>1200</v>
      </c>
      <c r="H18" s="12">
        <f t="shared" si="6"/>
        <v>48</v>
      </c>
      <c r="I18" s="27">
        <v>3260</v>
      </c>
      <c r="J18" s="27">
        <v>3300</v>
      </c>
      <c r="K18" s="44">
        <f>J18/I18*100</f>
        <v>101.22699386503066</v>
      </c>
      <c r="L18" s="48">
        <v>900</v>
      </c>
      <c r="M18" s="46">
        <v>670</v>
      </c>
      <c r="N18" s="12">
        <f t="shared" si="2"/>
        <v>74.44444444444444</v>
      </c>
      <c r="O18" s="27">
        <v>100</v>
      </c>
      <c r="P18" s="27">
        <v>40</v>
      </c>
      <c r="Q18" s="12">
        <f t="shared" si="3"/>
        <v>40</v>
      </c>
      <c r="R18" s="38"/>
      <c r="S18" s="38"/>
      <c r="T18" s="12"/>
      <c r="U18" s="38"/>
      <c r="V18" s="28"/>
      <c r="W18" s="12">
        <v>400</v>
      </c>
      <c r="X18" s="27">
        <f t="shared" si="4"/>
        <v>380</v>
      </c>
      <c r="Y18" s="12">
        <f t="shared" si="5"/>
        <v>95</v>
      </c>
      <c r="Z18" s="27">
        <v>200</v>
      </c>
      <c r="AA18" s="27">
        <v>180</v>
      </c>
      <c r="AB18" s="25"/>
    </row>
    <row r="19" spans="1:28" s="16" customFormat="1" ht="56.25" customHeight="1">
      <c r="A19" s="27">
        <v>15</v>
      </c>
      <c r="B19" s="17" t="s">
        <v>19</v>
      </c>
      <c r="C19" s="34"/>
      <c r="D19" s="22"/>
      <c r="E19" s="12"/>
      <c r="F19" s="12">
        <v>0</v>
      </c>
      <c r="G19" s="12"/>
      <c r="H19" s="12">
        <v>0</v>
      </c>
      <c r="I19" s="34"/>
      <c r="J19" s="34"/>
      <c r="K19" s="44"/>
      <c r="L19" s="48">
        <v>990</v>
      </c>
      <c r="M19" s="46">
        <v>994</v>
      </c>
      <c r="N19" s="12">
        <f t="shared" si="2"/>
        <v>100.4040404040404</v>
      </c>
      <c r="O19" s="40">
        <v>0</v>
      </c>
      <c r="P19" s="34"/>
      <c r="Q19" s="12"/>
      <c r="R19" s="38"/>
      <c r="S19" s="38"/>
      <c r="T19" s="12"/>
      <c r="U19" s="38"/>
      <c r="V19" s="28"/>
      <c r="W19" s="12">
        <v>200</v>
      </c>
      <c r="X19" s="27">
        <f t="shared" si="4"/>
        <v>188</v>
      </c>
      <c r="Y19" s="12">
        <f t="shared" si="5"/>
        <v>94</v>
      </c>
      <c r="Z19" s="35"/>
      <c r="AA19" s="27">
        <v>188</v>
      </c>
      <c r="AB19" s="25"/>
    </row>
    <row r="20" spans="1:28" s="16" customFormat="1" ht="56.25" customHeight="1">
      <c r="A20" s="30"/>
      <c r="B20" s="19" t="s">
        <v>14</v>
      </c>
      <c r="C20" s="30">
        <f>SUM(C5:C19)</f>
        <v>3580</v>
      </c>
      <c r="D20" s="30">
        <f>SUM(D5:D19)</f>
        <v>3760</v>
      </c>
      <c r="E20" s="23">
        <f t="shared" si="1"/>
        <v>105.02793296089385</v>
      </c>
      <c r="F20" s="23">
        <f>SUM(F5:F19)</f>
        <v>22300</v>
      </c>
      <c r="G20" s="23">
        <f>SUM(G5:G19)</f>
        <v>15689</v>
      </c>
      <c r="H20" s="12">
        <f t="shared" si="6"/>
        <v>70.3542600896861</v>
      </c>
      <c r="I20" s="30">
        <f>SUM(I5:I19)</f>
        <v>34570</v>
      </c>
      <c r="J20" s="30">
        <f>SUM(J5:J19)</f>
        <v>33565</v>
      </c>
      <c r="K20" s="45">
        <f>J20/I20*100</f>
        <v>97.09285507665606</v>
      </c>
      <c r="L20" s="48">
        <v>17870</v>
      </c>
      <c r="M20" s="47">
        <f>SUM(M5:M19)</f>
        <v>11874</v>
      </c>
      <c r="N20" s="23">
        <f t="shared" si="2"/>
        <v>66.4465584778959</v>
      </c>
      <c r="O20" s="40">
        <f>SUM(O5:O19)</f>
        <v>1032</v>
      </c>
      <c r="P20" s="32">
        <f>SUM(P5:P19)</f>
        <v>863</v>
      </c>
      <c r="Q20" s="12">
        <f t="shared" si="3"/>
        <v>83.62403100775194</v>
      </c>
      <c r="R20" s="29">
        <v>240</v>
      </c>
      <c r="S20" s="29">
        <f>SUM(S11:S19)</f>
        <v>84</v>
      </c>
      <c r="T20" s="12">
        <f>S20/R20*100</f>
        <v>35</v>
      </c>
      <c r="U20" s="29">
        <f>SUM(U12:U19)</f>
        <v>2100</v>
      </c>
      <c r="V20" s="28">
        <f>U20/S20*10</f>
        <v>250</v>
      </c>
      <c r="W20" s="23">
        <f>SUM(W5:W19)</f>
        <v>5310</v>
      </c>
      <c r="X20" s="35">
        <f>SUM(X5:X19)</f>
        <v>2648</v>
      </c>
      <c r="Y20" s="12">
        <f t="shared" si="5"/>
        <v>49.868173258003765</v>
      </c>
      <c r="Z20" s="35">
        <f>SUM(Z5:Z19)</f>
        <v>1351</v>
      </c>
      <c r="AA20" s="35">
        <f>SUM(AA5:AA19)</f>
        <v>1237</v>
      </c>
      <c r="AB20" s="40">
        <f>SUM(AB5:AB19)</f>
        <v>60</v>
      </c>
    </row>
    <row r="21" spans="1:28" s="16" customFormat="1" ht="56.25" customHeight="1">
      <c r="A21" s="13"/>
      <c r="B21" s="17" t="s">
        <v>20</v>
      </c>
      <c r="C21" s="11">
        <v>20</v>
      </c>
      <c r="D21" s="11">
        <v>25</v>
      </c>
      <c r="E21" s="12">
        <f t="shared" si="1"/>
        <v>125</v>
      </c>
      <c r="F21" s="12">
        <v>0</v>
      </c>
      <c r="G21" s="12"/>
      <c r="H21" s="12"/>
      <c r="I21" s="13"/>
      <c r="J21" s="13"/>
      <c r="K21" s="44"/>
      <c r="L21" s="48">
        <v>560</v>
      </c>
      <c r="M21" s="46">
        <v>550</v>
      </c>
      <c r="N21" s="12">
        <f t="shared" si="2"/>
        <v>98.21428571428571</v>
      </c>
      <c r="O21" s="32"/>
      <c r="P21" s="32"/>
      <c r="Q21" s="12"/>
      <c r="R21" s="38">
        <v>20</v>
      </c>
      <c r="S21" s="38">
        <v>4</v>
      </c>
      <c r="T21" s="12">
        <f aca="true" t="shared" si="7" ref="T21:T26">S21/R21*100</f>
        <v>20</v>
      </c>
      <c r="U21" s="38">
        <v>80</v>
      </c>
      <c r="V21" s="28">
        <f aca="true" t="shared" si="8" ref="V21:V26">U21/S21*10</f>
        <v>200</v>
      </c>
      <c r="W21" s="12">
        <v>200</v>
      </c>
      <c r="X21" s="27">
        <f aca="true" t="shared" si="9" ref="X21:X26">Z21+AA21+AB21</f>
        <v>130</v>
      </c>
      <c r="Y21" s="12">
        <f t="shared" si="5"/>
        <v>65</v>
      </c>
      <c r="Z21" s="27"/>
      <c r="AA21" s="27">
        <v>130</v>
      </c>
      <c r="AB21" s="25"/>
    </row>
    <row r="22" spans="1:28" s="16" customFormat="1" ht="56.25" customHeight="1">
      <c r="A22" s="13"/>
      <c r="B22" s="17" t="s">
        <v>21</v>
      </c>
      <c r="C22" s="11">
        <v>300</v>
      </c>
      <c r="D22" s="11">
        <v>400</v>
      </c>
      <c r="E22" s="12">
        <f t="shared" si="1"/>
        <v>133.33333333333331</v>
      </c>
      <c r="F22" s="12">
        <v>800</v>
      </c>
      <c r="G22" s="12"/>
      <c r="H22" s="12"/>
      <c r="I22" s="11">
        <v>2170</v>
      </c>
      <c r="J22" s="27">
        <v>2500</v>
      </c>
      <c r="K22" s="44">
        <f>J22/I22*100</f>
        <v>115.2073732718894</v>
      </c>
      <c r="L22" s="48">
        <v>940</v>
      </c>
      <c r="M22" s="46">
        <v>640</v>
      </c>
      <c r="N22" s="12">
        <f t="shared" si="2"/>
        <v>68.08510638297872</v>
      </c>
      <c r="O22" s="32">
        <v>40</v>
      </c>
      <c r="P22" s="32">
        <v>25</v>
      </c>
      <c r="Q22" s="12">
        <f t="shared" si="3"/>
        <v>62.5</v>
      </c>
      <c r="R22" s="38">
        <v>1</v>
      </c>
      <c r="S22" s="38">
        <v>1</v>
      </c>
      <c r="T22" s="12">
        <f t="shared" si="7"/>
        <v>100</v>
      </c>
      <c r="U22" s="38">
        <v>10</v>
      </c>
      <c r="V22" s="28">
        <f t="shared" si="8"/>
        <v>100</v>
      </c>
      <c r="W22" s="12">
        <v>400</v>
      </c>
      <c r="X22" s="27">
        <f t="shared" si="9"/>
        <v>300</v>
      </c>
      <c r="Y22" s="12">
        <f t="shared" si="5"/>
        <v>75</v>
      </c>
      <c r="Z22" s="27">
        <v>300</v>
      </c>
      <c r="AA22" s="27"/>
      <c r="AB22" s="25"/>
    </row>
    <row r="23" spans="1:28" s="16" customFormat="1" ht="56.25" customHeight="1">
      <c r="A23" s="13"/>
      <c r="B23" s="17" t="s">
        <v>22</v>
      </c>
      <c r="C23" s="11"/>
      <c r="D23" s="11"/>
      <c r="E23" s="12">
        <v>0</v>
      </c>
      <c r="F23" s="12">
        <v>0</v>
      </c>
      <c r="G23" s="12"/>
      <c r="H23" s="12"/>
      <c r="I23" s="11"/>
      <c r="J23" s="13"/>
      <c r="K23" s="44"/>
      <c r="L23" s="48">
        <v>424</v>
      </c>
      <c r="M23" s="46">
        <v>424</v>
      </c>
      <c r="N23" s="12">
        <f t="shared" si="2"/>
        <v>100</v>
      </c>
      <c r="O23" s="32"/>
      <c r="P23" s="32"/>
      <c r="Q23" s="12"/>
      <c r="R23" s="51">
        <v>1</v>
      </c>
      <c r="S23" s="38">
        <v>1</v>
      </c>
      <c r="T23" s="12">
        <f t="shared" si="7"/>
        <v>100</v>
      </c>
      <c r="U23" s="38">
        <v>10</v>
      </c>
      <c r="V23" s="28"/>
      <c r="W23" s="12">
        <v>100</v>
      </c>
      <c r="X23" s="27">
        <f t="shared" si="9"/>
        <v>100</v>
      </c>
      <c r="Y23" s="12">
        <f t="shared" si="5"/>
        <v>100</v>
      </c>
      <c r="Z23" s="27"/>
      <c r="AA23" s="27">
        <v>100</v>
      </c>
      <c r="AB23" s="25"/>
    </row>
    <row r="24" spans="1:28" s="16" customFormat="1" ht="56.25" customHeight="1">
      <c r="A24" s="13"/>
      <c r="B24" s="17" t="s">
        <v>26</v>
      </c>
      <c r="C24" s="11">
        <v>180</v>
      </c>
      <c r="D24" s="11">
        <v>85</v>
      </c>
      <c r="E24" s="12">
        <f t="shared" si="1"/>
        <v>47.22222222222222</v>
      </c>
      <c r="F24" s="12">
        <v>0</v>
      </c>
      <c r="G24" s="12"/>
      <c r="H24" s="12"/>
      <c r="I24" s="11">
        <v>2170</v>
      </c>
      <c r="J24" s="11">
        <v>2200</v>
      </c>
      <c r="K24" s="44">
        <f>J24/I24*100</f>
        <v>101.38248847926268</v>
      </c>
      <c r="L24" s="48">
        <v>850</v>
      </c>
      <c r="M24" s="46">
        <v>300</v>
      </c>
      <c r="N24" s="12">
        <f t="shared" si="2"/>
        <v>35.294117647058826</v>
      </c>
      <c r="O24" s="32"/>
      <c r="P24" s="32"/>
      <c r="Q24" s="12"/>
      <c r="R24" s="38"/>
      <c r="S24" s="38"/>
      <c r="T24" s="12"/>
      <c r="U24" s="38"/>
      <c r="V24" s="28"/>
      <c r="W24" s="12">
        <v>250</v>
      </c>
      <c r="X24" s="27">
        <f t="shared" si="9"/>
        <v>0</v>
      </c>
      <c r="Y24" s="12">
        <f t="shared" si="5"/>
        <v>0</v>
      </c>
      <c r="Z24" s="27"/>
      <c r="AA24" s="27"/>
      <c r="AB24" s="25"/>
    </row>
    <row r="25" spans="1:28" s="16" customFormat="1" ht="56.25" customHeight="1">
      <c r="A25" s="13"/>
      <c r="B25" s="17" t="s">
        <v>23</v>
      </c>
      <c r="C25" s="11">
        <v>8</v>
      </c>
      <c r="D25" s="11">
        <v>30</v>
      </c>
      <c r="E25" s="12">
        <f t="shared" si="1"/>
        <v>375</v>
      </c>
      <c r="F25" s="12">
        <v>0</v>
      </c>
      <c r="G25" s="12"/>
      <c r="H25" s="12"/>
      <c r="I25" s="13"/>
      <c r="J25" s="13"/>
      <c r="K25" s="44"/>
      <c r="L25" s="48">
        <v>410</v>
      </c>
      <c r="M25" s="46">
        <v>410</v>
      </c>
      <c r="N25" s="12">
        <f t="shared" si="2"/>
        <v>100</v>
      </c>
      <c r="O25" s="32"/>
      <c r="P25" s="32"/>
      <c r="Q25" s="12"/>
      <c r="R25" s="38">
        <v>1</v>
      </c>
      <c r="S25" s="38">
        <v>1</v>
      </c>
      <c r="T25" s="12">
        <v>150</v>
      </c>
      <c r="U25" s="38">
        <v>12</v>
      </c>
      <c r="V25" s="28">
        <v>150</v>
      </c>
      <c r="W25" s="12">
        <v>220</v>
      </c>
      <c r="X25" s="27">
        <f t="shared" si="9"/>
        <v>190</v>
      </c>
      <c r="Y25" s="12">
        <f t="shared" si="5"/>
        <v>86.36363636363636</v>
      </c>
      <c r="Z25" s="27"/>
      <c r="AA25" s="27">
        <v>190</v>
      </c>
      <c r="AB25" s="25"/>
    </row>
    <row r="26" spans="1:28" s="16" customFormat="1" ht="56.25" customHeight="1">
      <c r="A26" s="13"/>
      <c r="B26" s="17" t="s">
        <v>24</v>
      </c>
      <c r="C26" s="11">
        <v>30</v>
      </c>
      <c r="D26" s="11">
        <v>60</v>
      </c>
      <c r="E26" s="12">
        <f t="shared" si="1"/>
        <v>200</v>
      </c>
      <c r="F26" s="12">
        <v>0</v>
      </c>
      <c r="G26" s="12"/>
      <c r="H26" s="12"/>
      <c r="I26" s="13"/>
      <c r="J26" s="13"/>
      <c r="K26" s="44"/>
      <c r="L26" s="48">
        <v>550</v>
      </c>
      <c r="M26" s="46">
        <v>550</v>
      </c>
      <c r="N26" s="12">
        <f t="shared" si="2"/>
        <v>100</v>
      </c>
      <c r="O26" s="32"/>
      <c r="P26" s="32"/>
      <c r="Q26" s="12"/>
      <c r="R26" s="38">
        <v>1</v>
      </c>
      <c r="S26" s="38">
        <v>1</v>
      </c>
      <c r="T26" s="12">
        <v>130</v>
      </c>
      <c r="U26" s="38">
        <v>13</v>
      </c>
      <c r="V26" s="28">
        <f t="shared" si="8"/>
        <v>130</v>
      </c>
      <c r="W26" s="12">
        <v>200</v>
      </c>
      <c r="X26" s="27">
        <f t="shared" si="9"/>
        <v>200</v>
      </c>
      <c r="Y26" s="12">
        <f t="shared" si="5"/>
        <v>100</v>
      </c>
      <c r="Z26" s="27"/>
      <c r="AA26" s="27">
        <v>200</v>
      </c>
      <c r="AB26" s="25"/>
    </row>
    <row r="27" spans="1:28" s="16" customFormat="1" ht="56.25" customHeight="1">
      <c r="A27" s="13"/>
      <c r="B27" s="17" t="s">
        <v>25</v>
      </c>
      <c r="C27" s="13"/>
      <c r="D27" s="11"/>
      <c r="E27" s="12"/>
      <c r="F27" s="12">
        <v>0</v>
      </c>
      <c r="G27" s="12"/>
      <c r="H27" s="12"/>
      <c r="I27" s="13"/>
      <c r="J27" s="13"/>
      <c r="K27" s="44"/>
      <c r="L27" s="48">
        <v>260</v>
      </c>
      <c r="M27" s="46">
        <v>200</v>
      </c>
      <c r="N27" s="12">
        <f t="shared" si="2"/>
        <v>76.92307692307693</v>
      </c>
      <c r="O27" s="32"/>
      <c r="P27" s="32"/>
      <c r="Q27" s="12"/>
      <c r="R27" s="38"/>
      <c r="S27" s="38"/>
      <c r="T27" s="23"/>
      <c r="U27" s="38"/>
      <c r="V27" s="28"/>
      <c r="W27" s="12">
        <v>50</v>
      </c>
      <c r="X27" s="27"/>
      <c r="Y27" s="12">
        <f t="shared" si="5"/>
        <v>0</v>
      </c>
      <c r="Z27" s="27"/>
      <c r="AA27" s="27"/>
      <c r="AB27" s="25"/>
    </row>
    <row r="28" spans="1:28" s="20" customFormat="1" ht="56.25" customHeight="1" outlineLevel="1">
      <c r="A28" s="24"/>
      <c r="B28" s="10" t="s">
        <v>16</v>
      </c>
      <c r="C28" s="24">
        <v>2920</v>
      </c>
      <c r="D28" s="24">
        <v>2551</v>
      </c>
      <c r="E28" s="23">
        <f t="shared" si="1"/>
        <v>87.36301369863013</v>
      </c>
      <c r="F28" s="23">
        <v>1500</v>
      </c>
      <c r="G28" s="23">
        <v>800</v>
      </c>
      <c r="H28" s="12">
        <f t="shared" si="6"/>
        <v>53.333333333333336</v>
      </c>
      <c r="I28" s="24">
        <v>5430</v>
      </c>
      <c r="J28" s="24">
        <v>8700</v>
      </c>
      <c r="K28" s="45">
        <f>J28/I28*100</f>
        <v>160.2209944751381</v>
      </c>
      <c r="L28" s="48">
        <v>7890</v>
      </c>
      <c r="M28" s="47">
        <v>5504</v>
      </c>
      <c r="N28" s="23">
        <f t="shared" si="2"/>
        <v>69.75918884664132</v>
      </c>
      <c r="O28" s="32">
        <v>135</v>
      </c>
      <c r="P28" s="32">
        <v>70</v>
      </c>
      <c r="Q28" s="12">
        <f t="shared" si="3"/>
        <v>51.85185185185185</v>
      </c>
      <c r="R28" s="38">
        <v>76</v>
      </c>
      <c r="S28" s="38">
        <v>54</v>
      </c>
      <c r="T28" s="33">
        <f>S28/R28*100</f>
        <v>71.05263157894737</v>
      </c>
      <c r="U28" s="38">
        <v>674</v>
      </c>
      <c r="V28" s="28">
        <f>U28/S28*10</f>
        <v>124.81481481481481</v>
      </c>
      <c r="W28" s="23">
        <v>1720</v>
      </c>
      <c r="X28" s="35">
        <f>Z28+AA28</f>
        <v>1058</v>
      </c>
      <c r="Y28" s="12">
        <f t="shared" si="5"/>
        <v>61.51162790697674</v>
      </c>
      <c r="Z28" s="35">
        <v>413</v>
      </c>
      <c r="AA28" s="35">
        <v>645</v>
      </c>
      <c r="AB28" s="41"/>
    </row>
    <row r="29" spans="1:28" s="21" customFormat="1" ht="56.25" customHeight="1" outlineLevel="1">
      <c r="A29" s="14"/>
      <c r="B29" s="7" t="s">
        <v>17</v>
      </c>
      <c r="C29" s="14">
        <f>C28+C20</f>
        <v>6500</v>
      </c>
      <c r="D29" s="14">
        <f>D28+D20</f>
        <v>6311</v>
      </c>
      <c r="E29" s="23">
        <f t="shared" si="1"/>
        <v>97.09230769230768</v>
      </c>
      <c r="F29" s="23">
        <f>F28+F20</f>
        <v>23800</v>
      </c>
      <c r="G29" s="23">
        <f>G28+G20</f>
        <v>16489</v>
      </c>
      <c r="H29" s="12">
        <f t="shared" si="6"/>
        <v>69.28151260504201</v>
      </c>
      <c r="I29" s="14">
        <f>I28+I20</f>
        <v>40000</v>
      </c>
      <c r="J29" s="14">
        <f>J28+J20</f>
        <v>42265</v>
      </c>
      <c r="K29" s="45">
        <f>J29/I29*100</f>
        <v>105.6625</v>
      </c>
      <c r="L29" s="48">
        <v>25760</v>
      </c>
      <c r="M29" s="43">
        <f>M28+M20</f>
        <v>17378</v>
      </c>
      <c r="N29" s="23">
        <f t="shared" si="2"/>
        <v>67.4611801242236</v>
      </c>
      <c r="O29" s="14">
        <f>O28+O20</f>
        <v>1167</v>
      </c>
      <c r="P29" s="14">
        <f>P28+P20</f>
        <v>933</v>
      </c>
      <c r="Q29" s="12">
        <f t="shared" si="3"/>
        <v>79.94858611825192</v>
      </c>
      <c r="R29" s="39">
        <v>316</v>
      </c>
      <c r="S29" s="39">
        <f>S20+S28</f>
        <v>138</v>
      </c>
      <c r="T29" s="33">
        <f>S29/R29*100</f>
        <v>43.67088607594937</v>
      </c>
      <c r="U29" s="39">
        <f>U20+U28</f>
        <v>2774</v>
      </c>
      <c r="V29" s="28">
        <f>U29/S29*10</f>
        <v>201.0144927536232</v>
      </c>
      <c r="W29" s="33">
        <v>6900</v>
      </c>
      <c r="X29" s="14">
        <f>Z29+AA29+AB29</f>
        <v>3706</v>
      </c>
      <c r="Y29" s="12">
        <f t="shared" si="5"/>
        <v>53.71014492753623</v>
      </c>
      <c r="Z29" s="14">
        <f>Z28+Z20</f>
        <v>1764</v>
      </c>
      <c r="AA29" s="14">
        <f>AA28+AA20</f>
        <v>1882</v>
      </c>
      <c r="AB29" s="14">
        <f>AB28+AB20</f>
        <v>60</v>
      </c>
    </row>
    <row r="30" ht="16.5">
      <c r="B30" s="8"/>
    </row>
    <row r="31" ht="16.5">
      <c r="B31" s="8"/>
    </row>
    <row r="32" spans="1:2" ht="30.75">
      <c r="A32" s="6"/>
      <c r="B32" s="9"/>
    </row>
    <row r="33" spans="1:2" ht="30.75">
      <c r="A33" s="6"/>
      <c r="B33" s="9"/>
    </row>
    <row r="34" spans="1:2" ht="30.75">
      <c r="A34" s="6"/>
      <c r="B34" s="9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26">
    <mergeCell ref="W2:AB2"/>
    <mergeCell ref="F3:H3"/>
    <mergeCell ref="Z3:AB3"/>
    <mergeCell ref="N3:N4"/>
    <mergeCell ref="L2:N2"/>
    <mergeCell ref="W3:W4"/>
    <mergeCell ref="X3:X4"/>
    <mergeCell ref="Y3:Y4"/>
    <mergeCell ref="M3:M4"/>
    <mergeCell ref="L3:L4"/>
    <mergeCell ref="A2:A4"/>
    <mergeCell ref="B2:B4"/>
    <mergeCell ref="C2:K2"/>
    <mergeCell ref="C3:E3"/>
    <mergeCell ref="I3:K3"/>
    <mergeCell ref="O2:Q2"/>
    <mergeCell ref="C1:X1"/>
    <mergeCell ref="O3:O4"/>
    <mergeCell ref="P3:P4"/>
    <mergeCell ref="R2:V2"/>
    <mergeCell ref="R3:R4"/>
    <mergeCell ref="S3:S4"/>
    <mergeCell ref="T3:T4"/>
    <mergeCell ref="U3:U4"/>
    <mergeCell ref="V3:V4"/>
    <mergeCell ref="Q3:Q4"/>
  </mergeCells>
  <printOptions horizontalCentered="1" verticalCentered="1"/>
  <pageMargins left="0" right="0" top="0" bottom="0" header="0" footer="0"/>
  <pageSetup horizontalDpi="600" verticalDpi="600" orientation="landscape" paperSize="9" scale="30" r:id="rId1"/>
  <colBreaks count="1" manualBreakCount="1">
    <brk id="3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2021-09-13T05:10:42Z</cp:lastPrinted>
  <dcterms:created xsi:type="dcterms:W3CDTF">2001-05-07T11:51:26Z</dcterms:created>
  <dcterms:modified xsi:type="dcterms:W3CDTF">2021-09-14T05:07:50Z</dcterms:modified>
  <cp:category/>
  <cp:version/>
  <cp:contentType/>
  <cp:contentStatus/>
</cp:coreProperties>
</file>