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'Свод'!$A$1:$BF$29</definedName>
  </definedNames>
  <calcPr fullCalcOnLoad="1"/>
</workbook>
</file>

<file path=xl/sharedStrings.xml><?xml version="1.0" encoding="utf-8"?>
<sst xmlns="http://schemas.openxmlformats.org/spreadsheetml/2006/main" count="99" uniqueCount="63">
  <si>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</si>
  <si>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</si>
  <si>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</si>
  <si>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</si>
  <si>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</si>
  <si>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</si>
  <si>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</si>
  <si>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</si>
  <si>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</si>
  <si>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</si>
  <si>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</si>
  <si>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</si>
  <si>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</si>
  <si>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</si>
  <si>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</si>
  <si>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</si>
  <si>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</si>
  <si>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</si>
  <si>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</si>
  <si>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</si>
  <si>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</si>
  <si>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</si>
  <si>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</si>
  <si>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</si>
  <si>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</si>
  <si>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</si>
  <si>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</si>
  <si>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</si>
  <si>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</si>
  <si>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</si>
  <si>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</si>
  <si>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</si>
  <si>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</si>
  <si>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</si>
  <si>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</si>
  <si>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</si>
  <si>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</si>
  <si>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</si>
  <si>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</si>
  <si>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</si>
  <si>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</si>
  <si>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</si>
  <si>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</si>
  <si>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</si>
  <si>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</si>
  <si>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</si>
  <si>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</si>
  <si>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</si>
  <si>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план</t>
  </si>
  <si>
    <t>тритикале</t>
  </si>
  <si>
    <t>Зябь, га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</si>
  <si>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</si>
  <si>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</si>
  <si>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</si>
  <si>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</si>
  <si>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</si>
  <si>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</si>
  <si>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</si>
  <si>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r>
      <t xml:space="preserve">вика </t>
    </r>
    <r>
      <rPr>
        <b/>
        <sz val="26"/>
        <color indexed="62"/>
        <rFont val="Times New Roman"/>
        <family val="1"/>
      </rPr>
      <t>гречиха</t>
    </r>
  </si>
  <si>
    <r>
      <t xml:space="preserve">вика </t>
    </r>
    <r>
      <rPr>
        <b/>
        <sz val="26"/>
        <color indexed="12"/>
        <rFont val="Times New Roman"/>
        <family val="1"/>
      </rPr>
      <t>гречиха</t>
    </r>
  </si>
  <si>
    <t>Силос</t>
  </si>
  <si>
    <t>Убрано кукурузы, га</t>
  </si>
  <si>
    <t>Информация о ходе проведения  полевых работ в сельхозпредприятиях и К(Ф)Х  Яльчикского района  на 26.08.2021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</si>
</sst>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b/>
      <u val="single"/>
      <sz val="26"/>
      <name val="Times New Roman"/>
      <family val="1"/>
    </font>
    <font>
      <b/>
      <sz val="26"/>
      <color indexed="62"/>
      <name val="Times New Roman"/>
      <family val="1"/>
    </font>
    <font>
      <b/>
      <sz val="26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2"/>
      <name val="Times New Roman"/>
      <family val="1"/>
    </font>
    <font>
      <b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0F06CA"/>
      <name val="Times New Roman"/>
      <family val="1"/>
    </font>
    <font>
      <b/>
      <sz val="26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55" fillId="34" borderId="11" xfId="0" applyFont="1" applyFill="1" applyBorder="1" applyAlignment="1">
      <alignment horizontal="center" vertical="center"/>
    </xf>
    <xf numFmtId="172" fontId="55" fillId="34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0" fontId="10" fillId="0" borderId="12" xfId="43" applyFont="1" applyBorder="1" applyAlignment="1">
      <alignment horizontal="center" vertical="center"/>
    </xf>
    <xf numFmtId="170" fontId="10" fillId="0" borderId="15" xfId="43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8"/>
  <sheetViews>
    <sheetView tabSelected="1" view="pageBreakPreview" zoomScale="44" zoomScaleNormal="60" zoomScaleSheetLayoutView="44" workbookViewId="0" topLeftCell="A1">
      <pane xSplit="2" ySplit="4" topLeftCell="A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3" sqref="AX3:AX4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2.00390625" style="1" customWidth="1"/>
    <col min="15" max="15" width="22.125" style="1" customWidth="1"/>
    <col min="16" max="16" width="14.625" style="1" customWidth="1"/>
    <col min="17" max="17" width="16.625" style="1" customWidth="1"/>
    <col min="18" max="18" width="16.375" style="1" customWidth="1"/>
    <col min="19" max="19" width="15.25390625" style="1" customWidth="1"/>
    <col min="20" max="20" width="15.125" style="1" customWidth="1"/>
    <col min="21" max="21" width="13.875" style="1" customWidth="1"/>
    <col min="22" max="22" width="12.25390625" style="1" customWidth="1"/>
    <col min="23" max="24" width="11.75390625" style="1" customWidth="1"/>
    <col min="25" max="25" width="12.75390625" style="1" customWidth="1"/>
    <col min="26" max="26" width="12.25390625" style="1" customWidth="1"/>
    <col min="27" max="27" width="22.125" style="1" customWidth="1"/>
    <col min="28" max="28" width="18.625" style="1" customWidth="1"/>
    <col min="29" max="29" width="20.875" style="1" customWidth="1"/>
    <col min="30" max="30" width="16.00390625" style="1" customWidth="1"/>
    <col min="31" max="31" width="17.875" style="1" customWidth="1"/>
    <col min="32" max="32" width="16.625" style="1" customWidth="1"/>
    <col min="33" max="33" width="15.25390625" style="1" customWidth="1"/>
    <col min="34" max="34" width="12.875" style="1" customWidth="1"/>
    <col min="35" max="35" width="15.25390625" style="1" customWidth="1"/>
    <col min="36" max="36" width="15.00390625" style="1" customWidth="1"/>
    <col min="37" max="37" width="13.875" style="1" customWidth="1"/>
    <col min="38" max="38" width="13.25390625" style="1" customWidth="1"/>
    <col min="39" max="39" width="14.875" style="1" customWidth="1"/>
    <col min="40" max="41" width="13.00390625" style="1" customWidth="1"/>
    <col min="42" max="42" width="12.125" style="1" customWidth="1"/>
    <col min="43" max="43" width="12.625" style="1" customWidth="1"/>
    <col min="44" max="44" width="12.25390625" style="1" customWidth="1"/>
    <col min="45" max="45" width="15.00390625" style="1" customWidth="1"/>
    <col min="46" max="46" width="14.25390625" style="1" customWidth="1"/>
    <col min="47" max="47" width="15.00390625" style="1" customWidth="1"/>
    <col min="48" max="48" width="15.125" style="1" customWidth="1"/>
    <col min="49" max="49" width="14.75390625" style="1" customWidth="1"/>
    <col min="50" max="50" width="13.75390625" style="1" customWidth="1"/>
    <col min="51" max="52" width="18.00390625" style="1" customWidth="1"/>
    <col min="53" max="53" width="17.00390625" style="1" customWidth="1"/>
    <col min="54" max="54" width="15.625" style="1" customWidth="1"/>
    <col min="55" max="55" width="12.75390625" style="1" customWidth="1"/>
    <col min="56" max="56" width="13.00390625" style="1" customWidth="1"/>
    <col min="57" max="57" width="16.25390625" style="1" customWidth="1"/>
    <col min="58" max="58" width="12.00390625" style="1" customWidth="1"/>
    <col min="59" max="16384" width="9.125" style="1" customWidth="1"/>
  </cols>
  <sheetData>
    <row r="1" spans="2:42" s="2" customFormat="1" ht="175.5" customHeight="1">
      <c r="B1" s="36"/>
      <c r="C1" s="101" t="s">
        <v>62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8" s="3" customFormat="1" ht="177" customHeight="1">
      <c r="A2" s="78" t="s">
        <v>13</v>
      </c>
      <c r="B2" s="80" t="s">
        <v>18</v>
      </c>
      <c r="C2" s="82" t="s">
        <v>27</v>
      </c>
      <c r="D2" s="67"/>
      <c r="E2" s="67"/>
      <c r="F2" s="67"/>
      <c r="G2" s="67"/>
      <c r="H2" s="67"/>
      <c r="I2" s="67"/>
      <c r="J2" s="67"/>
      <c r="K2" s="68"/>
      <c r="L2" s="66" t="s">
        <v>35</v>
      </c>
      <c r="M2" s="67"/>
      <c r="N2" s="68"/>
      <c r="O2" s="89" t="s">
        <v>50</v>
      </c>
      <c r="P2" s="66" t="s">
        <v>39</v>
      </c>
      <c r="Q2" s="83"/>
      <c r="R2" s="83"/>
      <c r="S2" s="83"/>
      <c r="T2" s="83"/>
      <c r="U2" s="83"/>
      <c r="V2" s="83"/>
      <c r="W2" s="83"/>
      <c r="X2" s="83"/>
      <c r="Y2" s="83"/>
      <c r="Z2" s="84"/>
      <c r="AA2" s="89" t="s">
        <v>40</v>
      </c>
      <c r="AB2" s="89"/>
      <c r="AC2" s="89"/>
      <c r="AD2" s="89"/>
      <c r="AE2" s="89"/>
      <c r="AF2" s="89"/>
      <c r="AG2" s="89"/>
      <c r="AH2" s="89"/>
      <c r="AI2" s="89"/>
      <c r="AJ2" s="85" t="s">
        <v>41</v>
      </c>
      <c r="AK2" s="85"/>
      <c r="AL2" s="85"/>
      <c r="AM2" s="85"/>
      <c r="AN2" s="85"/>
      <c r="AO2" s="85"/>
      <c r="AP2" s="85"/>
      <c r="AQ2" s="85"/>
      <c r="AR2" s="85"/>
      <c r="AS2" s="91" t="s">
        <v>61</v>
      </c>
      <c r="AT2" s="92"/>
      <c r="AU2" s="92"/>
      <c r="AV2" s="91" t="s">
        <v>57</v>
      </c>
      <c r="AW2" s="92"/>
      <c r="AX2" s="92"/>
      <c r="AY2" s="92"/>
      <c r="AZ2" s="103"/>
      <c r="BA2" s="62" t="s">
        <v>53</v>
      </c>
      <c r="BB2" s="62"/>
      <c r="BC2" s="62"/>
      <c r="BD2" s="62"/>
      <c r="BE2" s="62"/>
      <c r="BF2" s="108"/>
    </row>
    <row r="3" spans="1:58" s="3" customFormat="1" ht="48.75" customHeight="1">
      <c r="A3" s="78"/>
      <c r="B3" s="80"/>
      <c r="C3" s="82" t="s">
        <v>28</v>
      </c>
      <c r="D3" s="67"/>
      <c r="E3" s="68"/>
      <c r="F3" s="82" t="s">
        <v>60</v>
      </c>
      <c r="G3" s="99"/>
      <c r="H3" s="100"/>
      <c r="I3" s="82" t="s">
        <v>29</v>
      </c>
      <c r="J3" s="67"/>
      <c r="K3" s="68"/>
      <c r="L3" s="73" t="s">
        <v>30</v>
      </c>
      <c r="M3" s="85" t="s">
        <v>31</v>
      </c>
      <c r="N3" s="64" t="s">
        <v>32</v>
      </c>
      <c r="O3" s="75"/>
      <c r="P3" s="89" t="s">
        <v>48</v>
      </c>
      <c r="Q3" s="74" t="s">
        <v>36</v>
      </c>
      <c r="R3" s="74" t="s">
        <v>42</v>
      </c>
      <c r="S3" s="66" t="s">
        <v>37</v>
      </c>
      <c r="T3" s="87"/>
      <c r="U3" s="87"/>
      <c r="V3" s="87"/>
      <c r="W3" s="87"/>
      <c r="X3" s="87"/>
      <c r="Y3" s="87"/>
      <c r="Z3" s="88"/>
      <c r="AA3" s="74" t="s">
        <v>36</v>
      </c>
      <c r="AB3" s="66" t="s">
        <v>37</v>
      </c>
      <c r="AC3" s="87"/>
      <c r="AD3" s="87"/>
      <c r="AE3" s="87"/>
      <c r="AF3" s="87"/>
      <c r="AG3" s="87"/>
      <c r="AH3" s="87"/>
      <c r="AI3" s="88"/>
      <c r="AJ3" s="76" t="s">
        <v>36</v>
      </c>
      <c r="AK3" s="66" t="s">
        <v>37</v>
      </c>
      <c r="AL3" s="87"/>
      <c r="AM3" s="87"/>
      <c r="AN3" s="87"/>
      <c r="AO3" s="87"/>
      <c r="AP3" s="87"/>
      <c r="AQ3" s="87"/>
      <c r="AR3" s="88"/>
      <c r="AS3" s="93" t="s">
        <v>30</v>
      </c>
      <c r="AT3" s="95" t="s">
        <v>51</v>
      </c>
      <c r="AU3" s="97" t="s">
        <v>34</v>
      </c>
      <c r="AV3" s="93" t="s">
        <v>30</v>
      </c>
      <c r="AW3" s="95" t="s">
        <v>51</v>
      </c>
      <c r="AX3" s="97" t="s">
        <v>34</v>
      </c>
      <c r="AY3" s="104" t="s">
        <v>52</v>
      </c>
      <c r="AZ3" s="106" t="s">
        <v>41</v>
      </c>
      <c r="BA3" s="69" t="s">
        <v>30</v>
      </c>
      <c r="BB3" s="69" t="s">
        <v>51</v>
      </c>
      <c r="BC3" s="71" t="s">
        <v>34</v>
      </c>
      <c r="BD3" s="62" t="s">
        <v>54</v>
      </c>
      <c r="BE3" s="62"/>
      <c r="BF3" s="63"/>
    </row>
    <row r="4" spans="1:58" s="3" customFormat="1" ht="146.25" customHeight="1">
      <c r="A4" s="79"/>
      <c r="B4" s="81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5"/>
      <c r="M4" s="86"/>
      <c r="N4" s="65"/>
      <c r="O4" s="90"/>
      <c r="P4" s="89"/>
      <c r="Q4" s="75"/>
      <c r="R4" s="75"/>
      <c r="S4" s="28" t="s">
        <v>43</v>
      </c>
      <c r="T4" s="27" t="s">
        <v>44</v>
      </c>
      <c r="U4" s="26" t="s">
        <v>45</v>
      </c>
      <c r="V4" s="28" t="s">
        <v>46</v>
      </c>
      <c r="W4" s="28" t="s">
        <v>47</v>
      </c>
      <c r="X4" s="28" t="s">
        <v>38</v>
      </c>
      <c r="Y4" s="26" t="s">
        <v>49</v>
      </c>
      <c r="Z4" s="54" t="s">
        <v>58</v>
      </c>
      <c r="AA4" s="75"/>
      <c r="AB4" s="28" t="s">
        <v>43</v>
      </c>
      <c r="AC4" s="27" t="s">
        <v>44</v>
      </c>
      <c r="AD4" s="26" t="s">
        <v>45</v>
      </c>
      <c r="AE4" s="28" t="s">
        <v>46</v>
      </c>
      <c r="AF4" s="28" t="s">
        <v>47</v>
      </c>
      <c r="AG4" s="28" t="s">
        <v>38</v>
      </c>
      <c r="AH4" s="26" t="s">
        <v>49</v>
      </c>
      <c r="AI4" s="54" t="s">
        <v>58</v>
      </c>
      <c r="AJ4" s="77"/>
      <c r="AK4" s="30" t="s">
        <v>43</v>
      </c>
      <c r="AL4" s="30" t="s">
        <v>44</v>
      </c>
      <c r="AM4" s="31" t="s">
        <v>45</v>
      </c>
      <c r="AN4" s="30" t="s">
        <v>46</v>
      </c>
      <c r="AO4" s="30" t="s">
        <v>47</v>
      </c>
      <c r="AP4" s="30" t="s">
        <v>38</v>
      </c>
      <c r="AQ4" s="26" t="s">
        <v>49</v>
      </c>
      <c r="AR4" s="55" t="s">
        <v>59</v>
      </c>
      <c r="AS4" s="94"/>
      <c r="AT4" s="96"/>
      <c r="AU4" s="98"/>
      <c r="AV4" s="94"/>
      <c r="AW4" s="96"/>
      <c r="AX4" s="98"/>
      <c r="AY4" s="105"/>
      <c r="AZ4" s="107"/>
      <c r="BA4" s="70"/>
      <c r="BB4" s="70"/>
      <c r="BC4" s="72"/>
      <c r="BD4" s="50" t="s">
        <v>55</v>
      </c>
      <c r="BE4" s="51" t="s">
        <v>56</v>
      </c>
      <c r="BF4" s="61" t="s">
        <v>49</v>
      </c>
    </row>
    <row r="5" spans="1:58" s="15" customFormat="1" ht="56.25" customHeight="1" outlineLevel="1">
      <c r="A5" s="32">
        <v>1</v>
      </c>
      <c r="B5" s="17" t="s">
        <v>0</v>
      </c>
      <c r="C5" s="32">
        <v>320</v>
      </c>
      <c r="D5" s="32">
        <v>320</v>
      </c>
      <c r="E5" s="12">
        <f>D5/C5*100</f>
        <v>100</v>
      </c>
      <c r="F5" s="12">
        <v>3750</v>
      </c>
      <c r="G5" s="12"/>
      <c r="H5" s="12">
        <f>G5/F5*100</f>
        <v>0</v>
      </c>
      <c r="I5" s="32">
        <v>7630</v>
      </c>
      <c r="J5" s="32">
        <v>7000</v>
      </c>
      <c r="K5" s="12">
        <f aca="true" t="shared" si="0" ref="K5:K10">J5/I5*100</f>
        <v>91.74311926605505</v>
      </c>
      <c r="L5" s="12">
        <v>1000</v>
      </c>
      <c r="M5" s="32">
        <v>1004</v>
      </c>
      <c r="N5" s="12">
        <f>M5/L5*100</f>
        <v>100.4</v>
      </c>
      <c r="O5" s="32">
        <v>760</v>
      </c>
      <c r="P5" s="12">
        <v>2146</v>
      </c>
      <c r="Q5" s="32">
        <f>S5+T5+U5+V5+W5+X5+Y5+Z5</f>
        <v>2146</v>
      </c>
      <c r="R5" s="12">
        <f>Q5/P5*100</f>
        <v>100</v>
      </c>
      <c r="S5" s="32">
        <v>585</v>
      </c>
      <c r="T5" s="32">
        <v>530</v>
      </c>
      <c r="U5" s="32">
        <v>63</v>
      </c>
      <c r="V5" s="32">
        <v>593</v>
      </c>
      <c r="W5" s="32">
        <v>65</v>
      </c>
      <c r="X5" s="32">
        <v>100</v>
      </c>
      <c r="Y5" s="32">
        <v>210</v>
      </c>
      <c r="Z5" s="32"/>
      <c r="AA5" s="32">
        <f>AB5+AC5+AD5+AE5+AF5+AG5+AH5+AI5</f>
        <v>52252</v>
      </c>
      <c r="AB5" s="32">
        <v>12265</v>
      </c>
      <c r="AC5" s="32">
        <v>11902</v>
      </c>
      <c r="AD5" s="32">
        <v>1664</v>
      </c>
      <c r="AE5" s="32">
        <v>18036</v>
      </c>
      <c r="AF5" s="32">
        <v>1799</v>
      </c>
      <c r="AG5" s="32">
        <v>2856</v>
      </c>
      <c r="AH5" s="32">
        <v>3730</v>
      </c>
      <c r="AI5" s="32"/>
      <c r="AJ5" s="33">
        <f>AA5/Q5</f>
        <v>24.348555452003726</v>
      </c>
      <c r="AK5" s="33">
        <f aca="true" t="shared" si="1" ref="AK5:AM9">AB5/S5</f>
        <v>20.965811965811966</v>
      </c>
      <c r="AL5" s="33">
        <f t="shared" si="1"/>
        <v>22.456603773584906</v>
      </c>
      <c r="AM5" s="33">
        <f t="shared" si="1"/>
        <v>26.41269841269841</v>
      </c>
      <c r="AN5" s="33">
        <f aca="true" t="shared" si="2" ref="AN5:AO19">AE5/V5</f>
        <v>30.41483979763912</v>
      </c>
      <c r="AO5" s="33">
        <f>AF5/W5</f>
        <v>27.676923076923078</v>
      </c>
      <c r="AP5" s="33">
        <f>AG5/X5</f>
        <v>28.56</v>
      </c>
      <c r="AQ5" s="33">
        <f>AH5/Y5</f>
        <v>17.761904761904763</v>
      </c>
      <c r="AR5" s="33"/>
      <c r="AS5" s="32">
        <v>150</v>
      </c>
      <c r="AT5" s="29"/>
      <c r="AU5" s="33">
        <f>AT5/AS5*100</f>
        <v>0</v>
      </c>
      <c r="AV5" s="29"/>
      <c r="AW5" s="29"/>
      <c r="AX5" s="29"/>
      <c r="AY5" s="29"/>
      <c r="AZ5" s="29"/>
      <c r="BA5" s="12">
        <v>1000</v>
      </c>
      <c r="BB5" s="32">
        <f>BD5+BE5+BF5</f>
        <v>924</v>
      </c>
      <c r="BC5" s="32">
        <f>BB5/BA5*100</f>
        <v>92.4</v>
      </c>
      <c r="BD5" s="32">
        <v>844</v>
      </c>
      <c r="BE5" s="32">
        <v>0</v>
      </c>
      <c r="BF5" s="32">
        <v>80</v>
      </c>
    </row>
    <row r="6" spans="1:58" s="15" customFormat="1" ht="56.25" customHeight="1" outlineLevel="1">
      <c r="A6" s="32">
        <v>2</v>
      </c>
      <c r="B6" s="17" t="s">
        <v>1</v>
      </c>
      <c r="C6" s="32">
        <v>400</v>
      </c>
      <c r="D6" s="32">
        <v>50</v>
      </c>
      <c r="E6" s="12">
        <f aca="true" t="shared" si="3" ref="E6:E29">D6/C6*100</f>
        <v>12.5</v>
      </c>
      <c r="F6" s="12">
        <v>1000</v>
      </c>
      <c r="G6" s="12"/>
      <c r="H6" s="12">
        <f>G6/F6*100</f>
        <v>0</v>
      </c>
      <c r="I6" s="32">
        <v>3260</v>
      </c>
      <c r="J6" s="32">
        <v>1900</v>
      </c>
      <c r="K6" s="12">
        <f t="shared" si="0"/>
        <v>58.282208588957054</v>
      </c>
      <c r="L6" s="12">
        <v>220</v>
      </c>
      <c r="M6" s="32">
        <v>130</v>
      </c>
      <c r="N6" s="12">
        <f aca="true" t="shared" si="4" ref="N6:N29">M6/L6*100</f>
        <v>59.09090909090909</v>
      </c>
      <c r="O6" s="32">
        <v>430</v>
      </c>
      <c r="P6" s="12">
        <v>1060</v>
      </c>
      <c r="Q6" s="32">
        <f>S6+T6+U6+V6+W6+X6+Y6+Z6</f>
        <v>1060</v>
      </c>
      <c r="R6" s="12">
        <f aca="true" t="shared" si="5" ref="R6:R29">Q6/P6*100</f>
        <v>100</v>
      </c>
      <c r="S6" s="32"/>
      <c r="T6" s="32">
        <v>660</v>
      </c>
      <c r="U6" s="32"/>
      <c r="V6" s="32">
        <v>350</v>
      </c>
      <c r="W6" s="32"/>
      <c r="X6" s="32">
        <v>50</v>
      </c>
      <c r="Y6" s="32"/>
      <c r="Z6" s="32"/>
      <c r="AA6" s="32">
        <f>AB6+AC6+AD6+AE6+AF6+AG6+AH6+AI6</f>
        <v>20140</v>
      </c>
      <c r="AB6" s="32"/>
      <c r="AC6" s="32">
        <v>12481</v>
      </c>
      <c r="AD6" s="32"/>
      <c r="AE6" s="32">
        <v>7659</v>
      </c>
      <c r="AF6" s="32"/>
      <c r="AG6" s="32"/>
      <c r="AH6" s="32"/>
      <c r="AI6" s="32"/>
      <c r="AJ6" s="33">
        <f>AA6/Q6</f>
        <v>19</v>
      </c>
      <c r="AK6" s="33" t="e">
        <f t="shared" si="1"/>
        <v>#DIV/0!</v>
      </c>
      <c r="AL6" s="33">
        <f t="shared" si="1"/>
        <v>18.91060606060606</v>
      </c>
      <c r="AM6" s="33" t="e">
        <f t="shared" si="1"/>
        <v>#DIV/0!</v>
      </c>
      <c r="AN6" s="33">
        <f t="shared" si="2"/>
        <v>21.882857142857144</v>
      </c>
      <c r="AO6" s="33" t="e">
        <f t="shared" si="2"/>
        <v>#DIV/0!</v>
      </c>
      <c r="AP6" s="33">
        <f>AG6/X6</f>
        <v>0</v>
      </c>
      <c r="AQ6" s="33"/>
      <c r="AR6" s="33"/>
      <c r="AS6" s="32">
        <v>49</v>
      </c>
      <c r="AT6" s="32"/>
      <c r="AU6" s="33">
        <f aca="true" t="shared" si="6" ref="AU6:AU29">AT6/AS6*100</f>
        <v>0</v>
      </c>
      <c r="AV6" s="29"/>
      <c r="AW6" s="29"/>
      <c r="AX6" s="29"/>
      <c r="AY6" s="29"/>
      <c r="AZ6" s="29"/>
      <c r="BA6" s="12">
        <v>220</v>
      </c>
      <c r="BB6" s="32">
        <f aca="true" t="shared" si="7" ref="BB6:BB19">BD6+BE6</f>
        <v>0</v>
      </c>
      <c r="BC6" s="32">
        <f aca="true" t="shared" si="8" ref="BC6:BC29">BB6/BA6*100</f>
        <v>0</v>
      </c>
      <c r="BD6" s="32"/>
      <c r="BE6" s="32">
        <v>0</v>
      </c>
      <c r="BF6" s="29"/>
    </row>
    <row r="7" spans="1:58" s="16" customFormat="1" ht="56.25" customHeight="1" outlineLevel="1">
      <c r="A7" s="32">
        <v>3</v>
      </c>
      <c r="B7" s="17" t="s">
        <v>2</v>
      </c>
      <c r="C7" s="32">
        <v>500</v>
      </c>
      <c r="D7" s="32">
        <v>500</v>
      </c>
      <c r="E7" s="12">
        <f t="shared" si="3"/>
        <v>100</v>
      </c>
      <c r="F7" s="12">
        <v>2100</v>
      </c>
      <c r="G7" s="12"/>
      <c r="H7" s="12">
        <f>G7/F7*100</f>
        <v>0</v>
      </c>
      <c r="I7" s="32">
        <v>2170</v>
      </c>
      <c r="J7" s="32">
        <v>2400</v>
      </c>
      <c r="K7" s="12">
        <f t="shared" si="0"/>
        <v>110.59907834101384</v>
      </c>
      <c r="L7" s="12">
        <v>200</v>
      </c>
      <c r="M7" s="32">
        <v>200</v>
      </c>
      <c r="N7" s="12">
        <f t="shared" si="4"/>
        <v>100</v>
      </c>
      <c r="O7" s="32">
        <v>165</v>
      </c>
      <c r="P7" s="12">
        <v>707</v>
      </c>
      <c r="Q7" s="32">
        <f aca="true" t="shared" si="9" ref="Q7:Q29">S7+T7+U7+V7+W7+X7+Y7+Z7</f>
        <v>707</v>
      </c>
      <c r="R7" s="12">
        <f t="shared" si="5"/>
        <v>100</v>
      </c>
      <c r="S7" s="22"/>
      <c r="T7" s="32">
        <v>298</v>
      </c>
      <c r="U7" s="32">
        <v>100</v>
      </c>
      <c r="V7" s="32">
        <v>264</v>
      </c>
      <c r="W7" s="32">
        <v>45</v>
      </c>
      <c r="X7" s="22"/>
      <c r="Y7" s="22"/>
      <c r="Z7" s="22"/>
      <c r="AA7" s="32">
        <f aca="true" t="shared" si="10" ref="AA7:AA19">AB7+AC7+AD7+AE7+AF7+AG7+AH7+AI7</f>
        <v>16261</v>
      </c>
      <c r="AB7" s="47"/>
      <c r="AC7" s="32">
        <v>6601</v>
      </c>
      <c r="AD7" s="32">
        <v>1500</v>
      </c>
      <c r="AE7" s="32">
        <v>6900</v>
      </c>
      <c r="AF7" s="32">
        <v>1260</v>
      </c>
      <c r="AG7" s="47"/>
      <c r="AH7" s="47"/>
      <c r="AI7" s="47"/>
      <c r="AJ7" s="33">
        <f>AA7/Q7</f>
        <v>23</v>
      </c>
      <c r="AK7" s="33" t="e">
        <f t="shared" si="1"/>
        <v>#DIV/0!</v>
      </c>
      <c r="AL7" s="33">
        <f t="shared" si="1"/>
        <v>22.151006711409394</v>
      </c>
      <c r="AM7" s="33">
        <f t="shared" si="1"/>
        <v>15</v>
      </c>
      <c r="AN7" s="33">
        <f t="shared" si="2"/>
        <v>26.136363636363637</v>
      </c>
      <c r="AO7" s="33">
        <f t="shared" si="2"/>
        <v>28</v>
      </c>
      <c r="AP7" s="33" t="e">
        <f>AG7/X7</f>
        <v>#DIV/0!</v>
      </c>
      <c r="AQ7" s="33"/>
      <c r="AR7" s="33"/>
      <c r="AS7" s="32">
        <v>100</v>
      </c>
      <c r="AT7" s="25"/>
      <c r="AU7" s="33">
        <f t="shared" si="6"/>
        <v>0</v>
      </c>
      <c r="AV7" s="25"/>
      <c r="AW7" s="25"/>
      <c r="AX7" s="25"/>
      <c r="AY7" s="25"/>
      <c r="AZ7" s="25"/>
      <c r="BA7" s="12">
        <v>200</v>
      </c>
      <c r="BB7" s="32">
        <f t="shared" si="7"/>
        <v>10</v>
      </c>
      <c r="BC7" s="32">
        <f t="shared" si="8"/>
        <v>5</v>
      </c>
      <c r="BD7" s="49">
        <v>10</v>
      </c>
      <c r="BE7" s="22"/>
      <c r="BF7" s="25"/>
    </row>
    <row r="8" spans="1:58" s="15" customFormat="1" ht="56.25" customHeight="1" outlineLevel="1">
      <c r="A8" s="32">
        <v>4</v>
      </c>
      <c r="B8" s="17" t="s">
        <v>4</v>
      </c>
      <c r="C8" s="32">
        <v>1100</v>
      </c>
      <c r="D8" s="32">
        <v>1000</v>
      </c>
      <c r="E8" s="12">
        <f t="shared" si="3"/>
        <v>90.9090909090909</v>
      </c>
      <c r="F8" s="12">
        <v>2500</v>
      </c>
      <c r="G8" s="12"/>
      <c r="H8" s="12">
        <f>G8/F8*100</f>
        <v>0</v>
      </c>
      <c r="I8" s="32">
        <v>4345</v>
      </c>
      <c r="J8" s="32">
        <v>4000</v>
      </c>
      <c r="K8" s="12">
        <f t="shared" si="0"/>
        <v>92.05983889528193</v>
      </c>
      <c r="L8" s="12">
        <v>350</v>
      </c>
      <c r="M8" s="32">
        <v>250</v>
      </c>
      <c r="N8" s="12">
        <f t="shared" si="4"/>
        <v>71.42857142857143</v>
      </c>
      <c r="O8" s="32">
        <v>180</v>
      </c>
      <c r="P8" s="12">
        <v>1130</v>
      </c>
      <c r="Q8" s="32">
        <f t="shared" si="9"/>
        <v>1130</v>
      </c>
      <c r="R8" s="12">
        <f t="shared" si="5"/>
        <v>100</v>
      </c>
      <c r="S8" s="32"/>
      <c r="T8" s="32">
        <v>435</v>
      </c>
      <c r="U8" s="32">
        <v>210</v>
      </c>
      <c r="V8" s="32">
        <v>435</v>
      </c>
      <c r="W8" s="32">
        <v>30</v>
      </c>
      <c r="X8" s="32"/>
      <c r="Y8" s="32"/>
      <c r="Z8" s="32">
        <v>20</v>
      </c>
      <c r="AA8" s="32">
        <f t="shared" si="10"/>
        <v>23710</v>
      </c>
      <c r="AB8" s="32"/>
      <c r="AC8" s="32">
        <v>9820</v>
      </c>
      <c r="AD8" s="32">
        <v>3470</v>
      </c>
      <c r="AE8" s="32">
        <v>9220</v>
      </c>
      <c r="AF8" s="32">
        <v>700</v>
      </c>
      <c r="AG8" s="32"/>
      <c r="AH8" s="32"/>
      <c r="AI8" s="32">
        <v>500</v>
      </c>
      <c r="AJ8" s="33">
        <f>AA8/Q8</f>
        <v>20.98230088495575</v>
      </c>
      <c r="AK8" s="33" t="e">
        <f t="shared" si="1"/>
        <v>#DIV/0!</v>
      </c>
      <c r="AL8" s="33">
        <f t="shared" si="1"/>
        <v>22.57471264367816</v>
      </c>
      <c r="AM8" s="33">
        <f t="shared" si="1"/>
        <v>16.523809523809526</v>
      </c>
      <c r="AN8" s="33">
        <f t="shared" si="2"/>
        <v>21.195402298850574</v>
      </c>
      <c r="AO8" s="33">
        <f t="shared" si="2"/>
        <v>23.333333333333332</v>
      </c>
      <c r="AP8" s="33" t="e">
        <f>AG8/X8</f>
        <v>#DIV/0!</v>
      </c>
      <c r="AQ8" s="33"/>
      <c r="AR8" s="33">
        <f aca="true" t="shared" si="11" ref="AR8:AR16">AI8/Z8</f>
        <v>25</v>
      </c>
      <c r="AS8" s="32">
        <v>80</v>
      </c>
      <c r="AT8" s="32"/>
      <c r="AU8" s="33">
        <f t="shared" si="6"/>
        <v>0</v>
      </c>
      <c r="AV8" s="32"/>
      <c r="AW8" s="32"/>
      <c r="AX8" s="32"/>
      <c r="AY8" s="32"/>
      <c r="AZ8" s="32"/>
      <c r="BA8" s="12">
        <v>350</v>
      </c>
      <c r="BB8" s="32">
        <f t="shared" si="7"/>
        <v>67</v>
      </c>
      <c r="BC8" s="32">
        <f t="shared" si="8"/>
        <v>19.142857142857142</v>
      </c>
      <c r="BD8" s="32">
        <v>67</v>
      </c>
      <c r="BE8" s="32"/>
      <c r="BF8" s="29"/>
    </row>
    <row r="9" spans="1:58" s="15" customFormat="1" ht="56.25" customHeight="1" outlineLevel="1">
      <c r="A9" s="32">
        <v>5</v>
      </c>
      <c r="B9" s="17" t="s">
        <v>5</v>
      </c>
      <c r="C9" s="32">
        <v>200</v>
      </c>
      <c r="D9" s="32">
        <v>220</v>
      </c>
      <c r="E9" s="12">
        <f t="shared" si="3"/>
        <v>110.00000000000001</v>
      </c>
      <c r="F9" s="12">
        <v>1000</v>
      </c>
      <c r="G9" s="12">
        <v>1600</v>
      </c>
      <c r="H9" s="12">
        <f>G9/F9*100</f>
        <v>160</v>
      </c>
      <c r="I9" s="32">
        <v>1740</v>
      </c>
      <c r="J9" s="32">
        <v>1883</v>
      </c>
      <c r="K9" s="12">
        <f t="shared" si="0"/>
        <v>108.2183908045977</v>
      </c>
      <c r="L9" s="12">
        <v>600</v>
      </c>
      <c r="M9" s="32">
        <v>561</v>
      </c>
      <c r="N9" s="12">
        <f t="shared" si="4"/>
        <v>93.5</v>
      </c>
      <c r="O9" s="32">
        <v>950</v>
      </c>
      <c r="P9" s="12">
        <v>1800</v>
      </c>
      <c r="Q9" s="32">
        <f t="shared" si="9"/>
        <v>1800</v>
      </c>
      <c r="R9" s="12">
        <f t="shared" si="5"/>
        <v>100</v>
      </c>
      <c r="S9" s="32">
        <v>158</v>
      </c>
      <c r="T9" s="32">
        <v>574</v>
      </c>
      <c r="U9" s="32">
        <v>218</v>
      </c>
      <c r="V9" s="32">
        <v>650</v>
      </c>
      <c r="W9" s="32">
        <v>100</v>
      </c>
      <c r="X9" s="32">
        <v>40</v>
      </c>
      <c r="Y9" s="32"/>
      <c r="Z9" s="32">
        <v>60</v>
      </c>
      <c r="AA9" s="32">
        <f t="shared" si="10"/>
        <v>30460</v>
      </c>
      <c r="AB9" s="32">
        <v>2102</v>
      </c>
      <c r="AC9" s="32">
        <v>8850</v>
      </c>
      <c r="AD9" s="32">
        <v>3600</v>
      </c>
      <c r="AE9" s="32">
        <v>12690</v>
      </c>
      <c r="AF9" s="32">
        <v>1721</v>
      </c>
      <c r="AG9" s="32">
        <v>593</v>
      </c>
      <c r="AH9" s="32"/>
      <c r="AI9" s="32">
        <v>904</v>
      </c>
      <c r="AJ9" s="33">
        <f>AA9/Q9</f>
        <v>16.92222222222222</v>
      </c>
      <c r="AK9" s="33">
        <f t="shared" si="1"/>
        <v>13.30379746835443</v>
      </c>
      <c r="AL9" s="33">
        <f t="shared" si="1"/>
        <v>15.418118466898955</v>
      </c>
      <c r="AM9" s="33">
        <f t="shared" si="1"/>
        <v>16.513761467889907</v>
      </c>
      <c r="AN9" s="33">
        <f t="shared" si="2"/>
        <v>19.523076923076925</v>
      </c>
      <c r="AO9" s="33">
        <f t="shared" si="2"/>
        <v>17.21</v>
      </c>
      <c r="AP9" s="33">
        <f>AG9/X9</f>
        <v>14.825</v>
      </c>
      <c r="AQ9" s="33"/>
      <c r="AR9" s="33">
        <f t="shared" si="11"/>
        <v>15.066666666666666</v>
      </c>
      <c r="AS9" s="32">
        <v>130</v>
      </c>
      <c r="AT9" s="32">
        <v>130</v>
      </c>
      <c r="AU9" s="33">
        <f t="shared" si="6"/>
        <v>100</v>
      </c>
      <c r="AV9" s="32"/>
      <c r="AW9" s="32"/>
      <c r="AX9" s="32"/>
      <c r="AY9" s="32"/>
      <c r="AZ9" s="32"/>
      <c r="BA9" s="12">
        <v>600</v>
      </c>
      <c r="BB9" s="32">
        <f t="shared" si="7"/>
        <v>0</v>
      </c>
      <c r="BC9" s="32">
        <f t="shared" si="8"/>
        <v>0</v>
      </c>
      <c r="BD9" s="32"/>
      <c r="BE9" s="32"/>
      <c r="BF9" s="29"/>
    </row>
    <row r="10" spans="1:58" s="15" customFormat="1" ht="56.25" customHeight="1" outlineLevel="1">
      <c r="A10" s="32">
        <v>6</v>
      </c>
      <c r="B10" s="17" t="s">
        <v>6</v>
      </c>
      <c r="C10" s="32">
        <v>90</v>
      </c>
      <c r="D10" s="32">
        <v>100</v>
      </c>
      <c r="E10" s="12">
        <f t="shared" si="3"/>
        <v>111.11111111111111</v>
      </c>
      <c r="F10" s="12">
        <v>2150</v>
      </c>
      <c r="G10" s="12">
        <v>970</v>
      </c>
      <c r="H10" s="12">
        <f aca="true" t="shared" si="12" ref="H10:H20">G10/F10*100</f>
        <v>45.11627906976744</v>
      </c>
      <c r="I10" s="32">
        <v>1950</v>
      </c>
      <c r="J10" s="32">
        <v>1790</v>
      </c>
      <c r="K10" s="12">
        <f t="shared" si="0"/>
        <v>91.7948717948718</v>
      </c>
      <c r="L10" s="12">
        <v>220</v>
      </c>
      <c r="M10" s="32">
        <v>220</v>
      </c>
      <c r="N10" s="12">
        <f t="shared" si="4"/>
        <v>100</v>
      </c>
      <c r="O10" s="32">
        <v>500</v>
      </c>
      <c r="P10" s="12">
        <v>582</v>
      </c>
      <c r="Q10" s="32">
        <f t="shared" si="9"/>
        <v>582</v>
      </c>
      <c r="R10" s="12">
        <f t="shared" si="5"/>
        <v>100</v>
      </c>
      <c r="S10" s="32"/>
      <c r="T10" s="32">
        <v>130</v>
      </c>
      <c r="U10" s="32">
        <v>250</v>
      </c>
      <c r="V10" s="32">
        <v>164</v>
      </c>
      <c r="W10" s="32">
        <v>38</v>
      </c>
      <c r="X10" s="32"/>
      <c r="Y10" s="32"/>
      <c r="Z10" s="32"/>
      <c r="AA10" s="32">
        <f t="shared" si="10"/>
        <v>18500</v>
      </c>
      <c r="AB10" s="32"/>
      <c r="AC10" s="32">
        <v>4457</v>
      </c>
      <c r="AD10" s="32">
        <v>5561</v>
      </c>
      <c r="AE10" s="32">
        <v>7138</v>
      </c>
      <c r="AF10" s="32">
        <v>1344</v>
      </c>
      <c r="AG10" s="32"/>
      <c r="AH10" s="32"/>
      <c r="AI10" s="32"/>
      <c r="AJ10" s="33">
        <f aca="true" t="shared" si="13" ref="AJ10:AJ29">AA10/Q10</f>
        <v>31.786941580756015</v>
      </c>
      <c r="AK10" s="33" t="e">
        <f aca="true" t="shared" si="14" ref="AK10:AK19">AB10/S10</f>
        <v>#DIV/0!</v>
      </c>
      <c r="AL10" s="33">
        <f aca="true" t="shared" si="15" ref="AL10:AL19">AC10/T10</f>
        <v>34.284615384615385</v>
      </c>
      <c r="AM10" s="33">
        <f aca="true" t="shared" si="16" ref="AM10:AM29">AD10/U10</f>
        <v>22.244</v>
      </c>
      <c r="AN10" s="33">
        <f aca="true" t="shared" si="17" ref="AN10:AN19">AE10/V10</f>
        <v>43.52439024390244</v>
      </c>
      <c r="AO10" s="33">
        <f t="shared" si="2"/>
        <v>35.36842105263158</v>
      </c>
      <c r="AP10" s="33" t="e">
        <f>AG10/X10</f>
        <v>#DIV/0!</v>
      </c>
      <c r="AQ10" s="33"/>
      <c r="AR10" s="33" t="e">
        <f t="shared" si="11"/>
        <v>#DIV/0!</v>
      </c>
      <c r="AS10" s="32">
        <v>90</v>
      </c>
      <c r="AT10" s="32">
        <v>45</v>
      </c>
      <c r="AU10" s="33">
        <f t="shared" si="6"/>
        <v>50</v>
      </c>
      <c r="AV10" s="32"/>
      <c r="AW10" s="32"/>
      <c r="AX10" s="32"/>
      <c r="AY10" s="32"/>
      <c r="AZ10" s="32"/>
      <c r="BA10" s="12">
        <v>220</v>
      </c>
      <c r="BB10" s="32">
        <f t="shared" si="7"/>
        <v>0</v>
      </c>
      <c r="BC10" s="32">
        <f t="shared" si="8"/>
        <v>0</v>
      </c>
      <c r="BD10" s="32"/>
      <c r="BE10" s="32"/>
      <c r="BF10" s="29"/>
    </row>
    <row r="11" spans="1:58" s="15" customFormat="1" ht="56.25" customHeight="1" outlineLevel="1">
      <c r="A11" s="32">
        <v>7</v>
      </c>
      <c r="B11" s="17" t="s">
        <v>7</v>
      </c>
      <c r="C11" s="32">
        <v>20</v>
      </c>
      <c r="D11" s="32">
        <v>30</v>
      </c>
      <c r="E11" s="12">
        <f t="shared" si="3"/>
        <v>150</v>
      </c>
      <c r="F11" s="12">
        <v>0</v>
      </c>
      <c r="G11" s="12"/>
      <c r="H11" s="12">
        <v>0</v>
      </c>
      <c r="I11" s="32">
        <v>0</v>
      </c>
      <c r="J11" s="32"/>
      <c r="K11" s="12"/>
      <c r="L11" s="12">
        <v>200</v>
      </c>
      <c r="M11" s="32">
        <v>200</v>
      </c>
      <c r="N11" s="12">
        <f t="shared" si="4"/>
        <v>100</v>
      </c>
      <c r="O11" s="32">
        <v>550</v>
      </c>
      <c r="P11" s="12">
        <v>832</v>
      </c>
      <c r="Q11" s="32">
        <f t="shared" si="9"/>
        <v>832</v>
      </c>
      <c r="R11" s="12">
        <f t="shared" si="5"/>
        <v>100</v>
      </c>
      <c r="S11" s="32"/>
      <c r="T11" s="32">
        <v>600</v>
      </c>
      <c r="U11" s="32">
        <v>100</v>
      </c>
      <c r="V11" s="32">
        <v>132</v>
      </c>
      <c r="W11" s="32"/>
      <c r="X11" s="32"/>
      <c r="Y11" s="32"/>
      <c r="Z11" s="32"/>
      <c r="AA11" s="32">
        <f t="shared" si="10"/>
        <v>21746</v>
      </c>
      <c r="AB11" s="32"/>
      <c r="AC11" s="32">
        <v>15390</v>
      </c>
      <c r="AD11" s="32">
        <v>2000</v>
      </c>
      <c r="AE11" s="32">
        <v>4356</v>
      </c>
      <c r="AF11" s="32"/>
      <c r="AG11" s="32"/>
      <c r="AH11" s="32"/>
      <c r="AI11" s="32"/>
      <c r="AJ11" s="33">
        <f t="shared" si="13"/>
        <v>26.13701923076923</v>
      </c>
      <c r="AK11" s="33" t="e">
        <f t="shared" si="14"/>
        <v>#DIV/0!</v>
      </c>
      <c r="AL11" s="33">
        <f t="shared" si="15"/>
        <v>25.65</v>
      </c>
      <c r="AM11" s="33">
        <f t="shared" si="16"/>
        <v>20</v>
      </c>
      <c r="AN11" s="33">
        <f t="shared" si="17"/>
        <v>33</v>
      </c>
      <c r="AO11" s="33" t="e">
        <f t="shared" si="2"/>
        <v>#DIV/0!</v>
      </c>
      <c r="AP11" s="33" t="e">
        <f aca="true" t="shared" si="18" ref="AP11:AP18">AG11/X11</f>
        <v>#DIV/0!</v>
      </c>
      <c r="AQ11" s="33"/>
      <c r="AR11" s="33" t="e">
        <f t="shared" si="11"/>
        <v>#DIV/0!</v>
      </c>
      <c r="AS11" s="32">
        <v>0</v>
      </c>
      <c r="AT11" s="32"/>
      <c r="AU11" s="33"/>
      <c r="AV11" s="32"/>
      <c r="AW11" s="32"/>
      <c r="AX11" s="32"/>
      <c r="AY11" s="32"/>
      <c r="AZ11" s="32"/>
      <c r="BA11" s="12">
        <v>200</v>
      </c>
      <c r="BB11" s="32">
        <f t="shared" si="7"/>
        <v>0</v>
      </c>
      <c r="BC11" s="32">
        <f t="shared" si="8"/>
        <v>0</v>
      </c>
      <c r="BD11" s="32"/>
      <c r="BE11" s="32"/>
      <c r="BF11" s="29"/>
    </row>
    <row r="12" spans="1:58" s="15" customFormat="1" ht="56.25" customHeight="1" outlineLevel="1">
      <c r="A12" s="32">
        <v>8</v>
      </c>
      <c r="B12" s="17" t="s">
        <v>9</v>
      </c>
      <c r="C12" s="32">
        <v>0</v>
      </c>
      <c r="D12" s="32"/>
      <c r="E12" s="12"/>
      <c r="F12" s="12">
        <v>0</v>
      </c>
      <c r="G12" s="12"/>
      <c r="H12" s="12">
        <v>0</v>
      </c>
      <c r="I12" s="32">
        <v>0</v>
      </c>
      <c r="J12" s="32"/>
      <c r="K12" s="12"/>
      <c r="L12" s="12">
        <v>350</v>
      </c>
      <c r="M12" s="32">
        <v>200</v>
      </c>
      <c r="N12" s="12">
        <f t="shared" si="4"/>
        <v>57.14285714285714</v>
      </c>
      <c r="O12" s="32">
        <v>100</v>
      </c>
      <c r="P12" s="12">
        <v>1003</v>
      </c>
      <c r="Q12" s="32">
        <f t="shared" si="9"/>
        <v>1003</v>
      </c>
      <c r="R12" s="12">
        <f t="shared" si="5"/>
        <v>100</v>
      </c>
      <c r="S12" s="32"/>
      <c r="T12" s="32">
        <v>243</v>
      </c>
      <c r="U12" s="32">
        <v>348</v>
      </c>
      <c r="V12" s="32">
        <v>412</v>
      </c>
      <c r="W12" s="32"/>
      <c r="X12" s="32"/>
      <c r="Y12" s="32"/>
      <c r="Z12" s="32"/>
      <c r="AA12" s="32">
        <f t="shared" si="10"/>
        <v>20060</v>
      </c>
      <c r="AB12" s="32"/>
      <c r="AC12" s="32">
        <v>5060</v>
      </c>
      <c r="AD12" s="32">
        <v>6200</v>
      </c>
      <c r="AE12" s="32">
        <v>8800</v>
      </c>
      <c r="AF12" s="32"/>
      <c r="AG12" s="32"/>
      <c r="AH12" s="32"/>
      <c r="AI12" s="32"/>
      <c r="AJ12" s="33">
        <f t="shared" si="13"/>
        <v>20</v>
      </c>
      <c r="AK12" s="33" t="e">
        <f t="shared" si="14"/>
        <v>#DIV/0!</v>
      </c>
      <c r="AL12" s="33">
        <f t="shared" si="15"/>
        <v>20.82304526748971</v>
      </c>
      <c r="AM12" s="33">
        <f t="shared" si="16"/>
        <v>17.816091954022987</v>
      </c>
      <c r="AN12" s="33">
        <f t="shared" si="17"/>
        <v>21.359223300970875</v>
      </c>
      <c r="AO12" s="33" t="e">
        <f t="shared" si="2"/>
        <v>#DIV/0!</v>
      </c>
      <c r="AP12" s="33" t="e">
        <f t="shared" si="18"/>
        <v>#DIV/0!</v>
      </c>
      <c r="AQ12" s="33"/>
      <c r="AR12" s="33" t="e">
        <f t="shared" si="11"/>
        <v>#DIV/0!</v>
      </c>
      <c r="AS12" s="32">
        <v>0</v>
      </c>
      <c r="AT12" s="32"/>
      <c r="AU12" s="33"/>
      <c r="AV12" s="32"/>
      <c r="AW12" s="32"/>
      <c r="AX12" s="32"/>
      <c r="AY12" s="32"/>
      <c r="AZ12" s="32"/>
      <c r="BA12" s="12">
        <v>350</v>
      </c>
      <c r="BB12" s="32">
        <f t="shared" si="7"/>
        <v>50</v>
      </c>
      <c r="BC12" s="32">
        <f t="shared" si="8"/>
        <v>14.285714285714285</v>
      </c>
      <c r="BD12" s="32"/>
      <c r="BE12" s="32">
        <v>50</v>
      </c>
      <c r="BF12" s="29"/>
    </row>
    <row r="13" spans="1:58" s="15" customFormat="1" ht="56.25" customHeight="1" outlineLevel="1">
      <c r="A13" s="32">
        <v>9</v>
      </c>
      <c r="B13" s="17" t="s">
        <v>10</v>
      </c>
      <c r="C13" s="32">
        <v>300</v>
      </c>
      <c r="D13" s="32">
        <v>243</v>
      </c>
      <c r="E13" s="12">
        <f t="shared" si="3"/>
        <v>81</v>
      </c>
      <c r="F13" s="12">
        <v>800</v>
      </c>
      <c r="G13" s="12"/>
      <c r="H13" s="12">
        <f t="shared" si="12"/>
        <v>0</v>
      </c>
      <c r="I13" s="32">
        <v>1520</v>
      </c>
      <c r="J13" s="32">
        <v>1692</v>
      </c>
      <c r="K13" s="12">
        <f>J13/I13*100</f>
        <v>111.31578947368422</v>
      </c>
      <c r="L13" s="12">
        <v>220</v>
      </c>
      <c r="M13" s="32">
        <v>220</v>
      </c>
      <c r="N13" s="12">
        <f t="shared" si="4"/>
        <v>100</v>
      </c>
      <c r="O13" s="32">
        <v>170</v>
      </c>
      <c r="P13" s="12">
        <v>655</v>
      </c>
      <c r="Q13" s="32">
        <f t="shared" si="9"/>
        <v>655</v>
      </c>
      <c r="R13" s="12">
        <f t="shared" si="5"/>
        <v>100</v>
      </c>
      <c r="S13" s="32">
        <v>40</v>
      </c>
      <c r="T13" s="32">
        <v>205</v>
      </c>
      <c r="U13" s="32">
        <v>60</v>
      </c>
      <c r="V13" s="32">
        <v>230</v>
      </c>
      <c r="W13" s="32">
        <v>50</v>
      </c>
      <c r="X13" s="32">
        <v>60</v>
      </c>
      <c r="Y13" s="32"/>
      <c r="Z13" s="32">
        <v>10</v>
      </c>
      <c r="AA13" s="32">
        <f t="shared" si="10"/>
        <v>21188</v>
      </c>
      <c r="AB13" s="32">
        <v>738</v>
      </c>
      <c r="AC13" s="32">
        <v>6150</v>
      </c>
      <c r="AD13" s="32">
        <v>1680</v>
      </c>
      <c r="AE13" s="32">
        <v>9200</v>
      </c>
      <c r="AF13" s="32">
        <v>1500</v>
      </c>
      <c r="AG13" s="32">
        <v>1650</v>
      </c>
      <c r="AH13" s="32"/>
      <c r="AI13" s="32">
        <v>270</v>
      </c>
      <c r="AJ13" s="33">
        <f t="shared" si="13"/>
        <v>32.34809160305343</v>
      </c>
      <c r="AK13" s="33">
        <f t="shared" si="14"/>
        <v>18.45</v>
      </c>
      <c r="AL13" s="33">
        <f t="shared" si="15"/>
        <v>30</v>
      </c>
      <c r="AM13" s="33">
        <f t="shared" si="16"/>
        <v>28</v>
      </c>
      <c r="AN13" s="33">
        <f t="shared" si="17"/>
        <v>40</v>
      </c>
      <c r="AO13" s="33">
        <f t="shared" si="2"/>
        <v>30</v>
      </c>
      <c r="AP13" s="33">
        <f t="shared" si="18"/>
        <v>27.5</v>
      </c>
      <c r="AQ13" s="33"/>
      <c r="AR13" s="33">
        <f t="shared" si="11"/>
        <v>27</v>
      </c>
      <c r="AS13" s="32">
        <v>75</v>
      </c>
      <c r="AT13" s="32"/>
      <c r="AU13" s="33">
        <f t="shared" si="6"/>
        <v>0</v>
      </c>
      <c r="AV13" s="32"/>
      <c r="AW13" s="32"/>
      <c r="AX13" s="32"/>
      <c r="AY13" s="32"/>
      <c r="AZ13" s="32"/>
      <c r="BA13" s="12">
        <v>220</v>
      </c>
      <c r="BB13" s="32">
        <f t="shared" si="7"/>
        <v>100</v>
      </c>
      <c r="BC13" s="32">
        <f t="shared" si="8"/>
        <v>45.45454545454545</v>
      </c>
      <c r="BD13" s="32"/>
      <c r="BE13" s="32">
        <v>100</v>
      </c>
      <c r="BF13" s="29"/>
    </row>
    <row r="14" spans="1:58" s="15" customFormat="1" ht="56.25" customHeight="1" outlineLevel="1">
      <c r="A14" s="32">
        <v>10</v>
      </c>
      <c r="B14" s="17" t="s">
        <v>12</v>
      </c>
      <c r="C14" s="32">
        <v>150</v>
      </c>
      <c r="D14" s="32">
        <v>150</v>
      </c>
      <c r="E14" s="12">
        <f t="shared" si="3"/>
        <v>100</v>
      </c>
      <c r="F14" s="12">
        <v>3000</v>
      </c>
      <c r="G14" s="12">
        <v>171</v>
      </c>
      <c r="H14" s="12">
        <f t="shared" si="12"/>
        <v>5.7</v>
      </c>
      <c r="I14" s="32">
        <v>4345</v>
      </c>
      <c r="J14" s="32">
        <v>4000</v>
      </c>
      <c r="K14" s="12">
        <f>J14/I14*100</f>
        <v>92.05983889528193</v>
      </c>
      <c r="L14" s="12">
        <v>600</v>
      </c>
      <c r="M14" s="32">
        <v>500</v>
      </c>
      <c r="N14" s="12">
        <f t="shared" si="4"/>
        <v>83.33333333333334</v>
      </c>
      <c r="O14" s="32">
        <v>730</v>
      </c>
      <c r="P14" s="12">
        <v>1181</v>
      </c>
      <c r="Q14" s="32">
        <f t="shared" si="9"/>
        <v>1181</v>
      </c>
      <c r="R14" s="12">
        <f t="shared" si="5"/>
        <v>100</v>
      </c>
      <c r="S14" s="32"/>
      <c r="T14" s="32">
        <v>742</v>
      </c>
      <c r="U14" s="32">
        <v>65</v>
      </c>
      <c r="V14" s="32">
        <v>298</v>
      </c>
      <c r="W14" s="32"/>
      <c r="X14" s="32">
        <v>76</v>
      </c>
      <c r="Y14" s="32"/>
      <c r="Z14" s="32"/>
      <c r="AA14" s="32">
        <f t="shared" si="10"/>
        <v>29901</v>
      </c>
      <c r="AB14" s="32"/>
      <c r="AC14" s="32">
        <v>16529</v>
      </c>
      <c r="AD14" s="32">
        <v>1066</v>
      </c>
      <c r="AE14" s="32">
        <v>10507</v>
      </c>
      <c r="AF14" s="32"/>
      <c r="AG14" s="32">
        <v>1799</v>
      </c>
      <c r="AH14" s="32"/>
      <c r="AI14" s="32"/>
      <c r="AJ14" s="33">
        <f t="shared" si="13"/>
        <v>25.318374259102455</v>
      </c>
      <c r="AK14" s="33" t="e">
        <f t="shared" si="14"/>
        <v>#DIV/0!</v>
      </c>
      <c r="AL14" s="33">
        <f t="shared" si="15"/>
        <v>22.276280323450134</v>
      </c>
      <c r="AM14" s="33">
        <f t="shared" si="16"/>
        <v>16.4</v>
      </c>
      <c r="AN14" s="33">
        <f t="shared" si="17"/>
        <v>35.258389261744966</v>
      </c>
      <c r="AO14" s="33" t="e">
        <f t="shared" si="2"/>
        <v>#DIV/0!</v>
      </c>
      <c r="AP14" s="33">
        <f t="shared" si="18"/>
        <v>23.67105263157895</v>
      </c>
      <c r="AQ14" s="33"/>
      <c r="AR14" s="33" t="e">
        <f t="shared" si="11"/>
        <v>#DIV/0!</v>
      </c>
      <c r="AS14" s="32">
        <v>109</v>
      </c>
      <c r="AT14" s="32">
        <v>5</v>
      </c>
      <c r="AU14" s="33">
        <f t="shared" si="6"/>
        <v>4.587155963302752</v>
      </c>
      <c r="AV14" s="33"/>
      <c r="AW14" s="33"/>
      <c r="AX14" s="33"/>
      <c r="AY14" s="33"/>
      <c r="AZ14" s="33"/>
      <c r="BA14" s="12">
        <v>600</v>
      </c>
      <c r="BB14" s="32">
        <f t="shared" si="7"/>
        <v>0</v>
      </c>
      <c r="BC14" s="32">
        <f t="shared" si="8"/>
        <v>0</v>
      </c>
      <c r="BD14" s="32"/>
      <c r="BE14" s="32"/>
      <c r="BF14" s="29"/>
    </row>
    <row r="15" spans="1:58" s="15" customFormat="1" ht="56.25" customHeight="1" outlineLevel="1">
      <c r="A15" s="32">
        <v>11</v>
      </c>
      <c r="B15" s="17" t="s">
        <v>11</v>
      </c>
      <c r="C15" s="32">
        <v>200</v>
      </c>
      <c r="D15" s="32">
        <v>207</v>
      </c>
      <c r="E15" s="12">
        <f t="shared" si="3"/>
        <v>103.49999999999999</v>
      </c>
      <c r="F15" s="12">
        <v>3500</v>
      </c>
      <c r="G15" s="12"/>
      <c r="H15" s="12">
        <f t="shared" si="12"/>
        <v>0</v>
      </c>
      <c r="I15" s="32">
        <v>4350</v>
      </c>
      <c r="J15" s="32">
        <v>5600</v>
      </c>
      <c r="K15" s="12">
        <f>J15/I15*100</f>
        <v>128.73563218390805</v>
      </c>
      <c r="L15" s="12">
        <v>150</v>
      </c>
      <c r="M15" s="32">
        <v>0</v>
      </c>
      <c r="N15" s="12">
        <f t="shared" si="4"/>
        <v>0</v>
      </c>
      <c r="O15" s="32">
        <v>250</v>
      </c>
      <c r="P15" s="12">
        <v>530</v>
      </c>
      <c r="Q15" s="32">
        <f t="shared" si="9"/>
        <v>530</v>
      </c>
      <c r="R15" s="12">
        <f t="shared" si="5"/>
        <v>100</v>
      </c>
      <c r="S15" s="32"/>
      <c r="T15" s="32">
        <v>176</v>
      </c>
      <c r="U15" s="32"/>
      <c r="V15" s="32">
        <v>324</v>
      </c>
      <c r="W15" s="32"/>
      <c r="X15" s="32">
        <v>30</v>
      </c>
      <c r="Y15" s="32"/>
      <c r="Z15" s="32"/>
      <c r="AA15" s="32">
        <f t="shared" si="10"/>
        <v>18020</v>
      </c>
      <c r="AB15" s="32"/>
      <c r="AC15" s="32">
        <v>6881</v>
      </c>
      <c r="AD15" s="32"/>
      <c r="AE15" s="32">
        <v>10700</v>
      </c>
      <c r="AF15" s="32"/>
      <c r="AG15" s="32">
        <v>439</v>
      </c>
      <c r="AH15" s="32"/>
      <c r="AI15" s="32"/>
      <c r="AJ15" s="33">
        <f t="shared" si="13"/>
        <v>34</v>
      </c>
      <c r="AK15" s="33" t="e">
        <f t="shared" si="14"/>
        <v>#DIV/0!</v>
      </c>
      <c r="AL15" s="33">
        <f t="shared" si="15"/>
        <v>39.09659090909091</v>
      </c>
      <c r="AM15" s="33" t="e">
        <f>AD15/U15</f>
        <v>#DIV/0!</v>
      </c>
      <c r="AN15" s="33">
        <f t="shared" si="17"/>
        <v>33.02469135802469</v>
      </c>
      <c r="AO15" s="33" t="e">
        <f t="shared" si="2"/>
        <v>#DIV/0!</v>
      </c>
      <c r="AP15" s="33">
        <f t="shared" si="18"/>
        <v>14.633333333333333</v>
      </c>
      <c r="AQ15" s="33"/>
      <c r="AR15" s="33" t="e">
        <f t="shared" si="11"/>
        <v>#DIV/0!</v>
      </c>
      <c r="AS15" s="32">
        <v>149</v>
      </c>
      <c r="AT15" s="32"/>
      <c r="AU15" s="33">
        <f t="shared" si="6"/>
        <v>0</v>
      </c>
      <c r="AV15" s="32"/>
      <c r="AW15" s="32"/>
      <c r="AX15" s="32"/>
      <c r="AY15" s="32"/>
      <c r="AZ15" s="32"/>
      <c r="BA15" s="12">
        <v>150</v>
      </c>
      <c r="BB15" s="32">
        <f t="shared" si="7"/>
        <v>0</v>
      </c>
      <c r="BC15" s="32">
        <f t="shared" si="8"/>
        <v>0</v>
      </c>
      <c r="BD15" s="32"/>
      <c r="BE15" s="32"/>
      <c r="BF15" s="29"/>
    </row>
    <row r="16" spans="1:58" s="15" customFormat="1" ht="56.25" customHeight="1" outlineLevel="1">
      <c r="A16" s="32">
        <v>12</v>
      </c>
      <c r="B16" s="17" t="s">
        <v>8</v>
      </c>
      <c r="C16" s="32">
        <v>10</v>
      </c>
      <c r="D16" s="32">
        <v>20</v>
      </c>
      <c r="E16" s="12">
        <f t="shared" si="3"/>
        <v>200</v>
      </c>
      <c r="F16" s="12">
        <v>0</v>
      </c>
      <c r="G16" s="12"/>
      <c r="H16" s="12">
        <v>0</v>
      </c>
      <c r="I16" s="32"/>
      <c r="J16" s="32"/>
      <c r="K16" s="12"/>
      <c r="L16" s="12">
        <v>250</v>
      </c>
      <c r="M16" s="32">
        <v>250</v>
      </c>
      <c r="N16" s="12">
        <f t="shared" si="4"/>
        <v>100</v>
      </c>
      <c r="O16" s="32">
        <v>420</v>
      </c>
      <c r="P16" s="12">
        <v>845</v>
      </c>
      <c r="Q16" s="32">
        <f t="shared" si="9"/>
        <v>845</v>
      </c>
      <c r="R16" s="12">
        <f t="shared" si="5"/>
        <v>100</v>
      </c>
      <c r="S16" s="32"/>
      <c r="T16" s="32">
        <v>173</v>
      </c>
      <c r="U16" s="32">
        <v>200</v>
      </c>
      <c r="V16" s="32">
        <v>300</v>
      </c>
      <c r="W16" s="32"/>
      <c r="X16" s="32">
        <v>82</v>
      </c>
      <c r="Y16" s="32"/>
      <c r="Z16" s="56">
        <v>90</v>
      </c>
      <c r="AA16" s="32">
        <f t="shared" si="10"/>
        <v>22925</v>
      </c>
      <c r="AB16" s="32"/>
      <c r="AC16" s="32">
        <v>5360</v>
      </c>
      <c r="AD16" s="32">
        <v>5000</v>
      </c>
      <c r="AE16" s="32">
        <v>9000</v>
      </c>
      <c r="AF16" s="32"/>
      <c r="AG16" s="32">
        <v>2665</v>
      </c>
      <c r="AH16" s="32"/>
      <c r="AI16" s="56">
        <v>900</v>
      </c>
      <c r="AJ16" s="33">
        <f t="shared" si="13"/>
        <v>27.130177514792898</v>
      </c>
      <c r="AK16" s="33" t="e">
        <f t="shared" si="14"/>
        <v>#DIV/0!</v>
      </c>
      <c r="AL16" s="33">
        <f t="shared" si="15"/>
        <v>30.982658959537574</v>
      </c>
      <c r="AM16" s="33">
        <f t="shared" si="16"/>
        <v>25</v>
      </c>
      <c r="AN16" s="33">
        <f t="shared" si="17"/>
        <v>30</v>
      </c>
      <c r="AO16" s="33" t="e">
        <f t="shared" si="2"/>
        <v>#DIV/0!</v>
      </c>
      <c r="AP16" s="33">
        <f t="shared" si="18"/>
        <v>32.5</v>
      </c>
      <c r="AQ16" s="33"/>
      <c r="AR16" s="57">
        <f t="shared" si="11"/>
        <v>10</v>
      </c>
      <c r="AS16" s="32">
        <v>0</v>
      </c>
      <c r="AT16" s="32"/>
      <c r="AU16" s="33"/>
      <c r="AV16" s="32"/>
      <c r="AW16" s="32"/>
      <c r="AX16" s="32"/>
      <c r="AY16" s="32"/>
      <c r="AZ16" s="32"/>
      <c r="BA16" s="12">
        <v>250</v>
      </c>
      <c r="BB16" s="32">
        <f t="shared" si="7"/>
        <v>0</v>
      </c>
      <c r="BC16" s="32">
        <f t="shared" si="8"/>
        <v>0</v>
      </c>
      <c r="BD16" s="32"/>
      <c r="BE16" s="32"/>
      <c r="BF16" s="29"/>
    </row>
    <row r="17" spans="1:58" s="15" customFormat="1" ht="56.25" customHeight="1" outlineLevel="1">
      <c r="A17" s="32">
        <v>13</v>
      </c>
      <c r="B17" s="18" t="s">
        <v>3</v>
      </c>
      <c r="C17" s="32">
        <v>40</v>
      </c>
      <c r="D17" s="32">
        <v>20</v>
      </c>
      <c r="E17" s="12">
        <f t="shared" si="3"/>
        <v>50</v>
      </c>
      <c r="F17" s="12">
        <v>0</v>
      </c>
      <c r="G17" s="12"/>
      <c r="H17" s="12">
        <v>0</v>
      </c>
      <c r="I17" s="32"/>
      <c r="J17" s="32"/>
      <c r="K17" s="12"/>
      <c r="L17" s="12">
        <v>350</v>
      </c>
      <c r="M17" s="32">
        <v>200</v>
      </c>
      <c r="N17" s="12">
        <f t="shared" si="4"/>
        <v>57.14285714285714</v>
      </c>
      <c r="O17" s="32">
        <v>260</v>
      </c>
      <c r="P17" s="12">
        <v>1130</v>
      </c>
      <c r="Q17" s="32">
        <f t="shared" si="9"/>
        <v>1130</v>
      </c>
      <c r="R17" s="12">
        <f t="shared" si="5"/>
        <v>100</v>
      </c>
      <c r="S17" s="32"/>
      <c r="T17" s="32">
        <v>575</v>
      </c>
      <c r="U17" s="32">
        <v>362</v>
      </c>
      <c r="V17" s="32">
        <v>193</v>
      </c>
      <c r="W17" s="32"/>
      <c r="X17" s="32"/>
      <c r="Y17" s="32"/>
      <c r="Z17" s="32"/>
      <c r="AA17" s="32">
        <f t="shared" si="10"/>
        <v>28345</v>
      </c>
      <c r="AB17" s="32"/>
      <c r="AC17" s="32">
        <v>14430</v>
      </c>
      <c r="AD17" s="32">
        <v>9100</v>
      </c>
      <c r="AE17" s="32">
        <v>4815</v>
      </c>
      <c r="AF17" s="32"/>
      <c r="AG17" s="32"/>
      <c r="AH17" s="32"/>
      <c r="AI17" s="32"/>
      <c r="AJ17" s="33">
        <f>AA17/Q17</f>
        <v>25.08407079646018</v>
      </c>
      <c r="AK17" s="33" t="e">
        <f t="shared" si="14"/>
        <v>#DIV/0!</v>
      </c>
      <c r="AL17" s="33">
        <f t="shared" si="15"/>
        <v>25.095652173913045</v>
      </c>
      <c r="AM17" s="33">
        <f t="shared" si="16"/>
        <v>25.138121546961326</v>
      </c>
      <c r="AN17" s="33">
        <f t="shared" si="17"/>
        <v>24.94818652849741</v>
      </c>
      <c r="AO17" s="33" t="e">
        <f t="shared" si="2"/>
        <v>#DIV/0!</v>
      </c>
      <c r="AP17" s="33" t="e">
        <f t="shared" si="18"/>
        <v>#DIV/0!</v>
      </c>
      <c r="AQ17" s="33"/>
      <c r="AR17" s="33"/>
      <c r="AS17" s="32">
        <v>0</v>
      </c>
      <c r="AT17" s="32"/>
      <c r="AU17" s="33"/>
      <c r="AV17" s="32">
        <v>240</v>
      </c>
      <c r="AW17" s="32">
        <v>14</v>
      </c>
      <c r="AX17" s="33">
        <f>AW17/AV17*100</f>
        <v>5.833333333333333</v>
      </c>
      <c r="AY17" s="32">
        <v>333</v>
      </c>
      <c r="AZ17" s="33">
        <f>AY17/AW17*10</f>
        <v>237.85714285714283</v>
      </c>
      <c r="BA17" s="12">
        <v>350</v>
      </c>
      <c r="BB17" s="32">
        <f t="shared" si="7"/>
        <v>140</v>
      </c>
      <c r="BC17" s="32">
        <f t="shared" si="8"/>
        <v>40</v>
      </c>
      <c r="BD17" s="32"/>
      <c r="BE17" s="32">
        <v>140</v>
      </c>
      <c r="BF17" s="29"/>
    </row>
    <row r="18" spans="1:58" s="16" customFormat="1" ht="56.25" customHeight="1">
      <c r="A18" s="32">
        <v>14</v>
      </c>
      <c r="B18" s="17" t="s">
        <v>15</v>
      </c>
      <c r="C18" s="32">
        <v>250</v>
      </c>
      <c r="D18" s="32">
        <v>900</v>
      </c>
      <c r="E18" s="12">
        <f t="shared" si="3"/>
        <v>360</v>
      </c>
      <c r="F18" s="12">
        <v>2500</v>
      </c>
      <c r="G18" s="12"/>
      <c r="H18" s="12">
        <f t="shared" si="12"/>
        <v>0</v>
      </c>
      <c r="I18" s="32">
        <v>3260</v>
      </c>
      <c r="J18" s="32">
        <v>3300</v>
      </c>
      <c r="K18" s="12">
        <f>J18/I18*100</f>
        <v>101.22699386503066</v>
      </c>
      <c r="L18" s="12">
        <v>400</v>
      </c>
      <c r="M18" s="32">
        <v>400</v>
      </c>
      <c r="N18" s="12">
        <f t="shared" si="4"/>
        <v>100</v>
      </c>
      <c r="O18" s="32">
        <v>400</v>
      </c>
      <c r="P18" s="12">
        <v>1000</v>
      </c>
      <c r="Q18" s="32">
        <f t="shared" si="9"/>
        <v>960</v>
      </c>
      <c r="R18" s="12">
        <f t="shared" si="5"/>
        <v>96</v>
      </c>
      <c r="S18" s="32">
        <v>200</v>
      </c>
      <c r="T18" s="32">
        <v>200</v>
      </c>
      <c r="U18" s="32">
        <v>160</v>
      </c>
      <c r="V18" s="32">
        <v>200</v>
      </c>
      <c r="W18" s="32">
        <v>100</v>
      </c>
      <c r="X18" s="32">
        <v>100</v>
      </c>
      <c r="Y18" s="22"/>
      <c r="Z18" s="22"/>
      <c r="AA18" s="32">
        <f t="shared" si="10"/>
        <v>24000</v>
      </c>
      <c r="AB18" s="32">
        <v>5000</v>
      </c>
      <c r="AC18" s="32">
        <v>5500</v>
      </c>
      <c r="AD18" s="32">
        <v>3400</v>
      </c>
      <c r="AE18" s="32">
        <v>6000</v>
      </c>
      <c r="AF18" s="32">
        <v>2600</v>
      </c>
      <c r="AG18" s="32">
        <v>1500</v>
      </c>
      <c r="AH18" s="47"/>
      <c r="AI18" s="47"/>
      <c r="AJ18" s="33">
        <f>AA18/Q18</f>
        <v>25</v>
      </c>
      <c r="AK18" s="33">
        <f t="shared" si="14"/>
        <v>25</v>
      </c>
      <c r="AL18" s="33">
        <f t="shared" si="15"/>
        <v>27.5</v>
      </c>
      <c r="AM18" s="33">
        <f t="shared" si="16"/>
        <v>21.25</v>
      </c>
      <c r="AN18" s="33">
        <f t="shared" si="17"/>
        <v>30</v>
      </c>
      <c r="AO18" s="33">
        <f t="shared" si="2"/>
        <v>26</v>
      </c>
      <c r="AP18" s="33">
        <f t="shared" si="18"/>
        <v>15</v>
      </c>
      <c r="AQ18" s="33"/>
      <c r="AR18" s="33"/>
      <c r="AS18" s="32">
        <v>100</v>
      </c>
      <c r="AT18" s="47"/>
      <c r="AU18" s="33">
        <f t="shared" si="6"/>
        <v>0</v>
      </c>
      <c r="AV18" s="52"/>
      <c r="AW18" s="52"/>
      <c r="AX18" s="33"/>
      <c r="AY18" s="52"/>
      <c r="AZ18" s="33"/>
      <c r="BA18" s="12">
        <v>400</v>
      </c>
      <c r="BB18" s="32">
        <f t="shared" si="7"/>
        <v>40</v>
      </c>
      <c r="BC18" s="32">
        <f t="shared" si="8"/>
        <v>10</v>
      </c>
      <c r="BD18" s="32">
        <v>40</v>
      </c>
      <c r="BE18" s="22"/>
      <c r="BF18" s="25"/>
    </row>
    <row r="19" spans="1:58" s="16" customFormat="1" ht="56.25" customHeight="1">
      <c r="A19" s="32">
        <v>15</v>
      </c>
      <c r="B19" s="17" t="s">
        <v>19</v>
      </c>
      <c r="C19" s="47"/>
      <c r="D19" s="22"/>
      <c r="E19" s="12"/>
      <c r="F19" s="12">
        <v>0</v>
      </c>
      <c r="G19" s="12"/>
      <c r="H19" s="12">
        <v>0</v>
      </c>
      <c r="I19" s="47"/>
      <c r="J19" s="47"/>
      <c r="K19" s="12"/>
      <c r="L19" s="12">
        <v>200</v>
      </c>
      <c r="M19" s="32">
        <v>200</v>
      </c>
      <c r="N19" s="12">
        <f t="shared" si="4"/>
        <v>100</v>
      </c>
      <c r="O19" s="32">
        <v>994</v>
      </c>
      <c r="P19" s="12">
        <v>994</v>
      </c>
      <c r="Q19" s="32">
        <f t="shared" si="9"/>
        <v>994</v>
      </c>
      <c r="R19" s="12">
        <f t="shared" si="5"/>
        <v>100</v>
      </c>
      <c r="S19" s="22"/>
      <c r="T19" s="32">
        <v>281</v>
      </c>
      <c r="U19" s="32">
        <v>209</v>
      </c>
      <c r="V19" s="32">
        <v>504</v>
      </c>
      <c r="W19" s="22"/>
      <c r="X19" s="22"/>
      <c r="Y19" s="22"/>
      <c r="Z19" s="22"/>
      <c r="AA19" s="32">
        <f t="shared" si="10"/>
        <v>23445</v>
      </c>
      <c r="AB19" s="47"/>
      <c r="AC19" s="32">
        <v>7415</v>
      </c>
      <c r="AD19" s="32">
        <v>4704</v>
      </c>
      <c r="AE19" s="32">
        <v>11326</v>
      </c>
      <c r="AF19" s="47"/>
      <c r="AG19" s="47"/>
      <c r="AH19" s="47"/>
      <c r="AI19" s="47"/>
      <c r="AJ19" s="33">
        <f>AA19/Q19</f>
        <v>23.58651911468813</v>
      </c>
      <c r="AK19" s="33" t="e">
        <f t="shared" si="14"/>
        <v>#DIV/0!</v>
      </c>
      <c r="AL19" s="33">
        <f t="shared" si="15"/>
        <v>26.387900355871885</v>
      </c>
      <c r="AM19" s="33">
        <f t="shared" si="16"/>
        <v>22.507177033492823</v>
      </c>
      <c r="AN19" s="33">
        <f t="shared" si="17"/>
        <v>22.47222222222222</v>
      </c>
      <c r="AO19" s="33" t="e">
        <f t="shared" si="2"/>
        <v>#DIV/0!</v>
      </c>
      <c r="AP19" s="33"/>
      <c r="AQ19" s="33"/>
      <c r="AR19" s="33"/>
      <c r="AS19" s="58">
        <v>0</v>
      </c>
      <c r="AT19" s="47"/>
      <c r="AU19" s="33"/>
      <c r="AV19" s="52"/>
      <c r="AW19" s="52"/>
      <c r="AX19" s="33"/>
      <c r="AY19" s="52"/>
      <c r="AZ19" s="33"/>
      <c r="BA19" s="12">
        <v>200</v>
      </c>
      <c r="BB19" s="32">
        <f t="shared" si="7"/>
        <v>0</v>
      </c>
      <c r="BC19" s="32">
        <f t="shared" si="8"/>
        <v>0</v>
      </c>
      <c r="BD19" s="49"/>
      <c r="BE19" s="22"/>
      <c r="BF19" s="25"/>
    </row>
    <row r="20" spans="1:58" s="16" customFormat="1" ht="56.25" customHeight="1">
      <c r="A20" s="35"/>
      <c r="B20" s="19" t="s">
        <v>14</v>
      </c>
      <c r="C20" s="35">
        <f>SUM(C5:C19)</f>
        <v>3580</v>
      </c>
      <c r="D20" s="35">
        <f>SUM(D5:D19)</f>
        <v>3760</v>
      </c>
      <c r="E20" s="23">
        <f t="shared" si="3"/>
        <v>105.02793296089385</v>
      </c>
      <c r="F20" s="23">
        <f>SUM(F5:F19)</f>
        <v>22300</v>
      </c>
      <c r="G20" s="23">
        <f>SUM(G5:G19)</f>
        <v>2741</v>
      </c>
      <c r="H20" s="12">
        <f t="shared" si="12"/>
        <v>12.291479820627803</v>
      </c>
      <c r="I20" s="35">
        <f>SUM(I5:I19)</f>
        <v>34570</v>
      </c>
      <c r="J20" s="35">
        <f>SUM(J5:J19)</f>
        <v>33565</v>
      </c>
      <c r="K20" s="23">
        <f>J20/I20*100</f>
        <v>97.09285507665606</v>
      </c>
      <c r="L20" s="23">
        <f>SUM(L5:L19)</f>
        <v>5310</v>
      </c>
      <c r="M20" s="40">
        <f>SUM(M5:M19)</f>
        <v>4535</v>
      </c>
      <c r="N20" s="23">
        <f t="shared" si="4"/>
        <v>85.40489642184558</v>
      </c>
      <c r="O20" s="39">
        <f>SUM(O5:O19)</f>
        <v>6859</v>
      </c>
      <c r="P20" s="23">
        <f>SUM(P5:P19)</f>
        <v>15595</v>
      </c>
      <c r="Q20" s="41">
        <f t="shared" si="9"/>
        <v>15555</v>
      </c>
      <c r="R20" s="12">
        <f t="shared" si="5"/>
        <v>99.74350753446618</v>
      </c>
      <c r="S20" s="38">
        <f aca="true" t="shared" si="19" ref="S20:Z20">SUM(S5:S19)</f>
        <v>983</v>
      </c>
      <c r="T20" s="38">
        <f t="shared" si="19"/>
        <v>5822</v>
      </c>
      <c r="U20" s="38">
        <f t="shared" si="19"/>
        <v>2345</v>
      </c>
      <c r="V20" s="38">
        <f t="shared" si="19"/>
        <v>5049</v>
      </c>
      <c r="W20" s="38">
        <f t="shared" si="19"/>
        <v>428</v>
      </c>
      <c r="X20" s="38">
        <f t="shared" si="19"/>
        <v>538</v>
      </c>
      <c r="Y20" s="38">
        <f t="shared" si="19"/>
        <v>210</v>
      </c>
      <c r="Z20" s="38">
        <f t="shared" si="19"/>
        <v>180</v>
      </c>
      <c r="AA20" s="38">
        <f>AB20+AC20+AD20+AE20+AF20+AG20+AH20+AI20</f>
        <v>370953</v>
      </c>
      <c r="AB20" s="38">
        <f>SUM(AB5:AB19)</f>
        <v>20105</v>
      </c>
      <c r="AC20" s="41">
        <f aca="true" t="shared" si="20" ref="AC20:AI20">SUM(AC5:AC19)</f>
        <v>136826</v>
      </c>
      <c r="AD20" s="41">
        <f t="shared" si="20"/>
        <v>48945</v>
      </c>
      <c r="AE20" s="41">
        <f t="shared" si="20"/>
        <v>136347</v>
      </c>
      <c r="AF20" s="41">
        <f t="shared" si="20"/>
        <v>10924</v>
      </c>
      <c r="AG20" s="41">
        <f t="shared" si="20"/>
        <v>11502</v>
      </c>
      <c r="AH20" s="41">
        <f t="shared" si="20"/>
        <v>3730</v>
      </c>
      <c r="AI20" s="41">
        <f t="shared" si="20"/>
        <v>2574</v>
      </c>
      <c r="AJ20" s="33">
        <f t="shared" si="13"/>
        <v>23.847830279652843</v>
      </c>
      <c r="AK20" s="33">
        <f>AB20/S20</f>
        <v>20.45269582909461</v>
      </c>
      <c r="AL20" s="33">
        <f>AC20/T20</f>
        <v>23.501545860529028</v>
      </c>
      <c r="AM20" s="33">
        <f t="shared" si="16"/>
        <v>20.872068230277186</v>
      </c>
      <c r="AN20" s="33">
        <f>AE20/V20</f>
        <v>27.004753416518124</v>
      </c>
      <c r="AO20" s="33">
        <f>AF20/W20</f>
        <v>25.523364485981308</v>
      </c>
      <c r="AP20" s="33">
        <f>AG20/X20</f>
        <v>21.37918215613383</v>
      </c>
      <c r="AQ20" s="33">
        <f>AH20/Y20</f>
        <v>17.761904761904763</v>
      </c>
      <c r="AR20" s="33">
        <f>AI20/Z20</f>
        <v>14.3</v>
      </c>
      <c r="AS20" s="58">
        <f>SUM(AS5:AS19)</f>
        <v>1032</v>
      </c>
      <c r="AT20" s="45">
        <f>SUM(AT6:AT19)</f>
        <v>180</v>
      </c>
      <c r="AU20" s="33">
        <f t="shared" si="6"/>
        <v>17.441860465116278</v>
      </c>
      <c r="AV20" s="34">
        <v>240</v>
      </c>
      <c r="AW20" s="34">
        <f>SUM(AW11:AW19)</f>
        <v>14</v>
      </c>
      <c r="AX20" s="33">
        <f>AW20/AV20*100</f>
        <v>5.833333333333333</v>
      </c>
      <c r="AY20" s="34">
        <f>SUM(AY12:AY19)</f>
        <v>333</v>
      </c>
      <c r="AZ20" s="33">
        <f>AY20/AW20*10</f>
        <v>237.85714285714283</v>
      </c>
      <c r="BA20" s="23">
        <f>SUM(BA5:BA19)</f>
        <v>5310</v>
      </c>
      <c r="BB20" s="49">
        <f>SUM(BB5:BB19)</f>
        <v>1331</v>
      </c>
      <c r="BC20" s="33">
        <f t="shared" si="8"/>
        <v>25.065913370998118</v>
      </c>
      <c r="BD20" s="49">
        <f>SUM(BD5:BD19)</f>
        <v>961</v>
      </c>
      <c r="BE20" s="49">
        <f>SUM(BE5:BE19)</f>
        <v>290</v>
      </c>
      <c r="BF20" s="58">
        <f>SUM(BF5:BF19)</f>
        <v>80</v>
      </c>
    </row>
    <row r="21" spans="1:5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3"/>
        <v>125</v>
      </c>
      <c r="F21" s="12">
        <v>0</v>
      </c>
      <c r="G21" s="12"/>
      <c r="H21" s="12"/>
      <c r="I21" s="13"/>
      <c r="J21" s="13"/>
      <c r="K21" s="12"/>
      <c r="L21" s="12">
        <v>200</v>
      </c>
      <c r="M21" s="32">
        <v>119</v>
      </c>
      <c r="N21" s="12">
        <f t="shared" si="4"/>
        <v>59.5</v>
      </c>
      <c r="O21" s="32">
        <v>500</v>
      </c>
      <c r="P21" s="12">
        <v>740</v>
      </c>
      <c r="Q21" s="41">
        <f t="shared" si="9"/>
        <v>740</v>
      </c>
      <c r="R21" s="12">
        <f t="shared" si="5"/>
        <v>100</v>
      </c>
      <c r="S21" s="22"/>
      <c r="T21" s="32">
        <v>470</v>
      </c>
      <c r="U21" s="32">
        <v>100</v>
      </c>
      <c r="V21" s="32">
        <v>110</v>
      </c>
      <c r="W21" s="22"/>
      <c r="X21" s="32">
        <v>60</v>
      </c>
      <c r="Y21" s="22"/>
      <c r="Z21" s="22"/>
      <c r="AA21" s="39">
        <f>AB21+AC21+AD21+AE21+AF21+AG21+AH21+AI21</f>
        <v>20720</v>
      </c>
      <c r="AB21" s="38"/>
      <c r="AC21" s="32">
        <v>13300</v>
      </c>
      <c r="AD21" s="32">
        <v>1900</v>
      </c>
      <c r="AE21" s="32">
        <v>4200</v>
      </c>
      <c r="AF21" s="38"/>
      <c r="AG21" s="32">
        <v>1320</v>
      </c>
      <c r="AH21" s="38"/>
      <c r="AI21" s="38"/>
      <c r="AJ21" s="33">
        <f t="shared" si="13"/>
        <v>28</v>
      </c>
      <c r="AK21" s="33" t="e">
        <f aca="true" t="shared" si="21" ref="AK21:AK29">AB21/S21</f>
        <v>#DIV/0!</v>
      </c>
      <c r="AL21" s="33">
        <f>AC21/T21</f>
        <v>28.29787234042553</v>
      </c>
      <c r="AM21" s="33">
        <f t="shared" si="16"/>
        <v>19</v>
      </c>
      <c r="AN21" s="33">
        <f aca="true" t="shared" si="22" ref="AN21:AN29">AE21/V21</f>
        <v>38.18181818181818</v>
      </c>
      <c r="AO21" s="33" t="e">
        <f aca="true" t="shared" si="23" ref="AO21:AO29">AF21/W21</f>
        <v>#DIV/0!</v>
      </c>
      <c r="AP21" s="33">
        <f aca="true" t="shared" si="24" ref="AP21:AP29">AG21/X21</f>
        <v>22</v>
      </c>
      <c r="AQ21" s="38"/>
      <c r="AR21" s="33" t="e">
        <f aca="true" t="shared" si="25" ref="AR21:AR29">AI21/Z21</f>
        <v>#DIV/0!</v>
      </c>
      <c r="AS21" s="45"/>
      <c r="AT21" s="45"/>
      <c r="AU21" s="33"/>
      <c r="AV21" s="52">
        <v>20</v>
      </c>
      <c r="AW21" s="52"/>
      <c r="AX21" s="52"/>
      <c r="AY21" s="52"/>
      <c r="AZ21" s="33"/>
      <c r="BA21" s="12">
        <v>200</v>
      </c>
      <c r="BB21" s="32"/>
      <c r="BC21" s="33">
        <f t="shared" si="8"/>
        <v>0</v>
      </c>
      <c r="BD21" s="32"/>
      <c r="BE21" s="32">
        <v>20</v>
      </c>
      <c r="BF21" s="25"/>
    </row>
    <row r="22" spans="1:5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3"/>
        <v>133.33333333333331</v>
      </c>
      <c r="F22" s="12">
        <v>800</v>
      </c>
      <c r="G22" s="12"/>
      <c r="H22" s="12"/>
      <c r="I22" s="11">
        <v>2170</v>
      </c>
      <c r="J22" s="32">
        <v>2500</v>
      </c>
      <c r="K22" s="12">
        <f>J22/I22*100</f>
        <v>115.2073732718894</v>
      </c>
      <c r="L22" s="12">
        <v>400</v>
      </c>
      <c r="M22" s="32">
        <v>350</v>
      </c>
      <c r="N22" s="12">
        <f t="shared" si="4"/>
        <v>87.5</v>
      </c>
      <c r="O22" s="32"/>
      <c r="P22" s="12">
        <v>700</v>
      </c>
      <c r="Q22" s="41">
        <f t="shared" si="9"/>
        <v>700</v>
      </c>
      <c r="R22" s="12">
        <f t="shared" si="5"/>
        <v>100</v>
      </c>
      <c r="S22" s="32">
        <v>300</v>
      </c>
      <c r="T22" s="32">
        <v>200</v>
      </c>
      <c r="U22" s="22"/>
      <c r="V22" s="32">
        <v>100</v>
      </c>
      <c r="W22" s="32">
        <v>100</v>
      </c>
      <c r="X22" s="22"/>
      <c r="Y22" s="22"/>
      <c r="Z22" s="22"/>
      <c r="AA22" s="44">
        <f aca="true" t="shared" si="26" ref="AA22:AA28">AB22+AC22+AD22+AE22+AF22+AG22+AH22+AI22</f>
        <v>12600</v>
      </c>
      <c r="AB22" s="32">
        <v>4000</v>
      </c>
      <c r="AC22" s="32">
        <v>3400</v>
      </c>
      <c r="AD22" s="32">
        <v>0</v>
      </c>
      <c r="AE22" s="32">
        <v>2600</v>
      </c>
      <c r="AF22" s="32">
        <v>2600</v>
      </c>
      <c r="AG22" s="38"/>
      <c r="AH22" s="38"/>
      <c r="AI22" s="38"/>
      <c r="AJ22" s="33">
        <f t="shared" si="13"/>
        <v>18</v>
      </c>
      <c r="AK22" s="33">
        <f t="shared" si="21"/>
        <v>13.333333333333334</v>
      </c>
      <c r="AL22" s="33">
        <f aca="true" t="shared" si="27" ref="AL22:AL28">AC22/T22</f>
        <v>17</v>
      </c>
      <c r="AM22" s="33" t="e">
        <f t="shared" si="16"/>
        <v>#DIV/0!</v>
      </c>
      <c r="AN22" s="33">
        <f t="shared" si="22"/>
        <v>26</v>
      </c>
      <c r="AO22" s="33">
        <f t="shared" si="23"/>
        <v>26</v>
      </c>
      <c r="AP22" s="33" t="e">
        <f t="shared" si="24"/>
        <v>#DIV/0!</v>
      </c>
      <c r="AQ22" s="38"/>
      <c r="AR22" s="33" t="e">
        <f t="shared" si="25"/>
        <v>#DIV/0!</v>
      </c>
      <c r="AS22" s="45">
        <v>40</v>
      </c>
      <c r="AT22" s="45"/>
      <c r="AU22" s="33">
        <f t="shared" si="6"/>
        <v>0</v>
      </c>
      <c r="AV22" s="52">
        <v>1</v>
      </c>
      <c r="AW22" s="52"/>
      <c r="AX22" s="52"/>
      <c r="AY22" s="52"/>
      <c r="AZ22" s="33"/>
      <c r="BA22" s="12">
        <v>400</v>
      </c>
      <c r="BB22" s="32">
        <f>BD22+BE22</f>
        <v>300</v>
      </c>
      <c r="BC22" s="33">
        <f t="shared" si="8"/>
        <v>75</v>
      </c>
      <c r="BD22" s="32">
        <v>300</v>
      </c>
      <c r="BE22" s="32"/>
      <c r="BF22" s="25"/>
    </row>
    <row r="23" spans="1:5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12"/>
      <c r="L23" s="12">
        <v>100</v>
      </c>
      <c r="M23" s="32">
        <v>100</v>
      </c>
      <c r="N23" s="12">
        <f t="shared" si="4"/>
        <v>100</v>
      </c>
      <c r="O23" s="32">
        <v>300</v>
      </c>
      <c r="P23" s="12">
        <v>506</v>
      </c>
      <c r="Q23" s="41">
        <f t="shared" si="9"/>
        <v>506</v>
      </c>
      <c r="R23" s="12">
        <f t="shared" si="5"/>
        <v>100</v>
      </c>
      <c r="S23" s="22"/>
      <c r="T23" s="32">
        <v>216</v>
      </c>
      <c r="U23" s="32">
        <v>102</v>
      </c>
      <c r="V23" s="32">
        <v>188</v>
      </c>
      <c r="W23" s="22"/>
      <c r="X23" s="22"/>
      <c r="Y23" s="22"/>
      <c r="Z23" s="22"/>
      <c r="AA23" s="44">
        <f t="shared" si="26"/>
        <v>10120</v>
      </c>
      <c r="AB23" s="38"/>
      <c r="AC23" s="32">
        <v>4120</v>
      </c>
      <c r="AD23" s="32">
        <v>1400</v>
      </c>
      <c r="AE23" s="32">
        <v>4600</v>
      </c>
      <c r="AF23" s="38"/>
      <c r="AG23" s="38"/>
      <c r="AH23" s="38"/>
      <c r="AI23" s="38"/>
      <c r="AJ23" s="33">
        <f t="shared" si="13"/>
        <v>20</v>
      </c>
      <c r="AK23" s="33" t="e">
        <f t="shared" si="21"/>
        <v>#DIV/0!</v>
      </c>
      <c r="AL23" s="33">
        <f t="shared" si="27"/>
        <v>19.074074074074073</v>
      </c>
      <c r="AM23" s="33">
        <f t="shared" si="16"/>
        <v>13.72549019607843</v>
      </c>
      <c r="AN23" s="33">
        <f t="shared" si="22"/>
        <v>24.46808510638298</v>
      </c>
      <c r="AO23" s="33" t="e">
        <f t="shared" si="23"/>
        <v>#DIV/0!</v>
      </c>
      <c r="AP23" s="33" t="e">
        <f t="shared" si="24"/>
        <v>#DIV/0!</v>
      </c>
      <c r="AQ23" s="38"/>
      <c r="AR23" s="33" t="e">
        <f t="shared" si="25"/>
        <v>#DIV/0!</v>
      </c>
      <c r="AS23" s="45"/>
      <c r="AT23" s="45"/>
      <c r="AU23" s="33"/>
      <c r="AV23" s="52"/>
      <c r="AW23" s="52"/>
      <c r="AX23" s="52"/>
      <c r="AY23" s="52"/>
      <c r="AZ23" s="33"/>
      <c r="BA23" s="12">
        <v>100</v>
      </c>
      <c r="BB23" s="32"/>
      <c r="BC23" s="33">
        <f t="shared" si="8"/>
        <v>0</v>
      </c>
      <c r="BD23" s="32"/>
      <c r="BE23" s="32"/>
      <c r="BF23" s="25"/>
    </row>
    <row r="24" spans="1:5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3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12">
        <f>J24/I24*100</f>
        <v>101.38248847926268</v>
      </c>
      <c r="L24" s="12">
        <v>250</v>
      </c>
      <c r="M24" s="32">
        <v>250</v>
      </c>
      <c r="N24" s="12">
        <f t="shared" si="4"/>
        <v>100</v>
      </c>
      <c r="O24" s="32">
        <v>110</v>
      </c>
      <c r="P24" s="12">
        <v>880</v>
      </c>
      <c r="Q24" s="41">
        <f t="shared" si="9"/>
        <v>880</v>
      </c>
      <c r="R24" s="12">
        <f t="shared" si="5"/>
        <v>100</v>
      </c>
      <c r="S24" s="22"/>
      <c r="T24" s="32">
        <v>415</v>
      </c>
      <c r="U24" s="32">
        <v>200</v>
      </c>
      <c r="V24" s="32">
        <v>215</v>
      </c>
      <c r="W24" s="32">
        <v>50</v>
      </c>
      <c r="X24" s="22"/>
      <c r="Y24" s="22"/>
      <c r="Z24" s="22"/>
      <c r="AA24" s="44">
        <f t="shared" si="26"/>
        <v>18750</v>
      </c>
      <c r="AB24" s="38"/>
      <c r="AC24" s="32">
        <v>9230</v>
      </c>
      <c r="AD24" s="32">
        <v>3320</v>
      </c>
      <c r="AE24" s="32">
        <v>5100</v>
      </c>
      <c r="AF24" s="32">
        <v>1100</v>
      </c>
      <c r="AG24" s="38"/>
      <c r="AH24" s="38"/>
      <c r="AI24" s="38"/>
      <c r="AJ24" s="33">
        <f t="shared" si="13"/>
        <v>21.306818181818183</v>
      </c>
      <c r="AK24" s="33" t="e">
        <f t="shared" si="21"/>
        <v>#DIV/0!</v>
      </c>
      <c r="AL24" s="33">
        <f t="shared" si="27"/>
        <v>22.240963855421686</v>
      </c>
      <c r="AM24" s="33">
        <f t="shared" si="16"/>
        <v>16.6</v>
      </c>
      <c r="AN24" s="33">
        <f t="shared" si="22"/>
        <v>23.72093023255814</v>
      </c>
      <c r="AO24" s="33">
        <f t="shared" si="23"/>
        <v>22</v>
      </c>
      <c r="AP24" s="33" t="e">
        <f t="shared" si="24"/>
        <v>#DIV/0!</v>
      </c>
      <c r="AQ24" s="38"/>
      <c r="AR24" s="33" t="e">
        <f t="shared" si="25"/>
        <v>#DIV/0!</v>
      </c>
      <c r="AS24" s="45"/>
      <c r="AT24" s="45"/>
      <c r="AU24" s="33"/>
      <c r="AV24" s="52"/>
      <c r="AW24" s="52"/>
      <c r="AX24" s="52"/>
      <c r="AY24" s="52"/>
      <c r="AZ24" s="33"/>
      <c r="BA24" s="12">
        <v>250</v>
      </c>
      <c r="BB24" s="32"/>
      <c r="BC24" s="33">
        <f t="shared" si="8"/>
        <v>0</v>
      </c>
      <c r="BD24" s="32"/>
      <c r="BE24" s="32"/>
      <c r="BF24" s="25"/>
    </row>
    <row r="25" spans="1:5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3"/>
        <v>375</v>
      </c>
      <c r="F25" s="12">
        <v>0</v>
      </c>
      <c r="G25" s="12"/>
      <c r="H25" s="12"/>
      <c r="I25" s="13"/>
      <c r="J25" s="13"/>
      <c r="K25" s="12"/>
      <c r="L25" s="12">
        <v>220</v>
      </c>
      <c r="M25" s="32">
        <v>220</v>
      </c>
      <c r="N25" s="12">
        <f t="shared" si="4"/>
        <v>100</v>
      </c>
      <c r="O25" s="32">
        <v>250</v>
      </c>
      <c r="P25" s="12">
        <v>560</v>
      </c>
      <c r="Q25" s="41">
        <f t="shared" si="9"/>
        <v>560</v>
      </c>
      <c r="R25" s="12">
        <f t="shared" si="5"/>
        <v>100</v>
      </c>
      <c r="S25" s="39"/>
      <c r="T25" s="32">
        <v>358</v>
      </c>
      <c r="U25" s="32">
        <v>135</v>
      </c>
      <c r="V25" s="32">
        <v>67</v>
      </c>
      <c r="W25" s="39"/>
      <c r="X25" s="39"/>
      <c r="Y25" s="39"/>
      <c r="Z25" s="39"/>
      <c r="AA25" s="44">
        <f t="shared" si="26"/>
        <v>11760</v>
      </c>
      <c r="AB25" s="39"/>
      <c r="AC25" s="32">
        <v>7690</v>
      </c>
      <c r="AD25" s="32">
        <v>2430</v>
      </c>
      <c r="AE25" s="32">
        <v>1640</v>
      </c>
      <c r="AF25" s="38"/>
      <c r="AG25" s="38"/>
      <c r="AH25" s="38"/>
      <c r="AI25" s="38"/>
      <c r="AJ25" s="33">
        <f t="shared" si="13"/>
        <v>21</v>
      </c>
      <c r="AK25" s="33" t="e">
        <f t="shared" si="21"/>
        <v>#DIV/0!</v>
      </c>
      <c r="AL25" s="33">
        <f t="shared" si="27"/>
        <v>21.480446927374302</v>
      </c>
      <c r="AM25" s="33">
        <f t="shared" si="16"/>
        <v>18</v>
      </c>
      <c r="AN25" s="33">
        <f t="shared" si="22"/>
        <v>24.47761194029851</v>
      </c>
      <c r="AO25" s="33" t="e">
        <f t="shared" si="23"/>
        <v>#DIV/0!</v>
      </c>
      <c r="AP25" s="33" t="e">
        <f t="shared" si="24"/>
        <v>#DIV/0!</v>
      </c>
      <c r="AQ25" s="38"/>
      <c r="AR25" s="33" t="e">
        <f t="shared" si="25"/>
        <v>#DIV/0!</v>
      </c>
      <c r="AS25" s="45"/>
      <c r="AT25" s="45"/>
      <c r="AU25" s="33"/>
      <c r="AV25" s="52">
        <v>1</v>
      </c>
      <c r="AW25" s="52"/>
      <c r="AX25" s="52"/>
      <c r="AY25" s="52"/>
      <c r="AZ25" s="33"/>
      <c r="BA25" s="12">
        <v>220</v>
      </c>
      <c r="BB25" s="32"/>
      <c r="BC25" s="33">
        <f t="shared" si="8"/>
        <v>0</v>
      </c>
      <c r="BD25" s="32"/>
      <c r="BE25" s="32"/>
      <c r="BF25" s="25"/>
    </row>
    <row r="26" spans="1:5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3"/>
        <v>200</v>
      </c>
      <c r="F26" s="12">
        <v>0</v>
      </c>
      <c r="G26" s="12"/>
      <c r="H26" s="12"/>
      <c r="I26" s="13"/>
      <c r="J26" s="13"/>
      <c r="K26" s="12"/>
      <c r="L26" s="12">
        <v>200</v>
      </c>
      <c r="M26" s="32">
        <v>200</v>
      </c>
      <c r="N26" s="12">
        <f t="shared" si="4"/>
        <v>100</v>
      </c>
      <c r="O26" s="32">
        <v>590</v>
      </c>
      <c r="P26" s="12">
        <v>758</v>
      </c>
      <c r="Q26" s="41">
        <f t="shared" si="9"/>
        <v>758</v>
      </c>
      <c r="R26" s="12">
        <f t="shared" si="5"/>
        <v>100</v>
      </c>
      <c r="S26" s="22"/>
      <c r="T26" s="32">
        <v>350</v>
      </c>
      <c r="U26" s="32">
        <v>200</v>
      </c>
      <c r="V26" s="32">
        <v>183</v>
      </c>
      <c r="W26" s="32">
        <v>25</v>
      </c>
      <c r="X26" s="22"/>
      <c r="Y26" s="22"/>
      <c r="Z26" s="22"/>
      <c r="AA26" s="44">
        <f t="shared" si="26"/>
        <v>17820</v>
      </c>
      <c r="AB26" s="38"/>
      <c r="AC26" s="32">
        <v>8320</v>
      </c>
      <c r="AD26" s="32">
        <v>4000</v>
      </c>
      <c r="AE26" s="32">
        <v>5000</v>
      </c>
      <c r="AF26" s="32">
        <v>500</v>
      </c>
      <c r="AG26" s="38"/>
      <c r="AH26" s="38"/>
      <c r="AI26" s="38"/>
      <c r="AJ26" s="33">
        <f t="shared" si="13"/>
        <v>23.50923482849604</v>
      </c>
      <c r="AK26" s="33" t="e">
        <f t="shared" si="21"/>
        <v>#DIV/0!</v>
      </c>
      <c r="AL26" s="33">
        <f t="shared" si="27"/>
        <v>23.771428571428572</v>
      </c>
      <c r="AM26" s="33">
        <f t="shared" si="16"/>
        <v>20</v>
      </c>
      <c r="AN26" s="33">
        <f t="shared" si="22"/>
        <v>27.3224043715847</v>
      </c>
      <c r="AO26" s="33">
        <f t="shared" si="23"/>
        <v>20</v>
      </c>
      <c r="AP26" s="33" t="e">
        <f t="shared" si="24"/>
        <v>#DIV/0!</v>
      </c>
      <c r="AQ26" s="38"/>
      <c r="AR26" s="33" t="e">
        <f t="shared" si="25"/>
        <v>#DIV/0!</v>
      </c>
      <c r="AS26" s="45"/>
      <c r="AT26" s="45"/>
      <c r="AU26" s="33"/>
      <c r="AV26" s="52">
        <v>1</v>
      </c>
      <c r="AW26" s="52"/>
      <c r="AX26" s="52"/>
      <c r="AY26" s="52"/>
      <c r="AZ26" s="33"/>
      <c r="BA26" s="12">
        <v>200</v>
      </c>
      <c r="BB26" s="32"/>
      <c r="BC26" s="33">
        <f t="shared" si="8"/>
        <v>0</v>
      </c>
      <c r="BD26" s="32"/>
      <c r="BE26" s="32"/>
      <c r="BF26" s="25"/>
    </row>
    <row r="27" spans="1:5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12"/>
      <c r="L27" s="12">
        <v>50</v>
      </c>
      <c r="M27" s="32">
        <v>50</v>
      </c>
      <c r="N27" s="12">
        <f t="shared" si="4"/>
        <v>100</v>
      </c>
      <c r="O27" s="32">
        <v>50</v>
      </c>
      <c r="P27" s="12">
        <v>286</v>
      </c>
      <c r="Q27" s="41">
        <f t="shared" si="9"/>
        <v>286</v>
      </c>
      <c r="R27" s="12">
        <f t="shared" si="5"/>
        <v>100</v>
      </c>
      <c r="S27" s="22"/>
      <c r="T27" s="32">
        <v>167</v>
      </c>
      <c r="U27" s="32">
        <v>119</v>
      </c>
      <c r="V27" s="22"/>
      <c r="W27" s="22"/>
      <c r="X27" s="22"/>
      <c r="Y27" s="22"/>
      <c r="Z27" s="22"/>
      <c r="AA27" s="44">
        <f t="shared" si="26"/>
        <v>5902</v>
      </c>
      <c r="AB27" s="38"/>
      <c r="AC27" s="32">
        <v>3760</v>
      </c>
      <c r="AD27" s="32">
        <v>2142</v>
      </c>
      <c r="AE27" s="38"/>
      <c r="AF27" s="38"/>
      <c r="AG27" s="38"/>
      <c r="AH27" s="38"/>
      <c r="AI27" s="38"/>
      <c r="AJ27" s="33">
        <f t="shared" si="13"/>
        <v>20.636363636363637</v>
      </c>
      <c r="AK27" s="33" t="e">
        <f t="shared" si="21"/>
        <v>#DIV/0!</v>
      </c>
      <c r="AL27" s="33">
        <f t="shared" si="27"/>
        <v>22.51497005988024</v>
      </c>
      <c r="AM27" s="33">
        <f t="shared" si="16"/>
        <v>18</v>
      </c>
      <c r="AN27" s="33" t="e">
        <f t="shared" si="22"/>
        <v>#DIV/0!</v>
      </c>
      <c r="AO27" s="33" t="e">
        <f t="shared" si="23"/>
        <v>#DIV/0!</v>
      </c>
      <c r="AP27" s="33" t="e">
        <f t="shared" si="24"/>
        <v>#DIV/0!</v>
      </c>
      <c r="AQ27" s="38"/>
      <c r="AR27" s="33" t="e">
        <f t="shared" si="25"/>
        <v>#DIV/0!</v>
      </c>
      <c r="AS27" s="45"/>
      <c r="AT27" s="45"/>
      <c r="AU27" s="33"/>
      <c r="AV27" s="52"/>
      <c r="AW27" s="52"/>
      <c r="AX27" s="52"/>
      <c r="AY27" s="52"/>
      <c r="AZ27" s="33"/>
      <c r="BA27" s="12">
        <v>50</v>
      </c>
      <c r="BB27" s="32"/>
      <c r="BC27" s="33">
        <f t="shared" si="8"/>
        <v>0</v>
      </c>
      <c r="BD27" s="32"/>
      <c r="BE27" s="32"/>
      <c r="BF27" s="25"/>
    </row>
    <row r="28" spans="1:5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3"/>
        <v>87.36301369863013</v>
      </c>
      <c r="F28" s="23">
        <v>1500</v>
      </c>
      <c r="G28" s="23">
        <v>0</v>
      </c>
      <c r="H28" s="23"/>
      <c r="I28" s="24">
        <v>5430</v>
      </c>
      <c r="J28" s="24">
        <v>8700</v>
      </c>
      <c r="K28" s="23">
        <f>J28/I28*100</f>
        <v>160.2209944751381</v>
      </c>
      <c r="L28" s="23">
        <v>1720</v>
      </c>
      <c r="M28" s="40">
        <v>1514</v>
      </c>
      <c r="N28" s="23">
        <f t="shared" si="4"/>
        <v>88.0232558139535</v>
      </c>
      <c r="O28" s="39">
        <v>2150</v>
      </c>
      <c r="P28" s="23">
        <v>8528.62</v>
      </c>
      <c r="Q28" s="41">
        <f>S28+T28+U28+V28+W28+X28+Y28+Z28</f>
        <v>8429</v>
      </c>
      <c r="R28" s="12">
        <f t="shared" si="5"/>
        <v>98.8319329504656</v>
      </c>
      <c r="S28" s="38">
        <v>345</v>
      </c>
      <c r="T28" s="38">
        <v>4319</v>
      </c>
      <c r="U28" s="38">
        <v>1068</v>
      </c>
      <c r="V28" s="38">
        <v>2146</v>
      </c>
      <c r="W28" s="38">
        <v>331</v>
      </c>
      <c r="X28" s="38">
        <v>175</v>
      </c>
      <c r="Y28" s="38"/>
      <c r="Z28" s="59">
        <v>45</v>
      </c>
      <c r="AA28" s="44">
        <f t="shared" si="26"/>
        <v>190432</v>
      </c>
      <c r="AB28" s="38">
        <v>4850</v>
      </c>
      <c r="AC28" s="38">
        <v>100332</v>
      </c>
      <c r="AD28" s="38">
        <v>17752</v>
      </c>
      <c r="AE28" s="38">
        <v>54613</v>
      </c>
      <c r="AF28" s="38">
        <v>8220</v>
      </c>
      <c r="AG28" s="38">
        <v>3765</v>
      </c>
      <c r="AH28" s="38"/>
      <c r="AI28" s="59">
        <v>900</v>
      </c>
      <c r="AJ28" s="34">
        <f t="shared" si="13"/>
        <v>22.592478348558547</v>
      </c>
      <c r="AK28" s="34">
        <f t="shared" si="21"/>
        <v>14.057971014492754</v>
      </c>
      <c r="AL28" s="34">
        <f t="shared" si="27"/>
        <v>23.23037740217643</v>
      </c>
      <c r="AM28" s="34">
        <f t="shared" si="16"/>
        <v>16.621722846441948</v>
      </c>
      <c r="AN28" s="34">
        <f t="shared" si="22"/>
        <v>25.44874184529357</v>
      </c>
      <c r="AO28" s="34">
        <f t="shared" si="23"/>
        <v>24.83383685800604</v>
      </c>
      <c r="AP28" s="34">
        <f t="shared" si="24"/>
        <v>21.514285714285716</v>
      </c>
      <c r="AQ28" s="43"/>
      <c r="AR28" s="34">
        <f t="shared" si="25"/>
        <v>20</v>
      </c>
      <c r="AS28" s="45">
        <v>135</v>
      </c>
      <c r="AT28" s="45">
        <v>0</v>
      </c>
      <c r="AU28" s="33">
        <f t="shared" si="6"/>
        <v>0</v>
      </c>
      <c r="AV28" s="52">
        <v>76</v>
      </c>
      <c r="AW28" s="52"/>
      <c r="AX28" s="53">
        <f>AW28/AV28*100</f>
        <v>0</v>
      </c>
      <c r="AY28" s="52"/>
      <c r="AZ28" s="33" t="e">
        <f>AY28/AW28*10</f>
        <v>#DIV/0!</v>
      </c>
      <c r="BA28" s="23">
        <v>1720</v>
      </c>
      <c r="BB28" s="49">
        <f>BD28+BE28</f>
        <v>415</v>
      </c>
      <c r="BC28" s="33">
        <f t="shared" si="8"/>
        <v>24.12790697674419</v>
      </c>
      <c r="BD28" s="49">
        <v>395</v>
      </c>
      <c r="BE28" s="49">
        <v>20</v>
      </c>
      <c r="BF28" s="60"/>
    </row>
    <row r="29" spans="1:5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3"/>
        <v>97.09230769230768</v>
      </c>
      <c r="F29" s="23">
        <f>F28+F20</f>
        <v>23800</v>
      </c>
      <c r="G29" s="23">
        <f>G28+G20</f>
        <v>2741</v>
      </c>
      <c r="H29" s="23">
        <f>G29/F29*100</f>
        <v>11.516806722689076</v>
      </c>
      <c r="I29" s="14">
        <f>I28+I20</f>
        <v>40000</v>
      </c>
      <c r="J29" s="14">
        <f>J28+J20</f>
        <v>42265</v>
      </c>
      <c r="K29" s="23">
        <f>J29/I29*100</f>
        <v>105.6625</v>
      </c>
      <c r="L29" s="46">
        <v>6900</v>
      </c>
      <c r="M29" s="14">
        <f>M28+M20</f>
        <v>6049</v>
      </c>
      <c r="N29" s="23">
        <f t="shared" si="4"/>
        <v>87.66666666666667</v>
      </c>
      <c r="O29" s="14">
        <f>O28+O20</f>
        <v>9009</v>
      </c>
      <c r="P29" s="48">
        <f>P20+P28</f>
        <v>24123.620000000003</v>
      </c>
      <c r="Q29" s="41">
        <f t="shared" si="9"/>
        <v>23984</v>
      </c>
      <c r="R29" s="12">
        <f t="shared" si="5"/>
        <v>99.42123114192644</v>
      </c>
      <c r="S29" s="38">
        <f aca="true" t="shared" si="28" ref="S29:AI29">S20+S28</f>
        <v>1328</v>
      </c>
      <c r="T29" s="38">
        <f t="shared" si="28"/>
        <v>10141</v>
      </c>
      <c r="U29" s="38">
        <f t="shared" si="28"/>
        <v>3413</v>
      </c>
      <c r="V29" s="38">
        <f t="shared" si="28"/>
        <v>7195</v>
      </c>
      <c r="W29" s="38">
        <f t="shared" si="28"/>
        <v>759</v>
      </c>
      <c r="X29" s="38">
        <f t="shared" si="28"/>
        <v>713</v>
      </c>
      <c r="Y29" s="38">
        <f t="shared" si="28"/>
        <v>210</v>
      </c>
      <c r="Z29" s="38">
        <f t="shared" si="28"/>
        <v>225</v>
      </c>
      <c r="AA29" s="38">
        <f t="shared" si="28"/>
        <v>561385</v>
      </c>
      <c r="AB29" s="38">
        <f t="shared" si="28"/>
        <v>24955</v>
      </c>
      <c r="AC29" s="38">
        <f t="shared" si="28"/>
        <v>237158</v>
      </c>
      <c r="AD29" s="38">
        <f t="shared" si="28"/>
        <v>66697</v>
      </c>
      <c r="AE29" s="38">
        <f t="shared" si="28"/>
        <v>190960</v>
      </c>
      <c r="AF29" s="38">
        <f t="shared" si="28"/>
        <v>19144</v>
      </c>
      <c r="AG29" s="38">
        <f t="shared" si="28"/>
        <v>15267</v>
      </c>
      <c r="AH29" s="38">
        <f t="shared" si="28"/>
        <v>3730</v>
      </c>
      <c r="AI29" s="38">
        <f t="shared" si="28"/>
        <v>3474</v>
      </c>
      <c r="AJ29" s="34">
        <f t="shared" si="13"/>
        <v>23.406646097398266</v>
      </c>
      <c r="AK29" s="34">
        <f t="shared" si="21"/>
        <v>18.791415662650603</v>
      </c>
      <c r="AL29" s="42">
        <f>AC29/T29</f>
        <v>23.386056601913026</v>
      </c>
      <c r="AM29" s="34">
        <f t="shared" si="16"/>
        <v>19.542045121593905</v>
      </c>
      <c r="AN29" s="34">
        <f t="shared" si="22"/>
        <v>26.5406532314107</v>
      </c>
      <c r="AO29" s="34">
        <f t="shared" si="23"/>
        <v>25.22266139657444</v>
      </c>
      <c r="AP29" s="34">
        <f t="shared" si="24"/>
        <v>21.41234221598878</v>
      </c>
      <c r="AQ29" s="42">
        <f>AH29/Y29</f>
        <v>17.761904761904763</v>
      </c>
      <c r="AR29" s="34">
        <f t="shared" si="25"/>
        <v>15.44</v>
      </c>
      <c r="AS29" s="14">
        <f>AS28+AS20</f>
        <v>1167</v>
      </c>
      <c r="AT29" s="14">
        <f>AT28+AT20</f>
        <v>180</v>
      </c>
      <c r="AU29" s="33">
        <f t="shared" si="6"/>
        <v>15.424164524421593</v>
      </c>
      <c r="AV29" s="53">
        <v>316</v>
      </c>
      <c r="AW29" s="53">
        <f>AW20+AW28</f>
        <v>14</v>
      </c>
      <c r="AX29" s="53">
        <f>AW29/AV29*100</f>
        <v>4.430379746835443</v>
      </c>
      <c r="AY29" s="53">
        <f>AY20+AY28</f>
        <v>333</v>
      </c>
      <c r="AZ29" s="33">
        <f>AY29/AW29*10</f>
        <v>237.85714285714283</v>
      </c>
      <c r="BA29" s="46">
        <v>6900</v>
      </c>
      <c r="BB29" s="14">
        <f>BD29+BE29+BF29</f>
        <v>1746</v>
      </c>
      <c r="BC29" s="33">
        <f t="shared" si="8"/>
        <v>25.30434782608696</v>
      </c>
      <c r="BD29" s="14">
        <f>BD28+BD20</f>
        <v>1356</v>
      </c>
      <c r="BE29" s="14">
        <f>BE28+BE20</f>
        <v>310</v>
      </c>
      <c r="BF29" s="14">
        <f>BF28+BF20</f>
        <v>80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8">
    <mergeCell ref="F3:H3"/>
    <mergeCell ref="C1:AF1"/>
    <mergeCell ref="AV2:AZ2"/>
    <mergeCell ref="AV3:AV4"/>
    <mergeCell ref="AW3:AW4"/>
    <mergeCell ref="AX3:AX4"/>
    <mergeCell ref="AY3:AY4"/>
    <mergeCell ref="AZ3:AZ4"/>
    <mergeCell ref="P3:P4"/>
    <mergeCell ref="O2:O4"/>
    <mergeCell ref="AS2:AU2"/>
    <mergeCell ref="AK3:AR3"/>
    <mergeCell ref="AJ2:AR2"/>
    <mergeCell ref="AA2:AI2"/>
    <mergeCell ref="AB3:AI3"/>
    <mergeCell ref="AS3:AS4"/>
    <mergeCell ref="AT3:AT4"/>
    <mergeCell ref="AU3:AU4"/>
    <mergeCell ref="AA3:AA4"/>
    <mergeCell ref="A2:A4"/>
    <mergeCell ref="B2:B4"/>
    <mergeCell ref="C2:K2"/>
    <mergeCell ref="C3:E3"/>
    <mergeCell ref="I3:K3"/>
    <mergeCell ref="Q3:Q4"/>
    <mergeCell ref="P2:Z2"/>
    <mergeCell ref="M3:M4"/>
    <mergeCell ref="S3:Z3"/>
    <mergeCell ref="BD3:BF3"/>
    <mergeCell ref="N3:N4"/>
    <mergeCell ref="L2:N2"/>
    <mergeCell ref="BA3:BA4"/>
    <mergeCell ref="BB3:BB4"/>
    <mergeCell ref="BC3:BC4"/>
    <mergeCell ref="L3:L4"/>
    <mergeCell ref="R3:R4"/>
    <mergeCell ref="BA2:BF2"/>
    <mergeCell ref="AJ3:AJ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2" manualBreakCount="2">
    <brk id="35" max="28" man="1"/>
    <brk id="6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2021-08-26T05:39:23Z</cp:lastPrinted>
  <dcterms:created xsi:type="dcterms:W3CDTF">2001-05-07T11:51:26Z</dcterms:created>
  <dcterms:modified xsi:type="dcterms:W3CDTF">2021-08-26T05:41:22Z</dcterms:modified>
  <cp:category/>
  <cp:version/>
  <cp:contentType/>
  <cp:contentStatus/>
</cp:coreProperties>
</file>