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/>
</workbook>
</file>

<file path=xl/sharedStrings.xml><?xml version="1.0" encoding="utf-8"?>
<sst xmlns="http://schemas.openxmlformats.org/spreadsheetml/2006/main" count="93" uniqueCount="56">
  <si>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</si>
  <si>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</si>
  <si>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</si>
  <si>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</si>
  <si>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</si>
  <si>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</si>
  <si>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</si>
  <si>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</si>
  <si>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</si>
  <si>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</si>
  <si>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</si>
  <si>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</si>
  <si>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</si>
  <si>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</si>
  <si>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</si>
  <si>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</si>
  <si>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</si>
  <si>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</si>
  <si>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</si>
  <si>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</si>
  <si>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</si>
  <si>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</si>
  <si>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</si>
  <si>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</si>
  <si>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</si>
  <si>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</si>
  <si>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</si>
  <si>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</si>
  <si>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</si>
  <si>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</si>
  <si>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</si>
  <si>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</si>
  <si>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</si>
  <si>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</si>
  <si>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</si>
  <si>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</si>
  <si>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однолетних трав, га</t>
  </si>
  <si>
    <t>Скошено зерновых и зернобобовых культур (га)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</si>
  <si>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</si>
  <si>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</si>
  <si>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</si>
  <si>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</si>
  <si>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</si>
  <si>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</si>
  <si>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</si>
  <si>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</si>
  <si>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</si>
  <si>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</si>
  <si>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</si>
  <si>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</si>
  <si>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вика</t>
  </si>
  <si>
    <t xml:space="preserve"> рожь</t>
  </si>
  <si>
    <t>план</t>
  </si>
  <si>
    <t>тритикале</t>
  </si>
  <si>
    <t>Зябь, га</t>
  </si>
  <si>
    <t>Информация о ходе проведения  полевых работ в сельхозпредприятиях и К(Ф)Х  Яльчикского района  на 30.07.2021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</si>
</sst>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8"/>
  <sheetViews>
    <sheetView tabSelected="1" view="pageBreakPreview" zoomScale="44" zoomScaleNormal="60" zoomScaleSheetLayoutView="4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" sqref="N6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6.25390625" style="1" customWidth="1"/>
    <col min="6" max="6" width="16.625" style="1" customWidth="1"/>
    <col min="7" max="7" width="17.00390625" style="1" customWidth="1"/>
    <col min="8" max="9" width="15.875" style="1" customWidth="1"/>
    <col min="10" max="10" width="18.125" style="1" customWidth="1"/>
    <col min="11" max="11" width="18.875" style="1" customWidth="1"/>
    <col min="12" max="12" width="22.125" style="1" customWidth="1"/>
    <col min="13" max="13" width="18.00390625" style="1" customWidth="1"/>
    <col min="14" max="14" width="18.125" style="1" customWidth="1"/>
    <col min="15" max="16" width="16.00390625" style="1" customWidth="1"/>
    <col min="17" max="17" width="18.00390625" style="1" customWidth="1"/>
    <col min="18" max="18" width="16.375" style="1" customWidth="1"/>
    <col min="19" max="19" width="14.125" style="1" customWidth="1"/>
    <col min="20" max="20" width="14.375" style="1" customWidth="1"/>
    <col min="21" max="24" width="14.25390625" style="1" customWidth="1"/>
    <col min="25" max="25" width="15.875" style="1" customWidth="1"/>
    <col min="26" max="26" width="14.625" style="1" customWidth="1"/>
    <col min="27" max="27" width="16.625" style="1" customWidth="1"/>
    <col min="28" max="28" width="16.375" style="1" customWidth="1"/>
    <col min="29" max="29" width="15.25390625" style="1" customWidth="1"/>
    <col min="30" max="30" width="15.125" style="1" customWidth="1"/>
    <col min="31" max="31" width="13.875" style="1" customWidth="1"/>
    <col min="32" max="32" width="12.25390625" style="1" customWidth="1"/>
    <col min="33" max="34" width="11.75390625" style="1" customWidth="1"/>
    <col min="35" max="35" width="12.75390625" style="1" customWidth="1"/>
    <col min="36" max="36" width="12.25390625" style="1" customWidth="1"/>
    <col min="37" max="37" width="22.125" style="1" customWidth="1"/>
    <col min="38" max="39" width="18.625" style="1" customWidth="1"/>
    <col min="40" max="40" width="16.00390625" style="1" customWidth="1"/>
    <col min="41" max="41" width="17.875" style="1" customWidth="1"/>
    <col min="42" max="42" width="14.25390625" style="1" customWidth="1"/>
    <col min="43" max="43" width="15.25390625" style="1" customWidth="1"/>
    <col min="44" max="44" width="12.875" style="1" customWidth="1"/>
    <col min="45" max="45" width="11.75390625" style="1" customWidth="1"/>
    <col min="46" max="46" width="15.00390625" style="1" customWidth="1"/>
    <col min="47" max="47" width="13.875" style="1" customWidth="1"/>
    <col min="48" max="48" width="13.25390625" style="1" customWidth="1"/>
    <col min="49" max="49" width="14.875" style="1" customWidth="1"/>
    <col min="50" max="51" width="13.00390625" style="1" customWidth="1"/>
    <col min="52" max="52" width="12.125" style="1" customWidth="1"/>
    <col min="53" max="53" width="12.625" style="1" customWidth="1"/>
    <col min="54" max="54" width="12.25390625" style="1" customWidth="1"/>
    <col min="55" max="16384" width="9.125" style="1" customWidth="1"/>
  </cols>
  <sheetData>
    <row r="1" spans="2:52" s="2" customFormat="1" ht="175.5" customHeight="1">
      <c r="B1" s="45"/>
      <c r="C1" s="79" t="s">
        <v>55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</row>
    <row r="2" spans="1:54" s="3" customFormat="1" ht="177" customHeight="1">
      <c r="A2" s="71" t="s">
        <v>13</v>
      </c>
      <c r="B2" s="73" t="s">
        <v>18</v>
      </c>
      <c r="C2" s="75" t="s">
        <v>27</v>
      </c>
      <c r="D2" s="76"/>
      <c r="E2" s="76"/>
      <c r="F2" s="76"/>
      <c r="G2" s="76"/>
      <c r="H2" s="77"/>
      <c r="I2" s="60" t="s">
        <v>35</v>
      </c>
      <c r="J2" s="76"/>
      <c r="K2" s="77"/>
      <c r="L2" s="55" t="s">
        <v>54</v>
      </c>
      <c r="M2" s="55" t="s">
        <v>36</v>
      </c>
      <c r="N2" s="68"/>
      <c r="O2" s="68"/>
      <c r="P2" s="60" t="s">
        <v>37</v>
      </c>
      <c r="Q2" s="65"/>
      <c r="R2" s="65"/>
      <c r="S2" s="65"/>
      <c r="T2" s="65"/>
      <c r="U2" s="65"/>
      <c r="V2" s="65"/>
      <c r="W2" s="65"/>
      <c r="X2" s="65"/>
      <c r="Y2" s="65"/>
      <c r="Z2" s="66"/>
      <c r="AA2" s="55" t="s">
        <v>41</v>
      </c>
      <c r="AB2" s="70"/>
      <c r="AC2" s="70"/>
      <c r="AD2" s="70"/>
      <c r="AE2" s="70"/>
      <c r="AF2" s="70"/>
      <c r="AG2" s="70"/>
      <c r="AH2" s="70"/>
      <c r="AI2" s="70"/>
      <c r="AJ2" s="70"/>
      <c r="AK2" s="55" t="s">
        <v>42</v>
      </c>
      <c r="AL2" s="55"/>
      <c r="AM2" s="55"/>
      <c r="AN2" s="55"/>
      <c r="AO2" s="55"/>
      <c r="AP2" s="55"/>
      <c r="AQ2" s="55"/>
      <c r="AR2" s="55"/>
      <c r="AS2" s="55"/>
      <c r="AT2" s="69" t="s">
        <v>43</v>
      </c>
      <c r="AU2" s="69"/>
      <c r="AV2" s="69"/>
      <c r="AW2" s="69"/>
      <c r="AX2" s="69"/>
      <c r="AY2" s="69"/>
      <c r="AZ2" s="69"/>
      <c r="BA2" s="69"/>
      <c r="BB2" s="69"/>
    </row>
    <row r="3" spans="1:54" s="3" customFormat="1" ht="48.75" customHeight="1">
      <c r="A3" s="71"/>
      <c r="B3" s="73"/>
      <c r="C3" s="75" t="s">
        <v>28</v>
      </c>
      <c r="D3" s="76"/>
      <c r="E3" s="77"/>
      <c r="F3" s="75" t="s">
        <v>29</v>
      </c>
      <c r="G3" s="76"/>
      <c r="H3" s="77"/>
      <c r="I3" s="78" t="s">
        <v>30</v>
      </c>
      <c r="J3" s="69" t="s">
        <v>31</v>
      </c>
      <c r="K3" s="56" t="s">
        <v>32</v>
      </c>
      <c r="L3" s="58"/>
      <c r="M3" s="78" t="s">
        <v>30</v>
      </c>
      <c r="N3" s="69" t="s">
        <v>31</v>
      </c>
      <c r="O3" s="56" t="s">
        <v>32</v>
      </c>
      <c r="P3" s="55" t="s">
        <v>52</v>
      </c>
      <c r="Q3" s="55" t="s">
        <v>38</v>
      </c>
      <c r="R3" s="67" t="s">
        <v>44</v>
      </c>
      <c r="S3" s="60" t="s">
        <v>39</v>
      </c>
      <c r="T3" s="65"/>
      <c r="U3" s="65"/>
      <c r="V3" s="65"/>
      <c r="W3" s="65"/>
      <c r="X3" s="65"/>
      <c r="Y3" s="65"/>
      <c r="Z3" s="66"/>
      <c r="AA3" s="67" t="s">
        <v>38</v>
      </c>
      <c r="AB3" s="67" t="s">
        <v>44</v>
      </c>
      <c r="AC3" s="60" t="s">
        <v>39</v>
      </c>
      <c r="AD3" s="61"/>
      <c r="AE3" s="61"/>
      <c r="AF3" s="61"/>
      <c r="AG3" s="61"/>
      <c r="AH3" s="61"/>
      <c r="AI3" s="61"/>
      <c r="AJ3" s="62"/>
      <c r="AK3" s="67" t="s">
        <v>38</v>
      </c>
      <c r="AL3" s="60" t="s">
        <v>39</v>
      </c>
      <c r="AM3" s="61"/>
      <c r="AN3" s="61"/>
      <c r="AO3" s="61"/>
      <c r="AP3" s="61"/>
      <c r="AQ3" s="61"/>
      <c r="AR3" s="61"/>
      <c r="AS3" s="62"/>
      <c r="AT3" s="63" t="s">
        <v>38</v>
      </c>
      <c r="AU3" s="60" t="s">
        <v>39</v>
      </c>
      <c r="AV3" s="61"/>
      <c r="AW3" s="61"/>
      <c r="AX3" s="61"/>
      <c r="AY3" s="61"/>
      <c r="AZ3" s="61"/>
      <c r="BA3" s="61"/>
      <c r="BB3" s="62"/>
    </row>
    <row r="4" spans="1:54" s="3" customFormat="1" ht="146.25" customHeight="1">
      <c r="A4" s="72"/>
      <c r="B4" s="74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31</v>
      </c>
      <c r="H4" s="14" t="s">
        <v>34</v>
      </c>
      <c r="I4" s="57"/>
      <c r="J4" s="70"/>
      <c r="K4" s="57"/>
      <c r="L4" s="59"/>
      <c r="M4" s="57"/>
      <c r="N4" s="70"/>
      <c r="O4" s="57"/>
      <c r="P4" s="55"/>
      <c r="Q4" s="55"/>
      <c r="R4" s="58"/>
      <c r="S4" s="31" t="s">
        <v>51</v>
      </c>
      <c r="T4" s="32" t="s">
        <v>46</v>
      </c>
      <c r="U4" s="31" t="s">
        <v>47</v>
      </c>
      <c r="V4" s="33" t="s">
        <v>48</v>
      </c>
      <c r="W4" s="33" t="s">
        <v>49</v>
      </c>
      <c r="X4" s="33" t="s">
        <v>40</v>
      </c>
      <c r="Y4" s="31" t="s">
        <v>53</v>
      </c>
      <c r="Z4" s="43" t="s">
        <v>50</v>
      </c>
      <c r="AA4" s="58"/>
      <c r="AB4" s="58"/>
      <c r="AC4" s="33" t="s">
        <v>45</v>
      </c>
      <c r="AD4" s="32" t="s">
        <v>46</v>
      </c>
      <c r="AE4" s="31" t="s">
        <v>47</v>
      </c>
      <c r="AF4" s="33" t="s">
        <v>48</v>
      </c>
      <c r="AG4" s="33" t="s">
        <v>49</v>
      </c>
      <c r="AH4" s="33" t="s">
        <v>40</v>
      </c>
      <c r="AI4" s="31" t="s">
        <v>53</v>
      </c>
      <c r="AJ4" s="31" t="s">
        <v>50</v>
      </c>
      <c r="AK4" s="58"/>
      <c r="AL4" s="33" t="s">
        <v>45</v>
      </c>
      <c r="AM4" s="32" t="s">
        <v>46</v>
      </c>
      <c r="AN4" s="31" t="s">
        <v>47</v>
      </c>
      <c r="AO4" s="33" t="s">
        <v>48</v>
      </c>
      <c r="AP4" s="33" t="s">
        <v>49</v>
      </c>
      <c r="AQ4" s="33" t="s">
        <v>40</v>
      </c>
      <c r="AR4" s="31" t="s">
        <v>53</v>
      </c>
      <c r="AS4" s="31" t="s">
        <v>50</v>
      </c>
      <c r="AT4" s="64"/>
      <c r="AU4" s="36" t="s">
        <v>45</v>
      </c>
      <c r="AV4" s="36" t="s">
        <v>46</v>
      </c>
      <c r="AW4" s="37" t="s">
        <v>47</v>
      </c>
      <c r="AX4" s="36" t="s">
        <v>48</v>
      </c>
      <c r="AY4" s="36" t="s">
        <v>49</v>
      </c>
      <c r="AZ4" s="36" t="s">
        <v>40</v>
      </c>
      <c r="BA4" s="31" t="s">
        <v>53</v>
      </c>
      <c r="BB4" s="37" t="s">
        <v>50</v>
      </c>
    </row>
    <row r="5" spans="1:55" s="15" customFormat="1" ht="56.25" customHeight="1" outlineLevel="1">
      <c r="A5" s="11">
        <v>1</v>
      </c>
      <c r="B5" s="22" t="s">
        <v>0</v>
      </c>
      <c r="C5" s="11">
        <v>320</v>
      </c>
      <c r="D5" s="11">
        <v>320</v>
      </c>
      <c r="E5" s="12">
        <f>D5/C5*100</f>
        <v>100</v>
      </c>
      <c r="F5" s="11">
        <v>7630</v>
      </c>
      <c r="G5" s="11">
        <v>7000</v>
      </c>
      <c r="H5" s="12">
        <f>G5/F5*100</f>
        <v>91.74311926605505</v>
      </c>
      <c r="I5" s="12">
        <v>1050</v>
      </c>
      <c r="J5" s="38">
        <v>900</v>
      </c>
      <c r="K5" s="12">
        <f>J5/I5*100</f>
        <v>85.71428571428571</v>
      </c>
      <c r="L5" s="38">
        <v>150</v>
      </c>
      <c r="M5" s="11">
        <v>1733</v>
      </c>
      <c r="N5" s="11">
        <v>1733</v>
      </c>
      <c r="O5" s="12">
        <f>N5/M5*100</f>
        <v>100</v>
      </c>
      <c r="P5" s="12">
        <v>2146</v>
      </c>
      <c r="Q5" s="38">
        <f>S5+T5+U5+V5+W5+X5+Y5+Z5</f>
        <v>1162</v>
      </c>
      <c r="R5" s="12">
        <f>Q5/P5*100</f>
        <v>54.14725069897484</v>
      </c>
      <c r="S5" s="38">
        <v>585</v>
      </c>
      <c r="T5" s="38"/>
      <c r="U5" s="38">
        <v>63</v>
      </c>
      <c r="V5" s="38">
        <v>139</v>
      </c>
      <c r="W5" s="38">
        <v>65</v>
      </c>
      <c r="X5" s="38">
        <v>100</v>
      </c>
      <c r="Y5" s="38">
        <v>210</v>
      </c>
      <c r="Z5" s="38"/>
      <c r="AA5" s="38">
        <f>AC5+AD5+AE5+AF5+AG5+AH5+AI5+AJ5</f>
        <v>1010</v>
      </c>
      <c r="AB5" s="12">
        <f>AA5/Q5*100</f>
        <v>86.91910499139415</v>
      </c>
      <c r="AC5" s="38">
        <v>585</v>
      </c>
      <c r="AD5" s="38"/>
      <c r="AE5" s="38">
        <v>6</v>
      </c>
      <c r="AF5" s="38">
        <v>139</v>
      </c>
      <c r="AG5" s="38">
        <v>65</v>
      </c>
      <c r="AH5" s="38">
        <v>100</v>
      </c>
      <c r="AI5" s="38">
        <v>115</v>
      </c>
      <c r="AJ5" s="38"/>
      <c r="AK5" s="38">
        <f>AL5+AM5+AN5+AO5+AP5+AQ5+AR5+AS5</f>
        <v>18026</v>
      </c>
      <c r="AL5" s="38">
        <v>8431</v>
      </c>
      <c r="AM5" s="38"/>
      <c r="AN5" s="38">
        <v>135</v>
      </c>
      <c r="AO5" s="38">
        <v>4454</v>
      </c>
      <c r="AP5" s="38">
        <v>1799</v>
      </c>
      <c r="AQ5" s="38">
        <v>1270</v>
      </c>
      <c r="AR5" s="38">
        <v>1937</v>
      </c>
      <c r="AS5" s="38"/>
      <c r="AT5" s="39">
        <f>AK5/AA5</f>
        <v>17.84752475247525</v>
      </c>
      <c r="AU5" s="39">
        <f>AL5/AC5</f>
        <v>14.411965811965812</v>
      </c>
      <c r="AV5" s="39" t="e">
        <f>AM5/AD5</f>
        <v>#DIV/0!</v>
      </c>
      <c r="AW5" s="39">
        <f>AN5/AE5</f>
        <v>22.5</v>
      </c>
      <c r="AX5" s="39">
        <f aca="true" t="shared" si="0" ref="AX5:AY18">AO5/AF5</f>
        <v>32.0431654676259</v>
      </c>
      <c r="AY5" s="39">
        <f>AP5/AG5</f>
        <v>27.676923076923078</v>
      </c>
      <c r="AZ5" s="39">
        <f>AQ5/AH5</f>
        <v>12.7</v>
      </c>
      <c r="BA5" s="39">
        <f>AR5/AI5</f>
        <v>16.843478260869563</v>
      </c>
      <c r="BB5" s="39"/>
      <c r="BC5" s="34"/>
    </row>
    <row r="6" spans="1:55" s="15" customFormat="1" ht="56.25" customHeight="1" outlineLevel="1">
      <c r="A6" s="11">
        <v>2</v>
      </c>
      <c r="B6" s="22" t="s">
        <v>1</v>
      </c>
      <c r="C6" s="11">
        <v>400</v>
      </c>
      <c r="D6" s="11">
        <v>50</v>
      </c>
      <c r="E6" s="12">
        <f aca="true" t="shared" si="1" ref="E6:E29">D6/C6*100</f>
        <v>12.5</v>
      </c>
      <c r="F6" s="11">
        <v>3260</v>
      </c>
      <c r="G6" s="11">
        <v>1900</v>
      </c>
      <c r="H6" s="12">
        <f aca="true" t="shared" si="2" ref="H6:H29">G6/F6*100</f>
        <v>58.282208588957054</v>
      </c>
      <c r="I6" s="12">
        <v>220</v>
      </c>
      <c r="J6" s="38">
        <v>120</v>
      </c>
      <c r="K6" s="12">
        <f aca="true" t="shared" si="3" ref="K6:K29">J6/I6*100</f>
        <v>54.54545454545454</v>
      </c>
      <c r="L6" s="38">
        <v>120</v>
      </c>
      <c r="M6" s="11">
        <v>90</v>
      </c>
      <c r="N6" s="11">
        <v>90</v>
      </c>
      <c r="O6" s="12">
        <f aca="true" t="shared" si="4" ref="O6:O29">N6/M6*100</f>
        <v>100</v>
      </c>
      <c r="P6" s="12">
        <v>1060</v>
      </c>
      <c r="Q6" s="38">
        <f>S6+T6+U6+V6+W6+X6+Y6+Z6</f>
        <v>217</v>
      </c>
      <c r="R6" s="12">
        <f aca="true" t="shared" si="5" ref="R6:R29">Q6/P6*100</f>
        <v>20.471698113207548</v>
      </c>
      <c r="S6" s="38"/>
      <c r="T6" s="38">
        <v>10</v>
      </c>
      <c r="U6" s="38"/>
      <c r="V6" s="38">
        <v>157</v>
      </c>
      <c r="W6" s="38"/>
      <c r="X6" s="38">
        <v>50</v>
      </c>
      <c r="Y6" s="38"/>
      <c r="Z6" s="38"/>
      <c r="AA6" s="38">
        <f>AC6+AD6+AE6+AF6+AG6+AH6+AI6+AJ6</f>
        <v>167</v>
      </c>
      <c r="AB6" s="12">
        <f aca="true" t="shared" si="6" ref="AB6:AB29">AA6/Q6*100</f>
        <v>76.95852534562212</v>
      </c>
      <c r="AC6" s="38"/>
      <c r="AD6" s="38">
        <v>10</v>
      </c>
      <c r="AE6" s="38"/>
      <c r="AF6" s="38">
        <v>157</v>
      </c>
      <c r="AG6" s="38"/>
      <c r="AH6" s="38"/>
      <c r="AI6" s="38"/>
      <c r="AJ6" s="38"/>
      <c r="AK6" s="38">
        <f aca="true" t="shared" si="7" ref="AK6:AK19">AL6+AM6+AN6+AO6+AP6+AQ6+AR6+AS6</f>
        <v>3660</v>
      </c>
      <c r="AL6" s="38"/>
      <c r="AM6" s="38">
        <v>210</v>
      </c>
      <c r="AN6" s="38"/>
      <c r="AO6" s="38">
        <v>3450</v>
      </c>
      <c r="AP6" s="38"/>
      <c r="AQ6" s="38"/>
      <c r="AR6" s="38"/>
      <c r="AS6" s="38"/>
      <c r="AT6" s="39">
        <f>AK6/AA6</f>
        <v>21.91616766467066</v>
      </c>
      <c r="AU6" s="39" t="e">
        <f>AL6/AC6</f>
        <v>#DIV/0!</v>
      </c>
      <c r="AV6" s="39">
        <f>AM6/AD6</f>
        <v>21</v>
      </c>
      <c r="AW6" s="39" t="e">
        <f>AN6/AE6</f>
        <v>#DIV/0!</v>
      </c>
      <c r="AX6" s="39">
        <f t="shared" si="0"/>
        <v>21.97452229299363</v>
      </c>
      <c r="AY6" s="39" t="e">
        <f t="shared" si="0"/>
        <v>#DIV/0!</v>
      </c>
      <c r="AZ6" s="39"/>
      <c r="BA6" s="39"/>
      <c r="BB6" s="39"/>
      <c r="BC6" s="34"/>
    </row>
    <row r="7" spans="1:55" s="16" customFormat="1" ht="56.25" customHeight="1" outlineLevel="1">
      <c r="A7" s="11">
        <v>3</v>
      </c>
      <c r="B7" s="22" t="s">
        <v>2</v>
      </c>
      <c r="C7" s="11">
        <v>500</v>
      </c>
      <c r="D7" s="11">
        <v>500</v>
      </c>
      <c r="E7" s="12">
        <f t="shared" si="1"/>
        <v>100</v>
      </c>
      <c r="F7" s="11">
        <v>2170</v>
      </c>
      <c r="G7" s="11">
        <v>2400</v>
      </c>
      <c r="H7" s="12">
        <f t="shared" si="2"/>
        <v>110.59907834101384</v>
      </c>
      <c r="I7" s="12">
        <v>200</v>
      </c>
      <c r="J7" s="23"/>
      <c r="K7" s="12">
        <f t="shared" si="3"/>
        <v>0</v>
      </c>
      <c r="L7" s="23"/>
      <c r="M7" s="11">
        <v>207</v>
      </c>
      <c r="N7" s="11">
        <v>207</v>
      </c>
      <c r="O7" s="12">
        <f t="shared" si="4"/>
        <v>100</v>
      </c>
      <c r="P7" s="12">
        <v>707</v>
      </c>
      <c r="Q7" s="38">
        <f>S7+T7+U7+V7+W7+X7+Y7+Z7</f>
        <v>270</v>
      </c>
      <c r="R7" s="12">
        <f t="shared" si="5"/>
        <v>38.189533239038184</v>
      </c>
      <c r="S7" s="38"/>
      <c r="T7" s="38"/>
      <c r="U7" s="38">
        <v>100</v>
      </c>
      <c r="V7" s="38">
        <v>170</v>
      </c>
      <c r="W7" s="44"/>
      <c r="X7" s="44"/>
      <c r="Y7" s="44"/>
      <c r="Z7" s="44"/>
      <c r="AA7" s="38">
        <f aca="true" t="shared" si="8" ref="AA7:AA29">AC7+AD7+AE7+AF7+AG7+AH7+AI7+AJ7</f>
        <v>270</v>
      </c>
      <c r="AB7" s="12">
        <f t="shared" si="6"/>
        <v>100</v>
      </c>
      <c r="AC7" s="23"/>
      <c r="AD7" s="23"/>
      <c r="AE7" s="38">
        <v>100</v>
      </c>
      <c r="AF7" s="38">
        <v>170</v>
      </c>
      <c r="AG7" s="23"/>
      <c r="AH7" s="23"/>
      <c r="AI7" s="23"/>
      <c r="AJ7" s="23"/>
      <c r="AK7" s="38">
        <f t="shared" si="7"/>
        <v>5400</v>
      </c>
      <c r="AL7" s="47"/>
      <c r="AM7" s="47"/>
      <c r="AN7" s="38">
        <v>1000</v>
      </c>
      <c r="AO7" s="38">
        <v>4400</v>
      </c>
      <c r="AP7" s="47"/>
      <c r="AQ7" s="47"/>
      <c r="AR7" s="47"/>
      <c r="AS7" s="47"/>
      <c r="AT7" s="39">
        <f>AK7/AA7</f>
        <v>20</v>
      </c>
      <c r="AU7" s="39" t="e">
        <f>AL7/AC7</f>
        <v>#DIV/0!</v>
      </c>
      <c r="AV7" s="39" t="e">
        <f>AM7/AD7</f>
        <v>#DIV/0!</v>
      </c>
      <c r="AW7" s="39">
        <f>AN7/AE7</f>
        <v>10</v>
      </c>
      <c r="AX7" s="39">
        <f t="shared" si="0"/>
        <v>25.88235294117647</v>
      </c>
      <c r="AY7" s="39" t="e">
        <f t="shared" si="0"/>
        <v>#DIV/0!</v>
      </c>
      <c r="AZ7" s="39"/>
      <c r="BA7" s="39"/>
      <c r="BB7" s="39"/>
      <c r="BC7" s="30"/>
    </row>
    <row r="8" spans="1:55" s="15" customFormat="1" ht="56.25" customHeight="1" outlineLevel="1">
      <c r="A8" s="11">
        <v>4</v>
      </c>
      <c r="B8" s="22" t="s">
        <v>4</v>
      </c>
      <c r="C8" s="11">
        <v>1100</v>
      </c>
      <c r="D8" s="11">
        <v>800</v>
      </c>
      <c r="E8" s="12">
        <f t="shared" si="1"/>
        <v>72.72727272727273</v>
      </c>
      <c r="F8" s="11">
        <v>4345</v>
      </c>
      <c r="G8" s="11">
        <v>4000</v>
      </c>
      <c r="H8" s="12">
        <f t="shared" si="2"/>
        <v>92.05983889528193</v>
      </c>
      <c r="I8" s="12">
        <v>350</v>
      </c>
      <c r="J8" s="38">
        <v>250</v>
      </c>
      <c r="K8" s="12">
        <f t="shared" si="3"/>
        <v>71.42857142857143</v>
      </c>
      <c r="L8" s="38">
        <v>70</v>
      </c>
      <c r="M8" s="11">
        <v>229</v>
      </c>
      <c r="N8" s="11">
        <v>229</v>
      </c>
      <c r="O8" s="12">
        <f t="shared" si="4"/>
        <v>100</v>
      </c>
      <c r="P8" s="12">
        <v>1130</v>
      </c>
      <c r="Q8" s="38">
        <f>S8+T8+U8+V8+W8+X8+Y8+Z8</f>
        <v>414</v>
      </c>
      <c r="R8" s="12">
        <f t="shared" si="5"/>
        <v>36.637168141592916</v>
      </c>
      <c r="S8" s="38"/>
      <c r="T8" s="38"/>
      <c r="U8" s="38">
        <v>210</v>
      </c>
      <c r="V8" s="38">
        <v>204</v>
      </c>
      <c r="W8" s="38"/>
      <c r="X8" s="38"/>
      <c r="Y8" s="38"/>
      <c r="Z8" s="38"/>
      <c r="AA8" s="38">
        <f t="shared" si="8"/>
        <v>414</v>
      </c>
      <c r="AB8" s="12">
        <f t="shared" si="6"/>
        <v>100</v>
      </c>
      <c r="AC8" s="38"/>
      <c r="AD8" s="38"/>
      <c r="AE8" s="38">
        <v>210</v>
      </c>
      <c r="AF8" s="38">
        <v>204</v>
      </c>
      <c r="AG8" s="38"/>
      <c r="AH8" s="38"/>
      <c r="AI8" s="38"/>
      <c r="AJ8" s="38"/>
      <c r="AK8" s="38">
        <f t="shared" si="7"/>
        <v>7770</v>
      </c>
      <c r="AL8" s="38"/>
      <c r="AM8" s="38"/>
      <c r="AN8" s="38">
        <v>3470</v>
      </c>
      <c r="AO8" s="38">
        <v>4300</v>
      </c>
      <c r="AP8" s="38"/>
      <c r="AQ8" s="38"/>
      <c r="AR8" s="38"/>
      <c r="AS8" s="38"/>
      <c r="AT8" s="39">
        <f>AK8/AA8</f>
        <v>18.768115942028984</v>
      </c>
      <c r="AU8" s="39" t="e">
        <f>AL8/AC8</f>
        <v>#DIV/0!</v>
      </c>
      <c r="AV8" s="39" t="e">
        <f>AM8/AD8</f>
        <v>#DIV/0!</v>
      </c>
      <c r="AW8" s="39">
        <f>AN8/AE8</f>
        <v>16.523809523809526</v>
      </c>
      <c r="AX8" s="39">
        <f t="shared" si="0"/>
        <v>21.07843137254902</v>
      </c>
      <c r="AY8" s="39" t="e">
        <f t="shared" si="0"/>
        <v>#DIV/0!</v>
      </c>
      <c r="AZ8" s="39"/>
      <c r="BA8" s="39"/>
      <c r="BB8" s="39"/>
      <c r="BC8" s="34"/>
    </row>
    <row r="9" spans="1:55" s="15" customFormat="1" ht="56.25" customHeight="1" outlineLevel="1">
      <c r="A9" s="38">
        <v>5</v>
      </c>
      <c r="B9" s="17" t="s">
        <v>5</v>
      </c>
      <c r="C9" s="38">
        <v>200</v>
      </c>
      <c r="D9" s="38">
        <v>220</v>
      </c>
      <c r="E9" s="12">
        <f t="shared" si="1"/>
        <v>110.00000000000001</v>
      </c>
      <c r="F9" s="38">
        <v>1740</v>
      </c>
      <c r="G9" s="38">
        <v>1250</v>
      </c>
      <c r="H9" s="12">
        <f t="shared" si="2"/>
        <v>71.83908045977012</v>
      </c>
      <c r="I9" s="12">
        <v>550</v>
      </c>
      <c r="J9" s="38">
        <v>467</v>
      </c>
      <c r="K9" s="12">
        <f t="shared" si="3"/>
        <v>84.9090909090909</v>
      </c>
      <c r="L9" s="38"/>
      <c r="M9" s="38">
        <v>198</v>
      </c>
      <c r="N9" s="38">
        <v>198</v>
      </c>
      <c r="O9" s="12">
        <f t="shared" si="4"/>
        <v>100</v>
      </c>
      <c r="P9" s="12">
        <v>1800</v>
      </c>
      <c r="Q9" s="38">
        <f aca="true" t="shared" si="9" ref="Q9:Q19">S9+T9+U9+V9+W9+X9+Y9+Z9</f>
        <v>831</v>
      </c>
      <c r="R9" s="12">
        <f t="shared" si="5"/>
        <v>46.166666666666664</v>
      </c>
      <c r="S9" s="38">
        <v>158</v>
      </c>
      <c r="T9" s="38">
        <v>35</v>
      </c>
      <c r="U9" s="38">
        <v>218</v>
      </c>
      <c r="V9" s="38">
        <v>300</v>
      </c>
      <c r="W9" s="38">
        <v>20</v>
      </c>
      <c r="X9" s="38">
        <v>40</v>
      </c>
      <c r="Y9" s="38"/>
      <c r="Z9" s="38">
        <v>60</v>
      </c>
      <c r="AA9" s="38">
        <f t="shared" si="8"/>
        <v>814</v>
      </c>
      <c r="AB9" s="12">
        <f t="shared" si="6"/>
        <v>97.95427196149218</v>
      </c>
      <c r="AC9" s="38">
        <v>158</v>
      </c>
      <c r="AD9" s="38">
        <v>35</v>
      </c>
      <c r="AE9" s="38">
        <v>218</v>
      </c>
      <c r="AF9" s="38">
        <v>300</v>
      </c>
      <c r="AG9" s="38">
        <v>20</v>
      </c>
      <c r="AH9" s="38">
        <v>40</v>
      </c>
      <c r="AI9" s="38"/>
      <c r="AJ9" s="38">
        <v>43</v>
      </c>
      <c r="AK9" s="38">
        <f t="shared" si="7"/>
        <v>14129</v>
      </c>
      <c r="AL9" s="38">
        <v>2102</v>
      </c>
      <c r="AM9" s="38">
        <v>1025</v>
      </c>
      <c r="AN9" s="38">
        <v>3600</v>
      </c>
      <c r="AO9" s="38">
        <v>6000</v>
      </c>
      <c r="AP9" s="38">
        <v>346</v>
      </c>
      <c r="AQ9" s="38">
        <v>593</v>
      </c>
      <c r="AR9" s="38"/>
      <c r="AS9" s="38">
        <v>463</v>
      </c>
      <c r="AT9" s="39">
        <f>AK9/AA9</f>
        <v>17.357493857493857</v>
      </c>
      <c r="AU9" s="39">
        <f>AL9/AC9</f>
        <v>13.30379746835443</v>
      </c>
      <c r="AV9" s="39">
        <f>AM9/AD9</f>
        <v>29.285714285714285</v>
      </c>
      <c r="AW9" s="39">
        <f>AN9/AE9</f>
        <v>16.513761467889907</v>
      </c>
      <c r="AX9" s="39">
        <f t="shared" si="0"/>
        <v>20</v>
      </c>
      <c r="AY9" s="39">
        <f t="shared" si="0"/>
        <v>17.3</v>
      </c>
      <c r="AZ9" s="39">
        <f aca="true" t="shared" si="10" ref="AZ9:AZ16">AQ9/AH9</f>
        <v>14.825</v>
      </c>
      <c r="BA9" s="39"/>
      <c r="BB9" s="39">
        <f>AS9/AJ9</f>
        <v>10.767441860465116</v>
      </c>
      <c r="BC9" s="34"/>
    </row>
    <row r="10" spans="1:55" s="15" customFormat="1" ht="56.25" customHeight="1" outlineLevel="1">
      <c r="A10" s="11">
        <v>6</v>
      </c>
      <c r="B10" s="22" t="s">
        <v>6</v>
      </c>
      <c r="C10" s="11">
        <v>90</v>
      </c>
      <c r="D10" s="11">
        <v>70</v>
      </c>
      <c r="E10" s="12">
        <f t="shared" si="1"/>
        <v>77.77777777777779</v>
      </c>
      <c r="F10" s="11">
        <v>1950</v>
      </c>
      <c r="G10" s="11">
        <v>1790</v>
      </c>
      <c r="H10" s="12">
        <f t="shared" si="2"/>
        <v>91.7948717948718</v>
      </c>
      <c r="I10" s="12">
        <v>200</v>
      </c>
      <c r="J10" s="38">
        <v>220</v>
      </c>
      <c r="K10" s="12">
        <f t="shared" si="3"/>
        <v>110.00000000000001</v>
      </c>
      <c r="L10" s="38">
        <v>120</v>
      </c>
      <c r="M10" s="11">
        <v>148</v>
      </c>
      <c r="N10" s="11">
        <v>148</v>
      </c>
      <c r="O10" s="12">
        <f t="shared" si="4"/>
        <v>100</v>
      </c>
      <c r="P10" s="12">
        <v>582</v>
      </c>
      <c r="Q10" s="38">
        <f t="shared" si="9"/>
        <v>435</v>
      </c>
      <c r="R10" s="12">
        <f t="shared" si="5"/>
        <v>74.74226804123711</v>
      </c>
      <c r="S10" s="38"/>
      <c r="T10" s="38">
        <v>55</v>
      </c>
      <c r="U10" s="38">
        <v>250</v>
      </c>
      <c r="V10" s="38">
        <v>130</v>
      </c>
      <c r="W10" s="38"/>
      <c r="X10" s="38"/>
      <c r="Y10" s="38"/>
      <c r="Z10" s="38"/>
      <c r="AA10" s="38">
        <f t="shared" si="8"/>
        <v>435</v>
      </c>
      <c r="AB10" s="12">
        <f t="shared" si="6"/>
        <v>100</v>
      </c>
      <c r="AC10" s="38"/>
      <c r="AD10" s="38">
        <v>55</v>
      </c>
      <c r="AE10" s="38">
        <v>250</v>
      </c>
      <c r="AF10" s="38">
        <v>130</v>
      </c>
      <c r="AG10" s="38"/>
      <c r="AH10" s="38"/>
      <c r="AI10" s="38"/>
      <c r="AJ10" s="38"/>
      <c r="AK10" s="38">
        <f t="shared" si="7"/>
        <v>11775</v>
      </c>
      <c r="AL10" s="38"/>
      <c r="AM10" s="38">
        <v>1925</v>
      </c>
      <c r="AN10" s="38">
        <v>5350</v>
      </c>
      <c r="AO10" s="38">
        <v>4500</v>
      </c>
      <c r="AP10" s="38"/>
      <c r="AQ10" s="38"/>
      <c r="AR10" s="38"/>
      <c r="AS10" s="38"/>
      <c r="AT10" s="39">
        <f aca="true" t="shared" si="11" ref="AT10:AT29">AK10/AA10</f>
        <v>27.06896551724138</v>
      </c>
      <c r="AU10" s="39" t="e">
        <f aca="true" t="shared" si="12" ref="AU10:AU18">AL10/AC10</f>
        <v>#DIV/0!</v>
      </c>
      <c r="AV10" s="39">
        <f aca="true" t="shared" si="13" ref="AV10:AV17">AM10/AD10</f>
        <v>35</v>
      </c>
      <c r="AW10" s="39">
        <f aca="true" t="shared" si="14" ref="AW10:AW29">AN10/AE10</f>
        <v>21.4</v>
      </c>
      <c r="AX10" s="39">
        <f aca="true" t="shared" si="15" ref="AX10:AX19">AO10/AF10</f>
        <v>34.61538461538461</v>
      </c>
      <c r="AY10" s="39" t="e">
        <f t="shared" si="0"/>
        <v>#DIV/0!</v>
      </c>
      <c r="AZ10" s="39" t="e">
        <f t="shared" si="10"/>
        <v>#DIV/0!</v>
      </c>
      <c r="BA10" s="39"/>
      <c r="BB10" s="39"/>
      <c r="BC10" s="34"/>
    </row>
    <row r="11" spans="1:55" s="15" customFormat="1" ht="56.25" customHeight="1" outlineLevel="1">
      <c r="A11" s="11">
        <v>7</v>
      </c>
      <c r="B11" s="22" t="s">
        <v>7</v>
      </c>
      <c r="C11" s="11">
        <v>20</v>
      </c>
      <c r="D11" s="11">
        <v>30</v>
      </c>
      <c r="E11" s="12">
        <f t="shared" si="1"/>
        <v>150</v>
      </c>
      <c r="F11" s="11">
        <v>0</v>
      </c>
      <c r="G11" s="11"/>
      <c r="H11" s="12"/>
      <c r="I11" s="12">
        <v>200</v>
      </c>
      <c r="J11" s="38">
        <v>50</v>
      </c>
      <c r="K11" s="12">
        <f t="shared" si="3"/>
        <v>25</v>
      </c>
      <c r="L11" s="38"/>
      <c r="M11" s="11"/>
      <c r="N11" s="11"/>
      <c r="O11" s="12"/>
      <c r="P11" s="12">
        <v>832</v>
      </c>
      <c r="Q11" s="38">
        <f t="shared" si="9"/>
        <v>210</v>
      </c>
      <c r="R11" s="12">
        <f t="shared" si="5"/>
        <v>25.240384615384613</v>
      </c>
      <c r="S11" s="38"/>
      <c r="T11" s="38">
        <v>10</v>
      </c>
      <c r="U11" s="38">
        <v>100</v>
      </c>
      <c r="V11" s="38">
        <v>100</v>
      </c>
      <c r="W11" s="38"/>
      <c r="X11" s="38"/>
      <c r="Y11" s="38"/>
      <c r="Z11" s="38"/>
      <c r="AA11" s="38">
        <f t="shared" si="8"/>
        <v>210</v>
      </c>
      <c r="AB11" s="12">
        <f t="shared" si="6"/>
        <v>100</v>
      </c>
      <c r="AC11" s="38"/>
      <c r="AD11" s="38">
        <v>10</v>
      </c>
      <c r="AE11" s="38">
        <v>100</v>
      </c>
      <c r="AF11" s="38">
        <v>100</v>
      </c>
      <c r="AG11" s="38"/>
      <c r="AH11" s="38"/>
      <c r="AI11" s="38"/>
      <c r="AJ11" s="38"/>
      <c r="AK11" s="38">
        <f t="shared" si="7"/>
        <v>5300</v>
      </c>
      <c r="AL11" s="38"/>
      <c r="AM11" s="38">
        <v>300</v>
      </c>
      <c r="AN11" s="38">
        <v>2000</v>
      </c>
      <c r="AO11" s="38">
        <v>3000</v>
      </c>
      <c r="AP11" s="38"/>
      <c r="AQ11" s="38"/>
      <c r="AR11" s="38"/>
      <c r="AS11" s="38"/>
      <c r="AT11" s="39">
        <f t="shared" si="11"/>
        <v>25.238095238095237</v>
      </c>
      <c r="AU11" s="39" t="e">
        <f t="shared" si="12"/>
        <v>#DIV/0!</v>
      </c>
      <c r="AV11" s="39">
        <f t="shared" si="13"/>
        <v>30</v>
      </c>
      <c r="AW11" s="39">
        <f t="shared" si="14"/>
        <v>20</v>
      </c>
      <c r="AX11" s="39">
        <f t="shared" si="15"/>
        <v>30</v>
      </c>
      <c r="AY11" s="39" t="e">
        <f t="shared" si="0"/>
        <v>#DIV/0!</v>
      </c>
      <c r="AZ11" s="39" t="e">
        <f t="shared" si="10"/>
        <v>#DIV/0!</v>
      </c>
      <c r="BA11" s="39"/>
      <c r="BB11" s="39"/>
      <c r="BC11" s="34"/>
    </row>
    <row r="12" spans="1:55" s="15" customFormat="1" ht="56.25" customHeight="1" outlineLevel="1">
      <c r="A12" s="11">
        <v>8</v>
      </c>
      <c r="B12" s="22" t="s">
        <v>9</v>
      </c>
      <c r="C12" s="11">
        <v>0</v>
      </c>
      <c r="D12" s="11"/>
      <c r="E12" s="12"/>
      <c r="F12" s="11">
        <v>0</v>
      </c>
      <c r="G12" s="11"/>
      <c r="H12" s="12"/>
      <c r="I12" s="12">
        <v>350</v>
      </c>
      <c r="J12" s="38">
        <v>200</v>
      </c>
      <c r="K12" s="12">
        <f t="shared" si="3"/>
        <v>57.14285714285714</v>
      </c>
      <c r="L12" s="38"/>
      <c r="M12" s="11"/>
      <c r="N12" s="11"/>
      <c r="O12" s="12"/>
      <c r="P12" s="12">
        <v>1003</v>
      </c>
      <c r="Q12" s="38">
        <f t="shared" si="9"/>
        <v>448</v>
      </c>
      <c r="R12" s="12">
        <f t="shared" si="5"/>
        <v>44.66600199401795</v>
      </c>
      <c r="S12" s="38"/>
      <c r="T12" s="38"/>
      <c r="U12" s="38">
        <v>348</v>
      </c>
      <c r="V12" s="38">
        <v>100</v>
      </c>
      <c r="W12" s="38"/>
      <c r="X12" s="38"/>
      <c r="Y12" s="38"/>
      <c r="Z12" s="38"/>
      <c r="AA12" s="38">
        <f t="shared" si="8"/>
        <v>448</v>
      </c>
      <c r="AB12" s="12">
        <f t="shared" si="6"/>
        <v>100</v>
      </c>
      <c r="AC12" s="38"/>
      <c r="AD12" s="38"/>
      <c r="AE12" s="38">
        <v>348</v>
      </c>
      <c r="AF12" s="38">
        <v>100</v>
      </c>
      <c r="AG12" s="38"/>
      <c r="AH12" s="38"/>
      <c r="AI12" s="38"/>
      <c r="AJ12" s="38"/>
      <c r="AK12" s="38">
        <f t="shared" si="7"/>
        <v>9000</v>
      </c>
      <c r="AL12" s="38"/>
      <c r="AM12" s="38"/>
      <c r="AN12" s="38">
        <v>6200</v>
      </c>
      <c r="AO12" s="38">
        <v>2800</v>
      </c>
      <c r="AP12" s="38"/>
      <c r="AQ12" s="38"/>
      <c r="AR12" s="38"/>
      <c r="AS12" s="38"/>
      <c r="AT12" s="39">
        <f t="shared" si="11"/>
        <v>20.089285714285715</v>
      </c>
      <c r="AU12" s="39" t="e">
        <f t="shared" si="12"/>
        <v>#DIV/0!</v>
      </c>
      <c r="AV12" s="39" t="e">
        <f t="shared" si="13"/>
        <v>#DIV/0!</v>
      </c>
      <c r="AW12" s="39">
        <f t="shared" si="14"/>
        <v>17.816091954022987</v>
      </c>
      <c r="AX12" s="39">
        <f t="shared" si="15"/>
        <v>28</v>
      </c>
      <c r="AY12" s="39" t="e">
        <f t="shared" si="0"/>
        <v>#DIV/0!</v>
      </c>
      <c r="AZ12" s="39" t="e">
        <f t="shared" si="10"/>
        <v>#DIV/0!</v>
      </c>
      <c r="BA12" s="39"/>
      <c r="BB12" s="39"/>
      <c r="BC12" s="34"/>
    </row>
    <row r="13" spans="1:55" s="15" customFormat="1" ht="56.25" customHeight="1" outlineLevel="1">
      <c r="A13" s="11">
        <v>9</v>
      </c>
      <c r="B13" s="22" t="s">
        <v>10</v>
      </c>
      <c r="C13" s="11">
        <v>300</v>
      </c>
      <c r="D13" s="11">
        <v>243</v>
      </c>
      <c r="E13" s="12">
        <f t="shared" si="1"/>
        <v>81</v>
      </c>
      <c r="F13" s="11">
        <v>1520</v>
      </c>
      <c r="G13" s="11">
        <v>1692</v>
      </c>
      <c r="H13" s="12">
        <f t="shared" si="2"/>
        <v>111.31578947368422</v>
      </c>
      <c r="I13" s="12">
        <v>220</v>
      </c>
      <c r="J13" s="38">
        <v>100</v>
      </c>
      <c r="K13" s="12">
        <f t="shared" si="3"/>
        <v>45.45454545454545</v>
      </c>
      <c r="L13" s="38"/>
      <c r="M13" s="11">
        <v>245</v>
      </c>
      <c r="N13" s="11">
        <v>245</v>
      </c>
      <c r="O13" s="12">
        <f t="shared" si="4"/>
        <v>100</v>
      </c>
      <c r="P13" s="12">
        <v>655</v>
      </c>
      <c r="Q13" s="38">
        <f t="shared" si="9"/>
        <v>202</v>
      </c>
      <c r="R13" s="12">
        <f t="shared" si="5"/>
        <v>30.839694656488547</v>
      </c>
      <c r="S13" s="38">
        <v>40</v>
      </c>
      <c r="T13" s="38"/>
      <c r="U13" s="38">
        <v>60</v>
      </c>
      <c r="V13" s="38">
        <v>42</v>
      </c>
      <c r="W13" s="38"/>
      <c r="X13" s="38">
        <v>60</v>
      </c>
      <c r="Y13" s="38"/>
      <c r="Z13" s="38"/>
      <c r="AA13" s="38">
        <f t="shared" si="8"/>
        <v>162</v>
      </c>
      <c r="AB13" s="12">
        <f t="shared" si="6"/>
        <v>80.19801980198021</v>
      </c>
      <c r="AC13" s="38"/>
      <c r="AD13" s="38"/>
      <c r="AE13" s="38">
        <v>60</v>
      </c>
      <c r="AF13" s="38">
        <v>42</v>
      </c>
      <c r="AG13" s="38"/>
      <c r="AH13" s="38">
        <v>60</v>
      </c>
      <c r="AI13" s="38"/>
      <c r="AJ13" s="38"/>
      <c r="AK13" s="38">
        <f t="shared" si="7"/>
        <v>5220</v>
      </c>
      <c r="AL13" s="38"/>
      <c r="AM13" s="38"/>
      <c r="AN13" s="38">
        <v>1680</v>
      </c>
      <c r="AO13" s="38">
        <v>1890</v>
      </c>
      <c r="AP13" s="38"/>
      <c r="AQ13" s="38">
        <v>1650</v>
      </c>
      <c r="AR13" s="38"/>
      <c r="AS13" s="38"/>
      <c r="AT13" s="39">
        <f t="shared" si="11"/>
        <v>32.22222222222222</v>
      </c>
      <c r="AU13" s="39" t="e">
        <f t="shared" si="12"/>
        <v>#DIV/0!</v>
      </c>
      <c r="AV13" s="39" t="e">
        <f t="shared" si="13"/>
        <v>#DIV/0!</v>
      </c>
      <c r="AW13" s="39">
        <f t="shared" si="14"/>
        <v>28</v>
      </c>
      <c r="AX13" s="39">
        <f t="shared" si="15"/>
        <v>45</v>
      </c>
      <c r="AY13" s="39" t="e">
        <f t="shared" si="0"/>
        <v>#DIV/0!</v>
      </c>
      <c r="AZ13" s="39">
        <f t="shared" si="10"/>
        <v>27.5</v>
      </c>
      <c r="BA13" s="39"/>
      <c r="BB13" s="39"/>
      <c r="BC13" s="34"/>
    </row>
    <row r="14" spans="1:55" s="15" customFormat="1" ht="56.25" customHeight="1" outlineLevel="1">
      <c r="A14" s="11">
        <v>10</v>
      </c>
      <c r="B14" s="22" t="s">
        <v>12</v>
      </c>
      <c r="C14" s="11">
        <v>150</v>
      </c>
      <c r="D14" s="11">
        <v>150</v>
      </c>
      <c r="E14" s="12">
        <f t="shared" si="1"/>
        <v>100</v>
      </c>
      <c r="F14" s="11">
        <v>4345</v>
      </c>
      <c r="G14" s="11">
        <v>4000</v>
      </c>
      <c r="H14" s="12">
        <f t="shared" si="2"/>
        <v>92.05983889528193</v>
      </c>
      <c r="I14" s="12">
        <v>600</v>
      </c>
      <c r="J14" s="38">
        <v>200</v>
      </c>
      <c r="K14" s="12">
        <f t="shared" si="3"/>
        <v>33.33333333333333</v>
      </c>
      <c r="L14" s="38">
        <v>217</v>
      </c>
      <c r="M14" s="11">
        <v>256</v>
      </c>
      <c r="N14" s="11">
        <v>256</v>
      </c>
      <c r="O14" s="12">
        <f t="shared" si="4"/>
        <v>100</v>
      </c>
      <c r="P14" s="12">
        <v>1181</v>
      </c>
      <c r="Q14" s="38">
        <f t="shared" si="9"/>
        <v>319</v>
      </c>
      <c r="R14" s="12">
        <f t="shared" si="5"/>
        <v>27.01100762066046</v>
      </c>
      <c r="S14" s="38"/>
      <c r="T14" s="38">
        <v>8</v>
      </c>
      <c r="U14" s="38">
        <v>65</v>
      </c>
      <c r="V14" s="38">
        <v>170</v>
      </c>
      <c r="W14" s="38"/>
      <c r="X14" s="38">
        <v>76</v>
      </c>
      <c r="Y14" s="38"/>
      <c r="Z14" s="38"/>
      <c r="AA14" s="38">
        <f t="shared" si="8"/>
        <v>319</v>
      </c>
      <c r="AB14" s="12">
        <f t="shared" si="6"/>
        <v>100</v>
      </c>
      <c r="AC14" s="38"/>
      <c r="AD14" s="38">
        <v>8</v>
      </c>
      <c r="AE14" s="38">
        <v>65</v>
      </c>
      <c r="AF14" s="38">
        <v>170</v>
      </c>
      <c r="AG14" s="38"/>
      <c r="AH14" s="38">
        <v>76</v>
      </c>
      <c r="AI14" s="38"/>
      <c r="AJ14" s="38"/>
      <c r="AK14" s="38">
        <f t="shared" si="7"/>
        <v>7130</v>
      </c>
      <c r="AL14" s="38"/>
      <c r="AM14" s="38">
        <v>149</v>
      </c>
      <c r="AN14" s="38">
        <v>1066</v>
      </c>
      <c r="AO14" s="38">
        <v>4116</v>
      </c>
      <c r="AP14" s="38"/>
      <c r="AQ14" s="38">
        <v>1799</v>
      </c>
      <c r="AR14" s="38"/>
      <c r="AS14" s="38"/>
      <c r="AT14" s="39">
        <f t="shared" si="11"/>
        <v>22.351097178683386</v>
      </c>
      <c r="AU14" s="39" t="e">
        <f t="shared" si="12"/>
        <v>#DIV/0!</v>
      </c>
      <c r="AV14" s="39">
        <f t="shared" si="13"/>
        <v>18.625</v>
      </c>
      <c r="AW14" s="39">
        <f t="shared" si="14"/>
        <v>16.4</v>
      </c>
      <c r="AX14" s="39">
        <f t="shared" si="15"/>
        <v>24.211764705882352</v>
      </c>
      <c r="AY14" s="39" t="e">
        <f t="shared" si="0"/>
        <v>#DIV/0!</v>
      </c>
      <c r="AZ14" s="39">
        <f t="shared" si="10"/>
        <v>23.67105263157895</v>
      </c>
      <c r="BA14" s="39"/>
      <c r="BB14" s="39"/>
      <c r="BC14" s="34"/>
    </row>
    <row r="15" spans="1:55" s="15" customFormat="1" ht="56.25" customHeight="1" outlineLevel="1">
      <c r="A15" s="11">
        <v>11</v>
      </c>
      <c r="B15" s="22" t="s">
        <v>11</v>
      </c>
      <c r="C15" s="11">
        <v>200</v>
      </c>
      <c r="D15" s="11">
        <v>207</v>
      </c>
      <c r="E15" s="12">
        <f t="shared" si="1"/>
        <v>103.49999999999999</v>
      </c>
      <c r="F15" s="11">
        <v>4350</v>
      </c>
      <c r="G15" s="11">
        <v>5050</v>
      </c>
      <c r="H15" s="12">
        <f t="shared" si="2"/>
        <v>116.0919540229885</v>
      </c>
      <c r="I15" s="12">
        <v>150</v>
      </c>
      <c r="J15" s="38"/>
      <c r="K15" s="12">
        <f t="shared" si="3"/>
        <v>0</v>
      </c>
      <c r="L15" s="38"/>
      <c r="M15" s="11">
        <v>163</v>
      </c>
      <c r="N15" s="11">
        <v>163</v>
      </c>
      <c r="O15" s="12">
        <f t="shared" si="4"/>
        <v>100</v>
      </c>
      <c r="P15" s="12">
        <v>530</v>
      </c>
      <c r="Q15" s="38">
        <f t="shared" si="9"/>
        <v>195</v>
      </c>
      <c r="R15" s="12">
        <f t="shared" si="5"/>
        <v>36.79245283018868</v>
      </c>
      <c r="S15" s="38"/>
      <c r="T15" s="38"/>
      <c r="U15" s="38"/>
      <c r="V15" s="38">
        <v>165</v>
      </c>
      <c r="W15" s="38"/>
      <c r="X15" s="38">
        <v>30</v>
      </c>
      <c r="Y15" s="38"/>
      <c r="Z15" s="38"/>
      <c r="AA15" s="38">
        <f t="shared" si="8"/>
        <v>195</v>
      </c>
      <c r="AB15" s="12">
        <f t="shared" si="6"/>
        <v>100</v>
      </c>
      <c r="AC15" s="38"/>
      <c r="AD15" s="38"/>
      <c r="AE15" s="38"/>
      <c r="AF15" s="38">
        <v>165</v>
      </c>
      <c r="AG15" s="38"/>
      <c r="AH15" s="38">
        <v>30</v>
      </c>
      <c r="AI15" s="38"/>
      <c r="AJ15" s="38"/>
      <c r="AK15" s="38">
        <f t="shared" si="7"/>
        <v>7160</v>
      </c>
      <c r="AL15" s="38"/>
      <c r="AM15" s="38"/>
      <c r="AN15" s="38"/>
      <c r="AO15" s="38">
        <v>6722</v>
      </c>
      <c r="AP15" s="38"/>
      <c r="AQ15" s="38">
        <v>438</v>
      </c>
      <c r="AR15" s="38"/>
      <c r="AS15" s="38"/>
      <c r="AT15" s="39">
        <f t="shared" si="11"/>
        <v>36.717948717948715</v>
      </c>
      <c r="AU15" s="39" t="e">
        <f t="shared" si="12"/>
        <v>#DIV/0!</v>
      </c>
      <c r="AV15" s="39" t="e">
        <f t="shared" si="13"/>
        <v>#DIV/0!</v>
      </c>
      <c r="AW15" s="39" t="e">
        <f>AN15/AE15</f>
        <v>#DIV/0!</v>
      </c>
      <c r="AX15" s="39">
        <f t="shared" si="15"/>
        <v>40.73939393939394</v>
      </c>
      <c r="AY15" s="39" t="e">
        <f t="shared" si="0"/>
        <v>#DIV/0!</v>
      </c>
      <c r="AZ15" s="39">
        <f t="shared" si="10"/>
        <v>14.6</v>
      </c>
      <c r="BA15" s="39"/>
      <c r="BB15" s="39"/>
      <c r="BC15" s="34"/>
    </row>
    <row r="16" spans="1:55" s="15" customFormat="1" ht="56.25" customHeight="1" outlineLevel="1">
      <c r="A16" s="11">
        <v>12</v>
      </c>
      <c r="B16" s="22" t="s">
        <v>8</v>
      </c>
      <c r="C16" s="11">
        <v>10</v>
      </c>
      <c r="D16" s="11">
        <v>20</v>
      </c>
      <c r="E16" s="12">
        <f t="shared" si="1"/>
        <v>200</v>
      </c>
      <c r="F16" s="11"/>
      <c r="G16" s="11"/>
      <c r="H16" s="12"/>
      <c r="I16" s="12">
        <v>250</v>
      </c>
      <c r="J16" s="38"/>
      <c r="K16" s="12">
        <f t="shared" si="3"/>
        <v>0</v>
      </c>
      <c r="L16" s="38">
        <v>120</v>
      </c>
      <c r="M16" s="11"/>
      <c r="N16" s="11"/>
      <c r="O16" s="12"/>
      <c r="P16" s="12">
        <v>845</v>
      </c>
      <c r="Q16" s="38">
        <f t="shared" si="9"/>
        <v>367</v>
      </c>
      <c r="R16" s="12">
        <f t="shared" si="5"/>
        <v>43.4319526627219</v>
      </c>
      <c r="S16" s="38"/>
      <c r="T16" s="38">
        <v>85</v>
      </c>
      <c r="U16" s="38">
        <v>200</v>
      </c>
      <c r="V16" s="38"/>
      <c r="W16" s="38"/>
      <c r="X16" s="38">
        <v>82</v>
      </c>
      <c r="Y16" s="38"/>
      <c r="Z16" s="38"/>
      <c r="AA16" s="38">
        <f t="shared" si="8"/>
        <v>367</v>
      </c>
      <c r="AB16" s="12">
        <f t="shared" si="6"/>
        <v>100</v>
      </c>
      <c r="AC16" s="38"/>
      <c r="AD16" s="38">
        <v>85</v>
      </c>
      <c r="AE16" s="38">
        <v>200</v>
      </c>
      <c r="AF16" s="38"/>
      <c r="AG16" s="38"/>
      <c r="AH16" s="38">
        <v>82</v>
      </c>
      <c r="AI16" s="38"/>
      <c r="AJ16" s="38"/>
      <c r="AK16" s="38">
        <f t="shared" si="7"/>
        <v>9965</v>
      </c>
      <c r="AL16" s="38"/>
      <c r="AM16" s="38">
        <v>2300</v>
      </c>
      <c r="AN16" s="38">
        <v>5000</v>
      </c>
      <c r="AO16" s="38"/>
      <c r="AP16" s="38"/>
      <c r="AQ16" s="38">
        <v>2665</v>
      </c>
      <c r="AR16" s="38"/>
      <c r="AS16" s="38"/>
      <c r="AT16" s="39">
        <f t="shared" si="11"/>
        <v>27.152588555858312</v>
      </c>
      <c r="AU16" s="39" t="e">
        <f t="shared" si="12"/>
        <v>#DIV/0!</v>
      </c>
      <c r="AV16" s="39">
        <f t="shared" si="13"/>
        <v>27.058823529411764</v>
      </c>
      <c r="AW16" s="39">
        <f t="shared" si="14"/>
        <v>25</v>
      </c>
      <c r="AX16" s="39" t="e">
        <f t="shared" si="15"/>
        <v>#DIV/0!</v>
      </c>
      <c r="AY16" s="39" t="e">
        <f t="shared" si="0"/>
        <v>#DIV/0!</v>
      </c>
      <c r="AZ16" s="39">
        <f t="shared" si="10"/>
        <v>32.5</v>
      </c>
      <c r="BA16" s="39"/>
      <c r="BB16" s="39"/>
      <c r="BC16" s="34"/>
    </row>
    <row r="17" spans="1:55" s="15" customFormat="1" ht="56.25" customHeight="1" outlineLevel="1">
      <c r="A17" s="11">
        <v>13</v>
      </c>
      <c r="B17" s="18" t="s">
        <v>3</v>
      </c>
      <c r="C17" s="11">
        <v>40</v>
      </c>
      <c r="D17" s="11">
        <v>20</v>
      </c>
      <c r="E17" s="12">
        <f t="shared" si="1"/>
        <v>50</v>
      </c>
      <c r="F17" s="11"/>
      <c r="G17" s="11"/>
      <c r="H17" s="12"/>
      <c r="I17" s="12">
        <v>350</v>
      </c>
      <c r="J17" s="38">
        <v>140</v>
      </c>
      <c r="K17" s="12">
        <f t="shared" si="3"/>
        <v>40</v>
      </c>
      <c r="L17" s="38"/>
      <c r="M17" s="11"/>
      <c r="N17" s="11"/>
      <c r="O17" s="12"/>
      <c r="P17" s="12">
        <v>1130</v>
      </c>
      <c r="Q17" s="38">
        <f t="shared" si="9"/>
        <v>557</v>
      </c>
      <c r="R17" s="12">
        <f t="shared" si="5"/>
        <v>49.29203539823009</v>
      </c>
      <c r="S17" s="38"/>
      <c r="T17" s="38">
        <v>170</v>
      </c>
      <c r="U17" s="38">
        <v>362</v>
      </c>
      <c r="V17" s="38">
        <v>25</v>
      </c>
      <c r="W17" s="38"/>
      <c r="X17" s="38"/>
      <c r="Y17" s="38"/>
      <c r="Z17" s="38"/>
      <c r="AA17" s="38">
        <f t="shared" si="8"/>
        <v>557</v>
      </c>
      <c r="AB17" s="12">
        <f t="shared" si="6"/>
        <v>100</v>
      </c>
      <c r="AC17" s="38"/>
      <c r="AD17" s="38">
        <v>170</v>
      </c>
      <c r="AE17" s="38">
        <v>362</v>
      </c>
      <c r="AF17" s="38">
        <v>25</v>
      </c>
      <c r="AG17" s="38"/>
      <c r="AH17" s="38"/>
      <c r="AI17" s="38"/>
      <c r="AJ17" s="38"/>
      <c r="AK17" s="38">
        <f t="shared" si="7"/>
        <v>13565</v>
      </c>
      <c r="AL17" s="38"/>
      <c r="AM17" s="38">
        <v>3840</v>
      </c>
      <c r="AN17" s="38">
        <v>9100</v>
      </c>
      <c r="AO17" s="38">
        <v>625</v>
      </c>
      <c r="AP17" s="38"/>
      <c r="AQ17" s="38"/>
      <c r="AR17" s="38"/>
      <c r="AS17" s="38"/>
      <c r="AT17" s="39">
        <f>AK17/AA17</f>
        <v>24.353680430879713</v>
      </c>
      <c r="AU17" s="39" t="e">
        <f t="shared" si="12"/>
        <v>#DIV/0!</v>
      </c>
      <c r="AV17" s="39">
        <f t="shared" si="13"/>
        <v>22.58823529411765</v>
      </c>
      <c r="AW17" s="39">
        <f t="shared" si="14"/>
        <v>25.138121546961326</v>
      </c>
      <c r="AX17" s="39">
        <f t="shared" si="15"/>
        <v>25</v>
      </c>
      <c r="AY17" s="39" t="e">
        <f t="shared" si="0"/>
        <v>#DIV/0!</v>
      </c>
      <c r="AZ17" s="39"/>
      <c r="BA17" s="39"/>
      <c r="BB17" s="39"/>
      <c r="BC17" s="34"/>
    </row>
    <row r="18" spans="1:55" s="16" customFormat="1" ht="56.25" customHeight="1">
      <c r="A18" s="11">
        <v>14</v>
      </c>
      <c r="B18" s="17" t="s">
        <v>15</v>
      </c>
      <c r="C18" s="11">
        <v>250</v>
      </c>
      <c r="D18" s="11">
        <v>900</v>
      </c>
      <c r="E18" s="12">
        <f t="shared" si="1"/>
        <v>360</v>
      </c>
      <c r="F18" s="11">
        <v>3260</v>
      </c>
      <c r="G18" s="11">
        <v>3300</v>
      </c>
      <c r="H18" s="12">
        <f t="shared" si="2"/>
        <v>101.22699386503066</v>
      </c>
      <c r="I18" s="12">
        <v>350</v>
      </c>
      <c r="J18" s="38">
        <v>400</v>
      </c>
      <c r="K18" s="12">
        <f t="shared" si="3"/>
        <v>114.28571428571428</v>
      </c>
      <c r="L18" s="38">
        <v>25</v>
      </c>
      <c r="M18" s="11">
        <v>150</v>
      </c>
      <c r="N18" s="38">
        <v>150</v>
      </c>
      <c r="O18" s="12">
        <f t="shared" si="4"/>
        <v>100</v>
      </c>
      <c r="P18" s="12">
        <v>1000</v>
      </c>
      <c r="Q18" s="38">
        <f t="shared" si="9"/>
        <v>185</v>
      </c>
      <c r="R18" s="12">
        <f t="shared" si="5"/>
        <v>18.5</v>
      </c>
      <c r="S18" s="38">
        <v>100</v>
      </c>
      <c r="T18" s="38"/>
      <c r="U18" s="44"/>
      <c r="V18" s="38">
        <v>55</v>
      </c>
      <c r="W18" s="38">
        <v>30</v>
      </c>
      <c r="X18" s="44"/>
      <c r="Y18" s="44"/>
      <c r="Z18" s="44"/>
      <c r="AA18" s="38">
        <f t="shared" si="8"/>
        <v>135</v>
      </c>
      <c r="AB18" s="12">
        <f t="shared" si="6"/>
        <v>72.97297297297297</v>
      </c>
      <c r="AC18" s="38">
        <v>50</v>
      </c>
      <c r="AD18" s="23"/>
      <c r="AE18" s="23"/>
      <c r="AF18" s="38">
        <v>55</v>
      </c>
      <c r="AG18" s="38">
        <v>30</v>
      </c>
      <c r="AH18" s="23"/>
      <c r="AI18" s="23"/>
      <c r="AJ18" s="23"/>
      <c r="AK18" s="38">
        <f t="shared" si="7"/>
        <v>4200</v>
      </c>
      <c r="AL18" s="38">
        <v>1400</v>
      </c>
      <c r="AM18" s="47"/>
      <c r="AN18" s="47"/>
      <c r="AO18" s="38">
        <v>1840</v>
      </c>
      <c r="AP18" s="38">
        <v>960</v>
      </c>
      <c r="AQ18" s="47"/>
      <c r="AR18" s="47"/>
      <c r="AS18" s="47"/>
      <c r="AT18" s="39">
        <f>AK18/AA18</f>
        <v>31.11111111111111</v>
      </c>
      <c r="AU18" s="39">
        <f t="shared" si="12"/>
        <v>28</v>
      </c>
      <c r="AV18" s="39"/>
      <c r="AW18" s="39" t="e">
        <f t="shared" si="14"/>
        <v>#DIV/0!</v>
      </c>
      <c r="AX18" s="39">
        <f t="shared" si="15"/>
        <v>33.45454545454545</v>
      </c>
      <c r="AY18" s="39">
        <f t="shared" si="0"/>
        <v>32</v>
      </c>
      <c r="AZ18" s="39"/>
      <c r="BA18" s="39"/>
      <c r="BB18" s="39"/>
      <c r="BC18" s="30"/>
    </row>
    <row r="19" spans="1:55" s="16" customFormat="1" ht="56.25" customHeight="1">
      <c r="A19" s="11">
        <v>15</v>
      </c>
      <c r="B19" s="17" t="s">
        <v>19</v>
      </c>
      <c r="C19" s="13"/>
      <c r="D19" s="23"/>
      <c r="E19" s="12"/>
      <c r="F19" s="13"/>
      <c r="G19" s="13"/>
      <c r="H19" s="12"/>
      <c r="I19" s="12">
        <v>200</v>
      </c>
      <c r="J19" s="38">
        <v>209</v>
      </c>
      <c r="K19" s="12">
        <f t="shared" si="3"/>
        <v>104.5</v>
      </c>
      <c r="L19" s="24"/>
      <c r="M19" s="25"/>
      <c r="N19" s="28"/>
      <c r="O19" s="12"/>
      <c r="P19" s="12">
        <v>994</v>
      </c>
      <c r="Q19" s="38">
        <f t="shared" si="9"/>
        <v>311</v>
      </c>
      <c r="R19" s="12">
        <f t="shared" si="5"/>
        <v>31.287726358148895</v>
      </c>
      <c r="S19" s="38"/>
      <c r="T19" s="38"/>
      <c r="U19" s="38">
        <v>209</v>
      </c>
      <c r="V19" s="38">
        <v>102</v>
      </c>
      <c r="W19" s="44"/>
      <c r="X19" s="44"/>
      <c r="Y19" s="44"/>
      <c r="Z19" s="44"/>
      <c r="AA19" s="38">
        <f t="shared" si="8"/>
        <v>311</v>
      </c>
      <c r="AB19" s="12">
        <f t="shared" si="6"/>
        <v>100</v>
      </c>
      <c r="AC19" s="23"/>
      <c r="AD19" s="23"/>
      <c r="AE19" s="38">
        <v>209</v>
      </c>
      <c r="AF19" s="38">
        <v>102</v>
      </c>
      <c r="AG19" s="23"/>
      <c r="AH19" s="23"/>
      <c r="AI19" s="23"/>
      <c r="AJ19" s="23"/>
      <c r="AK19" s="38">
        <f t="shared" si="7"/>
        <v>6844</v>
      </c>
      <c r="AL19" s="47"/>
      <c r="AM19" s="47"/>
      <c r="AN19" s="38">
        <v>4704</v>
      </c>
      <c r="AO19" s="38">
        <v>2140</v>
      </c>
      <c r="AP19" s="47"/>
      <c r="AQ19" s="47"/>
      <c r="AR19" s="47"/>
      <c r="AS19" s="47"/>
      <c r="AT19" s="39">
        <f>AK19/AA19</f>
        <v>22.006430868167204</v>
      </c>
      <c r="AU19" s="39"/>
      <c r="AV19" s="39"/>
      <c r="AW19" s="39">
        <f t="shared" si="14"/>
        <v>22.507177033492823</v>
      </c>
      <c r="AX19" s="38">
        <f t="shared" si="15"/>
        <v>20.980392156862745</v>
      </c>
      <c r="AY19" s="39"/>
      <c r="AZ19" s="39"/>
      <c r="BA19" s="39"/>
      <c r="BB19" s="39"/>
      <c r="BC19" s="30"/>
    </row>
    <row r="20" spans="1:55" s="16" customFormat="1" ht="56.25" customHeight="1">
      <c r="A20" s="44"/>
      <c r="B20" s="19" t="s">
        <v>14</v>
      </c>
      <c r="C20" s="44">
        <f>SUM(C5:C19)</f>
        <v>3580</v>
      </c>
      <c r="D20" s="44">
        <f>SUM(D5:D19)</f>
        <v>3530</v>
      </c>
      <c r="E20" s="26">
        <f t="shared" si="1"/>
        <v>98.60335195530726</v>
      </c>
      <c r="F20" s="44">
        <f>SUM(F5:F19)</f>
        <v>34570</v>
      </c>
      <c r="G20" s="44">
        <f>SUM(G5:G19)</f>
        <v>32382</v>
      </c>
      <c r="H20" s="26">
        <f t="shared" si="2"/>
        <v>93.67081284350593</v>
      </c>
      <c r="I20" s="26">
        <f>SUM(I5:I19)</f>
        <v>5240</v>
      </c>
      <c r="J20" s="50">
        <f>SUM(J5:J19)</f>
        <v>3256</v>
      </c>
      <c r="K20" s="26">
        <f t="shared" si="3"/>
        <v>62.13740458015267</v>
      </c>
      <c r="L20" s="49">
        <f>SUM(L5:L19)</f>
        <v>822</v>
      </c>
      <c r="M20" s="44">
        <f>SUM(M5:M19)</f>
        <v>3419</v>
      </c>
      <c r="N20" s="44">
        <f>SUM(N5:N19)</f>
        <v>3419</v>
      </c>
      <c r="O20" s="26">
        <f t="shared" si="4"/>
        <v>100</v>
      </c>
      <c r="P20" s="26">
        <f>SUM(P5:P19)</f>
        <v>15595</v>
      </c>
      <c r="Q20" s="53">
        <f>S20+T20+U20+V20+W20+X20+Y20+Z20</f>
        <v>6123</v>
      </c>
      <c r="R20" s="26">
        <f t="shared" si="5"/>
        <v>39.262584161590254</v>
      </c>
      <c r="S20" s="44">
        <f>SUM(S5:S19)</f>
        <v>883</v>
      </c>
      <c r="T20" s="44">
        <f aca="true" t="shared" si="16" ref="T20:Z20">SUM(T5:T19)</f>
        <v>373</v>
      </c>
      <c r="U20" s="44">
        <f t="shared" si="16"/>
        <v>2185</v>
      </c>
      <c r="V20" s="50">
        <f>SUM(V5:V19)</f>
        <v>1859</v>
      </c>
      <c r="W20" s="44">
        <f t="shared" si="16"/>
        <v>115</v>
      </c>
      <c r="X20" s="44">
        <f t="shared" si="16"/>
        <v>438</v>
      </c>
      <c r="Y20" s="44">
        <f t="shared" si="16"/>
        <v>210</v>
      </c>
      <c r="Z20" s="44">
        <f t="shared" si="16"/>
        <v>60</v>
      </c>
      <c r="AA20" s="51">
        <f t="shared" si="8"/>
        <v>5814</v>
      </c>
      <c r="AB20" s="12">
        <f t="shared" si="6"/>
        <v>94.95345418912298</v>
      </c>
      <c r="AC20" s="47">
        <f aca="true" t="shared" si="17" ref="AC20:AJ20">SUM(AC5:AC19)</f>
        <v>793</v>
      </c>
      <c r="AD20" s="47">
        <f t="shared" si="17"/>
        <v>373</v>
      </c>
      <c r="AE20" s="47">
        <f t="shared" si="17"/>
        <v>2128</v>
      </c>
      <c r="AF20" s="47">
        <f t="shared" si="17"/>
        <v>1859</v>
      </c>
      <c r="AG20" s="47">
        <f t="shared" si="17"/>
        <v>115</v>
      </c>
      <c r="AH20" s="47">
        <f t="shared" si="17"/>
        <v>388</v>
      </c>
      <c r="AI20" s="47">
        <f t="shared" si="17"/>
        <v>115</v>
      </c>
      <c r="AJ20" s="47">
        <f t="shared" si="17"/>
        <v>43</v>
      </c>
      <c r="AK20" s="47">
        <f>AL20+AM20+AN20+AO20+AP20+AQ20+AR20+AS20</f>
        <v>129144</v>
      </c>
      <c r="AL20" s="47">
        <f>SUM(AL5:AL19)</f>
        <v>11933</v>
      </c>
      <c r="AM20" s="51">
        <f aca="true" t="shared" si="18" ref="AM20:AS20">SUM(AM5:AM19)</f>
        <v>9749</v>
      </c>
      <c r="AN20" s="51">
        <f t="shared" si="18"/>
        <v>43305</v>
      </c>
      <c r="AO20" s="51">
        <f t="shared" si="18"/>
        <v>50237</v>
      </c>
      <c r="AP20" s="51">
        <f t="shared" si="18"/>
        <v>3105</v>
      </c>
      <c r="AQ20" s="51">
        <f t="shared" si="18"/>
        <v>8415</v>
      </c>
      <c r="AR20" s="51">
        <f t="shared" si="18"/>
        <v>1937</v>
      </c>
      <c r="AS20" s="51">
        <f t="shared" si="18"/>
        <v>463</v>
      </c>
      <c r="AT20" s="39">
        <f t="shared" si="11"/>
        <v>22.212590299277604</v>
      </c>
      <c r="AU20" s="39">
        <f>AL20/AC20</f>
        <v>15.047919293820932</v>
      </c>
      <c r="AV20" s="39">
        <f>AM20/AD20</f>
        <v>26.136729222520106</v>
      </c>
      <c r="AW20" s="39">
        <f t="shared" si="14"/>
        <v>20.350093984962406</v>
      </c>
      <c r="AX20" s="39">
        <f>AO20/AF20</f>
        <v>27.023668639053255</v>
      </c>
      <c r="AY20" s="39">
        <f>AP20/AG20</f>
        <v>27</v>
      </c>
      <c r="AZ20" s="39">
        <f>AQ20/AH20</f>
        <v>21.688144329896907</v>
      </c>
      <c r="BA20" s="39">
        <f>AR20/AI20</f>
        <v>16.843478260869563</v>
      </c>
      <c r="BB20" s="39">
        <f>AS20/AJ20</f>
        <v>10.767441860465116</v>
      </c>
      <c r="BC20" s="30"/>
    </row>
    <row r="21" spans="1:55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3"/>
      <c r="G21" s="13"/>
      <c r="H21" s="12"/>
      <c r="I21" s="12">
        <v>200</v>
      </c>
      <c r="J21" s="38">
        <v>100</v>
      </c>
      <c r="K21" s="12">
        <f t="shared" si="3"/>
        <v>50</v>
      </c>
      <c r="L21" s="38">
        <v>20</v>
      </c>
      <c r="M21" s="11"/>
      <c r="N21" s="11"/>
      <c r="O21" s="12"/>
      <c r="P21" s="12">
        <v>740</v>
      </c>
      <c r="Q21" s="44">
        <f aca="true" t="shared" si="19" ref="Q21:Q27">W21+X21+Y21+Z21+U21+T21+S21</f>
        <v>140</v>
      </c>
      <c r="R21" s="12">
        <f t="shared" si="5"/>
        <v>18.91891891891892</v>
      </c>
      <c r="S21" s="38"/>
      <c r="T21" s="38">
        <v>20</v>
      </c>
      <c r="U21" s="38">
        <v>60</v>
      </c>
      <c r="V21" s="23"/>
      <c r="W21" s="23"/>
      <c r="X21" s="38">
        <v>60</v>
      </c>
      <c r="Y21" s="30"/>
      <c r="Z21" s="30"/>
      <c r="AA21" s="51">
        <f t="shared" si="8"/>
        <v>130</v>
      </c>
      <c r="AB21" s="12">
        <f t="shared" si="6"/>
        <v>92.85714285714286</v>
      </c>
      <c r="AC21" s="23"/>
      <c r="AD21" s="38">
        <v>20</v>
      </c>
      <c r="AE21" s="38">
        <v>60</v>
      </c>
      <c r="AF21" s="23"/>
      <c r="AG21" s="23"/>
      <c r="AH21" s="38">
        <v>50</v>
      </c>
      <c r="AI21" s="23"/>
      <c r="AJ21" s="23"/>
      <c r="AK21" s="49">
        <f aca="true" t="shared" si="20" ref="AK21:AK27">AN21+AQ21+AL21+AM21+AP21+AR21+AS21</f>
        <v>2800</v>
      </c>
      <c r="AL21" s="47"/>
      <c r="AM21" s="38">
        <v>500</v>
      </c>
      <c r="AN21" s="38">
        <v>1420</v>
      </c>
      <c r="AO21" s="47"/>
      <c r="AP21" s="47"/>
      <c r="AQ21" s="38">
        <v>880</v>
      </c>
      <c r="AR21" s="47"/>
      <c r="AS21" s="47"/>
      <c r="AT21" s="39">
        <f t="shared" si="11"/>
        <v>21.53846153846154</v>
      </c>
      <c r="AU21" s="39" t="e">
        <f aca="true" t="shared" si="21" ref="AU21:AU29">AL21/AC21</f>
        <v>#DIV/0!</v>
      </c>
      <c r="AV21" s="39">
        <f>AM21/AD21</f>
        <v>25</v>
      </c>
      <c r="AW21" s="39">
        <f t="shared" si="14"/>
        <v>23.666666666666668</v>
      </c>
      <c r="AX21" s="39" t="e">
        <f aca="true" t="shared" si="22" ref="AX21:AX29">AO21/AF21</f>
        <v>#DIV/0!</v>
      </c>
      <c r="AY21" s="39" t="e">
        <f aca="true" t="shared" si="23" ref="AY21:AY29">AP21/AG21</f>
        <v>#DIV/0!</v>
      </c>
      <c r="AZ21" s="39">
        <f aca="true" t="shared" si="24" ref="AZ21:AZ29">AQ21/AH21</f>
        <v>17.6</v>
      </c>
      <c r="BA21" s="47"/>
      <c r="BB21" s="39" t="e">
        <f aca="true" t="shared" si="25" ref="BB21:BB29">AS21/AJ21</f>
        <v>#DIV/0!</v>
      </c>
      <c r="BC21" s="30"/>
    </row>
    <row r="22" spans="1:55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1">
        <v>2170</v>
      </c>
      <c r="G22" s="38">
        <v>2500</v>
      </c>
      <c r="H22" s="12">
        <f t="shared" si="2"/>
        <v>115.2073732718894</v>
      </c>
      <c r="I22" s="12">
        <v>400</v>
      </c>
      <c r="J22" s="38">
        <v>200</v>
      </c>
      <c r="K22" s="12">
        <f t="shared" si="3"/>
        <v>50</v>
      </c>
      <c r="L22" s="38"/>
      <c r="M22" s="11">
        <v>299</v>
      </c>
      <c r="N22" s="11">
        <v>299</v>
      </c>
      <c r="O22" s="12">
        <f t="shared" si="4"/>
        <v>100</v>
      </c>
      <c r="P22" s="12">
        <v>700</v>
      </c>
      <c r="Q22" s="44">
        <f t="shared" si="19"/>
        <v>290</v>
      </c>
      <c r="R22" s="12">
        <f t="shared" si="5"/>
        <v>41.42857142857143</v>
      </c>
      <c r="S22" s="38">
        <v>290</v>
      </c>
      <c r="T22" s="38"/>
      <c r="U22" s="23"/>
      <c r="V22" s="23"/>
      <c r="W22" s="23"/>
      <c r="X22" s="30"/>
      <c r="Y22" s="30"/>
      <c r="Z22" s="30"/>
      <c r="AA22" s="51">
        <f t="shared" si="8"/>
        <v>190</v>
      </c>
      <c r="AB22" s="12">
        <f t="shared" si="6"/>
        <v>65.51724137931035</v>
      </c>
      <c r="AC22" s="38">
        <v>190</v>
      </c>
      <c r="AD22" s="23"/>
      <c r="AE22" s="23"/>
      <c r="AF22" s="23"/>
      <c r="AG22" s="23"/>
      <c r="AH22" s="23"/>
      <c r="AI22" s="23"/>
      <c r="AJ22" s="23"/>
      <c r="AK22" s="49">
        <f t="shared" si="20"/>
        <v>3140</v>
      </c>
      <c r="AL22" s="38">
        <v>3140</v>
      </c>
      <c r="AM22" s="47"/>
      <c r="AN22" s="47"/>
      <c r="AO22" s="47"/>
      <c r="AP22" s="47"/>
      <c r="AQ22" s="47"/>
      <c r="AR22" s="47"/>
      <c r="AS22" s="47"/>
      <c r="AT22" s="39">
        <f t="shared" si="11"/>
        <v>16.526315789473685</v>
      </c>
      <c r="AU22" s="39">
        <f t="shared" si="21"/>
        <v>16.526315789473685</v>
      </c>
      <c r="AV22" s="47"/>
      <c r="AW22" s="39" t="e">
        <f t="shared" si="14"/>
        <v>#DIV/0!</v>
      </c>
      <c r="AX22" s="39" t="e">
        <f t="shared" si="22"/>
        <v>#DIV/0!</v>
      </c>
      <c r="AY22" s="39" t="e">
        <f t="shared" si="23"/>
        <v>#DIV/0!</v>
      </c>
      <c r="AZ22" s="39" t="e">
        <f t="shared" si="24"/>
        <v>#DIV/0!</v>
      </c>
      <c r="BA22" s="47"/>
      <c r="BB22" s="39" t="e">
        <f t="shared" si="25"/>
        <v>#DIV/0!</v>
      </c>
      <c r="BC22" s="30"/>
    </row>
    <row r="23" spans="1:55" s="16" customFormat="1" ht="56.25" customHeight="1">
      <c r="A23" s="13"/>
      <c r="B23" s="17" t="s">
        <v>22</v>
      </c>
      <c r="C23" s="11"/>
      <c r="D23" s="11"/>
      <c r="E23" s="12">
        <v>0</v>
      </c>
      <c r="F23" s="11"/>
      <c r="G23" s="13"/>
      <c r="H23" s="12"/>
      <c r="I23" s="12">
        <v>100</v>
      </c>
      <c r="J23" s="38">
        <v>80</v>
      </c>
      <c r="K23" s="12">
        <f t="shared" si="3"/>
        <v>80</v>
      </c>
      <c r="L23" s="38"/>
      <c r="M23" s="11"/>
      <c r="N23" s="11"/>
      <c r="O23" s="12"/>
      <c r="P23" s="12">
        <v>506</v>
      </c>
      <c r="Q23" s="53">
        <f>S23+T23+U23+V23+W23+X23+Y23+Z23</f>
        <v>222</v>
      </c>
      <c r="R23" s="12">
        <f t="shared" si="5"/>
        <v>43.873517786561266</v>
      </c>
      <c r="S23" s="38"/>
      <c r="T23" s="38"/>
      <c r="U23" s="38">
        <v>102</v>
      </c>
      <c r="V23" s="38">
        <v>120</v>
      </c>
      <c r="W23" s="38"/>
      <c r="X23" s="30"/>
      <c r="Y23" s="30"/>
      <c r="Z23" s="30"/>
      <c r="AA23" s="51">
        <f t="shared" si="8"/>
        <v>222</v>
      </c>
      <c r="AB23" s="12">
        <f t="shared" si="6"/>
        <v>100</v>
      </c>
      <c r="AC23" s="23"/>
      <c r="AD23" s="23"/>
      <c r="AE23" s="38">
        <v>102</v>
      </c>
      <c r="AF23" s="38">
        <v>120</v>
      </c>
      <c r="AG23" s="23"/>
      <c r="AH23" s="23"/>
      <c r="AI23" s="23"/>
      <c r="AJ23" s="23"/>
      <c r="AK23" s="49">
        <f t="shared" si="20"/>
        <v>1400</v>
      </c>
      <c r="AL23" s="47"/>
      <c r="AM23" s="47"/>
      <c r="AN23" s="38">
        <v>1400</v>
      </c>
      <c r="AO23" s="38">
        <v>3150</v>
      </c>
      <c r="AP23" s="47"/>
      <c r="AQ23" s="47"/>
      <c r="AR23" s="47"/>
      <c r="AS23" s="47"/>
      <c r="AT23" s="39">
        <f t="shared" si="11"/>
        <v>6.306306306306307</v>
      </c>
      <c r="AU23" s="39" t="e">
        <f t="shared" si="21"/>
        <v>#DIV/0!</v>
      </c>
      <c r="AV23" s="47"/>
      <c r="AW23" s="39">
        <f t="shared" si="14"/>
        <v>13.72549019607843</v>
      </c>
      <c r="AX23" s="39">
        <f t="shared" si="22"/>
        <v>26.25</v>
      </c>
      <c r="AY23" s="39" t="e">
        <f t="shared" si="23"/>
        <v>#DIV/0!</v>
      </c>
      <c r="AZ23" s="39" t="e">
        <f t="shared" si="24"/>
        <v>#DIV/0!</v>
      </c>
      <c r="BA23" s="47"/>
      <c r="BB23" s="39" t="e">
        <f t="shared" si="25"/>
        <v>#DIV/0!</v>
      </c>
      <c r="BC23" s="30"/>
    </row>
    <row r="24" spans="1:55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1">
        <v>2170</v>
      </c>
      <c r="G24" s="11">
        <v>2200</v>
      </c>
      <c r="H24" s="12">
        <f t="shared" si="2"/>
        <v>101.38248847926268</v>
      </c>
      <c r="I24" s="12">
        <v>250</v>
      </c>
      <c r="J24" s="38">
        <v>30</v>
      </c>
      <c r="K24" s="12">
        <f t="shared" si="3"/>
        <v>12</v>
      </c>
      <c r="L24" s="38"/>
      <c r="M24" s="11">
        <v>20</v>
      </c>
      <c r="N24" s="11">
        <v>20</v>
      </c>
      <c r="O24" s="12">
        <f t="shared" si="4"/>
        <v>100</v>
      </c>
      <c r="P24" s="12">
        <v>880</v>
      </c>
      <c r="Q24" s="44">
        <f t="shared" si="19"/>
        <v>200</v>
      </c>
      <c r="R24" s="12">
        <f t="shared" si="5"/>
        <v>22.727272727272727</v>
      </c>
      <c r="S24" s="38"/>
      <c r="T24" s="38"/>
      <c r="U24" s="38">
        <v>200</v>
      </c>
      <c r="V24" s="23"/>
      <c r="W24" s="23"/>
      <c r="X24" s="30"/>
      <c r="Y24" s="30"/>
      <c r="Z24" s="30"/>
      <c r="AA24" s="51">
        <f t="shared" si="8"/>
        <v>200</v>
      </c>
      <c r="AB24" s="12">
        <f t="shared" si="6"/>
        <v>100</v>
      </c>
      <c r="AC24" s="23"/>
      <c r="AD24" s="23"/>
      <c r="AE24" s="38">
        <v>200</v>
      </c>
      <c r="AF24" s="23"/>
      <c r="AG24" s="23"/>
      <c r="AH24" s="23"/>
      <c r="AI24" s="23"/>
      <c r="AJ24" s="23"/>
      <c r="AK24" s="49">
        <f t="shared" si="20"/>
        <v>3320</v>
      </c>
      <c r="AL24" s="47"/>
      <c r="AM24" s="47"/>
      <c r="AN24" s="38">
        <v>3320</v>
      </c>
      <c r="AO24" s="47"/>
      <c r="AP24" s="47"/>
      <c r="AQ24" s="47"/>
      <c r="AR24" s="47"/>
      <c r="AS24" s="47"/>
      <c r="AT24" s="39">
        <f t="shared" si="11"/>
        <v>16.6</v>
      </c>
      <c r="AU24" s="39" t="e">
        <f t="shared" si="21"/>
        <v>#DIV/0!</v>
      </c>
      <c r="AV24" s="47"/>
      <c r="AW24" s="39">
        <f t="shared" si="14"/>
        <v>16.6</v>
      </c>
      <c r="AX24" s="39" t="e">
        <f t="shared" si="22"/>
        <v>#DIV/0!</v>
      </c>
      <c r="AY24" s="39" t="e">
        <f t="shared" si="23"/>
        <v>#DIV/0!</v>
      </c>
      <c r="AZ24" s="39" t="e">
        <f t="shared" si="24"/>
        <v>#DIV/0!</v>
      </c>
      <c r="BA24" s="47"/>
      <c r="BB24" s="39" t="e">
        <f t="shared" si="25"/>
        <v>#DIV/0!</v>
      </c>
      <c r="BC24" s="30"/>
    </row>
    <row r="25" spans="1:55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3"/>
      <c r="G25" s="13"/>
      <c r="H25" s="12"/>
      <c r="I25" s="12">
        <v>200</v>
      </c>
      <c r="J25" s="38">
        <v>200</v>
      </c>
      <c r="K25" s="12">
        <f t="shared" si="3"/>
        <v>100</v>
      </c>
      <c r="L25" s="38"/>
      <c r="M25" s="11">
        <v>36</v>
      </c>
      <c r="N25" s="11">
        <v>36</v>
      </c>
      <c r="O25" s="12">
        <f t="shared" si="4"/>
        <v>100</v>
      </c>
      <c r="P25" s="12">
        <v>560</v>
      </c>
      <c r="Q25" s="44">
        <f t="shared" si="19"/>
        <v>105</v>
      </c>
      <c r="R25" s="12">
        <f t="shared" si="5"/>
        <v>18.75</v>
      </c>
      <c r="S25" s="38"/>
      <c r="T25" s="38"/>
      <c r="U25" s="38">
        <v>105</v>
      </c>
      <c r="V25" s="38">
        <v>67</v>
      </c>
      <c r="W25" s="49"/>
      <c r="X25" s="35"/>
      <c r="Y25" s="35"/>
      <c r="Z25" s="35"/>
      <c r="AA25" s="51">
        <f t="shared" si="8"/>
        <v>172</v>
      </c>
      <c r="AB25" s="12">
        <f t="shared" si="6"/>
        <v>163.8095238095238</v>
      </c>
      <c r="AC25" s="49"/>
      <c r="AD25" s="49"/>
      <c r="AE25" s="38">
        <v>105</v>
      </c>
      <c r="AF25" s="38">
        <v>67</v>
      </c>
      <c r="AG25" s="49"/>
      <c r="AH25" s="49"/>
      <c r="AI25" s="49"/>
      <c r="AJ25" s="49"/>
      <c r="AK25" s="49">
        <f t="shared" si="20"/>
        <v>1900</v>
      </c>
      <c r="AL25" s="49"/>
      <c r="AM25" s="49"/>
      <c r="AN25" s="38">
        <v>1900</v>
      </c>
      <c r="AO25" s="38">
        <v>1340</v>
      </c>
      <c r="AP25" s="47"/>
      <c r="AQ25" s="47"/>
      <c r="AR25" s="47"/>
      <c r="AS25" s="47"/>
      <c r="AT25" s="39">
        <f t="shared" si="11"/>
        <v>11.046511627906977</v>
      </c>
      <c r="AU25" s="39" t="e">
        <f t="shared" si="21"/>
        <v>#DIV/0!</v>
      </c>
      <c r="AV25" s="47"/>
      <c r="AW25" s="39">
        <f t="shared" si="14"/>
        <v>18.095238095238095</v>
      </c>
      <c r="AX25" s="39">
        <f t="shared" si="22"/>
        <v>20</v>
      </c>
      <c r="AY25" s="39" t="e">
        <f t="shared" si="23"/>
        <v>#DIV/0!</v>
      </c>
      <c r="AZ25" s="39" t="e">
        <f t="shared" si="24"/>
        <v>#DIV/0!</v>
      </c>
      <c r="BA25" s="47"/>
      <c r="BB25" s="39" t="e">
        <f t="shared" si="25"/>
        <v>#DIV/0!</v>
      </c>
      <c r="BC25" s="30"/>
    </row>
    <row r="26" spans="1:55" s="16" customFormat="1" ht="56.25" customHeight="1">
      <c r="A26" s="13"/>
      <c r="B26" s="17" t="s">
        <v>24</v>
      </c>
      <c r="C26" s="11">
        <v>30</v>
      </c>
      <c r="D26" s="11">
        <v>50</v>
      </c>
      <c r="E26" s="12">
        <f t="shared" si="1"/>
        <v>166.66666666666669</v>
      </c>
      <c r="F26" s="13"/>
      <c r="G26" s="13"/>
      <c r="H26" s="12"/>
      <c r="I26" s="12">
        <v>200</v>
      </c>
      <c r="J26" s="38">
        <v>100</v>
      </c>
      <c r="K26" s="12">
        <f t="shared" si="3"/>
        <v>50</v>
      </c>
      <c r="L26" s="38"/>
      <c r="M26" s="11"/>
      <c r="N26" s="11"/>
      <c r="O26" s="12"/>
      <c r="P26" s="12">
        <v>758</v>
      </c>
      <c r="Q26" s="44">
        <f t="shared" si="19"/>
        <v>200</v>
      </c>
      <c r="R26" s="12">
        <f t="shared" si="5"/>
        <v>26.385224274406333</v>
      </c>
      <c r="S26" s="38"/>
      <c r="T26" s="38"/>
      <c r="U26" s="38">
        <v>200</v>
      </c>
      <c r="V26" s="38">
        <v>25</v>
      </c>
      <c r="W26" s="23"/>
      <c r="X26" s="30"/>
      <c r="Y26" s="30"/>
      <c r="Z26" s="30"/>
      <c r="AA26" s="51">
        <f t="shared" si="8"/>
        <v>225</v>
      </c>
      <c r="AB26" s="12">
        <f t="shared" si="6"/>
        <v>112.5</v>
      </c>
      <c r="AC26" s="23"/>
      <c r="AD26" s="23"/>
      <c r="AE26" s="38">
        <v>200</v>
      </c>
      <c r="AF26" s="38">
        <v>25</v>
      </c>
      <c r="AG26" s="23"/>
      <c r="AH26" s="23"/>
      <c r="AI26" s="23"/>
      <c r="AJ26" s="23"/>
      <c r="AK26" s="49">
        <f t="shared" si="20"/>
        <v>4000</v>
      </c>
      <c r="AL26" s="47"/>
      <c r="AM26" s="47"/>
      <c r="AN26" s="38">
        <v>4000</v>
      </c>
      <c r="AO26" s="38">
        <v>625</v>
      </c>
      <c r="AP26" s="47"/>
      <c r="AQ26" s="47"/>
      <c r="AR26" s="47"/>
      <c r="AS26" s="47"/>
      <c r="AT26" s="39">
        <f t="shared" si="11"/>
        <v>17.77777777777778</v>
      </c>
      <c r="AU26" s="39" t="e">
        <f t="shared" si="21"/>
        <v>#DIV/0!</v>
      </c>
      <c r="AV26" s="47"/>
      <c r="AW26" s="39">
        <f t="shared" si="14"/>
        <v>20</v>
      </c>
      <c r="AX26" s="39">
        <f t="shared" si="22"/>
        <v>25</v>
      </c>
      <c r="AY26" s="39" t="e">
        <f t="shared" si="23"/>
        <v>#DIV/0!</v>
      </c>
      <c r="AZ26" s="39" t="e">
        <f t="shared" si="24"/>
        <v>#DIV/0!</v>
      </c>
      <c r="BA26" s="47"/>
      <c r="BB26" s="39" t="e">
        <f t="shared" si="25"/>
        <v>#DIV/0!</v>
      </c>
      <c r="BC26" s="30"/>
    </row>
    <row r="27" spans="1:55" s="16" customFormat="1" ht="56.25" customHeight="1">
      <c r="A27" s="13"/>
      <c r="B27" s="17" t="s">
        <v>25</v>
      </c>
      <c r="C27" s="13"/>
      <c r="D27" s="11"/>
      <c r="E27" s="12"/>
      <c r="F27" s="13"/>
      <c r="G27" s="13"/>
      <c r="H27" s="12"/>
      <c r="I27" s="12"/>
      <c r="J27" s="38"/>
      <c r="K27" s="12"/>
      <c r="L27" s="38"/>
      <c r="M27" s="25"/>
      <c r="N27" s="11"/>
      <c r="O27" s="12"/>
      <c r="P27" s="12">
        <v>286</v>
      </c>
      <c r="Q27" s="44">
        <f t="shared" si="19"/>
        <v>30</v>
      </c>
      <c r="R27" s="12">
        <f t="shared" si="5"/>
        <v>10.48951048951049</v>
      </c>
      <c r="S27" s="38"/>
      <c r="T27" s="38"/>
      <c r="U27" s="38">
        <v>30</v>
      </c>
      <c r="V27" s="23"/>
      <c r="W27" s="23"/>
      <c r="X27" s="30"/>
      <c r="Y27" s="30"/>
      <c r="Z27" s="30"/>
      <c r="AA27" s="51">
        <f t="shared" si="8"/>
        <v>30</v>
      </c>
      <c r="AB27" s="12">
        <f t="shared" si="6"/>
        <v>100</v>
      </c>
      <c r="AC27" s="23"/>
      <c r="AD27" s="23"/>
      <c r="AE27" s="38">
        <v>30</v>
      </c>
      <c r="AF27" s="23"/>
      <c r="AG27" s="23"/>
      <c r="AH27" s="23"/>
      <c r="AI27" s="23"/>
      <c r="AJ27" s="23"/>
      <c r="AK27" s="49">
        <f t="shared" si="20"/>
        <v>600</v>
      </c>
      <c r="AL27" s="47"/>
      <c r="AM27" s="47"/>
      <c r="AN27" s="38">
        <v>600</v>
      </c>
      <c r="AO27" s="47"/>
      <c r="AP27" s="47"/>
      <c r="AQ27" s="47"/>
      <c r="AR27" s="47"/>
      <c r="AS27" s="47"/>
      <c r="AT27" s="39">
        <f t="shared" si="11"/>
        <v>20</v>
      </c>
      <c r="AU27" s="39" t="e">
        <f t="shared" si="21"/>
        <v>#DIV/0!</v>
      </c>
      <c r="AV27" s="47"/>
      <c r="AW27" s="39">
        <f t="shared" si="14"/>
        <v>20</v>
      </c>
      <c r="AX27" s="39" t="e">
        <f t="shared" si="22"/>
        <v>#DIV/0!</v>
      </c>
      <c r="AY27" s="39" t="e">
        <f t="shared" si="23"/>
        <v>#DIV/0!</v>
      </c>
      <c r="AZ27" s="39" t="e">
        <f t="shared" si="24"/>
        <v>#DIV/0!</v>
      </c>
      <c r="BA27" s="47"/>
      <c r="BB27" s="39" t="e">
        <f t="shared" si="25"/>
        <v>#DIV/0!</v>
      </c>
      <c r="BC27" s="30"/>
    </row>
    <row r="28" spans="1:55" s="20" customFormat="1" ht="56.25" customHeight="1" outlineLevel="1">
      <c r="A28" s="28"/>
      <c r="B28" s="10" t="s">
        <v>16</v>
      </c>
      <c r="C28" s="28">
        <v>2920</v>
      </c>
      <c r="D28" s="28">
        <v>2530</v>
      </c>
      <c r="E28" s="26">
        <f t="shared" si="1"/>
        <v>86.64383561643835</v>
      </c>
      <c r="F28" s="28">
        <v>5430</v>
      </c>
      <c r="G28" s="28">
        <v>8700</v>
      </c>
      <c r="H28" s="26">
        <f t="shared" si="2"/>
        <v>160.2209944751381</v>
      </c>
      <c r="I28" s="26">
        <v>1750</v>
      </c>
      <c r="J28" s="50">
        <v>910</v>
      </c>
      <c r="K28" s="26">
        <f t="shared" si="3"/>
        <v>52</v>
      </c>
      <c r="L28" s="49">
        <v>20</v>
      </c>
      <c r="M28" s="26">
        <v>601.75</v>
      </c>
      <c r="N28" s="28">
        <v>601</v>
      </c>
      <c r="O28" s="26">
        <f t="shared" si="4"/>
        <v>99.87536352305774</v>
      </c>
      <c r="P28" s="26">
        <v>8528.62</v>
      </c>
      <c r="Q28" s="44">
        <f>S28+T28+U28+V28+W28+X28+Y28+Z28</f>
        <v>1956</v>
      </c>
      <c r="R28" s="26">
        <f t="shared" si="5"/>
        <v>22.934542751347813</v>
      </c>
      <c r="S28" s="42">
        <v>325</v>
      </c>
      <c r="T28" s="44">
        <v>20</v>
      </c>
      <c r="U28" s="28">
        <v>859</v>
      </c>
      <c r="V28" s="50">
        <v>487</v>
      </c>
      <c r="W28" s="44">
        <v>90</v>
      </c>
      <c r="X28" s="52">
        <v>175</v>
      </c>
      <c r="Y28" s="35"/>
      <c r="Z28" s="35"/>
      <c r="AA28" s="51">
        <f>AC28+AD28+AE28+AF28+AG28+AH28+AI28+AJ28</f>
        <v>1856</v>
      </c>
      <c r="AB28" s="12">
        <f t="shared" si="6"/>
        <v>94.88752556237219</v>
      </c>
      <c r="AC28" s="47">
        <v>225</v>
      </c>
      <c r="AD28" s="47">
        <v>20</v>
      </c>
      <c r="AE28" s="47">
        <v>859</v>
      </c>
      <c r="AF28" s="47">
        <v>487</v>
      </c>
      <c r="AG28" s="47">
        <v>90</v>
      </c>
      <c r="AH28" s="47">
        <v>175</v>
      </c>
      <c r="AI28" s="47"/>
      <c r="AJ28" s="47"/>
      <c r="AK28" s="49">
        <f>AL28+AM28+AN28+AO28+AP28+AQ28+AR28+AS28</f>
        <v>36104</v>
      </c>
      <c r="AL28" s="47">
        <v>3840</v>
      </c>
      <c r="AM28" s="47">
        <v>500</v>
      </c>
      <c r="AN28" s="47">
        <v>14260</v>
      </c>
      <c r="AO28" s="47">
        <v>11679</v>
      </c>
      <c r="AP28" s="47">
        <v>2500</v>
      </c>
      <c r="AQ28" s="47">
        <v>3325</v>
      </c>
      <c r="AR28" s="47"/>
      <c r="AS28" s="47"/>
      <c r="AT28" s="40">
        <f t="shared" si="11"/>
        <v>19.45258620689655</v>
      </c>
      <c r="AU28" s="39">
        <f t="shared" si="21"/>
        <v>17.066666666666666</v>
      </c>
      <c r="AV28" s="47"/>
      <c r="AW28" s="40">
        <f t="shared" si="14"/>
        <v>16.60069848661234</v>
      </c>
      <c r="AX28" s="39">
        <f t="shared" si="22"/>
        <v>23.981519507186857</v>
      </c>
      <c r="AY28" s="39">
        <f t="shared" si="23"/>
        <v>27.77777777777778</v>
      </c>
      <c r="AZ28" s="39">
        <f t="shared" si="24"/>
        <v>19</v>
      </c>
      <c r="BA28" s="47"/>
      <c r="BB28" s="39" t="e">
        <f t="shared" si="25"/>
        <v>#DIV/0!</v>
      </c>
      <c r="BC28" s="35"/>
    </row>
    <row r="29" spans="1:55" s="21" customFormat="1" ht="56.25" customHeight="1" outlineLevel="1">
      <c r="A29" s="14"/>
      <c r="B29" s="7" t="s">
        <v>17</v>
      </c>
      <c r="C29" s="14">
        <f aca="true" t="shared" si="26" ref="C29:M29">C28+C20</f>
        <v>6500</v>
      </c>
      <c r="D29" s="14">
        <f t="shared" si="26"/>
        <v>6060</v>
      </c>
      <c r="E29" s="26">
        <f t="shared" si="1"/>
        <v>93.23076923076923</v>
      </c>
      <c r="F29" s="14">
        <f t="shared" si="26"/>
        <v>40000</v>
      </c>
      <c r="G29" s="14">
        <f t="shared" si="26"/>
        <v>41082</v>
      </c>
      <c r="H29" s="26">
        <f t="shared" si="2"/>
        <v>102.705</v>
      </c>
      <c r="I29" s="14">
        <v>6900</v>
      </c>
      <c r="J29" s="14">
        <f>J28+J20</f>
        <v>4166</v>
      </c>
      <c r="K29" s="26">
        <f t="shared" si="3"/>
        <v>60.37681159420289</v>
      </c>
      <c r="L29" s="14">
        <f t="shared" si="26"/>
        <v>842</v>
      </c>
      <c r="M29" s="27">
        <f t="shared" si="26"/>
        <v>4020.75</v>
      </c>
      <c r="N29" s="14">
        <f>N28+N20</f>
        <v>4020</v>
      </c>
      <c r="O29" s="26">
        <f t="shared" si="4"/>
        <v>99.9813467636635</v>
      </c>
      <c r="P29" s="48">
        <f aca="true" t="shared" si="27" ref="P29:Y29">P20+P28</f>
        <v>24123.620000000003</v>
      </c>
      <c r="Q29" s="44">
        <f t="shared" si="27"/>
        <v>8079</v>
      </c>
      <c r="R29" s="26">
        <f t="shared" si="5"/>
        <v>33.48999859888358</v>
      </c>
      <c r="S29" s="42">
        <f t="shared" si="27"/>
        <v>1208</v>
      </c>
      <c r="T29" s="44">
        <f t="shared" si="27"/>
        <v>393</v>
      </c>
      <c r="U29" s="44">
        <f t="shared" si="27"/>
        <v>3044</v>
      </c>
      <c r="V29" s="50">
        <f>V28+V20</f>
        <v>2346</v>
      </c>
      <c r="W29" s="44">
        <f t="shared" si="27"/>
        <v>205</v>
      </c>
      <c r="X29" s="44">
        <f t="shared" si="27"/>
        <v>613</v>
      </c>
      <c r="Y29" s="44">
        <f t="shared" si="27"/>
        <v>210</v>
      </c>
      <c r="Z29" s="41">
        <f aca="true" t="shared" si="28" ref="Z29:AS29">Z20+Z28</f>
        <v>60</v>
      </c>
      <c r="AA29" s="51">
        <f t="shared" si="8"/>
        <v>7670</v>
      </c>
      <c r="AB29" s="12">
        <f t="shared" si="6"/>
        <v>94.93749226389404</v>
      </c>
      <c r="AC29" s="47">
        <f t="shared" si="28"/>
        <v>1018</v>
      </c>
      <c r="AD29" s="47">
        <f t="shared" si="28"/>
        <v>393</v>
      </c>
      <c r="AE29" s="47">
        <f t="shared" si="28"/>
        <v>2987</v>
      </c>
      <c r="AF29" s="47">
        <f t="shared" si="28"/>
        <v>2346</v>
      </c>
      <c r="AG29" s="47">
        <f t="shared" si="28"/>
        <v>205</v>
      </c>
      <c r="AH29" s="47">
        <f t="shared" si="28"/>
        <v>563</v>
      </c>
      <c r="AI29" s="47">
        <f t="shared" si="28"/>
        <v>115</v>
      </c>
      <c r="AJ29" s="47">
        <f t="shared" si="28"/>
        <v>43</v>
      </c>
      <c r="AK29" s="47">
        <f t="shared" si="28"/>
        <v>165248</v>
      </c>
      <c r="AL29" s="47">
        <f t="shared" si="28"/>
        <v>15773</v>
      </c>
      <c r="AM29" s="47">
        <f t="shared" si="28"/>
        <v>10249</v>
      </c>
      <c r="AN29" s="47">
        <f t="shared" si="28"/>
        <v>57565</v>
      </c>
      <c r="AO29" s="47">
        <f t="shared" si="28"/>
        <v>61916</v>
      </c>
      <c r="AP29" s="47">
        <f t="shared" si="28"/>
        <v>5605</v>
      </c>
      <c r="AQ29" s="47">
        <f t="shared" si="28"/>
        <v>11740</v>
      </c>
      <c r="AR29" s="47">
        <f t="shared" si="28"/>
        <v>1937</v>
      </c>
      <c r="AS29" s="47">
        <f t="shared" si="28"/>
        <v>463</v>
      </c>
      <c r="AT29" s="40">
        <f t="shared" si="11"/>
        <v>21.54471968709257</v>
      </c>
      <c r="AU29" s="40">
        <f t="shared" si="21"/>
        <v>15.49410609037328</v>
      </c>
      <c r="AV29" s="54">
        <f>AM29/AD29</f>
        <v>26.078880407124682</v>
      </c>
      <c r="AW29" s="40">
        <f t="shared" si="14"/>
        <v>19.271844660194176</v>
      </c>
      <c r="AX29" s="40">
        <f t="shared" si="22"/>
        <v>26.392156862745097</v>
      </c>
      <c r="AY29" s="40">
        <f t="shared" si="23"/>
        <v>27.341463414634145</v>
      </c>
      <c r="AZ29" s="40">
        <f t="shared" si="24"/>
        <v>20.852575488454708</v>
      </c>
      <c r="BA29" s="54">
        <f>AR29/AI29</f>
        <v>16.843478260869563</v>
      </c>
      <c r="BB29" s="40">
        <f t="shared" si="25"/>
        <v>10.767441860465116</v>
      </c>
      <c r="BC29" s="29"/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0">
    <mergeCell ref="J3:J4"/>
    <mergeCell ref="K3:K4"/>
    <mergeCell ref="I2:K2"/>
    <mergeCell ref="I3:I4"/>
    <mergeCell ref="C1:Y1"/>
    <mergeCell ref="AU3:BB3"/>
    <mergeCell ref="AA2:AJ2"/>
    <mergeCell ref="AT2:BB2"/>
    <mergeCell ref="AK2:AS2"/>
    <mergeCell ref="M3:M4"/>
    <mergeCell ref="N3:N4"/>
    <mergeCell ref="AB3:AB4"/>
    <mergeCell ref="AC3:AJ3"/>
    <mergeCell ref="AK3:AK4"/>
    <mergeCell ref="A2:A4"/>
    <mergeCell ref="B2:B4"/>
    <mergeCell ref="C2:H2"/>
    <mergeCell ref="C3:E3"/>
    <mergeCell ref="F3:H3"/>
    <mergeCell ref="AA3:AA4"/>
    <mergeCell ref="Q3:Q4"/>
    <mergeCell ref="O3:O4"/>
    <mergeCell ref="L2:L4"/>
    <mergeCell ref="AL3:AS3"/>
    <mergeCell ref="AT3:AT4"/>
    <mergeCell ref="S3:Z3"/>
    <mergeCell ref="P2:Z2"/>
    <mergeCell ref="P3:P4"/>
    <mergeCell ref="R3:R4"/>
    <mergeCell ref="M2:O2"/>
  </mergeCells>
  <printOptions horizontalCentered="1" verticalCentered="1"/>
  <pageMargins left="0" right="0" top="0" bottom="0" header="0" footer="0"/>
  <pageSetup horizontalDpi="600" verticalDpi="600" orientation="landscape" paperSize="9" scale="28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2021-07-30T05:20:27Z</cp:lastPrinted>
  <dcterms:created xsi:type="dcterms:W3CDTF">2001-05-07T11:51:26Z</dcterms:created>
  <dcterms:modified xsi:type="dcterms:W3CDTF">2021-07-30T05:26:41Z</dcterms:modified>
  <cp:category/>
  <cp:version/>
  <cp:contentType/>
  <cp:contentStatus/>
</cp:coreProperties>
</file>