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7400" windowHeight="11472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<sst xmlns="http://schemas.openxmlformats.org/spreadsheetml/2006/main" count="111" uniqueCount="48">
  <si>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</si>
  <si>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</si>
  <si>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</si>
  <si>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</si>
  <si>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</si>
  <si>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</si>
  <si>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</si>
  <si>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</si>
  <si>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</si>
  <si>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</si>
  <si>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</si>
  <si>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</si>
  <si>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</si>
  <si>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</si>
  <si>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</si>
  <si>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</si>
  <si>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</si>
  <si>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</si>
  <si>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</si>
  <si>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</si>
  <si>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</si>
  <si>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</si>
  <si>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</si>
  <si>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</si>
  <si>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</si>
  <si>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</si>
  <si>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</si>
  <si>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</si>
  <si>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</si>
  <si>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</si>
  <si>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</si>
  <si>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</si>
  <si>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</si>
  <si>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</si>
  <si>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</si>
  <si>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</si>
  <si>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</si>
  <si>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</si>
  <si>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</si>
  <si>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</si>
  <si>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</si>
  <si>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</si>
  <si>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</si>
  <si>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</si>
  <si>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</si>
  <si>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</si>
  <si>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</si>
  <si>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сентября 2021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</si>
</sst>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173" fontId="4" fillId="34" borderId="10" xfId="0" applyNumberFormat="1" applyFont="1" applyFill="1" applyBorder="1" applyAlignment="1" applyProtection="1">
      <alignment vertical="center" wrapText="1"/>
      <protection locked="0"/>
    </xf>
    <xf numFmtId="172" fontId="54" fillId="33" borderId="10" xfId="53" applyNumberFormat="1" applyFont="1" applyFill="1" applyBorder="1" applyAlignment="1" applyProtection="1">
      <alignment vertical="center" wrapText="1"/>
      <protection locked="0"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11" xfId="54" applyFont="1" applyFill="1" applyBorder="1" applyAlignment="1">
      <alignment horizontal="center" vertical="center" wrapText="1"/>
      <protection/>
    </xf>
    <xf numFmtId="0" fontId="15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="80" zoomScaleNormal="80" zoomScalePageLayoutView="0" workbookViewId="0" topLeftCell="A1">
      <pane xSplit="2" topLeftCell="AN1" activePane="topRight" state="frozen"/>
      <selection pane="topLeft" activeCell="A1" sqref="A1"/>
      <selection pane="topRight" activeCell="BI26" sqref="BI26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3" width="9.8515625" style="10" customWidth="1"/>
    <col min="4" max="4" width="11.00390625" style="10" customWidth="1"/>
    <col min="5" max="5" width="9.140625" style="10" customWidth="1"/>
    <col min="6" max="6" width="9.8515625" style="10" customWidth="1"/>
    <col min="7" max="7" width="10.140625" style="10" customWidth="1"/>
    <col min="8" max="8" width="8.8515625" style="10" customWidth="1"/>
    <col min="9" max="33" width="9.140625" style="10" customWidth="1"/>
    <col min="34" max="34" width="11.28125" style="10" customWidth="1"/>
    <col min="35" max="35" width="9.140625" style="10" customWidth="1"/>
    <col min="36" max="36" width="13.00390625" style="10" customWidth="1"/>
    <col min="37" max="37" width="10.28125" style="10" bestFit="1" customWidth="1"/>
    <col min="38" max="44" width="9.140625" style="10" customWidth="1"/>
    <col min="45" max="45" width="11.421875" style="10" customWidth="1"/>
    <col min="46" max="46" width="10.421875" style="10" customWidth="1"/>
    <col min="47" max="53" width="9.140625" style="10" customWidth="1"/>
    <col min="54" max="54" width="11.28125" style="10" customWidth="1"/>
    <col min="55" max="56" width="9.140625" style="10" customWidth="1"/>
    <col min="57" max="57" width="11.710937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74" t="s">
        <v>0</v>
      </c>
      <c r="S1" s="74"/>
      <c r="T1" s="7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75" t="s">
        <v>47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9" t="s">
        <v>21</v>
      </c>
      <c r="B4" s="43" t="s">
        <v>1</v>
      </c>
      <c r="C4" s="37" t="s">
        <v>2</v>
      </c>
      <c r="D4" s="38"/>
      <c r="E4" s="39"/>
      <c r="F4" s="63" t="s">
        <v>3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5" t="s">
        <v>4</v>
      </c>
      <c r="AT4" s="66"/>
      <c r="AU4" s="67"/>
      <c r="AV4" s="63" t="s">
        <v>7</v>
      </c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37" t="s">
        <v>5</v>
      </c>
      <c r="BL4" s="38"/>
      <c r="BM4" s="39"/>
      <c r="BN4" s="16"/>
      <c r="BO4" s="16"/>
    </row>
    <row r="5" spans="1:67" ht="15" customHeight="1">
      <c r="A5" s="46"/>
      <c r="B5" s="44"/>
      <c r="C5" s="47"/>
      <c r="D5" s="48"/>
      <c r="E5" s="46"/>
      <c r="F5" s="56" t="s">
        <v>6</v>
      </c>
      <c r="G5" s="56"/>
      <c r="H5" s="56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8"/>
      <c r="AJ5" s="56" t="s">
        <v>8</v>
      </c>
      <c r="AK5" s="56"/>
      <c r="AL5" s="56"/>
      <c r="AM5" s="63" t="s">
        <v>7</v>
      </c>
      <c r="AN5" s="64"/>
      <c r="AO5" s="64"/>
      <c r="AP5" s="64"/>
      <c r="AQ5" s="64"/>
      <c r="AR5" s="64"/>
      <c r="AS5" s="68"/>
      <c r="AT5" s="69"/>
      <c r="AU5" s="70"/>
      <c r="AV5" s="57" t="s">
        <v>12</v>
      </c>
      <c r="AW5" s="58"/>
      <c r="AX5" s="58"/>
      <c r="AY5" s="49" t="s">
        <v>7</v>
      </c>
      <c r="AZ5" s="49"/>
      <c r="BA5" s="49"/>
      <c r="BB5" s="49" t="s">
        <v>13</v>
      </c>
      <c r="BC5" s="49"/>
      <c r="BD5" s="49"/>
      <c r="BE5" s="49" t="s">
        <v>14</v>
      </c>
      <c r="BF5" s="49"/>
      <c r="BG5" s="49"/>
      <c r="BH5" s="56" t="s">
        <v>15</v>
      </c>
      <c r="BI5" s="56"/>
      <c r="BJ5" s="56"/>
      <c r="BK5" s="47"/>
      <c r="BL5" s="48"/>
      <c r="BM5" s="46"/>
      <c r="BN5" s="16"/>
      <c r="BO5" s="16"/>
    </row>
    <row r="6" spans="1:67" ht="15" customHeight="1">
      <c r="A6" s="46"/>
      <c r="B6" s="44"/>
      <c r="C6" s="47"/>
      <c r="D6" s="48"/>
      <c r="E6" s="46"/>
      <c r="F6" s="56"/>
      <c r="G6" s="56"/>
      <c r="H6" s="56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50" t="s">
        <v>29</v>
      </c>
      <c r="AE6" s="51"/>
      <c r="AF6" s="52"/>
      <c r="AG6" s="37" t="s">
        <v>27</v>
      </c>
      <c r="AH6" s="38"/>
      <c r="AI6" s="39"/>
      <c r="AJ6" s="56"/>
      <c r="AK6" s="56"/>
      <c r="AL6" s="56"/>
      <c r="AM6" s="37" t="s">
        <v>25</v>
      </c>
      <c r="AN6" s="38"/>
      <c r="AO6" s="39"/>
      <c r="AP6" s="37" t="s">
        <v>26</v>
      </c>
      <c r="AQ6" s="38"/>
      <c r="AR6" s="39"/>
      <c r="AS6" s="68"/>
      <c r="AT6" s="69"/>
      <c r="AU6" s="70"/>
      <c r="AV6" s="59"/>
      <c r="AW6" s="60"/>
      <c r="AX6" s="60"/>
      <c r="AY6" s="49" t="s">
        <v>16</v>
      </c>
      <c r="AZ6" s="49"/>
      <c r="BA6" s="49"/>
      <c r="BB6" s="49"/>
      <c r="BC6" s="49"/>
      <c r="BD6" s="49"/>
      <c r="BE6" s="49"/>
      <c r="BF6" s="49"/>
      <c r="BG6" s="49"/>
      <c r="BH6" s="56"/>
      <c r="BI6" s="56"/>
      <c r="BJ6" s="56"/>
      <c r="BK6" s="47"/>
      <c r="BL6" s="48"/>
      <c r="BM6" s="46"/>
      <c r="BN6" s="16"/>
      <c r="BO6" s="16"/>
    </row>
    <row r="7" spans="1:67" ht="159" customHeight="1">
      <c r="A7" s="46"/>
      <c r="B7" s="44"/>
      <c r="C7" s="40"/>
      <c r="D7" s="41"/>
      <c r="E7" s="42"/>
      <c r="F7" s="56"/>
      <c r="G7" s="56"/>
      <c r="H7" s="56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53"/>
      <c r="AE7" s="54"/>
      <c r="AF7" s="55"/>
      <c r="AG7" s="40"/>
      <c r="AH7" s="41"/>
      <c r="AI7" s="42"/>
      <c r="AJ7" s="56"/>
      <c r="AK7" s="56"/>
      <c r="AL7" s="56"/>
      <c r="AM7" s="40"/>
      <c r="AN7" s="41"/>
      <c r="AO7" s="42"/>
      <c r="AP7" s="40"/>
      <c r="AQ7" s="41"/>
      <c r="AR7" s="42"/>
      <c r="AS7" s="71"/>
      <c r="AT7" s="72"/>
      <c r="AU7" s="73"/>
      <c r="AV7" s="61"/>
      <c r="AW7" s="62"/>
      <c r="AX7" s="62"/>
      <c r="AY7" s="49"/>
      <c r="AZ7" s="49"/>
      <c r="BA7" s="49"/>
      <c r="BB7" s="49"/>
      <c r="BC7" s="49"/>
      <c r="BD7" s="49"/>
      <c r="BE7" s="49"/>
      <c r="BF7" s="49"/>
      <c r="BG7" s="49"/>
      <c r="BH7" s="56"/>
      <c r="BI7" s="56"/>
      <c r="BJ7" s="56"/>
      <c r="BK7" s="40"/>
      <c r="BL7" s="41"/>
      <c r="BM7" s="42"/>
      <c r="BN7" s="16"/>
      <c r="BO7" s="16"/>
    </row>
    <row r="8" spans="1:67" ht="20.25">
      <c r="A8" s="42"/>
      <c r="B8" s="45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4.25">
      <c r="A10" s="7">
        <v>1</v>
      </c>
      <c r="B10" s="20" t="s">
        <v>30</v>
      </c>
      <c r="C10" s="33">
        <f>F10+AJ10</f>
        <v>14443.8</v>
      </c>
      <c r="D10" s="21">
        <f aca="true" t="shared" si="0" ref="D10:D26">G10+AK10</f>
        <v>5801.5</v>
      </c>
      <c r="E10" s="2">
        <f>D10/C10*100</f>
        <v>40.1660227917861</v>
      </c>
      <c r="F10" s="21">
        <v>3072.5</v>
      </c>
      <c r="G10" s="2">
        <v>1804.7</v>
      </c>
      <c r="H10" s="2">
        <f>G10/F10*100</f>
        <v>58.737184703010584</v>
      </c>
      <c r="I10" s="21">
        <v>41.7</v>
      </c>
      <c r="J10" s="2">
        <v>51.3</v>
      </c>
      <c r="K10" s="2">
        <f aca="true" t="shared" si="1" ref="K10:K27">J10/I10*100</f>
        <v>123.02158273381293</v>
      </c>
      <c r="L10" s="21">
        <v>1.1</v>
      </c>
      <c r="M10" s="2">
        <v>0.9</v>
      </c>
      <c r="N10" s="2">
        <f>M10/L10*100</f>
        <v>81.81818181818181</v>
      </c>
      <c r="O10" s="21">
        <v>200</v>
      </c>
      <c r="P10" s="2">
        <v>73.2</v>
      </c>
      <c r="Q10" s="2">
        <f>P10/O10*100</f>
        <v>36.6</v>
      </c>
      <c r="R10" s="23">
        <v>684</v>
      </c>
      <c r="S10" s="2">
        <v>72.4</v>
      </c>
      <c r="T10" s="2">
        <f>S10/R10*100</f>
        <v>10.584795321637428</v>
      </c>
      <c r="U10" s="23">
        <v>0</v>
      </c>
      <c r="V10" s="2"/>
      <c r="W10" s="2" t="e">
        <f>V10/U10*100</f>
        <v>#DIV/0!</v>
      </c>
      <c r="X10" s="23">
        <v>420</v>
      </c>
      <c r="Y10" s="2">
        <v>48.7</v>
      </c>
      <c r="Z10" s="2">
        <f>Y10/X10*100</f>
        <v>11.595238095238097</v>
      </c>
      <c r="AA10" s="23">
        <v>92</v>
      </c>
      <c r="AB10" s="2">
        <v>32.1</v>
      </c>
      <c r="AC10" s="2">
        <f>AB10/AA10*100</f>
        <v>34.89130434782609</v>
      </c>
      <c r="AD10" s="2"/>
      <c r="AE10" s="2"/>
      <c r="AF10" s="2" t="e">
        <f>AE10/AD10*100</f>
        <v>#DIV/0!</v>
      </c>
      <c r="AG10" s="21">
        <v>0</v>
      </c>
      <c r="AH10" s="2">
        <v>0</v>
      </c>
      <c r="AI10" s="2" t="e">
        <f>AH10/AG10*100</f>
        <v>#DIV/0!</v>
      </c>
      <c r="AJ10" s="23">
        <v>11371.3</v>
      </c>
      <c r="AK10" s="25">
        <v>3996.8</v>
      </c>
      <c r="AL10" s="2">
        <f>AK10/AJ10*100</f>
        <v>35.14813609701618</v>
      </c>
      <c r="AM10" s="23">
        <v>2848</v>
      </c>
      <c r="AN10" s="25">
        <v>1898.7</v>
      </c>
      <c r="AO10" s="2">
        <f>AN10/AM10*100</f>
        <v>66.66783707865169</v>
      </c>
      <c r="AP10" s="23">
        <v>2132.8</v>
      </c>
      <c r="AQ10" s="25">
        <v>453.8</v>
      </c>
      <c r="AR10" s="2">
        <f>AQ10/AP10*100</f>
        <v>21.277194298574642</v>
      </c>
      <c r="AS10" s="27">
        <v>15083.3</v>
      </c>
      <c r="AT10" s="26">
        <v>5231</v>
      </c>
      <c r="AU10" s="2">
        <f>AT10/AS10*100</f>
        <v>34.68073962594392</v>
      </c>
      <c r="AV10" s="29">
        <v>1488</v>
      </c>
      <c r="AW10" s="25">
        <v>815.6</v>
      </c>
      <c r="AX10" s="2">
        <f>AW10/AV10*100</f>
        <v>54.81182795698925</v>
      </c>
      <c r="AY10" s="29">
        <v>1441.9</v>
      </c>
      <c r="AZ10" s="25">
        <v>785.8</v>
      </c>
      <c r="BA10" s="2">
        <f aca="true" t="shared" si="2" ref="BA10:BA27">AZ10/AY10*100</f>
        <v>54.497537970733056</v>
      </c>
      <c r="BB10" s="21">
        <v>11101.8</v>
      </c>
      <c r="BC10" s="28">
        <v>2463.3</v>
      </c>
      <c r="BD10" s="2">
        <f>BC10/BB10*100</f>
        <v>22.188293790196187</v>
      </c>
      <c r="BE10" s="29">
        <v>1428.5</v>
      </c>
      <c r="BF10" s="28">
        <v>1159.6</v>
      </c>
      <c r="BG10" s="2">
        <f>BF10/BE10*100</f>
        <v>81.17605880294015</v>
      </c>
      <c r="BH10" s="29">
        <v>951.1</v>
      </c>
      <c r="BI10" s="26">
        <v>723.4</v>
      </c>
      <c r="BJ10" s="2">
        <f>BI10/BH10*100</f>
        <v>76.05929975817473</v>
      </c>
      <c r="BK10" s="27">
        <f aca="true" t="shared" si="3" ref="BK10:BK26">C10-AS10</f>
        <v>-639.5</v>
      </c>
      <c r="BL10" s="17">
        <f>D10-AT10</f>
        <v>570.5</v>
      </c>
      <c r="BM10" s="2">
        <f>BL10/BK10*100</f>
        <v>-89.2103205629398</v>
      </c>
      <c r="BN10" s="8"/>
      <c r="BO10" s="9"/>
    </row>
    <row r="11" spans="1:67" ht="14.25">
      <c r="A11" s="7">
        <v>2</v>
      </c>
      <c r="B11" s="20" t="s">
        <v>31</v>
      </c>
      <c r="C11" s="33">
        <f aca="true" t="shared" si="4" ref="C11:C25">F11+AJ11</f>
        <v>12902.8</v>
      </c>
      <c r="D11" s="21">
        <f t="shared" si="0"/>
        <v>6693.1</v>
      </c>
      <c r="E11" s="2">
        <f aca="true" t="shared" si="5" ref="E11:E26">D11/C11*100</f>
        <v>51.87323681681496</v>
      </c>
      <c r="F11" s="21">
        <v>2335.4</v>
      </c>
      <c r="G11" s="2">
        <v>921.3</v>
      </c>
      <c r="H11" s="2">
        <f aca="true" t="shared" si="6" ref="H11:H26">G11/F11*100</f>
        <v>39.449344865975846</v>
      </c>
      <c r="I11" s="21">
        <v>19.8</v>
      </c>
      <c r="J11" s="2">
        <v>17.4</v>
      </c>
      <c r="K11" s="2">
        <f t="shared" si="1"/>
        <v>87.87878787878786</v>
      </c>
      <c r="L11" s="21">
        <v>0</v>
      </c>
      <c r="M11" s="2">
        <v>0</v>
      </c>
      <c r="N11" s="2" t="e">
        <f aca="true" t="shared" si="7" ref="N11:N26">M11/L11*100</f>
        <v>#DIV/0!</v>
      </c>
      <c r="O11" s="21">
        <v>150</v>
      </c>
      <c r="P11" s="2">
        <v>17.3</v>
      </c>
      <c r="Q11" s="2">
        <f aca="true" t="shared" si="8" ref="Q11:Q26">P11/O11*100</f>
        <v>11.533333333333335</v>
      </c>
      <c r="R11" s="23">
        <v>417</v>
      </c>
      <c r="S11" s="2">
        <v>40.6</v>
      </c>
      <c r="T11" s="2">
        <f>S11/R11*100</f>
        <v>9.73621103117506</v>
      </c>
      <c r="U11" s="23"/>
      <c r="V11" s="2"/>
      <c r="W11" s="2" t="e">
        <f aca="true" t="shared" si="9" ref="W11:W26">V11/U11*100</f>
        <v>#DIV/0!</v>
      </c>
      <c r="X11" s="23">
        <v>280</v>
      </c>
      <c r="Y11" s="2">
        <v>107.3</v>
      </c>
      <c r="Z11" s="2">
        <f aca="true" t="shared" si="10" ref="Z11:Z26">Y11/X11*100</f>
        <v>38.32142857142857</v>
      </c>
      <c r="AA11" s="23">
        <v>33</v>
      </c>
      <c r="AB11" s="2">
        <v>14.5</v>
      </c>
      <c r="AC11" s="2">
        <f aca="true" t="shared" si="11" ref="AC11:AC26">AB11/AA11*100</f>
        <v>43.93939393939394</v>
      </c>
      <c r="AD11" s="2"/>
      <c r="AE11" s="2"/>
      <c r="AF11" s="2" t="e">
        <f aca="true" t="shared" si="12" ref="AF11:AF28">AE11/AD11*100</f>
        <v>#DIV/0!</v>
      </c>
      <c r="AG11" s="21">
        <v>0</v>
      </c>
      <c r="AH11" s="2">
        <v>0</v>
      </c>
      <c r="AI11" s="2" t="e">
        <f aca="true" t="shared" si="13" ref="AI11:AI26">AH11/AG11*100</f>
        <v>#DIV/0!</v>
      </c>
      <c r="AJ11" s="23">
        <v>10567.4</v>
      </c>
      <c r="AK11" s="25">
        <v>5771.8</v>
      </c>
      <c r="AL11" s="2">
        <f aca="true" t="shared" si="14" ref="AL11:AL26">AK11/AJ11*100</f>
        <v>54.618922346083245</v>
      </c>
      <c r="AM11" s="23">
        <v>2562.9</v>
      </c>
      <c r="AN11" s="25">
        <v>1708.6</v>
      </c>
      <c r="AO11" s="2">
        <f aca="true" t="shared" si="15" ref="AO11:AO26">AN11/AM11*100</f>
        <v>66.66666666666666</v>
      </c>
      <c r="AP11" s="23">
        <v>2228.4</v>
      </c>
      <c r="AQ11" s="25">
        <v>1306.2</v>
      </c>
      <c r="AR11" s="2">
        <f aca="true" t="shared" si="16" ref="AR11:AR26">AQ11/AP11*100</f>
        <v>58.61604738826064</v>
      </c>
      <c r="AS11" s="27">
        <v>13685</v>
      </c>
      <c r="AT11" s="26">
        <v>6655.8</v>
      </c>
      <c r="AU11" s="2">
        <f aca="true" t="shared" si="17" ref="AU11:AU26">AT11/AS11*100</f>
        <v>48.635732553891124</v>
      </c>
      <c r="AV11" s="30">
        <v>1436</v>
      </c>
      <c r="AW11" s="25">
        <v>649.5</v>
      </c>
      <c r="AX11" s="2">
        <f aca="true" t="shared" si="18" ref="AX11:AX26">AW11/AV11*100</f>
        <v>45.229805013927574</v>
      </c>
      <c r="AY11" s="29">
        <v>1413.5</v>
      </c>
      <c r="AZ11" s="25">
        <v>644</v>
      </c>
      <c r="BA11" s="2">
        <f t="shared" si="2"/>
        <v>45.560665015917934</v>
      </c>
      <c r="BB11" s="21">
        <v>9180.3</v>
      </c>
      <c r="BC11" s="28">
        <v>4601.5</v>
      </c>
      <c r="BD11" s="2">
        <f aca="true" t="shared" si="19" ref="BD11:BD26">BC11/BB11*100</f>
        <v>50.12363430388985</v>
      </c>
      <c r="BE11" s="29">
        <v>1851.9</v>
      </c>
      <c r="BF11" s="28">
        <v>556.2</v>
      </c>
      <c r="BG11" s="2">
        <f aca="true" t="shared" si="20" ref="BG11:BG26">BF11/BE11*100</f>
        <v>30.034019115502996</v>
      </c>
      <c r="BH11" s="29">
        <v>1105.8</v>
      </c>
      <c r="BI11" s="26">
        <v>787.6</v>
      </c>
      <c r="BJ11" s="2">
        <f aca="true" t="shared" si="21" ref="BJ11:BJ26">BI11/BH11*100</f>
        <v>71.2244528847893</v>
      </c>
      <c r="BK11" s="27">
        <f t="shared" si="3"/>
        <v>-782.2000000000007</v>
      </c>
      <c r="BL11" s="17">
        <f aca="true" t="shared" si="22" ref="BL11:BL26">D11-AT11</f>
        <v>37.30000000000018</v>
      </c>
      <c r="BM11" s="2">
        <f aca="true" t="shared" si="23" ref="BM11:BM26">BL11/BK11*100</f>
        <v>-4.768601380721062</v>
      </c>
      <c r="BN11" s="8"/>
      <c r="BO11" s="9"/>
    </row>
    <row r="12" spans="1:67" ht="14.25">
      <c r="A12" s="7">
        <v>3</v>
      </c>
      <c r="B12" s="20" t="s">
        <v>32</v>
      </c>
      <c r="C12" s="33">
        <f t="shared" si="4"/>
        <v>30103</v>
      </c>
      <c r="D12" s="21">
        <f t="shared" si="0"/>
        <v>8338.1</v>
      </c>
      <c r="E12" s="2">
        <f t="shared" si="5"/>
        <v>27.69856824901173</v>
      </c>
      <c r="F12" s="21">
        <v>3264</v>
      </c>
      <c r="G12" s="2">
        <v>1415.8</v>
      </c>
      <c r="H12" s="2">
        <f t="shared" si="6"/>
        <v>43.37622549019608</v>
      </c>
      <c r="I12" s="21">
        <v>93.9</v>
      </c>
      <c r="J12" s="2">
        <v>84.5</v>
      </c>
      <c r="K12" s="2">
        <f t="shared" si="1"/>
        <v>89.98935037273695</v>
      </c>
      <c r="L12" s="21">
        <v>4.2</v>
      </c>
      <c r="M12" s="2">
        <v>2.1</v>
      </c>
      <c r="N12" s="2">
        <f t="shared" si="7"/>
        <v>50</v>
      </c>
      <c r="O12" s="21">
        <v>270</v>
      </c>
      <c r="P12" s="2">
        <v>18.1</v>
      </c>
      <c r="Q12" s="2">
        <f t="shared" si="8"/>
        <v>6.703703703703705</v>
      </c>
      <c r="R12" s="24">
        <v>757</v>
      </c>
      <c r="S12" s="2">
        <v>121.2</v>
      </c>
      <c r="T12" s="2">
        <f aca="true" t="shared" si="24" ref="T12:T26">S12/R12*100</f>
        <v>16.010568031704096</v>
      </c>
      <c r="U12" s="23"/>
      <c r="V12" s="2"/>
      <c r="W12" s="2" t="e">
        <f t="shared" si="9"/>
        <v>#DIV/0!</v>
      </c>
      <c r="X12" s="23">
        <v>210</v>
      </c>
      <c r="Y12" s="2">
        <v>116.4</v>
      </c>
      <c r="Z12" s="2">
        <f t="shared" si="10"/>
        <v>55.42857142857143</v>
      </c>
      <c r="AA12" s="23">
        <v>12</v>
      </c>
      <c r="AB12" s="2">
        <v>2.5</v>
      </c>
      <c r="AC12" s="2">
        <f t="shared" si="11"/>
        <v>20.833333333333336</v>
      </c>
      <c r="AD12" s="2"/>
      <c r="AE12" s="2"/>
      <c r="AF12" s="2" t="e">
        <f t="shared" si="12"/>
        <v>#DIV/0!</v>
      </c>
      <c r="AG12" s="21">
        <v>20</v>
      </c>
      <c r="AH12" s="2">
        <v>35.1</v>
      </c>
      <c r="AI12" s="2">
        <f t="shared" si="13"/>
        <v>175.5</v>
      </c>
      <c r="AJ12" s="23">
        <v>26839</v>
      </c>
      <c r="AK12" s="25">
        <v>6922.3</v>
      </c>
      <c r="AL12" s="2">
        <f t="shared" si="14"/>
        <v>25.79194455829204</v>
      </c>
      <c r="AM12" s="23">
        <v>3638.6</v>
      </c>
      <c r="AN12" s="25">
        <v>2425.8</v>
      </c>
      <c r="AO12" s="2">
        <f t="shared" si="15"/>
        <v>66.66849887319299</v>
      </c>
      <c r="AP12" s="23">
        <v>2613.7</v>
      </c>
      <c r="AQ12" s="25">
        <v>729.5</v>
      </c>
      <c r="AR12" s="2">
        <f t="shared" si="16"/>
        <v>27.910624784787853</v>
      </c>
      <c r="AS12" s="21">
        <v>30424.1</v>
      </c>
      <c r="AT12" s="26">
        <v>7743.4</v>
      </c>
      <c r="AU12" s="2">
        <f t="shared" si="17"/>
        <v>25.45153348825438</v>
      </c>
      <c r="AV12" s="30">
        <v>1382</v>
      </c>
      <c r="AW12" s="25">
        <v>726.2</v>
      </c>
      <c r="AX12" s="2">
        <f t="shared" si="18"/>
        <v>52.54703328509407</v>
      </c>
      <c r="AY12" s="29">
        <v>1353</v>
      </c>
      <c r="AZ12" s="25">
        <v>722.1</v>
      </c>
      <c r="BA12" s="2">
        <f t="shared" si="2"/>
        <v>53.370288248337026</v>
      </c>
      <c r="BB12" s="21">
        <v>9366.4</v>
      </c>
      <c r="BC12" s="28">
        <v>307.1</v>
      </c>
      <c r="BD12" s="2">
        <f t="shared" si="19"/>
        <v>3.278741031773147</v>
      </c>
      <c r="BE12" s="29">
        <v>17533.7</v>
      </c>
      <c r="BF12" s="28">
        <v>5024.3</v>
      </c>
      <c r="BG12" s="2">
        <f t="shared" si="20"/>
        <v>28.655104170825325</v>
      </c>
      <c r="BH12" s="29">
        <v>2024.4</v>
      </c>
      <c r="BI12" s="26">
        <v>1620.7</v>
      </c>
      <c r="BJ12" s="2">
        <f t="shared" si="21"/>
        <v>80.05828887571626</v>
      </c>
      <c r="BK12" s="27">
        <f t="shared" si="3"/>
        <v>-321.09999999999854</v>
      </c>
      <c r="BL12" s="17">
        <f t="shared" si="22"/>
        <v>594.7000000000007</v>
      </c>
      <c r="BM12" s="2">
        <f t="shared" si="23"/>
        <v>-185.20710059171702</v>
      </c>
      <c r="BN12" s="8"/>
      <c r="BO12" s="9"/>
    </row>
    <row r="13" spans="1:67" ht="15" customHeight="1">
      <c r="A13" s="7">
        <v>4</v>
      </c>
      <c r="B13" s="20" t="s">
        <v>33</v>
      </c>
      <c r="C13" s="33">
        <f t="shared" si="4"/>
        <v>14308.800000000001</v>
      </c>
      <c r="D13" s="21">
        <f t="shared" si="0"/>
        <v>6208.099999999999</v>
      </c>
      <c r="E13" s="2">
        <f t="shared" si="5"/>
        <v>43.38658727496365</v>
      </c>
      <c r="F13" s="21">
        <v>2748.6</v>
      </c>
      <c r="G13" s="2">
        <v>1895.2</v>
      </c>
      <c r="H13" s="2">
        <f t="shared" si="6"/>
        <v>68.95146620097505</v>
      </c>
      <c r="I13" s="21">
        <v>76.4</v>
      </c>
      <c r="J13" s="2">
        <v>66.3</v>
      </c>
      <c r="K13" s="2">
        <f t="shared" si="1"/>
        <v>86.78010471204188</v>
      </c>
      <c r="L13" s="21">
        <v>206.6</v>
      </c>
      <c r="M13" s="2">
        <v>372.2</v>
      </c>
      <c r="N13" s="2">
        <f t="shared" si="7"/>
        <v>180.15488867376573</v>
      </c>
      <c r="O13" s="21">
        <v>100</v>
      </c>
      <c r="P13" s="2">
        <v>7.8</v>
      </c>
      <c r="Q13" s="2">
        <f t="shared" si="8"/>
        <v>7.8</v>
      </c>
      <c r="R13" s="23">
        <v>548</v>
      </c>
      <c r="S13" s="2">
        <v>247.6</v>
      </c>
      <c r="T13" s="2">
        <f t="shared" si="24"/>
        <v>45.18248175182482</v>
      </c>
      <c r="U13" s="23"/>
      <c r="V13" s="2"/>
      <c r="W13" s="2" t="e">
        <f t="shared" si="9"/>
        <v>#DIV/0!</v>
      </c>
      <c r="X13" s="23">
        <v>179</v>
      </c>
      <c r="Y13" s="2">
        <v>143.1</v>
      </c>
      <c r="Z13" s="2">
        <f t="shared" si="10"/>
        <v>79.94413407821229</v>
      </c>
      <c r="AA13" s="23">
        <v>19</v>
      </c>
      <c r="AB13" s="2">
        <v>0</v>
      </c>
      <c r="AC13" s="2">
        <f t="shared" si="11"/>
        <v>0</v>
      </c>
      <c r="AD13" s="2"/>
      <c r="AE13" s="2"/>
      <c r="AF13" s="2" t="e">
        <f t="shared" si="12"/>
        <v>#DIV/0!</v>
      </c>
      <c r="AG13" s="21">
        <v>180</v>
      </c>
      <c r="AH13" s="2">
        <v>55.7</v>
      </c>
      <c r="AI13" s="2">
        <f t="shared" si="13"/>
        <v>30.944444444444446</v>
      </c>
      <c r="AJ13" s="23">
        <v>11560.2</v>
      </c>
      <c r="AK13" s="25">
        <v>4312.9</v>
      </c>
      <c r="AL13" s="2">
        <f t="shared" si="14"/>
        <v>37.30817805920312</v>
      </c>
      <c r="AM13" s="23">
        <v>1405.1</v>
      </c>
      <c r="AN13" s="25">
        <v>936.8</v>
      </c>
      <c r="AO13" s="2">
        <f t="shared" si="15"/>
        <v>66.67141128745286</v>
      </c>
      <c r="AP13" s="23">
        <v>1174.7</v>
      </c>
      <c r="AQ13" s="25">
        <v>617.2</v>
      </c>
      <c r="AR13" s="2">
        <f t="shared" si="16"/>
        <v>52.54107431684686</v>
      </c>
      <c r="AS13" s="21">
        <v>14625.7</v>
      </c>
      <c r="AT13" s="26">
        <v>5978.9</v>
      </c>
      <c r="AU13" s="2">
        <f t="shared" si="17"/>
        <v>40.87941089999111</v>
      </c>
      <c r="AV13" s="30">
        <v>1518.3</v>
      </c>
      <c r="AW13" s="25">
        <v>914.2</v>
      </c>
      <c r="AX13" s="2">
        <f t="shared" si="18"/>
        <v>60.212079299216235</v>
      </c>
      <c r="AY13" s="29">
        <v>1505.5</v>
      </c>
      <c r="AZ13" s="25">
        <v>911.3</v>
      </c>
      <c r="BA13" s="2">
        <f t="shared" si="2"/>
        <v>60.531384921952835</v>
      </c>
      <c r="BB13" s="21">
        <v>5542.7</v>
      </c>
      <c r="BC13" s="28">
        <v>3483.5</v>
      </c>
      <c r="BD13" s="2">
        <f t="shared" si="19"/>
        <v>62.84843126995868</v>
      </c>
      <c r="BE13" s="29">
        <v>6484.4</v>
      </c>
      <c r="BF13" s="28">
        <v>1039.3</v>
      </c>
      <c r="BG13" s="2">
        <f t="shared" si="20"/>
        <v>16.02769724261304</v>
      </c>
      <c r="BH13" s="29">
        <v>972.1</v>
      </c>
      <c r="BI13" s="26">
        <v>473.8</v>
      </c>
      <c r="BJ13" s="2">
        <f t="shared" si="21"/>
        <v>48.73984158008435</v>
      </c>
      <c r="BK13" s="27">
        <f t="shared" si="3"/>
        <v>-316.89999999999964</v>
      </c>
      <c r="BL13" s="17">
        <f t="shared" si="22"/>
        <v>229.19999999999982</v>
      </c>
      <c r="BM13" s="2">
        <f>BL13/BK13*100</f>
        <v>-72.32565478068794</v>
      </c>
      <c r="BN13" s="8"/>
      <c r="BO13" s="9"/>
    </row>
    <row r="14" spans="1:67" ht="14.25">
      <c r="A14" s="7">
        <v>5</v>
      </c>
      <c r="B14" s="20" t="s">
        <v>34</v>
      </c>
      <c r="C14" s="33">
        <f t="shared" si="4"/>
        <v>25754</v>
      </c>
      <c r="D14" s="21">
        <f t="shared" si="0"/>
        <v>11654.5</v>
      </c>
      <c r="E14" s="2">
        <f t="shared" si="5"/>
        <v>45.25316455696203</v>
      </c>
      <c r="F14" s="21">
        <v>2854.2</v>
      </c>
      <c r="G14" s="2">
        <v>1639.6</v>
      </c>
      <c r="H14" s="2">
        <f t="shared" si="6"/>
        <v>57.445168523579284</v>
      </c>
      <c r="I14" s="21">
        <v>622.2</v>
      </c>
      <c r="J14" s="2">
        <v>391.6</v>
      </c>
      <c r="K14" s="2">
        <f t="shared" si="1"/>
        <v>62.93796207007393</v>
      </c>
      <c r="L14" s="21">
        <v>0.2</v>
      </c>
      <c r="M14" s="2">
        <v>0.2</v>
      </c>
      <c r="N14" s="2">
        <f t="shared" si="7"/>
        <v>100</v>
      </c>
      <c r="O14" s="21">
        <v>180</v>
      </c>
      <c r="P14" s="2">
        <v>7.2</v>
      </c>
      <c r="Q14" s="2">
        <f t="shared" si="8"/>
        <v>4</v>
      </c>
      <c r="R14" s="23">
        <v>535</v>
      </c>
      <c r="S14" s="2">
        <v>131.1</v>
      </c>
      <c r="T14" s="2">
        <f t="shared" si="24"/>
        <v>24.50467289719626</v>
      </c>
      <c r="U14" s="23"/>
      <c r="V14" s="2"/>
      <c r="W14" s="2" t="e">
        <f t="shared" si="9"/>
        <v>#DIV/0!</v>
      </c>
      <c r="X14" s="23">
        <v>178</v>
      </c>
      <c r="Y14" s="2">
        <v>97.7</v>
      </c>
      <c r="Z14" s="2">
        <f t="shared" si="10"/>
        <v>54.8876404494382</v>
      </c>
      <c r="AA14" s="23">
        <v>65</v>
      </c>
      <c r="AB14" s="2">
        <v>0</v>
      </c>
      <c r="AC14" s="2">
        <f t="shared" si="11"/>
        <v>0</v>
      </c>
      <c r="AD14" s="2"/>
      <c r="AE14" s="2"/>
      <c r="AF14" s="2" t="e">
        <f t="shared" si="12"/>
        <v>#DIV/0!</v>
      </c>
      <c r="AG14" s="21">
        <v>7</v>
      </c>
      <c r="AH14" s="2">
        <v>0</v>
      </c>
      <c r="AI14" s="2">
        <f t="shared" si="13"/>
        <v>0</v>
      </c>
      <c r="AJ14" s="23">
        <v>22899.8</v>
      </c>
      <c r="AK14" s="25">
        <v>10014.9</v>
      </c>
      <c r="AL14" s="2">
        <f t="shared" si="14"/>
        <v>43.73356972549979</v>
      </c>
      <c r="AM14" s="23">
        <v>2589.5</v>
      </c>
      <c r="AN14" s="25">
        <v>2372.4</v>
      </c>
      <c r="AO14" s="2">
        <f t="shared" si="15"/>
        <v>91.6161421123769</v>
      </c>
      <c r="AP14" s="23">
        <v>0</v>
      </c>
      <c r="AQ14" s="25">
        <v>0</v>
      </c>
      <c r="AR14" s="2" t="e">
        <f t="shared" si="16"/>
        <v>#DIV/0!</v>
      </c>
      <c r="AS14" s="21">
        <v>26155.3</v>
      </c>
      <c r="AT14" s="26">
        <v>11655.7</v>
      </c>
      <c r="AU14" s="2">
        <f t="shared" si="17"/>
        <v>44.563434562019935</v>
      </c>
      <c r="AV14" s="30">
        <v>1577.5</v>
      </c>
      <c r="AW14" s="25">
        <v>874</v>
      </c>
      <c r="AX14" s="2">
        <f t="shared" si="18"/>
        <v>55.40412044374009</v>
      </c>
      <c r="AY14" s="29">
        <v>1448.7</v>
      </c>
      <c r="AZ14" s="25">
        <v>866.4</v>
      </c>
      <c r="BA14" s="2">
        <f t="shared" si="2"/>
        <v>59.80534272106026</v>
      </c>
      <c r="BB14" s="21">
        <v>1581.4</v>
      </c>
      <c r="BC14" s="28">
        <v>1063.6</v>
      </c>
      <c r="BD14" s="2">
        <f t="shared" si="19"/>
        <v>67.25686100923231</v>
      </c>
      <c r="BE14" s="29">
        <v>21520.3</v>
      </c>
      <c r="BF14" s="28">
        <v>8854</v>
      </c>
      <c r="BG14" s="2">
        <f t="shared" si="20"/>
        <v>41.1425491280326</v>
      </c>
      <c r="BH14" s="29">
        <v>1367</v>
      </c>
      <c r="BI14" s="32">
        <v>803.6</v>
      </c>
      <c r="BJ14" s="2">
        <f t="shared" si="21"/>
        <v>58.78566203365033</v>
      </c>
      <c r="BK14" s="27">
        <f t="shared" si="3"/>
        <v>-401.2999999999993</v>
      </c>
      <c r="BL14" s="17">
        <f t="shared" si="22"/>
        <v>-1.2000000000007276</v>
      </c>
      <c r="BM14" s="2">
        <f t="shared" si="23"/>
        <v>0.2990281584851059</v>
      </c>
      <c r="BN14" s="8"/>
      <c r="BO14" s="9"/>
    </row>
    <row r="15" spans="1:67" ht="14.25">
      <c r="A15" s="7">
        <v>6</v>
      </c>
      <c r="B15" s="20" t="s">
        <v>35</v>
      </c>
      <c r="C15" s="33">
        <f t="shared" si="4"/>
        <v>15779.8</v>
      </c>
      <c r="D15" s="21">
        <f t="shared" si="0"/>
        <v>4545.7</v>
      </c>
      <c r="E15" s="2">
        <f t="shared" si="5"/>
        <v>28.807082472528165</v>
      </c>
      <c r="F15" s="21">
        <v>2112.7</v>
      </c>
      <c r="G15" s="2">
        <v>978.3</v>
      </c>
      <c r="H15" s="2">
        <f t="shared" si="6"/>
        <v>46.30567520234771</v>
      </c>
      <c r="I15" s="21">
        <v>68.7</v>
      </c>
      <c r="J15" s="2">
        <v>36.2</v>
      </c>
      <c r="K15" s="2">
        <f t="shared" si="1"/>
        <v>52.69286754002911</v>
      </c>
      <c r="L15" s="21">
        <v>0</v>
      </c>
      <c r="M15" s="2">
        <v>0</v>
      </c>
      <c r="N15" s="2" t="e">
        <f t="shared" si="7"/>
        <v>#DIV/0!</v>
      </c>
      <c r="O15" s="21">
        <v>90</v>
      </c>
      <c r="P15" s="2">
        <v>4.8</v>
      </c>
      <c r="Q15" s="2">
        <f t="shared" si="8"/>
        <v>5.333333333333333</v>
      </c>
      <c r="R15" s="23">
        <v>516</v>
      </c>
      <c r="S15" s="2">
        <v>107.8</v>
      </c>
      <c r="T15" s="2">
        <f t="shared" si="24"/>
        <v>20.891472868217054</v>
      </c>
      <c r="U15" s="23"/>
      <c r="V15" s="2"/>
      <c r="W15" s="2" t="e">
        <f t="shared" si="9"/>
        <v>#DIV/0!</v>
      </c>
      <c r="X15" s="23">
        <v>39</v>
      </c>
      <c r="Y15" s="2">
        <v>36.9</v>
      </c>
      <c r="Z15" s="2">
        <f t="shared" si="10"/>
        <v>94.61538461538461</v>
      </c>
      <c r="AA15" s="23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1">
        <v>90</v>
      </c>
      <c r="AH15" s="2">
        <v>0</v>
      </c>
      <c r="AI15" s="2">
        <f t="shared" si="13"/>
        <v>0</v>
      </c>
      <c r="AJ15" s="23">
        <v>13667.1</v>
      </c>
      <c r="AK15" s="25">
        <v>3567.4</v>
      </c>
      <c r="AL15" s="2">
        <f t="shared" si="14"/>
        <v>26.102099201732624</v>
      </c>
      <c r="AM15" s="23">
        <v>3308.2</v>
      </c>
      <c r="AN15" s="25">
        <v>2205.4</v>
      </c>
      <c r="AO15" s="2">
        <f t="shared" si="15"/>
        <v>66.66465147209964</v>
      </c>
      <c r="AP15" s="23">
        <v>2390</v>
      </c>
      <c r="AQ15" s="25">
        <v>5</v>
      </c>
      <c r="AR15" s="2">
        <f t="shared" si="16"/>
        <v>0.20920502092050208</v>
      </c>
      <c r="AS15" s="21">
        <v>16554.3</v>
      </c>
      <c r="AT15" s="26">
        <v>3835.1</v>
      </c>
      <c r="AU15" s="2">
        <f t="shared" si="17"/>
        <v>23.16679050156153</v>
      </c>
      <c r="AV15" s="30">
        <v>1518.2</v>
      </c>
      <c r="AW15" s="25">
        <v>870.7</v>
      </c>
      <c r="AX15" s="2">
        <f t="shared" si="18"/>
        <v>57.350810169938086</v>
      </c>
      <c r="AY15" s="29">
        <v>1481.6</v>
      </c>
      <c r="AZ15" s="25">
        <v>867.1</v>
      </c>
      <c r="BA15" s="2">
        <f t="shared" si="2"/>
        <v>58.52456803455725</v>
      </c>
      <c r="BB15" s="21">
        <v>12800.2</v>
      </c>
      <c r="BC15" s="28">
        <v>1507.8</v>
      </c>
      <c r="BD15" s="2">
        <f t="shared" si="19"/>
        <v>11.779503445258667</v>
      </c>
      <c r="BE15" s="29">
        <v>1033.2</v>
      </c>
      <c r="BF15" s="28">
        <v>616.4</v>
      </c>
      <c r="BG15" s="2">
        <f t="shared" si="20"/>
        <v>59.65931087882307</v>
      </c>
      <c r="BH15" s="29">
        <v>1003.8</v>
      </c>
      <c r="BI15" s="26">
        <v>689.7</v>
      </c>
      <c r="BJ15" s="2">
        <f t="shared" si="21"/>
        <v>68.70890615660491</v>
      </c>
      <c r="BK15" s="27">
        <f t="shared" si="3"/>
        <v>-774.5</v>
      </c>
      <c r="BL15" s="17">
        <f t="shared" si="22"/>
        <v>710.5999999999999</v>
      </c>
      <c r="BM15" s="2">
        <f t="shared" si="23"/>
        <v>-91.74951581665589</v>
      </c>
      <c r="BN15" s="8"/>
      <c r="BO15" s="9"/>
    </row>
    <row r="16" spans="1:67" ht="14.25">
      <c r="A16" s="7">
        <v>7</v>
      </c>
      <c r="B16" s="20" t="s">
        <v>36</v>
      </c>
      <c r="C16" s="33">
        <f t="shared" si="4"/>
        <v>10026.6</v>
      </c>
      <c r="D16" s="21">
        <f t="shared" si="0"/>
        <v>3573.1</v>
      </c>
      <c r="E16" s="2">
        <f t="shared" si="5"/>
        <v>35.636207687551114</v>
      </c>
      <c r="F16" s="21">
        <v>1307.4</v>
      </c>
      <c r="G16" s="2">
        <v>1262.4</v>
      </c>
      <c r="H16" s="2">
        <f t="shared" si="6"/>
        <v>96.55805415328132</v>
      </c>
      <c r="I16" s="21">
        <v>9.6</v>
      </c>
      <c r="J16" s="2">
        <v>10.9</v>
      </c>
      <c r="K16" s="2">
        <f t="shared" si="1"/>
        <v>113.54166666666667</v>
      </c>
      <c r="L16" s="21">
        <v>0</v>
      </c>
      <c r="M16" s="2">
        <v>0</v>
      </c>
      <c r="N16" s="2" t="e">
        <f t="shared" si="7"/>
        <v>#DIV/0!</v>
      </c>
      <c r="O16" s="21">
        <v>50</v>
      </c>
      <c r="P16" s="2">
        <v>5.1</v>
      </c>
      <c r="Q16" s="2">
        <f t="shared" si="8"/>
        <v>10.2</v>
      </c>
      <c r="R16" s="23">
        <v>329</v>
      </c>
      <c r="S16" s="2">
        <v>172.6</v>
      </c>
      <c r="T16" s="2">
        <f t="shared" si="24"/>
        <v>52.462006079027354</v>
      </c>
      <c r="U16" s="23"/>
      <c r="V16" s="2"/>
      <c r="W16" s="2" t="e">
        <f t="shared" si="9"/>
        <v>#DIV/0!</v>
      </c>
      <c r="X16" s="23">
        <v>233</v>
      </c>
      <c r="Y16" s="2">
        <v>467.7</v>
      </c>
      <c r="Z16" s="2">
        <f t="shared" si="10"/>
        <v>200.72961373390558</v>
      </c>
      <c r="AA16" s="23">
        <v>31</v>
      </c>
      <c r="AB16" s="2">
        <v>12.6</v>
      </c>
      <c r="AC16" s="2">
        <f t="shared" si="11"/>
        <v>40.64516129032258</v>
      </c>
      <c r="AD16" s="2"/>
      <c r="AE16" s="2"/>
      <c r="AF16" s="2" t="e">
        <f t="shared" si="12"/>
        <v>#DIV/0!</v>
      </c>
      <c r="AG16" s="21">
        <v>0</v>
      </c>
      <c r="AH16" s="2">
        <v>0</v>
      </c>
      <c r="AI16" s="2" t="e">
        <f t="shared" si="13"/>
        <v>#DIV/0!</v>
      </c>
      <c r="AJ16" s="23">
        <v>8719.2</v>
      </c>
      <c r="AK16" s="25">
        <v>2310.7</v>
      </c>
      <c r="AL16" s="2">
        <f t="shared" si="14"/>
        <v>26.501284521515732</v>
      </c>
      <c r="AM16" s="23">
        <v>1018.3</v>
      </c>
      <c r="AN16" s="25">
        <v>678.9</v>
      </c>
      <c r="AO16" s="2">
        <f t="shared" si="15"/>
        <v>66.66994009623883</v>
      </c>
      <c r="AP16" s="23">
        <v>2769</v>
      </c>
      <c r="AQ16" s="25">
        <v>553.8</v>
      </c>
      <c r="AR16" s="2">
        <f t="shared" si="16"/>
        <v>20</v>
      </c>
      <c r="AS16" s="21">
        <v>10200.3</v>
      </c>
      <c r="AT16" s="26">
        <v>2739.4</v>
      </c>
      <c r="AU16" s="2">
        <f t="shared" si="17"/>
        <v>26.856072860602143</v>
      </c>
      <c r="AV16" s="30">
        <v>1285.1</v>
      </c>
      <c r="AW16" s="25">
        <v>737.7</v>
      </c>
      <c r="AX16" s="2">
        <f t="shared" si="18"/>
        <v>57.40409306668742</v>
      </c>
      <c r="AY16" s="29">
        <v>1224.4</v>
      </c>
      <c r="AZ16" s="25">
        <v>706.7</v>
      </c>
      <c r="BA16" s="2">
        <f t="shared" si="2"/>
        <v>57.71806599150604</v>
      </c>
      <c r="BB16" s="21">
        <v>6636.1</v>
      </c>
      <c r="BC16" s="28">
        <v>938</v>
      </c>
      <c r="BD16" s="2">
        <f t="shared" si="19"/>
        <v>14.134808095116105</v>
      </c>
      <c r="BE16" s="29">
        <v>961.7</v>
      </c>
      <c r="BF16" s="28">
        <v>84.5</v>
      </c>
      <c r="BG16" s="2">
        <f t="shared" si="20"/>
        <v>8.78652386399085</v>
      </c>
      <c r="BH16" s="29">
        <v>1207.6</v>
      </c>
      <c r="BI16" s="26">
        <v>911.3</v>
      </c>
      <c r="BJ16" s="2">
        <f t="shared" si="21"/>
        <v>75.46372971182511</v>
      </c>
      <c r="BK16" s="27">
        <f t="shared" si="3"/>
        <v>-173.6999999999989</v>
      </c>
      <c r="BL16" s="17">
        <f t="shared" si="22"/>
        <v>833.6999999999998</v>
      </c>
      <c r="BM16" s="2">
        <f t="shared" si="23"/>
        <v>-479.96545768566784</v>
      </c>
      <c r="BN16" s="8"/>
      <c r="BO16" s="9"/>
    </row>
    <row r="17" spans="1:67" ht="15" customHeight="1">
      <c r="A17" s="7">
        <v>8</v>
      </c>
      <c r="B17" s="20" t="s">
        <v>37</v>
      </c>
      <c r="C17" s="33">
        <f t="shared" si="4"/>
        <v>10519.6</v>
      </c>
      <c r="D17" s="21">
        <f t="shared" si="0"/>
        <v>3257.6000000000004</v>
      </c>
      <c r="E17" s="2">
        <f t="shared" si="5"/>
        <v>30.966956918514015</v>
      </c>
      <c r="F17" s="21">
        <v>3980.5</v>
      </c>
      <c r="G17" s="2">
        <v>2343.9</v>
      </c>
      <c r="H17" s="2">
        <f t="shared" si="6"/>
        <v>58.88456224092451</v>
      </c>
      <c r="I17" s="21">
        <v>1448.7</v>
      </c>
      <c r="J17" s="2">
        <v>1137.5</v>
      </c>
      <c r="K17" s="2">
        <f t="shared" si="1"/>
        <v>78.51867191274935</v>
      </c>
      <c r="L17" s="21">
        <v>3.5</v>
      </c>
      <c r="M17" s="2">
        <v>4.9</v>
      </c>
      <c r="N17" s="2">
        <f t="shared" si="7"/>
        <v>140</v>
      </c>
      <c r="O17" s="21">
        <v>230</v>
      </c>
      <c r="P17" s="2">
        <v>34.8</v>
      </c>
      <c r="Q17" s="2">
        <f t="shared" si="8"/>
        <v>15.130434782608695</v>
      </c>
      <c r="R17" s="23">
        <v>1215</v>
      </c>
      <c r="S17" s="2">
        <v>464.6</v>
      </c>
      <c r="T17" s="2">
        <f t="shared" si="24"/>
        <v>38.238683127572024</v>
      </c>
      <c r="U17" s="23"/>
      <c r="V17" s="2"/>
      <c r="W17" s="2" t="e">
        <f t="shared" si="9"/>
        <v>#DIV/0!</v>
      </c>
      <c r="X17" s="23">
        <v>0</v>
      </c>
      <c r="Y17" s="2">
        <v>0</v>
      </c>
      <c r="Z17" s="2" t="e">
        <f t="shared" si="10"/>
        <v>#DIV/0!</v>
      </c>
      <c r="AA17" s="23">
        <v>0</v>
      </c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1">
        <v>35</v>
      </c>
      <c r="AH17" s="2">
        <v>35.5</v>
      </c>
      <c r="AI17" s="2" t="e">
        <f>AI10</f>
        <v>#DIV/0!</v>
      </c>
      <c r="AJ17" s="23">
        <v>6539.1</v>
      </c>
      <c r="AK17" s="25">
        <v>913.7</v>
      </c>
      <c r="AL17" s="2">
        <f t="shared" si="14"/>
        <v>13.972870884372469</v>
      </c>
      <c r="AM17" s="23">
        <v>401.5</v>
      </c>
      <c r="AN17" s="25">
        <v>267.7</v>
      </c>
      <c r="AO17" s="2">
        <f t="shared" si="15"/>
        <v>66.67496886674968</v>
      </c>
      <c r="AP17" s="23">
        <v>100</v>
      </c>
      <c r="AQ17" s="25">
        <v>100</v>
      </c>
      <c r="AR17" s="2">
        <f t="shared" si="16"/>
        <v>100</v>
      </c>
      <c r="AS17" s="21">
        <v>10815.5</v>
      </c>
      <c r="AT17" s="26">
        <v>3136.3</v>
      </c>
      <c r="AU17" s="2">
        <f t="shared" si="17"/>
        <v>28.998197032037353</v>
      </c>
      <c r="AV17" s="30">
        <v>1553.1</v>
      </c>
      <c r="AW17" s="25">
        <v>955.9</v>
      </c>
      <c r="AX17" s="2">
        <f t="shared" si="18"/>
        <v>61.54787199793961</v>
      </c>
      <c r="AY17" s="29">
        <v>1520.1</v>
      </c>
      <c r="AZ17" s="25">
        <v>942.7</v>
      </c>
      <c r="BA17" s="2">
        <f t="shared" si="2"/>
        <v>62.015656864679954</v>
      </c>
      <c r="BB17" s="21">
        <v>1992.4</v>
      </c>
      <c r="BC17" s="28">
        <v>538.8</v>
      </c>
      <c r="BD17" s="2">
        <f t="shared" si="19"/>
        <v>27.042762497490457</v>
      </c>
      <c r="BE17" s="29">
        <v>5719.9</v>
      </c>
      <c r="BF17" s="28">
        <v>621.6</v>
      </c>
      <c r="BG17" s="2">
        <f t="shared" si="20"/>
        <v>10.867322855294674</v>
      </c>
      <c r="BH17" s="29">
        <v>1427.8</v>
      </c>
      <c r="BI17" s="26">
        <v>945.8</v>
      </c>
      <c r="BJ17" s="2">
        <f t="shared" si="21"/>
        <v>66.24177055610029</v>
      </c>
      <c r="BK17" s="27">
        <f t="shared" si="3"/>
        <v>-295.89999999999964</v>
      </c>
      <c r="BL17" s="17">
        <f t="shared" si="22"/>
        <v>121.30000000000018</v>
      </c>
      <c r="BM17" s="2">
        <f t="shared" si="23"/>
        <v>-40.993578911794636</v>
      </c>
      <c r="BN17" s="8"/>
      <c r="BO17" s="9"/>
    </row>
    <row r="18" spans="1:67" ht="14.25">
      <c r="A18" s="7">
        <v>9</v>
      </c>
      <c r="B18" s="20" t="s">
        <v>38</v>
      </c>
      <c r="C18" s="33">
        <f t="shared" si="4"/>
        <v>39003.6</v>
      </c>
      <c r="D18" s="21">
        <f t="shared" si="0"/>
        <v>13615</v>
      </c>
      <c r="E18" s="2">
        <f t="shared" si="5"/>
        <v>34.90703422248203</v>
      </c>
      <c r="F18" s="21">
        <v>2452</v>
      </c>
      <c r="G18" s="2">
        <v>1334.4</v>
      </c>
      <c r="H18" s="2">
        <f t="shared" si="6"/>
        <v>54.42088091353997</v>
      </c>
      <c r="I18" s="21">
        <v>313.5</v>
      </c>
      <c r="J18" s="2">
        <v>189</v>
      </c>
      <c r="K18" s="2">
        <f t="shared" si="1"/>
        <v>60.28708133971292</v>
      </c>
      <c r="L18" s="21">
        <v>22</v>
      </c>
      <c r="M18" s="2">
        <v>137.6</v>
      </c>
      <c r="N18" s="2">
        <f t="shared" si="7"/>
        <v>625.4545454545454</v>
      </c>
      <c r="O18" s="21">
        <v>390</v>
      </c>
      <c r="P18" s="2">
        <v>23.4</v>
      </c>
      <c r="Q18" s="2">
        <f t="shared" si="8"/>
        <v>6</v>
      </c>
      <c r="R18" s="23">
        <v>888</v>
      </c>
      <c r="S18" s="2">
        <v>397.5</v>
      </c>
      <c r="T18" s="2">
        <f t="shared" si="24"/>
        <v>44.763513513513516</v>
      </c>
      <c r="U18" s="23"/>
      <c r="V18" s="2"/>
      <c r="W18" s="2" t="e">
        <f t="shared" si="9"/>
        <v>#DIV/0!</v>
      </c>
      <c r="X18" s="23">
        <v>39</v>
      </c>
      <c r="Y18" s="2">
        <v>28.6</v>
      </c>
      <c r="Z18" s="2">
        <f t="shared" si="10"/>
        <v>73.33333333333334</v>
      </c>
      <c r="AA18" s="23">
        <v>25</v>
      </c>
      <c r="AB18" s="2">
        <v>16.2</v>
      </c>
      <c r="AC18" s="2">
        <f t="shared" si="11"/>
        <v>64.8</v>
      </c>
      <c r="AD18" s="2"/>
      <c r="AE18" s="2"/>
      <c r="AF18" s="2" t="e">
        <f t="shared" si="12"/>
        <v>#DIV/0!</v>
      </c>
      <c r="AG18" s="21">
        <v>0</v>
      </c>
      <c r="AH18" s="2">
        <v>0</v>
      </c>
      <c r="AI18" s="2" t="e">
        <f t="shared" si="13"/>
        <v>#DIV/0!</v>
      </c>
      <c r="AJ18" s="23">
        <v>36551.6</v>
      </c>
      <c r="AK18" s="25">
        <v>12280.6</v>
      </c>
      <c r="AL18" s="2">
        <f t="shared" si="14"/>
        <v>33.59798203088237</v>
      </c>
      <c r="AM18" s="23">
        <v>6697.4</v>
      </c>
      <c r="AN18" s="25">
        <v>4065.8</v>
      </c>
      <c r="AO18" s="2">
        <f t="shared" si="15"/>
        <v>60.70714008421179</v>
      </c>
      <c r="AP18" s="23">
        <v>1305</v>
      </c>
      <c r="AQ18" s="25">
        <v>5</v>
      </c>
      <c r="AR18" s="2">
        <f t="shared" si="16"/>
        <v>0.38314176245210724</v>
      </c>
      <c r="AS18" s="21">
        <v>39148.4</v>
      </c>
      <c r="AT18" s="26">
        <v>11257.6</v>
      </c>
      <c r="AU18" s="2">
        <f t="shared" si="17"/>
        <v>28.756219922142414</v>
      </c>
      <c r="AV18" s="30">
        <v>2220.9</v>
      </c>
      <c r="AW18" s="25">
        <v>791.1</v>
      </c>
      <c r="AX18" s="2">
        <f t="shared" si="18"/>
        <v>35.6206943131163</v>
      </c>
      <c r="AY18" s="29">
        <v>1746.3</v>
      </c>
      <c r="AZ18" s="25">
        <v>722.2</v>
      </c>
      <c r="BA18" s="2">
        <f t="shared" si="2"/>
        <v>41.35600984939587</v>
      </c>
      <c r="BB18" s="21">
        <v>4044.4</v>
      </c>
      <c r="BC18" s="28">
        <v>1392.5</v>
      </c>
      <c r="BD18" s="2">
        <f t="shared" si="19"/>
        <v>34.43032341014736</v>
      </c>
      <c r="BE18" s="29">
        <v>5999</v>
      </c>
      <c r="BF18" s="28">
        <v>535.8</v>
      </c>
      <c r="BG18" s="2">
        <f t="shared" si="20"/>
        <v>8.931488581430237</v>
      </c>
      <c r="BH18" s="29">
        <v>25902.2</v>
      </c>
      <c r="BI18" s="26">
        <v>8354.1</v>
      </c>
      <c r="BJ18" s="2">
        <f t="shared" si="21"/>
        <v>32.25247276293133</v>
      </c>
      <c r="BK18" s="27">
        <f t="shared" si="3"/>
        <v>-144.8000000000029</v>
      </c>
      <c r="BL18" s="17">
        <f t="shared" si="22"/>
        <v>2357.3999999999996</v>
      </c>
      <c r="BM18" s="2">
        <f t="shared" si="23"/>
        <v>-1628.0386740331164</v>
      </c>
      <c r="BN18" s="8"/>
      <c r="BO18" s="9"/>
    </row>
    <row r="19" spans="1:67" ht="14.25">
      <c r="A19" s="7">
        <v>10</v>
      </c>
      <c r="B19" s="20" t="s">
        <v>39</v>
      </c>
      <c r="C19" s="33">
        <f t="shared" si="4"/>
        <v>4418.1</v>
      </c>
      <c r="D19" s="21">
        <f t="shared" si="0"/>
        <v>2485.3</v>
      </c>
      <c r="E19" s="2">
        <f t="shared" si="5"/>
        <v>56.25268780697586</v>
      </c>
      <c r="F19" s="21">
        <v>1487.4</v>
      </c>
      <c r="G19" s="2">
        <v>780.2</v>
      </c>
      <c r="H19" s="2">
        <f t="shared" si="6"/>
        <v>52.45394648379723</v>
      </c>
      <c r="I19" s="21">
        <v>13.3</v>
      </c>
      <c r="J19" s="2">
        <v>6</v>
      </c>
      <c r="K19" s="2">
        <f t="shared" si="1"/>
        <v>45.11278195488722</v>
      </c>
      <c r="L19" s="21">
        <v>0.4</v>
      </c>
      <c r="M19" s="2">
        <v>0</v>
      </c>
      <c r="N19" s="2">
        <f t="shared" si="7"/>
        <v>0</v>
      </c>
      <c r="O19" s="21">
        <v>95</v>
      </c>
      <c r="P19" s="2">
        <v>32.1</v>
      </c>
      <c r="Q19" s="2">
        <f t="shared" si="8"/>
        <v>33.78947368421053</v>
      </c>
      <c r="R19" s="23">
        <v>342</v>
      </c>
      <c r="S19" s="2">
        <v>27.9</v>
      </c>
      <c r="T19" s="2">
        <f t="shared" si="24"/>
        <v>8.157894736842104</v>
      </c>
      <c r="U19" s="23"/>
      <c r="V19" s="2"/>
      <c r="W19" s="2" t="e">
        <f t="shared" si="9"/>
        <v>#DIV/0!</v>
      </c>
      <c r="X19" s="23">
        <v>240</v>
      </c>
      <c r="Y19" s="2">
        <v>118.9</v>
      </c>
      <c r="Z19" s="2">
        <f t="shared" si="10"/>
        <v>49.541666666666664</v>
      </c>
      <c r="AA19" s="23">
        <v>5</v>
      </c>
      <c r="AB19" s="2">
        <v>0</v>
      </c>
      <c r="AC19" s="2">
        <f t="shared" si="11"/>
        <v>0</v>
      </c>
      <c r="AD19" s="2"/>
      <c r="AE19" s="2"/>
      <c r="AF19" s="2" t="e">
        <f t="shared" si="12"/>
        <v>#DIV/0!</v>
      </c>
      <c r="AG19" s="21">
        <v>0</v>
      </c>
      <c r="AH19" s="2">
        <v>0</v>
      </c>
      <c r="AI19" s="2" t="e">
        <f t="shared" si="13"/>
        <v>#DIV/0!</v>
      </c>
      <c r="AJ19" s="23">
        <v>2930.7</v>
      </c>
      <c r="AK19" s="25">
        <v>1705.1</v>
      </c>
      <c r="AL19" s="2">
        <f t="shared" si="14"/>
        <v>58.18063943767701</v>
      </c>
      <c r="AM19" s="23">
        <v>1549.3</v>
      </c>
      <c r="AN19" s="25">
        <v>1032.9</v>
      </c>
      <c r="AO19" s="2">
        <f t="shared" si="15"/>
        <v>66.66881817595043</v>
      </c>
      <c r="AP19" s="23">
        <v>600.9</v>
      </c>
      <c r="AQ19" s="25">
        <v>320.6</v>
      </c>
      <c r="AR19" s="2">
        <f t="shared" si="16"/>
        <v>53.353303378265934</v>
      </c>
      <c r="AS19" s="21">
        <v>4718.2</v>
      </c>
      <c r="AT19" s="26">
        <v>2594.2</v>
      </c>
      <c r="AU19" s="2">
        <f t="shared" si="17"/>
        <v>54.982832436098505</v>
      </c>
      <c r="AV19" s="30">
        <v>1371.1</v>
      </c>
      <c r="AW19" s="25">
        <v>782.7</v>
      </c>
      <c r="AX19" s="2">
        <f t="shared" si="18"/>
        <v>57.085551746772666</v>
      </c>
      <c r="AY19" s="29">
        <v>1355.6</v>
      </c>
      <c r="AZ19" s="25">
        <v>772.2</v>
      </c>
      <c r="BA19" s="2">
        <f t="shared" si="2"/>
        <v>56.96370610799647</v>
      </c>
      <c r="BB19" s="21">
        <v>975</v>
      </c>
      <c r="BC19" s="28">
        <v>251.2</v>
      </c>
      <c r="BD19" s="2">
        <f t="shared" si="19"/>
        <v>25.764102564102565</v>
      </c>
      <c r="BE19" s="29">
        <v>925.8</v>
      </c>
      <c r="BF19" s="28">
        <v>653.1</v>
      </c>
      <c r="BG19" s="2">
        <f t="shared" si="20"/>
        <v>70.54439403758911</v>
      </c>
      <c r="BH19" s="29">
        <v>1298.5</v>
      </c>
      <c r="BI19" s="26">
        <v>826.1</v>
      </c>
      <c r="BJ19" s="2">
        <f t="shared" si="21"/>
        <v>63.61956103195996</v>
      </c>
      <c r="BK19" s="27">
        <f t="shared" si="3"/>
        <v>-300.09999999999945</v>
      </c>
      <c r="BL19" s="17">
        <f t="shared" si="22"/>
        <v>-108.89999999999964</v>
      </c>
      <c r="BM19" s="2">
        <f t="shared" si="23"/>
        <v>36.287904031989285</v>
      </c>
      <c r="BN19" s="8"/>
      <c r="BO19" s="9"/>
    </row>
    <row r="20" spans="1:67" ht="14.25">
      <c r="A20" s="7">
        <v>11</v>
      </c>
      <c r="B20" s="20" t="s">
        <v>40</v>
      </c>
      <c r="C20" s="33">
        <f t="shared" si="4"/>
        <v>8908.5</v>
      </c>
      <c r="D20" s="21">
        <f t="shared" si="0"/>
        <v>6493.5</v>
      </c>
      <c r="E20" s="2">
        <f t="shared" si="5"/>
        <v>72.89105910085874</v>
      </c>
      <c r="F20" s="21">
        <v>1004.9</v>
      </c>
      <c r="G20" s="2">
        <v>539.2</v>
      </c>
      <c r="H20" s="2">
        <f t="shared" si="6"/>
        <v>53.65708030649816</v>
      </c>
      <c r="I20" s="21">
        <v>10.6</v>
      </c>
      <c r="J20" s="2">
        <v>12</v>
      </c>
      <c r="K20" s="2">
        <f t="shared" si="1"/>
        <v>113.20754716981132</v>
      </c>
      <c r="L20" s="21">
        <v>0.9</v>
      </c>
      <c r="M20" s="2">
        <v>0.2</v>
      </c>
      <c r="N20" s="2">
        <f t="shared" si="7"/>
        <v>22.222222222222225</v>
      </c>
      <c r="O20" s="21">
        <v>45</v>
      </c>
      <c r="P20" s="2">
        <v>32.9</v>
      </c>
      <c r="Q20" s="2">
        <f t="shared" si="8"/>
        <v>73.1111111111111</v>
      </c>
      <c r="R20" s="23">
        <v>281</v>
      </c>
      <c r="S20" s="2">
        <v>56.6</v>
      </c>
      <c r="T20" s="2">
        <f t="shared" si="24"/>
        <v>20.1423487544484</v>
      </c>
      <c r="U20" s="23"/>
      <c r="V20" s="2"/>
      <c r="W20" s="2" t="e">
        <f t="shared" si="9"/>
        <v>#DIV/0!</v>
      </c>
      <c r="X20" s="23">
        <v>0</v>
      </c>
      <c r="Y20" s="2">
        <v>5.8</v>
      </c>
      <c r="Z20" s="2" t="e">
        <f t="shared" si="10"/>
        <v>#DIV/0!</v>
      </c>
      <c r="AA20" s="23">
        <v>28</v>
      </c>
      <c r="AB20" s="2">
        <v>13.7</v>
      </c>
      <c r="AC20" s="2">
        <f t="shared" si="11"/>
        <v>48.92857142857142</v>
      </c>
      <c r="AD20" s="2"/>
      <c r="AE20" s="2"/>
      <c r="AF20" s="2" t="e">
        <f t="shared" si="12"/>
        <v>#DIV/0!</v>
      </c>
      <c r="AG20" s="21">
        <v>0</v>
      </c>
      <c r="AH20" s="2">
        <v>0</v>
      </c>
      <c r="AI20" s="2" t="e">
        <f t="shared" si="13"/>
        <v>#DIV/0!</v>
      </c>
      <c r="AJ20" s="23">
        <v>7903.6</v>
      </c>
      <c r="AK20" s="25">
        <v>5954.3</v>
      </c>
      <c r="AL20" s="2">
        <f t="shared" si="14"/>
        <v>75.33655549369908</v>
      </c>
      <c r="AM20" s="23">
        <v>2259.7</v>
      </c>
      <c r="AN20" s="25">
        <v>1506.5</v>
      </c>
      <c r="AO20" s="2">
        <f t="shared" si="15"/>
        <v>66.66814178873302</v>
      </c>
      <c r="AP20" s="23">
        <v>1932.5</v>
      </c>
      <c r="AQ20" s="25">
        <v>1801.1</v>
      </c>
      <c r="AR20" s="2">
        <f t="shared" si="16"/>
        <v>93.20051746442431</v>
      </c>
      <c r="AS20" s="21">
        <v>9304.6</v>
      </c>
      <c r="AT20" s="26">
        <v>6582.9</v>
      </c>
      <c r="AU20" s="2">
        <f t="shared" si="17"/>
        <v>70.74887689959805</v>
      </c>
      <c r="AV20" s="30">
        <v>1394.3</v>
      </c>
      <c r="AW20" s="25">
        <v>743.5</v>
      </c>
      <c r="AX20" s="2">
        <f t="shared" si="18"/>
        <v>53.324248726959766</v>
      </c>
      <c r="AY20" s="29">
        <v>1380.7</v>
      </c>
      <c r="AZ20" s="25">
        <v>740.9</v>
      </c>
      <c r="BA20" s="2">
        <f t="shared" si="2"/>
        <v>53.66118635474759</v>
      </c>
      <c r="BB20" s="21">
        <v>5978.4</v>
      </c>
      <c r="BC20" s="28">
        <v>4776.5</v>
      </c>
      <c r="BD20" s="2">
        <f t="shared" si="19"/>
        <v>79.89595878495919</v>
      </c>
      <c r="BE20" s="29">
        <v>860.2</v>
      </c>
      <c r="BF20" s="28">
        <v>438.5</v>
      </c>
      <c r="BG20" s="2">
        <f t="shared" si="20"/>
        <v>50.976517089049054</v>
      </c>
      <c r="BH20" s="29">
        <v>919.2</v>
      </c>
      <c r="BI20" s="26">
        <v>516.2</v>
      </c>
      <c r="BJ20" s="2">
        <f t="shared" si="21"/>
        <v>56.15752828546563</v>
      </c>
      <c r="BK20" s="27">
        <f t="shared" si="3"/>
        <v>-396.10000000000036</v>
      </c>
      <c r="BL20" s="17">
        <f t="shared" si="22"/>
        <v>-89.39999999999964</v>
      </c>
      <c r="BM20" s="2">
        <f t="shared" si="23"/>
        <v>22.5700580661448</v>
      </c>
      <c r="BN20" s="8"/>
      <c r="BO20" s="9"/>
    </row>
    <row r="21" spans="1:67" ht="15" customHeight="1">
      <c r="A21" s="7">
        <v>12</v>
      </c>
      <c r="B21" s="20" t="s">
        <v>41</v>
      </c>
      <c r="C21" s="33">
        <f t="shared" si="4"/>
        <v>12362.1</v>
      </c>
      <c r="D21" s="21">
        <f t="shared" si="0"/>
        <v>3465.7</v>
      </c>
      <c r="E21" s="2">
        <f t="shared" si="5"/>
        <v>28.03488080504121</v>
      </c>
      <c r="F21" s="21">
        <v>1757.5</v>
      </c>
      <c r="G21" s="2">
        <v>733.7</v>
      </c>
      <c r="H21" s="2">
        <f t="shared" si="6"/>
        <v>41.74679943100996</v>
      </c>
      <c r="I21" s="21">
        <v>45.9</v>
      </c>
      <c r="J21" s="2">
        <v>46.2</v>
      </c>
      <c r="K21" s="2">
        <f t="shared" si="1"/>
        <v>100.65359477124186</v>
      </c>
      <c r="L21" s="21">
        <v>0</v>
      </c>
      <c r="M21" s="2">
        <v>0.1</v>
      </c>
      <c r="N21" s="2" t="e">
        <f t="shared" si="7"/>
        <v>#DIV/0!</v>
      </c>
      <c r="O21" s="21">
        <v>250</v>
      </c>
      <c r="P21" s="2">
        <v>4.1</v>
      </c>
      <c r="Q21" s="2">
        <f t="shared" si="8"/>
        <v>1.6399999999999997</v>
      </c>
      <c r="R21" s="23">
        <v>899</v>
      </c>
      <c r="S21" s="2">
        <v>84.8</v>
      </c>
      <c r="T21" s="2">
        <f t="shared" si="24"/>
        <v>9.432703003337041</v>
      </c>
      <c r="U21" s="23"/>
      <c r="V21" s="2"/>
      <c r="W21" s="2" t="e">
        <f t="shared" si="9"/>
        <v>#DIV/0!</v>
      </c>
      <c r="X21" s="23">
        <v>0</v>
      </c>
      <c r="Y21" s="2">
        <v>0</v>
      </c>
      <c r="Z21" s="2" t="e">
        <f t="shared" si="10"/>
        <v>#DIV/0!</v>
      </c>
      <c r="AA21" s="23">
        <v>40</v>
      </c>
      <c r="AB21" s="2">
        <v>25.9</v>
      </c>
      <c r="AC21" s="2">
        <f t="shared" si="11"/>
        <v>64.75</v>
      </c>
      <c r="AD21" s="2"/>
      <c r="AE21" s="2"/>
      <c r="AF21" s="2" t="e">
        <f t="shared" si="12"/>
        <v>#DIV/0!</v>
      </c>
      <c r="AG21" s="21">
        <v>0</v>
      </c>
      <c r="AH21" s="2">
        <v>0</v>
      </c>
      <c r="AI21" s="2" t="e">
        <f t="shared" si="13"/>
        <v>#DIV/0!</v>
      </c>
      <c r="AJ21" s="23">
        <v>10604.6</v>
      </c>
      <c r="AK21" s="25">
        <v>2732</v>
      </c>
      <c r="AL21" s="2">
        <f t="shared" si="14"/>
        <v>25.762404994059178</v>
      </c>
      <c r="AM21" s="23">
        <v>3676.5</v>
      </c>
      <c r="AN21" s="25">
        <v>2451</v>
      </c>
      <c r="AO21" s="2">
        <f t="shared" si="15"/>
        <v>66.66666666666666</v>
      </c>
      <c r="AP21" s="23">
        <v>129</v>
      </c>
      <c r="AQ21" s="25">
        <v>5</v>
      </c>
      <c r="AR21" s="2">
        <f t="shared" si="16"/>
        <v>3.875968992248062</v>
      </c>
      <c r="AS21" s="21">
        <v>12362.1</v>
      </c>
      <c r="AT21" s="26">
        <v>2240.3</v>
      </c>
      <c r="AU21" s="2">
        <f t="shared" si="17"/>
        <v>18.12232549485929</v>
      </c>
      <c r="AV21" s="30">
        <v>1485.6</v>
      </c>
      <c r="AW21" s="25">
        <v>732</v>
      </c>
      <c r="AX21" s="2">
        <f t="shared" si="18"/>
        <v>49.27302100161551</v>
      </c>
      <c r="AY21" s="29">
        <v>1388.6</v>
      </c>
      <c r="AZ21" s="25">
        <v>728</v>
      </c>
      <c r="BA21" s="2">
        <f t="shared" si="2"/>
        <v>52.42690479619762</v>
      </c>
      <c r="BB21" s="21">
        <v>5384.3</v>
      </c>
      <c r="BC21" s="28">
        <v>499.4</v>
      </c>
      <c r="BD21" s="2">
        <f t="shared" si="19"/>
        <v>9.275114685288708</v>
      </c>
      <c r="BE21" s="29">
        <v>4266</v>
      </c>
      <c r="BF21" s="28">
        <v>174.7</v>
      </c>
      <c r="BG21" s="2">
        <f t="shared" si="20"/>
        <v>4.095171120487576</v>
      </c>
      <c r="BH21" s="29">
        <v>1112.3</v>
      </c>
      <c r="BI21" s="26">
        <v>779.1</v>
      </c>
      <c r="BJ21" s="2">
        <f t="shared" si="21"/>
        <v>70.04405286343612</v>
      </c>
      <c r="BK21" s="27">
        <f t="shared" si="3"/>
        <v>0</v>
      </c>
      <c r="BL21" s="17">
        <f t="shared" si="22"/>
        <v>1225.3999999999996</v>
      </c>
      <c r="BM21" s="2" t="e">
        <f t="shared" si="23"/>
        <v>#DIV/0!</v>
      </c>
      <c r="BN21" s="8"/>
      <c r="BO21" s="9"/>
    </row>
    <row r="22" spans="1:67" ht="14.25">
      <c r="A22" s="7">
        <v>13</v>
      </c>
      <c r="B22" s="20" t="s">
        <v>42</v>
      </c>
      <c r="C22" s="33">
        <f t="shared" si="4"/>
        <v>18166.9</v>
      </c>
      <c r="D22" s="21">
        <f t="shared" si="0"/>
        <v>3809.2999999999997</v>
      </c>
      <c r="E22" s="2">
        <f t="shared" si="5"/>
        <v>20.968354534895877</v>
      </c>
      <c r="F22" s="21">
        <v>2926.9</v>
      </c>
      <c r="G22" s="2">
        <v>1618.1</v>
      </c>
      <c r="H22" s="2">
        <f t="shared" si="6"/>
        <v>55.28374730944001</v>
      </c>
      <c r="I22" s="21">
        <v>264.4</v>
      </c>
      <c r="J22" s="2">
        <v>212</v>
      </c>
      <c r="K22" s="2">
        <f t="shared" si="1"/>
        <v>80.18154311649018</v>
      </c>
      <c r="L22" s="21">
        <v>0</v>
      </c>
      <c r="M22" s="2">
        <v>0</v>
      </c>
      <c r="N22" s="2" t="e">
        <f t="shared" si="7"/>
        <v>#DIV/0!</v>
      </c>
      <c r="O22" s="21">
        <v>150</v>
      </c>
      <c r="P22" s="2">
        <v>24.1</v>
      </c>
      <c r="Q22" s="2">
        <f t="shared" si="8"/>
        <v>16.066666666666666</v>
      </c>
      <c r="R22" s="23">
        <v>935</v>
      </c>
      <c r="S22" s="2">
        <v>156.9</v>
      </c>
      <c r="T22" s="2">
        <f t="shared" si="24"/>
        <v>16.780748663101605</v>
      </c>
      <c r="U22" s="23"/>
      <c r="V22" s="2"/>
      <c r="W22" s="2" t="e">
        <f t="shared" si="9"/>
        <v>#DIV/0!</v>
      </c>
      <c r="X22" s="23">
        <v>250</v>
      </c>
      <c r="Y22" s="2">
        <v>156.4</v>
      </c>
      <c r="Z22" s="2">
        <f t="shared" si="10"/>
        <v>62.56</v>
      </c>
      <c r="AA22" s="23">
        <v>40</v>
      </c>
      <c r="AB22" s="2">
        <v>6.8</v>
      </c>
      <c r="AC22" s="2">
        <f t="shared" si="11"/>
        <v>17</v>
      </c>
      <c r="AD22" s="2"/>
      <c r="AE22" s="2"/>
      <c r="AF22" s="2" t="e">
        <f t="shared" si="12"/>
        <v>#DIV/0!</v>
      </c>
      <c r="AG22" s="21">
        <v>5</v>
      </c>
      <c r="AH22" s="2">
        <v>15.4</v>
      </c>
      <c r="AI22" s="2">
        <f t="shared" si="13"/>
        <v>308</v>
      </c>
      <c r="AJ22" s="23">
        <v>15240</v>
      </c>
      <c r="AK22" s="25">
        <v>2191.2</v>
      </c>
      <c r="AL22" s="2">
        <f t="shared" si="14"/>
        <v>14.37795275590551</v>
      </c>
      <c r="AM22" s="23">
        <v>2608.3</v>
      </c>
      <c r="AN22" s="25">
        <v>1738.9</v>
      </c>
      <c r="AO22" s="2">
        <f t="shared" si="15"/>
        <v>66.66794463827014</v>
      </c>
      <c r="AP22" s="23">
        <v>2070.1</v>
      </c>
      <c r="AQ22" s="25">
        <v>8</v>
      </c>
      <c r="AR22" s="2">
        <f t="shared" si="16"/>
        <v>0.3864547606395827</v>
      </c>
      <c r="AS22" s="21">
        <v>18921.7</v>
      </c>
      <c r="AT22" s="26">
        <v>2924.5</v>
      </c>
      <c r="AU22" s="2">
        <f t="shared" si="17"/>
        <v>15.455799426055798</v>
      </c>
      <c r="AV22" s="30">
        <v>1713.7</v>
      </c>
      <c r="AW22" s="25">
        <v>940.4</v>
      </c>
      <c r="AX22" s="2">
        <f t="shared" si="18"/>
        <v>54.87541576705374</v>
      </c>
      <c r="AY22" s="29">
        <v>1662.8</v>
      </c>
      <c r="AZ22" s="25">
        <v>934.9</v>
      </c>
      <c r="BA22" s="2">
        <f t="shared" si="2"/>
        <v>56.22444070242963</v>
      </c>
      <c r="BB22" s="21">
        <v>7346.4</v>
      </c>
      <c r="BC22" s="28">
        <v>364</v>
      </c>
      <c r="BD22" s="2">
        <f t="shared" si="19"/>
        <v>4.954807797016226</v>
      </c>
      <c r="BE22" s="29">
        <v>7879.9</v>
      </c>
      <c r="BF22" s="28">
        <v>244.3</v>
      </c>
      <c r="BG22" s="2">
        <f t="shared" si="20"/>
        <v>3.100293150928312</v>
      </c>
      <c r="BH22" s="29">
        <v>1853.3</v>
      </c>
      <c r="BI22" s="26">
        <v>1302.5</v>
      </c>
      <c r="BJ22" s="2">
        <f t="shared" si="21"/>
        <v>70.2800410079318</v>
      </c>
      <c r="BK22" s="27">
        <f t="shared" si="3"/>
        <v>-754.7999999999993</v>
      </c>
      <c r="BL22" s="17">
        <f t="shared" si="22"/>
        <v>884.7999999999997</v>
      </c>
      <c r="BM22" s="2">
        <f t="shared" si="23"/>
        <v>-117.22310545839964</v>
      </c>
      <c r="BN22" s="8"/>
      <c r="BO22" s="9"/>
    </row>
    <row r="23" spans="1:67" ht="14.25">
      <c r="A23" s="7">
        <v>14</v>
      </c>
      <c r="B23" s="20" t="s">
        <v>43</v>
      </c>
      <c r="C23" s="33">
        <f t="shared" si="4"/>
        <v>6217.200000000001</v>
      </c>
      <c r="D23" s="21">
        <f t="shared" si="0"/>
        <v>3990.2</v>
      </c>
      <c r="E23" s="2">
        <f t="shared" si="5"/>
        <v>64.18001672778742</v>
      </c>
      <c r="F23" s="21">
        <v>2151.8</v>
      </c>
      <c r="G23" s="2">
        <v>1410.7</v>
      </c>
      <c r="H23" s="2">
        <f t="shared" si="6"/>
        <v>65.5590668277721</v>
      </c>
      <c r="I23" s="21">
        <v>60.6</v>
      </c>
      <c r="J23" s="2">
        <v>40.2</v>
      </c>
      <c r="K23" s="2">
        <f t="shared" si="1"/>
        <v>66.33663366336634</v>
      </c>
      <c r="L23" s="21">
        <v>17.3</v>
      </c>
      <c r="M23" s="2">
        <v>2.1</v>
      </c>
      <c r="N23" s="2">
        <f t="shared" si="7"/>
        <v>12.138728323699421</v>
      </c>
      <c r="O23" s="21">
        <v>105</v>
      </c>
      <c r="P23" s="2">
        <v>5.6</v>
      </c>
      <c r="Q23" s="2">
        <f t="shared" si="8"/>
        <v>5.333333333333333</v>
      </c>
      <c r="R23" s="23">
        <v>399</v>
      </c>
      <c r="S23" s="2">
        <v>51.8</v>
      </c>
      <c r="T23" s="2">
        <f t="shared" si="24"/>
        <v>12.982456140350877</v>
      </c>
      <c r="U23" s="23"/>
      <c r="V23" s="2"/>
      <c r="W23" s="2" t="e">
        <f t="shared" si="9"/>
        <v>#DIV/0!</v>
      </c>
      <c r="X23" s="23">
        <v>610</v>
      </c>
      <c r="Y23" s="2">
        <v>329.4</v>
      </c>
      <c r="Z23" s="2">
        <f t="shared" si="10"/>
        <v>53.99999999999999</v>
      </c>
      <c r="AA23" s="23">
        <v>0</v>
      </c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1">
        <v>0</v>
      </c>
      <c r="AH23" s="2">
        <v>0</v>
      </c>
      <c r="AI23" s="2" t="e">
        <f t="shared" si="13"/>
        <v>#DIV/0!</v>
      </c>
      <c r="AJ23" s="23">
        <v>4065.4</v>
      </c>
      <c r="AK23" s="25">
        <v>2579.5</v>
      </c>
      <c r="AL23" s="2">
        <f t="shared" si="14"/>
        <v>63.45009101195455</v>
      </c>
      <c r="AM23" s="23">
        <v>1640.6</v>
      </c>
      <c r="AN23" s="25">
        <v>1093.7</v>
      </c>
      <c r="AO23" s="2">
        <f t="shared" si="15"/>
        <v>66.66463488967452</v>
      </c>
      <c r="AP23" s="23">
        <v>614.6</v>
      </c>
      <c r="AQ23" s="25">
        <v>580.7</v>
      </c>
      <c r="AR23" s="2">
        <f t="shared" si="16"/>
        <v>94.48421737715587</v>
      </c>
      <c r="AS23" s="21">
        <v>6579.9</v>
      </c>
      <c r="AT23" s="26">
        <v>3702.9</v>
      </c>
      <c r="AU23" s="2">
        <f t="shared" si="17"/>
        <v>56.27593124515571</v>
      </c>
      <c r="AV23" s="30">
        <v>1698.9</v>
      </c>
      <c r="AW23" s="25">
        <v>940.5</v>
      </c>
      <c r="AX23" s="2">
        <f t="shared" si="18"/>
        <v>55.35935016775561</v>
      </c>
      <c r="AY23" s="29">
        <v>1540</v>
      </c>
      <c r="AZ23" s="25">
        <v>905.7</v>
      </c>
      <c r="BA23" s="2">
        <f t="shared" si="2"/>
        <v>58.811688311688314</v>
      </c>
      <c r="BB23" s="21">
        <v>1598</v>
      </c>
      <c r="BC23" s="28">
        <v>149</v>
      </c>
      <c r="BD23" s="2">
        <f t="shared" si="19"/>
        <v>9.32415519399249</v>
      </c>
      <c r="BE23" s="29">
        <v>1630.6</v>
      </c>
      <c r="BF23" s="28">
        <v>1364</v>
      </c>
      <c r="BG23" s="2">
        <f t="shared" si="20"/>
        <v>83.65019011406845</v>
      </c>
      <c r="BH23" s="29">
        <v>1510.9</v>
      </c>
      <c r="BI23" s="26">
        <v>1184.8</v>
      </c>
      <c r="BJ23" s="2">
        <f t="shared" si="21"/>
        <v>78.4168376464359</v>
      </c>
      <c r="BK23" s="27">
        <f t="shared" si="3"/>
        <v>-362.6999999999989</v>
      </c>
      <c r="BL23" s="17">
        <f t="shared" si="22"/>
        <v>287.2999999999997</v>
      </c>
      <c r="BM23" s="2">
        <f t="shared" si="23"/>
        <v>-79.21146953405034</v>
      </c>
      <c r="BN23" s="8"/>
      <c r="BO23" s="9"/>
    </row>
    <row r="24" spans="1:67" ht="14.25">
      <c r="A24" s="7">
        <v>15</v>
      </c>
      <c r="B24" s="20" t="s">
        <v>44</v>
      </c>
      <c r="C24" s="33">
        <f t="shared" si="4"/>
        <v>112582.20000000001</v>
      </c>
      <c r="D24" s="21">
        <f t="shared" si="0"/>
        <v>58041.2</v>
      </c>
      <c r="E24" s="2">
        <f t="shared" si="5"/>
        <v>51.554508616815085</v>
      </c>
      <c r="F24" s="21">
        <v>39215.1</v>
      </c>
      <c r="G24" s="2">
        <v>29132.3</v>
      </c>
      <c r="H24" s="2">
        <f t="shared" si="6"/>
        <v>74.28847561271041</v>
      </c>
      <c r="I24" s="21">
        <v>21389.1</v>
      </c>
      <c r="J24" s="2">
        <v>12676.1</v>
      </c>
      <c r="K24" s="2">
        <f t="shared" si="1"/>
        <v>59.264298170563514</v>
      </c>
      <c r="L24" s="21">
        <v>4.1</v>
      </c>
      <c r="M24" s="2">
        <v>1.9</v>
      </c>
      <c r="N24" s="2">
        <f t="shared" si="7"/>
        <v>46.34146341463415</v>
      </c>
      <c r="O24" s="21">
        <v>3000</v>
      </c>
      <c r="P24" s="2">
        <v>430.3</v>
      </c>
      <c r="Q24" s="2">
        <f t="shared" si="8"/>
        <v>14.343333333333334</v>
      </c>
      <c r="R24" s="23">
        <v>7780</v>
      </c>
      <c r="S24" s="2">
        <v>3305.1</v>
      </c>
      <c r="T24" s="2">
        <f t="shared" si="24"/>
        <v>42.48200514138817</v>
      </c>
      <c r="U24" s="23">
        <v>2000</v>
      </c>
      <c r="V24" s="2">
        <v>1579.2</v>
      </c>
      <c r="W24" s="2">
        <f t="shared" si="9"/>
        <v>78.96</v>
      </c>
      <c r="X24" s="23">
        <v>2050</v>
      </c>
      <c r="Y24" s="2">
        <v>99.9</v>
      </c>
      <c r="Z24" s="2">
        <f t="shared" si="10"/>
        <v>4.873170731707317</v>
      </c>
      <c r="AA24" s="23">
        <v>25</v>
      </c>
      <c r="AB24" s="2">
        <v>0</v>
      </c>
      <c r="AC24" s="2">
        <f t="shared" si="11"/>
        <v>0</v>
      </c>
      <c r="AD24" s="2"/>
      <c r="AE24" s="2"/>
      <c r="AF24" s="2" t="e">
        <f t="shared" si="12"/>
        <v>#DIV/0!</v>
      </c>
      <c r="AG24" s="21">
        <v>500</v>
      </c>
      <c r="AH24" s="2">
        <v>651.6</v>
      </c>
      <c r="AI24" s="2">
        <f t="shared" si="13"/>
        <v>130.32000000000002</v>
      </c>
      <c r="AJ24" s="23">
        <v>73367.1</v>
      </c>
      <c r="AK24" s="25">
        <v>28908.9</v>
      </c>
      <c r="AL24" s="2">
        <f t="shared" si="14"/>
        <v>39.4030839436205</v>
      </c>
      <c r="AM24" s="23">
        <v>15329.9</v>
      </c>
      <c r="AN24" s="25">
        <v>10219.9</v>
      </c>
      <c r="AO24" s="2">
        <f t="shared" si="15"/>
        <v>66.66644922667466</v>
      </c>
      <c r="AP24" s="23">
        <v>2631.8</v>
      </c>
      <c r="AQ24" s="25">
        <v>471.3</v>
      </c>
      <c r="AR24" s="2">
        <f t="shared" si="16"/>
        <v>17.90789573675811</v>
      </c>
      <c r="AS24" s="21">
        <v>112339.7</v>
      </c>
      <c r="AT24" s="26">
        <v>51721.7</v>
      </c>
      <c r="AU24" s="2">
        <f t="shared" si="17"/>
        <v>46.04044696576544</v>
      </c>
      <c r="AV24" s="30">
        <v>5958.5</v>
      </c>
      <c r="AW24" s="25">
        <v>3370</v>
      </c>
      <c r="AX24" s="2">
        <f t="shared" si="18"/>
        <v>56.55785852143996</v>
      </c>
      <c r="AY24" s="29">
        <v>4740.8</v>
      </c>
      <c r="AZ24" s="25">
        <v>3218.9</v>
      </c>
      <c r="BA24" s="2">
        <f t="shared" si="2"/>
        <v>67.8978231522106</v>
      </c>
      <c r="BB24" s="21">
        <v>35767.8</v>
      </c>
      <c r="BC24" s="28">
        <v>18672.2</v>
      </c>
      <c r="BD24" s="2">
        <f t="shared" si="19"/>
        <v>52.20393761987039</v>
      </c>
      <c r="BE24" s="29">
        <v>61842.9</v>
      </c>
      <c r="BF24" s="28">
        <v>25228.3</v>
      </c>
      <c r="BG24" s="2">
        <f t="shared" si="20"/>
        <v>40.794173623811304</v>
      </c>
      <c r="BH24" s="29">
        <v>7132.4</v>
      </c>
      <c r="BI24" s="26">
        <v>3779.7</v>
      </c>
      <c r="BJ24" s="2">
        <f t="shared" si="21"/>
        <v>52.99338231170434</v>
      </c>
      <c r="BK24" s="27">
        <f t="shared" si="3"/>
        <v>242.50000000001455</v>
      </c>
      <c r="BL24" s="17">
        <f t="shared" si="22"/>
        <v>6319.5</v>
      </c>
      <c r="BM24" s="2">
        <f t="shared" si="23"/>
        <v>2605.9793814431428</v>
      </c>
      <c r="BN24" s="8"/>
      <c r="BO24" s="9"/>
    </row>
    <row r="25" spans="1:67" ht="15" customHeight="1">
      <c r="A25" s="7">
        <v>16</v>
      </c>
      <c r="B25" s="20" t="s">
        <v>45</v>
      </c>
      <c r="C25" s="33">
        <f t="shared" si="4"/>
        <v>12796.5</v>
      </c>
      <c r="D25" s="21">
        <f t="shared" si="0"/>
        <v>4981.1</v>
      </c>
      <c r="E25" s="2">
        <f t="shared" si="5"/>
        <v>38.92548743797132</v>
      </c>
      <c r="F25" s="21">
        <v>1920.8</v>
      </c>
      <c r="G25" s="2">
        <v>1251.5</v>
      </c>
      <c r="H25" s="2">
        <f t="shared" si="6"/>
        <v>65.15514369012911</v>
      </c>
      <c r="I25" s="21">
        <v>56.7</v>
      </c>
      <c r="J25" s="2">
        <v>47.2</v>
      </c>
      <c r="K25" s="2">
        <f t="shared" si="1"/>
        <v>83.24514991181657</v>
      </c>
      <c r="L25" s="21">
        <v>1.3</v>
      </c>
      <c r="M25" s="2">
        <v>1.2</v>
      </c>
      <c r="N25" s="2">
        <f t="shared" si="7"/>
        <v>92.3076923076923</v>
      </c>
      <c r="O25" s="21">
        <v>90</v>
      </c>
      <c r="P25" s="2">
        <v>6.3</v>
      </c>
      <c r="Q25" s="2">
        <f t="shared" si="8"/>
        <v>6.999999999999999</v>
      </c>
      <c r="R25" s="23">
        <v>578</v>
      </c>
      <c r="S25" s="2">
        <v>106.8</v>
      </c>
      <c r="T25" s="2">
        <f t="shared" si="24"/>
        <v>18.47750865051903</v>
      </c>
      <c r="U25" s="23"/>
      <c r="V25" s="2"/>
      <c r="W25" s="2" t="e">
        <f t="shared" si="9"/>
        <v>#DIV/0!</v>
      </c>
      <c r="X25" s="23">
        <v>250</v>
      </c>
      <c r="Y25" s="2">
        <v>245</v>
      </c>
      <c r="Z25" s="2">
        <f t="shared" si="10"/>
        <v>98</v>
      </c>
      <c r="AA25" s="23">
        <v>17</v>
      </c>
      <c r="AB25" s="2">
        <v>8.7</v>
      </c>
      <c r="AC25" s="2">
        <f t="shared" si="11"/>
        <v>51.17647058823529</v>
      </c>
      <c r="AD25" s="2"/>
      <c r="AE25" s="2"/>
      <c r="AF25" s="2" t="e">
        <f t="shared" si="12"/>
        <v>#DIV/0!</v>
      </c>
      <c r="AG25" s="21">
        <v>20</v>
      </c>
      <c r="AH25" s="2">
        <v>10</v>
      </c>
      <c r="AI25" s="2">
        <f t="shared" si="13"/>
        <v>50</v>
      </c>
      <c r="AJ25" s="23">
        <v>10875.7</v>
      </c>
      <c r="AK25" s="25">
        <v>3729.6</v>
      </c>
      <c r="AL25" s="2">
        <f t="shared" si="14"/>
        <v>34.29296505052548</v>
      </c>
      <c r="AM25" s="23">
        <v>1756</v>
      </c>
      <c r="AN25" s="25">
        <v>1170.7</v>
      </c>
      <c r="AO25" s="2">
        <f t="shared" si="15"/>
        <v>66.66856492027335</v>
      </c>
      <c r="AP25" s="23">
        <v>1607.3</v>
      </c>
      <c r="AQ25" s="25">
        <v>1224.4</v>
      </c>
      <c r="AR25" s="2">
        <f t="shared" si="16"/>
        <v>76.17744042804703</v>
      </c>
      <c r="AS25" s="21">
        <v>13084.5</v>
      </c>
      <c r="AT25" s="26">
        <v>4890.5</v>
      </c>
      <c r="AU25" s="2">
        <f t="shared" si="17"/>
        <v>37.37628491726853</v>
      </c>
      <c r="AV25" s="30">
        <v>1336.1</v>
      </c>
      <c r="AW25" s="25">
        <v>708.2</v>
      </c>
      <c r="AX25" s="2">
        <f t="shared" si="18"/>
        <v>53.00501459471597</v>
      </c>
      <c r="AY25" s="29">
        <v>1325.2</v>
      </c>
      <c r="AZ25" s="25">
        <v>702.3</v>
      </c>
      <c r="BA25" s="2">
        <f t="shared" si="2"/>
        <v>52.995774222758826</v>
      </c>
      <c r="BB25" s="21">
        <v>3449.4</v>
      </c>
      <c r="BC25" s="28">
        <v>2043.9</v>
      </c>
      <c r="BD25" s="2">
        <f t="shared" si="19"/>
        <v>59.25378326665507</v>
      </c>
      <c r="BE25" s="29">
        <v>6834</v>
      </c>
      <c r="BF25" s="28">
        <v>1191.1</v>
      </c>
      <c r="BG25" s="2">
        <f t="shared" si="20"/>
        <v>17.429031314018143</v>
      </c>
      <c r="BH25" s="29">
        <v>1351.1</v>
      </c>
      <c r="BI25" s="26">
        <v>886.9</v>
      </c>
      <c r="BJ25" s="2">
        <f t="shared" si="21"/>
        <v>65.64280956257863</v>
      </c>
      <c r="BK25" s="27">
        <f t="shared" si="3"/>
        <v>-288</v>
      </c>
      <c r="BL25" s="17">
        <f t="shared" si="22"/>
        <v>90.60000000000036</v>
      </c>
      <c r="BM25" s="2">
        <f t="shared" si="23"/>
        <v>-31.45833333333346</v>
      </c>
      <c r="BN25" s="8"/>
      <c r="BO25" s="9"/>
    </row>
    <row r="26" spans="1:67" ht="14.25">
      <c r="A26" s="7">
        <v>17</v>
      </c>
      <c r="B26" s="20" t="s">
        <v>46</v>
      </c>
      <c r="C26" s="33">
        <f>F26+AJ26</f>
        <v>11891.3</v>
      </c>
      <c r="D26" s="21">
        <f t="shared" si="0"/>
        <v>4744.6</v>
      </c>
      <c r="E26" s="2">
        <f t="shared" si="5"/>
        <v>39.89975864707812</v>
      </c>
      <c r="F26" s="21">
        <v>2418.4</v>
      </c>
      <c r="G26" s="2">
        <v>1361.7</v>
      </c>
      <c r="H26" s="2">
        <f t="shared" si="6"/>
        <v>56.30582203109494</v>
      </c>
      <c r="I26" s="21">
        <v>871.1</v>
      </c>
      <c r="J26" s="2">
        <v>571.9</v>
      </c>
      <c r="K26" s="2">
        <f t="shared" si="1"/>
        <v>65.65262312019286</v>
      </c>
      <c r="L26" s="21">
        <v>10.9</v>
      </c>
      <c r="M26" s="2">
        <v>29.6</v>
      </c>
      <c r="N26" s="2">
        <f t="shared" si="7"/>
        <v>271.559633027523</v>
      </c>
      <c r="O26" s="21">
        <v>270</v>
      </c>
      <c r="P26" s="2">
        <v>17.2</v>
      </c>
      <c r="Q26" s="2">
        <f t="shared" si="8"/>
        <v>6.37037037037037</v>
      </c>
      <c r="R26" s="23">
        <v>435</v>
      </c>
      <c r="S26" s="2">
        <v>160.6</v>
      </c>
      <c r="T26" s="2">
        <f t="shared" si="24"/>
        <v>36.91954022988506</v>
      </c>
      <c r="U26" s="23"/>
      <c r="V26" s="2"/>
      <c r="W26" s="2" t="e">
        <f t="shared" si="9"/>
        <v>#DIV/0!</v>
      </c>
      <c r="X26" s="23">
        <v>0</v>
      </c>
      <c r="Y26" s="2">
        <v>0</v>
      </c>
      <c r="Z26" s="2" t="e">
        <f t="shared" si="10"/>
        <v>#DIV/0!</v>
      </c>
      <c r="AA26" s="23">
        <v>0</v>
      </c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1">
        <v>70</v>
      </c>
      <c r="AH26" s="2">
        <v>37.5</v>
      </c>
      <c r="AI26" s="2">
        <f t="shared" si="13"/>
        <v>53.57142857142857</v>
      </c>
      <c r="AJ26" s="23">
        <v>9472.9</v>
      </c>
      <c r="AK26" s="25">
        <v>3382.9</v>
      </c>
      <c r="AL26" s="2">
        <f t="shared" si="14"/>
        <v>35.711344994669005</v>
      </c>
      <c r="AM26" s="23">
        <v>4869.2</v>
      </c>
      <c r="AN26" s="25">
        <v>2999.3</v>
      </c>
      <c r="AO26" s="2">
        <f t="shared" si="15"/>
        <v>61.597387661217454</v>
      </c>
      <c r="AP26" s="23">
        <v>1407.2</v>
      </c>
      <c r="AQ26" s="25">
        <v>5</v>
      </c>
      <c r="AR26" s="2">
        <f t="shared" si="16"/>
        <v>0.35531552018192153</v>
      </c>
      <c r="AS26" s="21">
        <v>12564.4</v>
      </c>
      <c r="AT26" s="26">
        <v>3531.7</v>
      </c>
      <c r="AU26" s="2">
        <f t="shared" si="17"/>
        <v>28.108783547165007</v>
      </c>
      <c r="AV26" s="30">
        <v>3600.6</v>
      </c>
      <c r="AW26" s="25">
        <v>1000.1</v>
      </c>
      <c r="AX26" s="2">
        <f t="shared" si="18"/>
        <v>27.77592623451647</v>
      </c>
      <c r="AY26" s="29">
        <v>1783.9</v>
      </c>
      <c r="AZ26" s="25">
        <v>995.2</v>
      </c>
      <c r="BA26" s="2">
        <f t="shared" si="2"/>
        <v>55.78788048657436</v>
      </c>
      <c r="BB26" s="21">
        <v>5383.8</v>
      </c>
      <c r="BC26" s="28">
        <v>312.2</v>
      </c>
      <c r="BD26" s="2">
        <f t="shared" si="19"/>
        <v>5.798878115828968</v>
      </c>
      <c r="BE26" s="29">
        <v>933.1</v>
      </c>
      <c r="BF26" s="28">
        <v>611.4</v>
      </c>
      <c r="BG26" s="2">
        <f t="shared" si="20"/>
        <v>65.52352373807737</v>
      </c>
      <c r="BH26" s="29">
        <v>1441.1</v>
      </c>
      <c r="BI26" s="26">
        <v>958.1</v>
      </c>
      <c r="BJ26" s="2">
        <f t="shared" si="21"/>
        <v>66.48393588231212</v>
      </c>
      <c r="BK26" s="27">
        <f t="shared" si="3"/>
        <v>-673.1000000000004</v>
      </c>
      <c r="BL26" s="17">
        <f t="shared" si="22"/>
        <v>1212.9000000000005</v>
      </c>
      <c r="BM26" s="2">
        <f t="shared" si="23"/>
        <v>-180.1961075620264</v>
      </c>
      <c r="BN26" s="8"/>
      <c r="BO26" s="9"/>
    </row>
    <row r="27" spans="1:67" ht="21.75" customHeight="1">
      <c r="A27" s="35" t="s">
        <v>20</v>
      </c>
      <c r="B27" s="36"/>
      <c r="C27" s="22">
        <f>SUM(C10:C26)</f>
        <v>360184.8</v>
      </c>
      <c r="D27" s="22">
        <f>SUM(D10:D26)</f>
        <v>151697.6</v>
      </c>
      <c r="E27" s="6">
        <f>D27/C27*100</f>
        <v>42.116602366340835</v>
      </c>
      <c r="F27" s="22">
        <f>SUM(F10:F26)</f>
        <v>77010.1</v>
      </c>
      <c r="G27" s="6">
        <f>SUM(G10:G26)</f>
        <v>50423</v>
      </c>
      <c r="H27" s="6">
        <f>G27/F27*100</f>
        <v>65.47582719669238</v>
      </c>
      <c r="I27" s="22">
        <f>SUM(I10:I26)</f>
        <v>25406.199999999997</v>
      </c>
      <c r="J27" s="6">
        <f>SUM(J10:J26)</f>
        <v>15596.300000000001</v>
      </c>
      <c r="K27" s="2">
        <f t="shared" si="1"/>
        <v>61.38777148884918</v>
      </c>
      <c r="L27" s="22">
        <f>SUM(L10:L26)</f>
        <v>272.5</v>
      </c>
      <c r="M27" s="6">
        <f>SUM(M10:M26)</f>
        <v>553.0000000000001</v>
      </c>
      <c r="N27" s="6">
        <f>M27/L27*100</f>
        <v>202.93577981651381</v>
      </c>
      <c r="O27" s="22">
        <f>SUM(O10:O26)</f>
        <v>5665</v>
      </c>
      <c r="P27" s="6">
        <f>SUM(P10:P26)</f>
        <v>744.3000000000001</v>
      </c>
      <c r="Q27" s="6">
        <f>P27/O27*100</f>
        <v>13.13857016769638</v>
      </c>
      <c r="R27" s="22">
        <f>SUM(R10:R26)</f>
        <v>17538</v>
      </c>
      <c r="S27" s="6">
        <f>SUM(S10:S26)</f>
        <v>5705.900000000001</v>
      </c>
      <c r="T27" s="6">
        <f>S27/R27*100</f>
        <v>32.5344965218383</v>
      </c>
      <c r="U27" s="22">
        <f>SUM(U10:U26)</f>
        <v>2000</v>
      </c>
      <c r="V27" s="6">
        <f>SUM(V10:V26)</f>
        <v>1579.2</v>
      </c>
      <c r="W27" s="6">
        <f>V27/U27*100</f>
        <v>78.96</v>
      </c>
      <c r="X27" s="22">
        <f>SUM(X10:X26)</f>
        <v>4978</v>
      </c>
      <c r="Y27" s="6">
        <f>SUM(Y10:Y26)</f>
        <v>2001.8000000000002</v>
      </c>
      <c r="Z27" s="6">
        <f>Y27/X27*100</f>
        <v>40.21293692245882</v>
      </c>
      <c r="AA27" s="22">
        <f>SUM(AA10:AA26)</f>
        <v>432</v>
      </c>
      <c r="AB27" s="6">
        <f>SUM(AB10:AB26)</f>
        <v>133</v>
      </c>
      <c r="AC27" s="6">
        <f>AB27/AA27*100</f>
        <v>30.787037037037035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2">
        <f>SUM(AG10:AG26)</f>
        <v>927</v>
      </c>
      <c r="AH27" s="6">
        <f>SUM(AH10:AH26)</f>
        <v>840.8000000000001</v>
      </c>
      <c r="AI27" s="2">
        <f>AH27/AG27*100</f>
        <v>90.70118662351673</v>
      </c>
      <c r="AJ27" s="22">
        <f>SUM(AJ10:AJ26)</f>
        <v>283174.70000000007</v>
      </c>
      <c r="AK27" s="6">
        <f>SUM(AK10:AK26)</f>
        <v>101274.6</v>
      </c>
      <c r="AL27" s="6">
        <f>AK27/AJ27*100</f>
        <v>35.76400010311655</v>
      </c>
      <c r="AM27" s="22">
        <f>SUM(AM10:AM26)</f>
        <v>58159</v>
      </c>
      <c r="AN27" s="6">
        <f>SUM(AN10:AN26)</f>
        <v>38773.00000000001</v>
      </c>
      <c r="AO27" s="6">
        <f>AN27/AM27*100</f>
        <v>66.66723980811226</v>
      </c>
      <c r="AP27" s="22">
        <f>SUM(AP10:AP26)</f>
        <v>25706.999999999996</v>
      </c>
      <c r="AQ27" s="6">
        <f>SUM(AQ10:AQ26)</f>
        <v>8186.6</v>
      </c>
      <c r="AR27" s="6">
        <f>AQ27/AP27*100</f>
        <v>31.84580075465827</v>
      </c>
      <c r="AS27" s="22">
        <f>SUM(AS10:AS26)</f>
        <v>366567.00000000006</v>
      </c>
      <c r="AT27" s="6">
        <f>SUM(AT10:AT26)</f>
        <v>136421.90000000002</v>
      </c>
      <c r="AU27" s="6">
        <f>(AT27/AS27)*100</f>
        <v>37.21608873684757</v>
      </c>
      <c r="AV27" s="22">
        <f>SUM(AV10:AV26)</f>
        <v>32537.899999999998</v>
      </c>
      <c r="AW27" s="6">
        <f>SUM(AW10:AW26)</f>
        <v>16552.3</v>
      </c>
      <c r="AX27" s="6">
        <f>AW27/AV27*100</f>
        <v>50.87083063135604</v>
      </c>
      <c r="AY27" s="22">
        <f>SUM(AY10:AY26)</f>
        <v>28312.6</v>
      </c>
      <c r="AZ27" s="34">
        <f>SUM(AZ10:AZ26)</f>
        <v>16166.4</v>
      </c>
      <c r="BA27" s="6">
        <f t="shared" si="2"/>
        <v>57.09966587314482</v>
      </c>
      <c r="BB27" s="22">
        <f>SUM(BB10:BB26)</f>
        <v>128128.8</v>
      </c>
      <c r="BC27" s="34">
        <f>SUM(BC10:BC26)</f>
        <v>43364.5</v>
      </c>
      <c r="BD27" s="6">
        <f>BC27/BB27*100</f>
        <v>33.84445963748978</v>
      </c>
      <c r="BE27" s="22">
        <f>SUM(BE10:BE26)</f>
        <v>147705.1</v>
      </c>
      <c r="BF27" s="6">
        <f>SUM(BF10:BF26)</f>
        <v>48397.1</v>
      </c>
      <c r="BG27" s="6">
        <f>BF27/BE27*100</f>
        <v>32.76603177547695</v>
      </c>
      <c r="BH27" s="22">
        <f>SUM(BH10:BH26)</f>
        <v>52580.600000000006</v>
      </c>
      <c r="BI27" s="6">
        <f>SUM(BI10:BI26)</f>
        <v>25543.399999999998</v>
      </c>
      <c r="BJ27" s="6">
        <f>BI27/BH27*100</f>
        <v>48.57951411737408</v>
      </c>
      <c r="BK27" s="22">
        <f>SUM(BK10:BK26)</f>
        <v>-6382.199999999983</v>
      </c>
      <c r="BL27" s="6">
        <f>SUM(BL10:BL26)</f>
        <v>15275.7</v>
      </c>
      <c r="BM27" s="6">
        <f>BL27/BK27*100</f>
        <v>-239.34850051706374</v>
      </c>
      <c r="BN27" s="8"/>
      <c r="BO27" s="9"/>
    </row>
    <row r="28" spans="3:65" ht="14.25" hidden="1">
      <c r="C28" s="13">
        <f aca="true" t="shared" si="25" ref="C28:AC28">C27-C20</f>
        <v>351276.3</v>
      </c>
      <c r="D28" s="13">
        <f t="shared" si="25"/>
        <v>145204.1</v>
      </c>
      <c r="E28" s="13">
        <f t="shared" si="25"/>
        <v>-30.774456734517905</v>
      </c>
      <c r="F28" s="13">
        <f t="shared" si="25"/>
        <v>76005.20000000001</v>
      </c>
      <c r="G28" s="13">
        <f t="shared" si="25"/>
        <v>49883.8</v>
      </c>
      <c r="H28" s="13">
        <f t="shared" si="25"/>
        <v>11.81874689019422</v>
      </c>
      <c r="I28" s="13">
        <f t="shared" si="25"/>
        <v>25395.6</v>
      </c>
      <c r="J28" s="13">
        <f t="shared" si="25"/>
        <v>15584.300000000001</v>
      </c>
      <c r="K28" s="13">
        <f t="shared" si="25"/>
        <v>-51.81977568096214</v>
      </c>
      <c r="L28" s="13">
        <f t="shared" si="25"/>
        <v>271.6</v>
      </c>
      <c r="M28" s="13">
        <f t="shared" si="25"/>
        <v>552.8000000000001</v>
      </c>
      <c r="N28" s="13">
        <f t="shared" si="25"/>
        <v>180.7135575942916</v>
      </c>
      <c r="O28" s="13">
        <f t="shared" si="25"/>
        <v>5620</v>
      </c>
      <c r="P28" s="13">
        <f t="shared" si="25"/>
        <v>711.4000000000001</v>
      </c>
      <c r="Q28" s="13">
        <f t="shared" si="25"/>
        <v>-59.97254094341472</v>
      </c>
      <c r="R28" s="13">
        <f t="shared" si="25"/>
        <v>17257</v>
      </c>
      <c r="S28" s="13">
        <f t="shared" si="25"/>
        <v>5649.3</v>
      </c>
      <c r="T28" s="13">
        <f t="shared" si="25"/>
        <v>12.3921477673899</v>
      </c>
      <c r="U28" s="13">
        <f t="shared" si="25"/>
        <v>2000</v>
      </c>
      <c r="V28" s="13">
        <f t="shared" si="25"/>
        <v>1579.2</v>
      </c>
      <c r="W28" s="13" t="e">
        <f t="shared" si="25"/>
        <v>#DIV/0!</v>
      </c>
      <c r="X28" s="13">
        <f t="shared" si="25"/>
        <v>4978</v>
      </c>
      <c r="Y28" s="13">
        <f t="shared" si="25"/>
        <v>1996.0000000000002</v>
      </c>
      <c r="Z28" s="13" t="e">
        <f t="shared" si="25"/>
        <v>#DIV/0!</v>
      </c>
      <c r="AA28" s="13">
        <f t="shared" si="25"/>
        <v>404</v>
      </c>
      <c r="AB28" s="13">
        <f t="shared" si="25"/>
        <v>119.3</v>
      </c>
      <c r="AC28" s="13">
        <f t="shared" si="25"/>
        <v>-18.14153439153439</v>
      </c>
      <c r="AD28" s="13"/>
      <c r="AE28" s="13"/>
      <c r="AF28" s="2" t="e">
        <f t="shared" si="12"/>
        <v>#DIV/0!</v>
      </c>
      <c r="AG28" s="13">
        <f aca="true" t="shared" si="26" ref="AG28:BM28">AG27-AG20</f>
        <v>927</v>
      </c>
      <c r="AH28" s="13">
        <f t="shared" si="26"/>
        <v>840.8000000000001</v>
      </c>
      <c r="AI28" s="13" t="e">
        <f t="shared" si="26"/>
        <v>#DIV/0!</v>
      </c>
      <c r="AJ28" s="13">
        <f t="shared" si="26"/>
        <v>275271.1000000001</v>
      </c>
      <c r="AK28" s="13">
        <f t="shared" si="26"/>
        <v>95320.3</v>
      </c>
      <c r="AL28" s="13">
        <f t="shared" si="26"/>
        <v>-39.57255539058253</v>
      </c>
      <c r="AM28" s="13">
        <f t="shared" si="26"/>
        <v>55899.3</v>
      </c>
      <c r="AN28" s="13">
        <f t="shared" si="26"/>
        <v>37266.50000000001</v>
      </c>
      <c r="AO28" s="13">
        <f t="shared" si="26"/>
        <v>-0.0009019806207675174</v>
      </c>
      <c r="AP28" s="13">
        <f t="shared" si="26"/>
        <v>23774.499999999996</v>
      </c>
      <c r="AQ28" s="13">
        <f t="shared" si="26"/>
        <v>6385.5</v>
      </c>
      <c r="AR28" s="13">
        <f t="shared" si="26"/>
        <v>-61.35471670976604</v>
      </c>
      <c r="AS28" s="13">
        <f t="shared" si="26"/>
        <v>357262.4000000001</v>
      </c>
      <c r="AT28" s="13">
        <f t="shared" si="26"/>
        <v>129839.00000000003</v>
      </c>
      <c r="AU28" s="13">
        <f t="shared" si="26"/>
        <v>-33.53278816275048</v>
      </c>
      <c r="AV28" s="13">
        <f t="shared" si="26"/>
        <v>31143.6</v>
      </c>
      <c r="AW28" s="13">
        <f t="shared" si="26"/>
        <v>15808.8</v>
      </c>
      <c r="AX28" s="13">
        <f t="shared" si="26"/>
        <v>-2.4534180956037233</v>
      </c>
      <c r="AY28" s="13">
        <f t="shared" si="26"/>
        <v>26931.899999999998</v>
      </c>
      <c r="AZ28" s="13">
        <f t="shared" si="26"/>
        <v>15425.5</v>
      </c>
      <c r="BA28" s="13">
        <f t="shared" si="26"/>
        <v>3.43847951839723</v>
      </c>
      <c r="BB28" s="13">
        <f t="shared" si="26"/>
        <v>122150.40000000001</v>
      </c>
      <c r="BC28" s="13">
        <f t="shared" si="26"/>
        <v>38588</v>
      </c>
      <c r="BD28" s="13">
        <f t="shared" si="26"/>
        <v>-46.051499147469414</v>
      </c>
      <c r="BE28" s="13">
        <f t="shared" si="26"/>
        <v>146844.9</v>
      </c>
      <c r="BF28" s="13">
        <f t="shared" si="26"/>
        <v>47958.6</v>
      </c>
      <c r="BG28" s="13">
        <f t="shared" si="26"/>
        <v>-18.210485313572107</v>
      </c>
      <c r="BH28" s="13">
        <f t="shared" si="26"/>
        <v>51661.40000000001</v>
      </c>
      <c r="BI28" s="13">
        <f t="shared" si="26"/>
        <v>25027.199999999997</v>
      </c>
      <c r="BJ28" s="13">
        <f t="shared" si="26"/>
        <v>-7.578014168091549</v>
      </c>
      <c r="BK28" s="13">
        <f t="shared" si="26"/>
        <v>-5986.099999999983</v>
      </c>
      <c r="BL28" s="13">
        <f t="shared" si="26"/>
        <v>15365.1</v>
      </c>
      <c r="BM28" s="13">
        <f t="shared" si="26"/>
        <v>-261.91855858320855</v>
      </c>
    </row>
    <row r="29" spans="3:66" ht="14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4.25">
      <c r="AH34" s="19"/>
    </row>
    <row r="35" ht="14.25">
      <c r="F35" s="31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7:B27"/>
    <mergeCell ref="AG6:AI7"/>
    <mergeCell ref="AM6:AO7"/>
    <mergeCell ref="B4:B8"/>
    <mergeCell ref="A4:A8"/>
    <mergeCell ref="O6:Q7"/>
    <mergeCell ref="R6:T7"/>
    <mergeCell ref="U6:W7"/>
  </mergeCells>
  <printOptions/>
  <pageMargins left="0.1968503937007874" right="0.15748031496062992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2020-09-03T12:32:24Z</cp:lastPrinted>
  <dcterms:created xsi:type="dcterms:W3CDTF">2013-04-03T10:22:22Z</dcterms:created>
  <dcterms:modified xsi:type="dcterms:W3CDTF">2021-09-03T07:44:01Z</dcterms:modified>
  <cp:category/>
  <cp:version/>
  <cp:contentType/>
  <cp:contentStatus/>
</cp:coreProperties>
</file>