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8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'Лист1'!$A$1:$S$246</definedName>
  </definedNames>
  <calcPr fullCalcOnLoad="1"/>
</workbook>
</file>

<file path=xl/sharedStrings.xml><?xml version="1.0" encoding="utf-8"?>
<sst xmlns="http://schemas.openxmlformats.org/spreadsheetml/2006/main" count="1201" uniqueCount="136">
  <si>
    <t>Статус</t>
  </si>
  <si>
    <t>Наименование подпрограммы муниципальной программы (основного мероприятия, мероприятия)</t>
  </si>
  <si>
    <t>Код бюджетной</t>
  </si>
  <si>
    <t>классификации</t>
  </si>
  <si>
    <t>Источники финансирования</t>
  </si>
  <si>
    <t>Расходы по годам, тыс. рублей</t>
  </si>
  <si>
    <t>главный распорядитель бюджетных средств</t>
  </si>
  <si>
    <t>раздел, под­раздел</t>
  </si>
  <si>
    <t>целевая статья расходов</t>
  </si>
  <si>
    <t>2026–2030</t>
  </si>
  <si>
    <t>2031–2035</t>
  </si>
  <si>
    <t>Подпрограмма</t>
  </si>
  <si>
    <t xml:space="preserve">«Поддержка развития образования» </t>
  </si>
  <si>
    <t>х</t>
  </si>
  <si>
    <t xml:space="preserve"> х</t>
  </si>
  <si>
    <t>Ц710000000</t>
  </si>
  <si>
    <t>всего</t>
  </si>
  <si>
    <t>федеральный бюджет</t>
  </si>
  <si>
    <t>республиканский бюджет Чувашской Республики</t>
  </si>
  <si>
    <t xml:space="preserve">х </t>
  </si>
  <si>
    <t>внебюджетные источники</t>
  </si>
  <si>
    <t>Обеспечение деятельности организаций в сфере образования</t>
  </si>
  <si>
    <t>Ц710100000</t>
  </si>
  <si>
    <t>местный  бюджет</t>
  </si>
  <si>
    <t>Финансовое обеспечение получения дошкольного образования, начального общего, основного общего и среднего общего образования</t>
  </si>
  <si>
    <t>Ц710200000</t>
  </si>
  <si>
    <t>Ц710300000</t>
  </si>
  <si>
    <t>Ц710600000</t>
  </si>
  <si>
    <t>Развитие единой образовательной информационной среды в Чувашской Республике</t>
  </si>
  <si>
    <t>Ц710700000</t>
  </si>
  <si>
    <t xml:space="preserve">Реализация мероприятий регионального проекта «Учитель будущего» </t>
  </si>
  <si>
    <t>Ц71Е500000</t>
  </si>
  <si>
    <t>Ц710900000</t>
  </si>
  <si>
    <t>Ц711100000</t>
  </si>
  <si>
    <t>Меры социальной поддержки</t>
  </si>
  <si>
    <t>Ц711400000</t>
  </si>
  <si>
    <t>Капитальный ремонт объектов образования</t>
  </si>
  <si>
    <t>Ц71P200000</t>
  </si>
  <si>
    <t>Реализация мероприятий регионального проекта «Успех каждого ребенка»</t>
  </si>
  <si>
    <t>x</t>
  </si>
  <si>
    <t>Ц71Е200000</t>
  </si>
  <si>
    <t>Ц71Е300000</t>
  </si>
  <si>
    <t>Реализация мероприятий регионального проекта «Цифровая образовательная среда»</t>
  </si>
  <si>
    <t>группа (подгруппа) вида расходов</t>
  </si>
  <si>
    <t>бюджет Алатырского бюджета</t>
  </si>
  <si>
    <t>РЕСУРСНОЕ ОБЕСПЕЧЕНИЕ И ПРОГНОЗНАЯ (СПРАВОЧНАЯ) ОЦЕНКА РАСХОДОВ
 за счет всех источников финансирования реализации  муниципальной  программы 
 Алатырского района  «Развитие образования»</t>
  </si>
  <si>
    <t xml:space="preserve">Муниципальная программа 
 Алатырского района 
</t>
  </si>
  <si>
    <t xml:space="preserve">«Развитие образования» </t>
  </si>
  <si>
    <t>Ц70000000</t>
  </si>
  <si>
    <t>Подпрограмма 2</t>
  </si>
  <si>
    <t>«Молодежь Алатырского района»</t>
  </si>
  <si>
    <t>Мероприятия по вовлечению молодежи в социальную практику</t>
  </si>
  <si>
    <t>Организация отдыха детей</t>
  </si>
  <si>
    <t>Основное мероприятие 4</t>
  </si>
  <si>
    <t>Реализация мероприятий регионального проекта «Социальная активность»</t>
  </si>
  <si>
    <t>Подпрограмма 3</t>
  </si>
  <si>
    <t>Реализация отдельных мероприятий регионального проекта «Современная школа»</t>
  </si>
  <si>
    <t>Подпрограмма 4</t>
  </si>
  <si>
    <t>«Развитие воспитания в образовательных организациях Алатырского района»</t>
  </si>
  <si>
    <t>Развитие кадрового потенциала</t>
  </si>
  <si>
    <t>Организация и проведение мероприятий в образовательных организациях</t>
  </si>
  <si>
    <t xml:space="preserve">Подпрограмма 5 </t>
  </si>
  <si>
    <t>Развитие физической культуры и допризывной подготовки молодежи</t>
  </si>
  <si>
    <t>Развитие и поддержка кадетского образования</t>
  </si>
  <si>
    <t>Развитие и поддержка поискового движения</t>
  </si>
  <si>
    <t>Подпрограмма 6</t>
  </si>
  <si>
    <t xml:space="preserve">«Обеспечение реализации муниципальной программы Алатырского района   «Развитие образования» </t>
  </si>
  <si>
    <t>Реализация мероприятий регионального проекта «Поддержка семей, имеющих детей»</t>
  </si>
  <si>
    <t>Основное мероприятие 1</t>
  </si>
  <si>
    <t xml:space="preserve"> Основное мероприятие 2</t>
  </si>
  <si>
    <t>Основное мероприятие 3</t>
  </si>
  <si>
    <t>Основное мероприятие 2</t>
  </si>
  <si>
    <t>Основное мероприятие 5</t>
  </si>
  <si>
    <t>«Патриотическое воспитание и допризывная подготовка молодежи Алатырского района»</t>
  </si>
  <si>
    <t xml:space="preserve">Основное мероприятие 2 </t>
  </si>
  <si>
    <t>Общепрограммные расходы</t>
  </si>
  <si>
    <t>Мероприятие 1.1</t>
  </si>
  <si>
    <t>Обеспечение функций муниципальных органов</t>
  </si>
  <si>
    <t>Ц7Э0000000</t>
  </si>
  <si>
    <t>Ц7Э0100000</t>
  </si>
  <si>
    <t>Ц7Э0100200</t>
  </si>
  <si>
    <t>07 09</t>
  </si>
  <si>
    <t>Мероприятие 1.2</t>
  </si>
  <si>
    <t>Обеспечение функций муниципальных учреждений</t>
  </si>
  <si>
    <t>Мероприятие 1.3</t>
  </si>
  <si>
    <t>Осуществление государственных полномочий Чувашской Республики по организации и осуществлению деятельности по опеке и попечительству за счет субвенции, предоставляемой из республиканского бюджета Чувашской Республики</t>
  </si>
  <si>
    <t>Ц7Э0111990</t>
  </si>
  <si>
    <t>100, 200</t>
  </si>
  <si>
    <t>01 04</t>
  </si>
  <si>
    <t>Основное мероприятие 9</t>
  </si>
  <si>
    <t>Основное мероприятие 10</t>
  </si>
  <si>
    <t>Основное мероприятие 11</t>
  </si>
  <si>
    <t>Основное мероприятие 12</t>
  </si>
  <si>
    <t>Основное мероприятие 13</t>
  </si>
  <si>
    <t>Основное мероприятие 14</t>
  </si>
  <si>
    <t>Основное мероприятие 15</t>
  </si>
  <si>
    <t>Основное мероприятие 8</t>
  </si>
  <si>
    <t>Основное мероприятие 7</t>
  </si>
  <si>
    <t>Основное мероприятие 6</t>
  </si>
  <si>
    <t>Основное меропритие 4</t>
  </si>
  <si>
    <t>07 02</t>
  </si>
  <si>
    <t xml:space="preserve">"Приложение № 2
к  муниципальной  программе  Алатырского района 
«Развитие образования»"
</t>
  </si>
  <si>
    <t>Приложение № 1</t>
  </si>
  <si>
    <t>Основное мероприятие 16</t>
  </si>
  <si>
    <t>Ц712100000</t>
  </si>
  <si>
    <t>Приобретение оборудования для муниципальных образовательных организаций в целях укрепления материально-технической базы</t>
  </si>
  <si>
    <t>Ц740000000</t>
  </si>
  <si>
    <t>Ц720300000</t>
  </si>
  <si>
    <t>Допризывная подготовка молодёжи</t>
  </si>
  <si>
    <t>Ц720400000</t>
  </si>
  <si>
    <t>Организационно-методическое сопровождение проведения олимпиад школьников</t>
  </si>
  <si>
    <t>Реализация проектов и мероприятий по инновационному развитию системы образования</t>
  </si>
  <si>
    <t>Проведение обязательных периодических медицинских осмотров работников государственных образовательных организаций  муниципальных образовательных организаций</t>
  </si>
  <si>
    <t xml:space="preserve">Совершенствование нормативно-правового регулирования и организационно-управленческих механизмов в сфере воспитания </t>
  </si>
  <si>
    <t xml:space="preserve">Мероприятия, направленные на экологическое просвещение обучающихся </t>
  </si>
  <si>
    <t>Совершенствование нормативно-правового регулирования и организационно-управленческих механизмов в сфере патриотического воспитания и допризывной подготовки молодежи</t>
  </si>
  <si>
    <t>Информационно-методическое сопровождение и мониторинг реализации подпрограммы</t>
  </si>
  <si>
    <t>"Капитальный ремонт зданий  муниципальных общеобразовательных организаций, имеющих износ 50 процентов и выше"</t>
  </si>
  <si>
    <t>Укрепление материально-технической базы объектов образования</t>
  </si>
  <si>
    <t xml:space="preserve">Стипендии, гранты, премии и денежные поощрения </t>
  </si>
  <si>
    <t>Строительство (приобретение), реконструкция объектов капитального строительства муниципальных  образовательных организаций</t>
  </si>
  <si>
    <t>200, 600, 800</t>
  </si>
  <si>
    <t>Основное мероприятие 17</t>
  </si>
  <si>
    <t>Ц710500000</t>
  </si>
  <si>
    <t>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</t>
  </si>
  <si>
    <t>Ц711300000</t>
  </si>
  <si>
    <t>Ц711500000</t>
  </si>
  <si>
    <t>Основное мероприятие 18</t>
  </si>
  <si>
    <t>Модернизация инфраструктуры муниципальных образовательных организаций</t>
  </si>
  <si>
    <t>Основное мероприятие 19</t>
  </si>
  <si>
    <t>Ц71E100000</t>
  </si>
  <si>
    <t>Ц720100000</t>
  </si>
  <si>
    <t>Ц7Э0100600</t>
  </si>
  <si>
    <t>Ц720000000</t>
  </si>
  <si>
    <t xml:space="preserve">                                                                                                                                  к изменениям в муниципальную программу Алатырского района "Развитие образования"</t>
  </si>
  <si>
    <t xml:space="preserve">«Создание в Алатырском районе новых мест в общеобразовательных организациях в соответствии с прогнозируемой потребностью и современными условиями обучения» муниципальной  программы Алатырского района «Развитие образования»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</si>
</sst>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4" fillId="0" borderId="0" xfId="0" applyFont="1" applyAlignment="1">
      <alignment horizontal="justify" vertical="center"/>
    </xf>
    <xf numFmtId="0" fontId="45" fillId="33" borderId="0" xfId="0" applyFont="1" applyFill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47" fillId="33" borderId="11" xfId="0" applyFont="1" applyFill="1" applyBorder="1" applyAlignment="1">
      <alignment horizontal="justify" vertical="center" wrapText="1"/>
    </xf>
    <xf numFmtId="0" fontId="46" fillId="33" borderId="10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vertical="center" wrapText="1"/>
    </xf>
    <xf numFmtId="0" fontId="46" fillId="0" borderId="0" xfId="0" applyFont="1" applyAlignment="1">
      <alignment/>
    </xf>
    <xf numFmtId="0" fontId="45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justify"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6" fillId="33" borderId="11" xfId="0" applyNumberFormat="1" applyFont="1" applyFill="1" applyBorder="1" applyAlignment="1">
      <alignment horizontal="center" vertical="center" wrapText="1"/>
    </xf>
    <xf numFmtId="2" fontId="47" fillId="33" borderId="11" xfId="0" applyNumberFormat="1" applyFont="1" applyFill="1" applyBorder="1" applyAlignment="1">
      <alignment horizontal="center" vertical="center" wrapText="1"/>
    </xf>
    <xf numFmtId="2" fontId="46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6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" fillId="34" borderId="11" xfId="0" applyNumberFormat="1" applyFont="1" applyFill="1" applyBorder="1" applyAlignment="1">
      <alignment horizontal="center" vertical="center" wrapText="1"/>
    </xf>
    <xf numFmtId="2" fontId="46" fillId="34" borderId="11" xfId="0" applyNumberFormat="1" applyFont="1" applyFill="1" applyBorder="1" applyAlignment="1">
      <alignment horizontal="center" vertical="center" wrapText="1"/>
    </xf>
    <xf numFmtId="2" fontId="47" fillId="34" borderId="11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33" borderId="18" xfId="0" applyFont="1" applyFill="1" applyBorder="1" applyAlignment="1">
      <alignment horizontal="justify" vertical="center" wrapText="1"/>
    </xf>
    <xf numFmtId="0" fontId="46" fillId="33" borderId="19" xfId="0" applyFont="1" applyFill="1" applyBorder="1" applyAlignment="1">
      <alignment horizontal="justify" vertical="center" wrapText="1"/>
    </xf>
    <xf numFmtId="0" fontId="46" fillId="33" borderId="20" xfId="0" applyFont="1" applyFill="1" applyBorder="1" applyAlignment="1">
      <alignment horizontal="justify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justify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8" fillId="0" borderId="18" xfId="0" applyFont="1" applyBorder="1" applyAlignment="1">
      <alignment horizontal="justify"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33" borderId="18" xfId="0" applyFont="1" applyFill="1" applyBorder="1" applyAlignment="1">
      <alignment horizontal="justify" vertical="center" wrapText="1"/>
    </xf>
    <xf numFmtId="0" fontId="48" fillId="33" borderId="19" xfId="0" applyFont="1" applyFill="1" applyBorder="1" applyAlignment="1">
      <alignment horizontal="justify" vertical="center" wrapText="1"/>
    </xf>
    <xf numFmtId="0" fontId="48" fillId="33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6" fillId="0" borderId="14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46" fillId="33" borderId="21" xfId="0" applyFont="1" applyFill="1" applyBorder="1" applyAlignment="1">
      <alignment horizontal="justify" vertical="center" wrapText="1"/>
    </xf>
    <xf numFmtId="0" fontId="46" fillId="33" borderId="14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9" fillId="0" borderId="18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33" borderId="21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justify" vertical="center"/>
    </xf>
    <xf numFmtId="0" fontId="46" fillId="33" borderId="19" xfId="0" applyFont="1" applyFill="1" applyBorder="1" applyAlignment="1">
      <alignment horizontal="justify" vertical="center"/>
    </xf>
    <xf numFmtId="0" fontId="0" fillId="0" borderId="19" xfId="0" applyBorder="1" applyAlignment="1">
      <alignment horizontal="justify" vertical="center"/>
    </xf>
    <xf numFmtId="0" fontId="0" fillId="0" borderId="20" xfId="0" applyBorder="1" applyAlignment="1">
      <alignment horizontal="justify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2" fontId="46" fillId="0" borderId="18" xfId="0" applyNumberFormat="1" applyFont="1" applyFill="1" applyBorder="1" applyAlignment="1">
      <alignment horizontal="center" vertical="center" wrapText="1"/>
    </xf>
    <xf numFmtId="2" fontId="46" fillId="0" borderId="20" xfId="0" applyNumberFormat="1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6" fillId="33" borderId="2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2" fontId="46" fillId="33" borderId="18" xfId="0" applyNumberFormat="1" applyFont="1" applyFill="1" applyBorder="1" applyAlignment="1">
      <alignment horizontal="center" vertical="center" wrapText="1"/>
    </xf>
    <xf numFmtId="2" fontId="46" fillId="33" borderId="2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2" fillId="33" borderId="18" xfId="0" applyFont="1" applyFill="1" applyBorder="1" applyAlignment="1">
      <alignment horizontal="justify" vertical="center" wrapText="1"/>
    </xf>
    <xf numFmtId="0" fontId="2" fillId="33" borderId="19" xfId="0" applyFont="1" applyFill="1" applyBorder="1" applyAlignment="1">
      <alignment horizontal="justify" vertical="center" wrapText="1"/>
    </xf>
    <xf numFmtId="0" fontId="2" fillId="33" borderId="2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7"/>
  <sheetViews>
    <sheetView tabSelected="1" zoomScaleSheetLayoutView="70" zoomScalePageLayoutView="0" workbookViewId="0" topLeftCell="A4">
      <selection activeCell="M14" sqref="M14"/>
    </sheetView>
  </sheetViews>
  <sheetFormatPr defaultColWidth="9.140625" defaultRowHeight="15"/>
  <cols>
    <col min="1" max="1" width="25.00390625" style="0" customWidth="1"/>
    <col min="2" max="2" width="17.7109375" style="0" customWidth="1"/>
    <col min="3" max="3" width="6.7109375" style="0" customWidth="1"/>
    <col min="4" max="5" width="11.28125" style="0" customWidth="1"/>
    <col min="6" max="6" width="10.8515625" style="0" customWidth="1"/>
    <col min="7" max="7" width="36.00390625" style="0" customWidth="1"/>
    <col min="8" max="8" width="12.8515625" style="0" customWidth="1"/>
    <col min="9" max="9" width="12.421875" style="0" customWidth="1"/>
    <col min="10" max="10" width="11.28125" style="0" customWidth="1"/>
    <col min="11" max="11" width="13.7109375" style="0" customWidth="1"/>
    <col min="12" max="12" width="16.421875" style="0" customWidth="1"/>
    <col min="13" max="13" width="12.140625" style="0" customWidth="1"/>
    <col min="14" max="14" width="12.28125" style="0" customWidth="1"/>
    <col min="15" max="15" width="12.140625" style="0" customWidth="1"/>
    <col min="16" max="16" width="12.421875" style="0" customWidth="1"/>
    <col min="17" max="17" width="3.57421875" style="0" customWidth="1"/>
    <col min="18" max="18" width="14.8515625" style="0" customWidth="1"/>
    <col min="19" max="19" width="5.00390625" style="0" customWidth="1"/>
    <col min="20" max="20" width="6.7109375" style="0" customWidth="1"/>
  </cols>
  <sheetData>
    <row r="1" spans="8:16" ht="15">
      <c r="H1" s="130" t="s">
        <v>102</v>
      </c>
      <c r="I1" s="131"/>
      <c r="J1" s="131"/>
      <c r="K1" s="131"/>
      <c r="L1" s="131"/>
      <c r="M1" s="131"/>
      <c r="N1" s="131"/>
      <c r="O1" s="131"/>
      <c r="P1" s="131"/>
    </row>
    <row r="2" spans="8:16" ht="15" customHeight="1">
      <c r="H2" s="127" t="s">
        <v>134</v>
      </c>
      <c r="I2" s="127"/>
      <c r="J2" s="127"/>
      <c r="K2" s="127"/>
      <c r="L2" s="127"/>
      <c r="M2" s="127"/>
      <c r="N2" s="127"/>
      <c r="O2" s="127"/>
      <c r="P2" s="127"/>
    </row>
    <row r="3" spans="1:16" ht="51" customHeight="1">
      <c r="A3" s="1"/>
      <c r="G3" s="69" t="s">
        <v>101</v>
      </c>
      <c r="H3" s="69"/>
      <c r="I3" s="69"/>
      <c r="J3" s="69"/>
      <c r="K3" s="69"/>
      <c r="L3" s="69"/>
      <c r="M3" s="69"/>
      <c r="N3" s="69"/>
      <c r="O3" s="69"/>
      <c r="P3" s="69"/>
    </row>
    <row r="4" ht="15">
      <c r="G4" s="26"/>
    </row>
    <row r="5" spans="1:13" ht="64.5" customHeight="1" thickBot="1">
      <c r="A5" s="82" t="s">
        <v>45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6" ht="29.25" customHeight="1">
      <c r="A6" s="70" t="s">
        <v>0</v>
      </c>
      <c r="B6" s="70" t="s">
        <v>1</v>
      </c>
      <c r="C6" s="121" t="s">
        <v>2</v>
      </c>
      <c r="D6" s="122"/>
      <c r="E6" s="122"/>
      <c r="F6" s="123"/>
      <c r="G6" s="70" t="s">
        <v>4</v>
      </c>
      <c r="H6" s="121" t="s">
        <v>5</v>
      </c>
      <c r="I6" s="122"/>
      <c r="J6" s="122"/>
      <c r="K6" s="122"/>
      <c r="L6" s="122"/>
      <c r="M6" s="122"/>
      <c r="N6" s="122"/>
      <c r="O6" s="122"/>
      <c r="P6" s="123"/>
    </row>
    <row r="7" spans="1:16" ht="16.5" customHeight="1" thickBot="1">
      <c r="A7" s="71"/>
      <c r="B7" s="71"/>
      <c r="C7" s="124" t="s">
        <v>3</v>
      </c>
      <c r="D7" s="125"/>
      <c r="E7" s="125"/>
      <c r="F7" s="126"/>
      <c r="G7" s="71"/>
      <c r="H7" s="124"/>
      <c r="I7" s="125"/>
      <c r="J7" s="125"/>
      <c r="K7" s="125"/>
      <c r="L7" s="125"/>
      <c r="M7" s="125"/>
      <c r="N7" s="125"/>
      <c r="O7" s="125"/>
      <c r="P7" s="126"/>
    </row>
    <row r="8" spans="1:16" ht="28.5" customHeight="1">
      <c r="A8" s="71"/>
      <c r="B8" s="71"/>
      <c r="C8" s="70" t="s">
        <v>6</v>
      </c>
      <c r="D8" s="70" t="s">
        <v>7</v>
      </c>
      <c r="E8" s="70" t="s">
        <v>8</v>
      </c>
      <c r="F8" s="70" t="s">
        <v>43</v>
      </c>
      <c r="G8" s="71"/>
      <c r="H8" s="70">
        <v>2019</v>
      </c>
      <c r="I8" s="70">
        <v>2020</v>
      </c>
      <c r="J8" s="70">
        <v>2021</v>
      </c>
      <c r="K8" s="70">
        <v>2022</v>
      </c>
      <c r="L8" s="70">
        <v>2023</v>
      </c>
      <c r="M8" s="70">
        <v>2024</v>
      </c>
      <c r="N8" s="70">
        <v>2025</v>
      </c>
      <c r="O8" s="70" t="s">
        <v>9</v>
      </c>
      <c r="P8" s="70" t="s">
        <v>10</v>
      </c>
    </row>
    <row r="9" spans="1:16" ht="16.5" customHeight="1" thickBo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6.5" customHeight="1" thickBot="1">
      <c r="A10" s="17">
        <v>1</v>
      </c>
      <c r="B10" s="3">
        <v>2</v>
      </c>
      <c r="C10" s="3">
        <v>5</v>
      </c>
      <c r="D10" s="3">
        <v>6</v>
      </c>
      <c r="E10" s="3">
        <v>7</v>
      </c>
      <c r="F10" s="3">
        <v>8</v>
      </c>
      <c r="G10" s="3">
        <v>9</v>
      </c>
      <c r="H10" s="3">
        <v>10</v>
      </c>
      <c r="I10" s="3">
        <v>11</v>
      </c>
      <c r="J10" s="40">
        <v>12</v>
      </c>
      <c r="K10" s="3">
        <v>13</v>
      </c>
      <c r="L10" s="3">
        <v>14</v>
      </c>
      <c r="M10" s="3">
        <v>15</v>
      </c>
      <c r="N10" s="3">
        <v>16</v>
      </c>
      <c r="O10" s="3">
        <v>17</v>
      </c>
      <c r="P10" s="3">
        <v>18</v>
      </c>
    </row>
    <row r="11" spans="1:20" ht="31.5" customHeight="1" thickBot="1">
      <c r="A11" s="66" t="s">
        <v>46</v>
      </c>
      <c r="B11" s="70" t="s">
        <v>47</v>
      </c>
      <c r="C11" s="8"/>
      <c r="D11" s="8"/>
      <c r="E11" s="8" t="s">
        <v>48</v>
      </c>
      <c r="F11" s="8"/>
      <c r="G11" s="8" t="s">
        <v>16</v>
      </c>
      <c r="H11" s="45">
        <f>H12+H13+H14+H15</f>
        <v>169983938.3</v>
      </c>
      <c r="I11" s="45">
        <f>I12+I13+I14+I15</f>
        <v>186603217.59</v>
      </c>
      <c r="J11" s="45">
        <f>J12+J13+J14+J15</f>
        <v>173978138.55999997</v>
      </c>
      <c r="K11" s="45">
        <f aca="true" t="shared" si="0" ref="K11:P11">K12+K13+K14+K15</f>
        <v>186600046.64</v>
      </c>
      <c r="L11" s="45">
        <f t="shared" si="0"/>
        <v>165852861.84</v>
      </c>
      <c r="M11" s="45">
        <f t="shared" si="0"/>
        <v>165362503.16</v>
      </c>
      <c r="N11" s="45">
        <f t="shared" si="0"/>
        <v>126324900</v>
      </c>
      <c r="O11" s="45">
        <f t="shared" si="0"/>
        <v>631624500</v>
      </c>
      <c r="P11" s="45">
        <f t="shared" si="0"/>
        <v>631624500</v>
      </c>
      <c r="R11" s="54">
        <f>R12+R13+R14+R15</f>
        <v>2437954606.09</v>
      </c>
      <c r="T11">
        <f>H11+I11+J11+K11+L11+M11+N11+O11+P11</f>
        <v>2437954606.09</v>
      </c>
    </row>
    <row r="12" spans="1:18" ht="31.5" customHeight="1" thickBot="1">
      <c r="A12" s="67"/>
      <c r="B12" s="71"/>
      <c r="C12" s="8"/>
      <c r="D12" s="8"/>
      <c r="E12" s="8"/>
      <c r="F12" s="8"/>
      <c r="G12" s="8" t="s">
        <v>17</v>
      </c>
      <c r="H12" s="45">
        <f>H17+H128+H153+H168+H198+H223</f>
        <v>1936277.27</v>
      </c>
      <c r="I12" s="45">
        <f aca="true" t="shared" si="1" ref="I12:P12">I17+I128+I153+I168+I198+I223</f>
        <v>6290970.0600000005</v>
      </c>
      <c r="J12" s="45">
        <f>J17+J128+J153+J168+J198+J223</f>
        <v>12969452.29</v>
      </c>
      <c r="K12" s="45">
        <f>K17+K128+K153+K168+K198+K223</f>
        <v>18637811.66</v>
      </c>
      <c r="L12" s="45">
        <f>L17+L128+L153+L168+L198+L223</f>
        <v>18464700</v>
      </c>
      <c r="M12" s="45">
        <f t="shared" si="1"/>
        <v>13823400</v>
      </c>
      <c r="N12" s="45">
        <f t="shared" si="1"/>
        <v>132100</v>
      </c>
      <c r="O12" s="45">
        <f t="shared" si="1"/>
        <v>660500</v>
      </c>
      <c r="P12" s="45">
        <f t="shared" si="1"/>
        <v>660500</v>
      </c>
      <c r="R12" s="54">
        <f>H12+I12+J12+K12+L12+M12+N12+O12+P12</f>
        <v>73575711.28</v>
      </c>
    </row>
    <row r="13" spans="1:18" ht="65.25" customHeight="1" thickBot="1">
      <c r="A13" s="67"/>
      <c r="B13" s="71"/>
      <c r="C13" s="8"/>
      <c r="D13" s="8"/>
      <c r="E13" s="8"/>
      <c r="F13" s="8"/>
      <c r="G13" s="8" t="s">
        <v>18</v>
      </c>
      <c r="H13" s="45">
        <f>H18+H129+H154+H169+H199+H224</f>
        <v>142668196.54</v>
      </c>
      <c r="I13" s="51">
        <f aca="true" t="shared" si="2" ref="I13:P13">I18+I129+I154+I169+I199+I224</f>
        <v>162730404.73</v>
      </c>
      <c r="J13" s="45">
        <f>J18+J129+J154+J169+J199+J224</f>
        <v>144031266.6</v>
      </c>
      <c r="K13" s="51">
        <f t="shared" si="2"/>
        <v>144262548.76</v>
      </c>
      <c r="L13" s="51">
        <f>L18+L129+L154+L169+L199+L224</f>
        <v>133797300</v>
      </c>
      <c r="M13" s="51">
        <f t="shared" si="2"/>
        <v>133750900</v>
      </c>
      <c r="N13" s="51">
        <f t="shared" si="2"/>
        <v>115369800</v>
      </c>
      <c r="O13" s="51">
        <f t="shared" si="2"/>
        <v>576849000</v>
      </c>
      <c r="P13" s="51">
        <f t="shared" si="2"/>
        <v>576849000</v>
      </c>
      <c r="R13" s="54">
        <f>H13+I13+J13+K13+L13+M13+N13+O13+P13</f>
        <v>2130308416.63</v>
      </c>
    </row>
    <row r="14" spans="1:18" ht="45" customHeight="1" thickBot="1">
      <c r="A14" s="67"/>
      <c r="B14" s="71"/>
      <c r="C14" s="8"/>
      <c r="D14" s="8"/>
      <c r="E14" s="8"/>
      <c r="F14" s="8"/>
      <c r="G14" s="8" t="s">
        <v>44</v>
      </c>
      <c r="H14" s="45">
        <f>H20+H130+H155+H200+H225</f>
        <v>25379464.49</v>
      </c>
      <c r="I14" s="51">
        <f>I20+I130+I155+I200+I225</f>
        <v>17581842.8</v>
      </c>
      <c r="J14" s="45">
        <f>J20+J130+J155+J200+J225</f>
        <v>16977419.669999998</v>
      </c>
      <c r="K14" s="51">
        <f aca="true" t="shared" si="3" ref="K14:P14">K20+K130+K155+K200+K225</f>
        <v>23699686.22</v>
      </c>
      <c r="L14" s="51">
        <f>L20+L130+L155+L200+L225</f>
        <v>13590861.84</v>
      </c>
      <c r="M14" s="51">
        <f t="shared" si="3"/>
        <v>17788203.16</v>
      </c>
      <c r="N14" s="51">
        <f t="shared" si="3"/>
        <v>10823000</v>
      </c>
      <c r="O14" s="51">
        <f>O20+O130+O155+O200+O225</f>
        <v>54115000</v>
      </c>
      <c r="P14" s="51">
        <f t="shared" si="3"/>
        <v>54115000</v>
      </c>
      <c r="R14" s="54">
        <f>H14+I14+J14+K14+L14+M14+N14+O14+P14</f>
        <v>234070478.18</v>
      </c>
    </row>
    <row r="15" spans="1:18" ht="45.75" customHeight="1" thickBot="1">
      <c r="A15" s="68"/>
      <c r="B15" s="72"/>
      <c r="C15" s="8"/>
      <c r="D15" s="8"/>
      <c r="E15" s="8"/>
      <c r="F15" s="8"/>
      <c r="G15" s="8" t="s">
        <v>20</v>
      </c>
      <c r="H15" s="51">
        <f aca="true" t="shared" si="4" ref="H15:P15">H21+H131+H156+H201+H226</f>
        <v>0</v>
      </c>
      <c r="I15" s="45">
        <f t="shared" si="4"/>
        <v>0</v>
      </c>
      <c r="J15" s="45">
        <f t="shared" si="4"/>
        <v>0</v>
      </c>
      <c r="K15" s="51">
        <f t="shared" si="4"/>
        <v>0</v>
      </c>
      <c r="L15" s="51">
        <f t="shared" si="4"/>
        <v>0</v>
      </c>
      <c r="M15" s="51">
        <f t="shared" si="4"/>
        <v>0</v>
      </c>
      <c r="N15" s="51">
        <f t="shared" si="4"/>
        <v>0</v>
      </c>
      <c r="O15" s="51">
        <f t="shared" si="4"/>
        <v>0</v>
      </c>
      <c r="P15" s="51">
        <f t="shared" si="4"/>
        <v>0</v>
      </c>
      <c r="R15" s="54">
        <f>H15+I15+J15+K15+L15+M15+N15+O15+P15</f>
        <v>0</v>
      </c>
    </row>
    <row r="16" spans="1:18" ht="30" customHeight="1" thickBot="1">
      <c r="A16" s="70" t="s">
        <v>11</v>
      </c>
      <c r="B16" s="70" t="s">
        <v>12</v>
      </c>
      <c r="C16" s="4" t="s">
        <v>13</v>
      </c>
      <c r="D16" s="4" t="s">
        <v>14</v>
      </c>
      <c r="E16" s="4" t="s">
        <v>15</v>
      </c>
      <c r="F16" s="4" t="s">
        <v>13</v>
      </c>
      <c r="G16" s="4" t="s">
        <v>16</v>
      </c>
      <c r="H16" s="52">
        <f>H17+H18+H20+H21</f>
        <v>164904687.2</v>
      </c>
      <c r="I16" s="46">
        <f>I17+I18+I20+I21</f>
        <v>176151245.62</v>
      </c>
      <c r="J16" s="46">
        <f>J17+J18+J20+J21</f>
        <v>168806661.57999998</v>
      </c>
      <c r="K16" s="52">
        <f aca="true" t="shared" si="5" ref="K16:P16">K17+K18+K20+K21</f>
        <v>180987846.64</v>
      </c>
      <c r="L16" s="52">
        <f t="shared" si="5"/>
        <v>161209661.84</v>
      </c>
      <c r="M16" s="52">
        <f t="shared" si="5"/>
        <v>160719303.16</v>
      </c>
      <c r="N16" s="52">
        <f t="shared" si="5"/>
        <v>123767900</v>
      </c>
      <c r="O16" s="52">
        <f t="shared" si="5"/>
        <v>618839500</v>
      </c>
      <c r="P16" s="52">
        <f t="shared" si="5"/>
        <v>618839500</v>
      </c>
      <c r="R16" s="54">
        <f>R17+R18+R20+R21</f>
        <v>2374226306.04</v>
      </c>
    </row>
    <row r="17" spans="1:18" ht="33.75" customHeight="1" thickBot="1">
      <c r="A17" s="71"/>
      <c r="B17" s="71"/>
      <c r="C17" s="4" t="s">
        <v>13</v>
      </c>
      <c r="D17" s="4" t="s">
        <v>13</v>
      </c>
      <c r="E17" s="4" t="s">
        <v>13</v>
      </c>
      <c r="F17" s="4" t="s">
        <v>13</v>
      </c>
      <c r="G17" s="4" t="s">
        <v>17</v>
      </c>
      <c r="H17" s="52">
        <f>H23+H28+H38+H43+H48+H53+H58+H63+H68+H73+H78+H83+H88+H93+H103+H98+H113</f>
        <v>1936277.27</v>
      </c>
      <c r="I17" s="46">
        <f>I23+I28+I38+I43+I48+I53+I58+I63+I68+I73+I78+I83+I88+I93+I103+I98+I112</f>
        <v>6290970.0600000005</v>
      </c>
      <c r="J17" s="46">
        <f>J23+J28+J38+J43+J48+J53+J58+J63+J68+J73+J78+J83+J88+J93+J103+J98+J113+J123</f>
        <v>12969452.29</v>
      </c>
      <c r="K17" s="46">
        <f>K23+K28+K43+K48+K53+K58+K63+K68+K73+K78+K83+K88+K93+K98+K103+K108+K113+K118+K123</f>
        <v>18637811.66</v>
      </c>
      <c r="L17" s="46">
        <f>L23+L28+L43+L48+L53+L58+L63+L68+L73+L78+L83+L88+L93+L98+L103+L108+L113+L118+L123</f>
        <v>18464700</v>
      </c>
      <c r="M17" s="46">
        <f>M23+M28+M43+M48+M53+M58+M63+M68+M73+M78+M83+M88+M93+M98+M103+M108+M113+M118+M123</f>
        <v>13823400</v>
      </c>
      <c r="N17" s="46">
        <f>N23+N28+N38+N43+N48+N53+N58+N63+N68+N73+N78+N83+N88+N93+N103+N98+N113+N123</f>
        <v>132100</v>
      </c>
      <c r="O17" s="46">
        <f>O23+O28+O38+O43+O48+O53+O58+O63+O68+O73+O78+O83+O88+O93+O103+O98+O113+O123</f>
        <v>660500</v>
      </c>
      <c r="P17" s="46">
        <f>P23+P28+P38+P43+P48+P53+P58+P63+P68+P73+P78+P83+P88+P93+P103+P98+P113+P123</f>
        <v>660500</v>
      </c>
      <c r="R17" s="54">
        <f>H17+I17+J17+K17+L17+M17+N17+O17+P17</f>
        <v>73575711.28</v>
      </c>
    </row>
    <row r="18" spans="1:18" ht="39.75" customHeight="1">
      <c r="A18" s="71"/>
      <c r="B18" s="71"/>
      <c r="C18" s="70" t="s">
        <v>13</v>
      </c>
      <c r="D18" s="70" t="s">
        <v>13</v>
      </c>
      <c r="E18" s="70" t="s">
        <v>13</v>
      </c>
      <c r="F18" s="70" t="s">
        <v>13</v>
      </c>
      <c r="G18" s="70" t="s">
        <v>18</v>
      </c>
      <c r="H18" s="128">
        <f>H24+H29+H39+H44+H49+H54+H59+H64+H69+H74+H79+H84+H89+H94+H104+H99+H114</f>
        <v>142358196.54</v>
      </c>
      <c r="I18" s="119">
        <f>I24+I29+I39+I44+I49+I54+I59+I64+I69+I74+I79+I84+I89+I94+I104+I99</f>
        <v>155926361.01</v>
      </c>
      <c r="J18" s="119">
        <f aca="true" t="shared" si="6" ref="J18:P18">J24+J29+J39+J44+J49+J54+J59+J64+J69+J74+J79+J84+J89+J94+J104+J99+J124+J34+J124+J119</f>
        <v>143391716</v>
      </c>
      <c r="K18" s="119">
        <f>K24+K29+K34+K44+K49+K54+K59+K64+K69+K74+K79+K84+K89+K94+K99+K104+K109+K114+K119+K124</f>
        <v>143638848.76</v>
      </c>
      <c r="L18" s="119">
        <f>L24+L29+L34+L44+L49+L54+L59+L64+L69+L74+L79+L84+L89+L94+L99+L104+L109+L114+L119+L124</f>
        <v>133155800</v>
      </c>
      <c r="M18" s="119">
        <f>M24+M29+M34+M44+M49+M54+M59+M64+M69+M74+M79+M84+M89+M94+M99+M104+M109+M114+M119+M124</f>
        <v>133109400</v>
      </c>
      <c r="N18" s="119">
        <f t="shared" si="6"/>
        <v>115047800</v>
      </c>
      <c r="O18" s="119">
        <f t="shared" si="6"/>
        <v>575239000</v>
      </c>
      <c r="P18" s="119">
        <f t="shared" si="6"/>
        <v>575239000</v>
      </c>
      <c r="R18" s="54">
        <f>H18+I18+J18+K18+L18+M18+N18+O18+P18</f>
        <v>2117106122.31</v>
      </c>
    </row>
    <row r="19" spans="1:18" ht="16.5" customHeight="1" thickBot="1">
      <c r="A19" s="71"/>
      <c r="B19" s="71"/>
      <c r="C19" s="72"/>
      <c r="D19" s="72"/>
      <c r="E19" s="72"/>
      <c r="F19" s="72"/>
      <c r="G19" s="72"/>
      <c r="H19" s="129"/>
      <c r="I19" s="120"/>
      <c r="J19" s="120"/>
      <c r="K19" s="120"/>
      <c r="L19" s="120"/>
      <c r="M19" s="120"/>
      <c r="N19" s="120"/>
      <c r="O19" s="120"/>
      <c r="P19" s="120"/>
      <c r="R19" s="54"/>
    </row>
    <row r="20" spans="1:18" ht="30.75" customHeight="1" thickBot="1">
      <c r="A20" s="71"/>
      <c r="B20" s="71"/>
      <c r="C20" s="4" t="s">
        <v>13</v>
      </c>
      <c r="D20" s="4" t="s">
        <v>13</v>
      </c>
      <c r="E20" s="4" t="s">
        <v>13</v>
      </c>
      <c r="F20" s="4" t="s">
        <v>13</v>
      </c>
      <c r="G20" s="4" t="s">
        <v>44</v>
      </c>
      <c r="H20" s="51">
        <f>H25+H30+H40+H45+H50+H55+H60+H65+H70+H75+H80+H85+H90+H95+H105+H115+H35</f>
        <v>20610213.39</v>
      </c>
      <c r="I20" s="51">
        <f>I25+I30+I40+I45+I50+I55+I60+I65+I70+I75+I80+I85+I90+I95+I105+I115+I35+I110</f>
        <v>13933914.55</v>
      </c>
      <c r="J20" s="45">
        <f>J25+J30+J40+J45+J50+J55+J60+J65+J70+J75+J80+J85+J90+J95+J105+J125+J35+J125+J120</f>
        <v>12445493.29</v>
      </c>
      <c r="K20" s="45">
        <f>K25+K30+K35+K45+K50+K55+K60+K65+K70+K75+K80+K85+K90+K95+K100+K105+K110+K115+K120+K125</f>
        <v>18711186.22</v>
      </c>
      <c r="L20" s="45">
        <f>L25+L30+L35+L45+L50+L55+L60+L65+L70+L75+L80+L85+L90+L95+L100+L105+L110+L115+L120+L125</f>
        <v>9589161.84</v>
      </c>
      <c r="M20" s="45">
        <f>M25+M30+M35+M45+M50+M55+M60+M65+M70+M75+M80+M85+M90+M95+M100+M105+M110+M115+M120+M125</f>
        <v>13786503.16</v>
      </c>
      <c r="N20" s="45">
        <f>N25+N30+N40+N45+N50+N55+N60+N65+N70+N75+N80+N85+N90+N95+N105+N125+N35+N125+N120</f>
        <v>8588000</v>
      </c>
      <c r="O20" s="45">
        <f>O25+O30+O40+O45+O50+O55+O60+O65+O70+O75+O80+O85+O90+O95+O105+O125+O35+O125+O120</f>
        <v>42940000</v>
      </c>
      <c r="P20" s="45">
        <f>P25+P30+P40+P45+P50+P55+P60+P65+P70+P75+P80+P85+P90+P95+P105+P125+P35+P125+P120</f>
        <v>42940000</v>
      </c>
      <c r="R20" s="54">
        <f>H20+I20+J20+K20+L20+M20+N20+O20+P20</f>
        <v>183544472.45</v>
      </c>
    </row>
    <row r="21" spans="1:18" ht="33" customHeight="1" thickBot="1">
      <c r="A21" s="72"/>
      <c r="B21" s="72"/>
      <c r="C21" s="4" t="s">
        <v>13</v>
      </c>
      <c r="D21" s="4" t="s">
        <v>19</v>
      </c>
      <c r="E21" s="4" t="s">
        <v>13</v>
      </c>
      <c r="F21" s="4" t="s">
        <v>13</v>
      </c>
      <c r="G21" s="4" t="s">
        <v>20</v>
      </c>
      <c r="H21" s="46">
        <f aca="true" t="shared" si="7" ref="H21:P21">H26+H31+H41+H46+H51+H56+H61+H66+H71+H76+H81+H86+H91+H106</f>
        <v>0</v>
      </c>
      <c r="I21" s="46">
        <f t="shared" si="7"/>
        <v>0</v>
      </c>
      <c r="J21" s="46">
        <f t="shared" si="7"/>
        <v>0</v>
      </c>
      <c r="K21" s="52">
        <f t="shared" si="7"/>
        <v>0</v>
      </c>
      <c r="L21" s="52">
        <f t="shared" si="7"/>
        <v>0</v>
      </c>
      <c r="M21" s="52">
        <f t="shared" si="7"/>
        <v>0</v>
      </c>
      <c r="N21" s="52">
        <f t="shared" si="7"/>
        <v>0</v>
      </c>
      <c r="O21" s="52">
        <f t="shared" si="7"/>
        <v>0</v>
      </c>
      <c r="P21" s="52">
        <f t="shared" si="7"/>
        <v>0</v>
      </c>
      <c r="R21" s="54">
        <f>H21+I21+J21+K21+L21+M21+N21+O21+P21</f>
        <v>0</v>
      </c>
    </row>
    <row r="22" spans="1:16" ht="19.5" customHeight="1" thickBot="1">
      <c r="A22" s="70" t="s">
        <v>68</v>
      </c>
      <c r="B22" s="70" t="s">
        <v>21</v>
      </c>
      <c r="C22" s="3" t="s">
        <v>13</v>
      </c>
      <c r="D22" s="3" t="s">
        <v>13</v>
      </c>
      <c r="E22" s="3" t="s">
        <v>22</v>
      </c>
      <c r="F22" s="3" t="s">
        <v>13</v>
      </c>
      <c r="G22" s="3" t="s">
        <v>16</v>
      </c>
      <c r="H22" s="47">
        <f aca="true" t="shared" si="8" ref="H22:P22">H23+H24+H25+H26</f>
        <v>11971058.42</v>
      </c>
      <c r="I22" s="47">
        <f t="shared" si="8"/>
        <v>5995194.25</v>
      </c>
      <c r="J22" s="47">
        <f t="shared" si="8"/>
        <v>6787579.33</v>
      </c>
      <c r="K22" s="53">
        <f t="shared" si="8"/>
        <v>14688950</v>
      </c>
      <c r="L22" s="53">
        <f t="shared" si="8"/>
        <v>7548794.84</v>
      </c>
      <c r="M22" s="53">
        <f t="shared" si="8"/>
        <v>10665636.16</v>
      </c>
      <c r="N22" s="53">
        <f t="shared" si="8"/>
        <v>6963000</v>
      </c>
      <c r="O22" s="53">
        <f t="shared" si="8"/>
        <v>34815000</v>
      </c>
      <c r="P22" s="53">
        <f t="shared" si="8"/>
        <v>34815000</v>
      </c>
    </row>
    <row r="23" spans="1:16" ht="16.5" customHeight="1" thickBot="1">
      <c r="A23" s="71"/>
      <c r="B23" s="71"/>
      <c r="C23" s="4" t="s">
        <v>13</v>
      </c>
      <c r="D23" s="4" t="s">
        <v>13</v>
      </c>
      <c r="E23" s="4" t="s">
        <v>13</v>
      </c>
      <c r="F23" s="4" t="s">
        <v>13</v>
      </c>
      <c r="G23" s="4" t="s">
        <v>17</v>
      </c>
      <c r="H23" s="45">
        <v>0</v>
      </c>
      <c r="I23" s="45">
        <v>0</v>
      </c>
      <c r="J23" s="45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</row>
    <row r="24" spans="1:16" ht="26.25" customHeight="1" thickBot="1">
      <c r="A24" s="71"/>
      <c r="B24" s="71"/>
      <c r="C24" s="4" t="s">
        <v>13</v>
      </c>
      <c r="D24" s="4" t="s">
        <v>13</v>
      </c>
      <c r="E24" s="4" t="s">
        <v>13</v>
      </c>
      <c r="F24" s="4" t="s">
        <v>13</v>
      </c>
      <c r="G24" s="4" t="s">
        <v>18</v>
      </c>
      <c r="H24" s="45">
        <v>201200</v>
      </c>
      <c r="I24" s="45">
        <v>763600</v>
      </c>
      <c r="J24" s="45">
        <v>498100</v>
      </c>
      <c r="K24" s="58">
        <v>534000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</row>
    <row r="25" spans="1:16" ht="27" customHeight="1" thickBot="1">
      <c r="A25" s="71"/>
      <c r="B25" s="71"/>
      <c r="C25" s="4" t="s">
        <v>13</v>
      </c>
      <c r="D25" s="4" t="s">
        <v>13</v>
      </c>
      <c r="E25" s="4" t="s">
        <v>13</v>
      </c>
      <c r="F25" s="4" t="s">
        <v>13</v>
      </c>
      <c r="G25" s="4" t="s">
        <v>44</v>
      </c>
      <c r="H25" s="45">
        <v>11769858.42</v>
      </c>
      <c r="I25" s="45">
        <v>5231594.25</v>
      </c>
      <c r="J25" s="45">
        <v>6289479.33</v>
      </c>
      <c r="K25" s="58">
        <v>14154950</v>
      </c>
      <c r="L25" s="58">
        <v>7548794.84</v>
      </c>
      <c r="M25" s="58">
        <v>10665636.16</v>
      </c>
      <c r="N25" s="45">
        <v>6963000</v>
      </c>
      <c r="O25" s="45">
        <v>34815000</v>
      </c>
      <c r="P25" s="45">
        <v>34815000</v>
      </c>
    </row>
    <row r="26" spans="1:16" ht="32.25" customHeight="1" thickBot="1">
      <c r="A26" s="72"/>
      <c r="B26" s="72"/>
      <c r="C26" s="4" t="s">
        <v>13</v>
      </c>
      <c r="D26" s="4" t="s">
        <v>13</v>
      </c>
      <c r="E26" s="4" t="s">
        <v>13</v>
      </c>
      <c r="F26" s="4" t="s">
        <v>13</v>
      </c>
      <c r="G26" s="4" t="s">
        <v>20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</row>
    <row r="27" spans="1:17" ht="48.75" customHeight="1" thickBot="1">
      <c r="A27" s="132" t="s">
        <v>71</v>
      </c>
      <c r="B27" s="132" t="s">
        <v>24</v>
      </c>
      <c r="C27" s="18" t="s">
        <v>13</v>
      </c>
      <c r="D27" s="18" t="s">
        <v>13</v>
      </c>
      <c r="E27" s="18" t="s">
        <v>25</v>
      </c>
      <c r="F27" s="18" t="s">
        <v>13</v>
      </c>
      <c r="G27" s="19" t="s">
        <v>16</v>
      </c>
      <c r="H27" s="48">
        <f aca="true" t="shared" si="9" ref="H27:P27">H28+H29+H30+H31</f>
        <v>129272090</v>
      </c>
      <c r="I27" s="48">
        <f t="shared" si="9"/>
        <v>138433200</v>
      </c>
      <c r="J27" s="48">
        <f t="shared" si="9"/>
        <v>134038438.91</v>
      </c>
      <c r="K27" s="48">
        <f t="shared" si="9"/>
        <v>142378800</v>
      </c>
      <c r="L27" s="48">
        <f t="shared" si="9"/>
        <v>131588300</v>
      </c>
      <c r="M27" s="48">
        <f t="shared" si="9"/>
        <v>132188300</v>
      </c>
      <c r="N27" s="48">
        <f t="shared" si="9"/>
        <v>116564400</v>
      </c>
      <c r="O27" s="48">
        <f t="shared" si="9"/>
        <v>582822000</v>
      </c>
      <c r="P27" s="48">
        <f t="shared" si="9"/>
        <v>582822000</v>
      </c>
      <c r="Q27" s="20"/>
    </row>
    <row r="28" spans="1:17" ht="15" customHeight="1" thickBot="1">
      <c r="A28" s="133"/>
      <c r="B28" s="133"/>
      <c r="C28" s="21" t="s">
        <v>13</v>
      </c>
      <c r="D28" s="21" t="s">
        <v>13</v>
      </c>
      <c r="E28" s="21" t="s">
        <v>13</v>
      </c>
      <c r="F28" s="21" t="s">
        <v>13</v>
      </c>
      <c r="G28" s="22" t="s">
        <v>17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23"/>
    </row>
    <row r="29" spans="1:17" ht="15.75" customHeight="1" thickBot="1">
      <c r="A29" s="133"/>
      <c r="B29" s="133"/>
      <c r="C29" s="21" t="s">
        <v>13</v>
      </c>
      <c r="D29" s="21" t="s">
        <v>13</v>
      </c>
      <c r="E29" s="21" t="s">
        <v>13</v>
      </c>
      <c r="F29" s="21" t="s">
        <v>13</v>
      </c>
      <c r="G29" s="22" t="s">
        <v>18</v>
      </c>
      <c r="H29" s="49">
        <v>128315000</v>
      </c>
      <c r="I29" s="49">
        <v>136526200</v>
      </c>
      <c r="J29" s="49">
        <v>131939100</v>
      </c>
      <c r="K29" s="57">
        <v>140305800</v>
      </c>
      <c r="L29" s="49">
        <v>130404600</v>
      </c>
      <c r="M29" s="49">
        <v>130404600</v>
      </c>
      <c r="N29" s="49">
        <v>114944400</v>
      </c>
      <c r="O29" s="49">
        <v>574722000</v>
      </c>
      <c r="P29" s="49">
        <v>574722000</v>
      </c>
      <c r="Q29" s="20"/>
    </row>
    <row r="30" spans="1:17" ht="16.5" customHeight="1" thickBot="1">
      <c r="A30" s="133"/>
      <c r="B30" s="133"/>
      <c r="C30" s="21" t="s">
        <v>13</v>
      </c>
      <c r="D30" s="21" t="s">
        <v>13</v>
      </c>
      <c r="E30" s="21" t="s">
        <v>13</v>
      </c>
      <c r="F30" s="21" t="s">
        <v>13</v>
      </c>
      <c r="G30" s="22" t="s">
        <v>44</v>
      </c>
      <c r="H30" s="49">
        <v>957090</v>
      </c>
      <c r="I30" s="49">
        <v>1907000</v>
      </c>
      <c r="J30" s="49">
        <v>2099338.91</v>
      </c>
      <c r="K30" s="49">
        <v>2073000</v>
      </c>
      <c r="L30" s="49">
        <v>1183700</v>
      </c>
      <c r="M30" s="49">
        <v>1783700</v>
      </c>
      <c r="N30" s="49">
        <v>1620000</v>
      </c>
      <c r="O30" s="49">
        <v>8100000</v>
      </c>
      <c r="P30" s="49">
        <v>8100000</v>
      </c>
      <c r="Q30" s="20"/>
    </row>
    <row r="31" spans="1:17" ht="16.5" customHeight="1" thickBot="1">
      <c r="A31" s="134"/>
      <c r="B31" s="134"/>
      <c r="C31" s="21" t="s">
        <v>13</v>
      </c>
      <c r="D31" s="21" t="s">
        <v>13</v>
      </c>
      <c r="E31" s="21" t="s">
        <v>13</v>
      </c>
      <c r="F31" s="21" t="s">
        <v>13</v>
      </c>
      <c r="G31" s="22" t="s">
        <v>20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20"/>
    </row>
    <row r="32" spans="1:16" ht="15.75" customHeight="1" thickBot="1">
      <c r="A32" s="111" t="s">
        <v>70</v>
      </c>
      <c r="B32" s="111" t="s">
        <v>118</v>
      </c>
      <c r="C32" s="3">
        <v>974</v>
      </c>
      <c r="D32" s="31" t="s">
        <v>100</v>
      </c>
      <c r="E32" s="3" t="s">
        <v>26</v>
      </c>
      <c r="F32" s="3" t="s">
        <v>13</v>
      </c>
      <c r="G32" s="13" t="s">
        <v>16</v>
      </c>
      <c r="H32" s="45">
        <f>H33+H34+H35</f>
        <v>7209600.19</v>
      </c>
      <c r="I32" s="45">
        <f>I33+I34+I35</f>
        <v>4444323.95</v>
      </c>
      <c r="J32" s="45">
        <f>J33+J34+J35</f>
        <v>2955647.27</v>
      </c>
      <c r="K32" s="45">
        <f>K33+K34+K35+K36</f>
        <v>1100901.84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</row>
    <row r="33" spans="1:16" ht="16.5" customHeight="1" thickBot="1">
      <c r="A33" s="112"/>
      <c r="B33" s="112"/>
      <c r="C33" s="39" t="s">
        <v>13</v>
      </c>
      <c r="D33" s="39" t="s">
        <v>13</v>
      </c>
      <c r="E33" s="39" t="s">
        <v>13</v>
      </c>
      <c r="F33" s="39" t="s">
        <v>13</v>
      </c>
      <c r="G33" s="38" t="s">
        <v>17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</row>
    <row r="34" spans="1:16" ht="16.5" customHeight="1" thickBot="1">
      <c r="A34" s="112"/>
      <c r="B34" s="112"/>
      <c r="C34" s="39" t="s">
        <v>13</v>
      </c>
      <c r="D34" s="39" t="s">
        <v>13</v>
      </c>
      <c r="E34" s="39" t="s">
        <v>13</v>
      </c>
      <c r="F34" s="39" t="s">
        <v>13</v>
      </c>
      <c r="G34" s="38" t="s">
        <v>18</v>
      </c>
      <c r="H34" s="46">
        <v>0</v>
      </c>
      <c r="I34" s="45">
        <v>0</v>
      </c>
      <c r="J34" s="45">
        <v>283500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</row>
    <row r="35" spans="1:16" ht="16.5" customHeight="1" thickBot="1">
      <c r="A35" s="112"/>
      <c r="B35" s="112"/>
      <c r="C35" s="39" t="s">
        <v>13</v>
      </c>
      <c r="D35" s="39" t="s">
        <v>13</v>
      </c>
      <c r="E35" s="39" t="s">
        <v>13</v>
      </c>
      <c r="F35" s="39" t="s">
        <v>13</v>
      </c>
      <c r="G35" s="38" t="s">
        <v>44</v>
      </c>
      <c r="H35" s="45">
        <v>7209600.19</v>
      </c>
      <c r="I35" s="45">
        <v>4444323.95</v>
      </c>
      <c r="J35" s="45">
        <v>2672147.27</v>
      </c>
      <c r="K35" s="58">
        <v>1100901.84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</row>
    <row r="36" spans="1:16" ht="16.5" customHeight="1" thickBot="1">
      <c r="A36" s="112"/>
      <c r="B36" s="112"/>
      <c r="C36" s="39" t="s">
        <v>13</v>
      </c>
      <c r="D36" s="39" t="s">
        <v>13</v>
      </c>
      <c r="E36" s="39" t="s">
        <v>13</v>
      </c>
      <c r="F36" s="39" t="s">
        <v>13</v>
      </c>
      <c r="G36" s="38" t="s">
        <v>20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</row>
    <row r="37" spans="1:16" ht="15.75" customHeight="1" hidden="1" thickBot="1">
      <c r="A37" s="113"/>
      <c r="B37" s="113"/>
      <c r="C37" s="3">
        <v>974</v>
      </c>
      <c r="D37" s="31" t="s">
        <v>100</v>
      </c>
      <c r="E37" s="3" t="s">
        <v>26</v>
      </c>
      <c r="F37" s="3" t="s">
        <v>13</v>
      </c>
      <c r="G37" s="13" t="s">
        <v>16</v>
      </c>
      <c r="H37" s="50">
        <v>0</v>
      </c>
      <c r="I37" s="45">
        <f>I38+I39+I40+I41</f>
        <v>0</v>
      </c>
      <c r="J37" s="45">
        <f>J38+J39+J40+J41</f>
        <v>0</v>
      </c>
      <c r="K37" s="45">
        <f>K38+K39+K40+K41</f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</row>
    <row r="38" spans="1:16" ht="16.5" customHeight="1" hidden="1" thickBot="1">
      <c r="A38" s="113"/>
      <c r="B38" s="113"/>
      <c r="C38" s="4" t="s">
        <v>13</v>
      </c>
      <c r="D38" s="4" t="s">
        <v>13</v>
      </c>
      <c r="E38" s="4" t="s">
        <v>13</v>
      </c>
      <c r="F38" s="4" t="s">
        <v>13</v>
      </c>
      <c r="G38" s="6" t="s">
        <v>17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</row>
    <row r="39" spans="1:16" ht="16.5" customHeight="1" hidden="1" thickBot="1">
      <c r="A39" s="113"/>
      <c r="B39" s="113"/>
      <c r="C39" s="4" t="s">
        <v>13</v>
      </c>
      <c r="D39" s="4" t="s">
        <v>13</v>
      </c>
      <c r="E39" s="4" t="s">
        <v>13</v>
      </c>
      <c r="F39" s="4" t="s">
        <v>13</v>
      </c>
      <c r="G39" s="6" t="s">
        <v>18</v>
      </c>
      <c r="H39" s="46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</row>
    <row r="40" spans="1:16" ht="16.5" customHeight="1" hidden="1" thickBot="1">
      <c r="A40" s="113"/>
      <c r="B40" s="113"/>
      <c r="C40" s="4" t="s">
        <v>13</v>
      </c>
      <c r="D40" s="4" t="s">
        <v>13</v>
      </c>
      <c r="E40" s="4" t="s">
        <v>13</v>
      </c>
      <c r="F40" s="4" t="s">
        <v>13</v>
      </c>
      <c r="G40" s="6" t="s">
        <v>44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</row>
    <row r="41" spans="1:16" ht="16.5" customHeight="1" hidden="1" thickBot="1">
      <c r="A41" s="114"/>
      <c r="B41" s="114"/>
      <c r="C41" s="4" t="s">
        <v>13</v>
      </c>
      <c r="D41" s="4" t="s">
        <v>13</v>
      </c>
      <c r="E41" s="4" t="s">
        <v>13</v>
      </c>
      <c r="F41" s="4" t="s">
        <v>13</v>
      </c>
      <c r="G41" s="6" t="s">
        <v>20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</row>
    <row r="42" spans="1:16" ht="15" customHeight="1" thickBot="1">
      <c r="A42" s="63" t="s">
        <v>99</v>
      </c>
      <c r="B42" s="63" t="s">
        <v>110</v>
      </c>
      <c r="C42" s="3" t="s">
        <v>13</v>
      </c>
      <c r="D42" s="3" t="s">
        <v>13</v>
      </c>
      <c r="E42" s="3" t="s">
        <v>27</v>
      </c>
      <c r="F42" s="3" t="s">
        <v>13</v>
      </c>
      <c r="G42" s="13" t="s">
        <v>16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</row>
    <row r="43" spans="1:16" ht="15" customHeight="1" thickBot="1">
      <c r="A43" s="64"/>
      <c r="B43" s="64"/>
      <c r="C43" s="4" t="s">
        <v>13</v>
      </c>
      <c r="D43" s="4" t="s">
        <v>13</v>
      </c>
      <c r="E43" s="4" t="s">
        <v>13</v>
      </c>
      <c r="F43" s="4" t="s">
        <v>13</v>
      </c>
      <c r="G43" s="6" t="s">
        <v>17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</row>
    <row r="44" spans="1:16" ht="27.75" customHeight="1" thickBot="1">
      <c r="A44" s="64"/>
      <c r="B44" s="64"/>
      <c r="C44" s="4" t="s">
        <v>13</v>
      </c>
      <c r="D44" s="4" t="s">
        <v>13</v>
      </c>
      <c r="E44" s="4" t="s">
        <v>13</v>
      </c>
      <c r="F44" s="4" t="s">
        <v>13</v>
      </c>
      <c r="G44" s="6" t="s">
        <v>18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</row>
    <row r="45" spans="1:16" ht="30.75" customHeight="1" thickBot="1">
      <c r="A45" s="64"/>
      <c r="B45" s="64"/>
      <c r="C45" s="4" t="s">
        <v>13</v>
      </c>
      <c r="D45" s="4" t="s">
        <v>13</v>
      </c>
      <c r="E45" s="4" t="s">
        <v>13</v>
      </c>
      <c r="F45" s="4" t="s">
        <v>13</v>
      </c>
      <c r="G45" s="6" t="s">
        <v>44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</row>
    <row r="46" spans="1:16" ht="16.5" customHeight="1" thickBot="1">
      <c r="A46" s="65"/>
      <c r="B46" s="65"/>
      <c r="C46" s="4" t="s">
        <v>13</v>
      </c>
      <c r="D46" s="4" t="s">
        <v>13</v>
      </c>
      <c r="E46" s="4" t="s">
        <v>13</v>
      </c>
      <c r="F46" s="4" t="s">
        <v>13</v>
      </c>
      <c r="G46" s="6" t="s">
        <v>20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</row>
    <row r="47" spans="1:16" ht="82.5" customHeight="1" thickBot="1">
      <c r="A47" s="63" t="s">
        <v>72</v>
      </c>
      <c r="B47" s="63" t="s">
        <v>28</v>
      </c>
      <c r="C47" s="3" t="s">
        <v>13</v>
      </c>
      <c r="D47" s="3" t="s">
        <v>13</v>
      </c>
      <c r="E47" s="3" t="s">
        <v>29</v>
      </c>
      <c r="F47" s="3" t="s">
        <v>13</v>
      </c>
      <c r="G47" s="13" t="s">
        <v>16</v>
      </c>
      <c r="H47" s="50">
        <f>H48+H49+H50+H51</f>
        <v>0</v>
      </c>
      <c r="I47" s="50">
        <f aca="true" t="shared" si="10" ref="I47:P47">I48+I49+I50+I51</f>
        <v>0</v>
      </c>
      <c r="J47" s="50">
        <f t="shared" si="10"/>
        <v>0</v>
      </c>
      <c r="K47" s="50">
        <f t="shared" si="10"/>
        <v>0</v>
      </c>
      <c r="L47" s="50">
        <f t="shared" si="10"/>
        <v>0</v>
      </c>
      <c r="M47" s="50">
        <f t="shared" si="10"/>
        <v>0</v>
      </c>
      <c r="N47" s="50">
        <f t="shared" si="10"/>
        <v>0</v>
      </c>
      <c r="O47" s="50">
        <f t="shared" si="10"/>
        <v>0</v>
      </c>
      <c r="P47" s="50">
        <f t="shared" si="10"/>
        <v>0</v>
      </c>
    </row>
    <row r="48" spans="1:16" ht="15" customHeight="1" thickBot="1">
      <c r="A48" s="64"/>
      <c r="B48" s="64"/>
      <c r="C48" s="4" t="s">
        <v>13</v>
      </c>
      <c r="D48" s="4" t="s">
        <v>13</v>
      </c>
      <c r="E48" s="4" t="s">
        <v>13</v>
      </c>
      <c r="F48" s="4" t="s">
        <v>13</v>
      </c>
      <c r="G48" s="6" t="s">
        <v>17</v>
      </c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5.75" customHeight="1" thickBot="1">
      <c r="A49" s="64"/>
      <c r="B49" s="64"/>
      <c r="C49" s="4" t="s">
        <v>13</v>
      </c>
      <c r="D49" s="4" t="s">
        <v>13</v>
      </c>
      <c r="E49" s="4" t="s">
        <v>13</v>
      </c>
      <c r="F49" s="4" t="s">
        <v>13</v>
      </c>
      <c r="G49" s="6" t="s">
        <v>18</v>
      </c>
      <c r="H49" s="46"/>
      <c r="I49" s="46"/>
      <c r="J49" s="46"/>
      <c r="K49" s="45"/>
      <c r="L49" s="45"/>
      <c r="M49" s="45"/>
      <c r="N49" s="45"/>
      <c r="O49" s="45"/>
      <c r="P49" s="45"/>
    </row>
    <row r="50" spans="1:16" ht="16.5" customHeight="1" thickBot="1">
      <c r="A50" s="64"/>
      <c r="B50" s="64"/>
      <c r="C50" s="4" t="s">
        <v>13</v>
      </c>
      <c r="D50" s="4" t="s">
        <v>13</v>
      </c>
      <c r="E50" s="4" t="s">
        <v>13</v>
      </c>
      <c r="F50" s="4" t="s">
        <v>13</v>
      </c>
      <c r="G50" s="6" t="s">
        <v>44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</row>
    <row r="51" spans="1:16" ht="16.5" customHeight="1" thickBot="1">
      <c r="A51" s="65"/>
      <c r="B51" s="65"/>
      <c r="C51" s="4" t="s">
        <v>13</v>
      </c>
      <c r="D51" s="4" t="s">
        <v>13</v>
      </c>
      <c r="E51" s="4" t="s">
        <v>13</v>
      </c>
      <c r="F51" s="4" t="s">
        <v>13</v>
      </c>
      <c r="G51" s="6" t="s">
        <v>20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</row>
    <row r="52" spans="1:16" ht="15" customHeight="1" thickBot="1">
      <c r="A52" s="63" t="s">
        <v>98</v>
      </c>
      <c r="B52" s="63" t="s">
        <v>30</v>
      </c>
      <c r="C52" s="3" t="s">
        <v>13</v>
      </c>
      <c r="D52" s="3" t="s">
        <v>13</v>
      </c>
      <c r="E52" s="3" t="s">
        <v>31</v>
      </c>
      <c r="F52" s="3" t="s">
        <v>13</v>
      </c>
      <c r="G52" s="13" t="s">
        <v>16</v>
      </c>
      <c r="H52" s="47">
        <f>H53+H54+H55+H56</f>
        <v>0</v>
      </c>
      <c r="I52" s="47">
        <f aca="true" t="shared" si="11" ref="I52:P52">I53+I54+I55+I56</f>
        <v>0</v>
      </c>
      <c r="J52" s="47">
        <f t="shared" si="11"/>
        <v>0</v>
      </c>
      <c r="K52" s="47">
        <f t="shared" si="11"/>
        <v>0</v>
      </c>
      <c r="L52" s="47">
        <f t="shared" si="11"/>
        <v>0</v>
      </c>
      <c r="M52" s="47">
        <f t="shared" si="11"/>
        <v>0</v>
      </c>
      <c r="N52" s="47">
        <f t="shared" si="11"/>
        <v>0</v>
      </c>
      <c r="O52" s="47">
        <f t="shared" si="11"/>
        <v>0</v>
      </c>
      <c r="P52" s="47">
        <f t="shared" si="11"/>
        <v>0</v>
      </c>
    </row>
    <row r="53" spans="1:16" ht="16.5" customHeight="1" thickBot="1">
      <c r="A53" s="64"/>
      <c r="B53" s="64"/>
      <c r="C53" s="4" t="s">
        <v>13</v>
      </c>
      <c r="D53" s="4" t="s">
        <v>13</v>
      </c>
      <c r="E53" s="4" t="s">
        <v>13</v>
      </c>
      <c r="F53" s="4" t="s">
        <v>13</v>
      </c>
      <c r="G53" s="6" t="s">
        <v>17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</row>
    <row r="54" spans="1:16" ht="16.5" customHeight="1" thickBot="1">
      <c r="A54" s="64"/>
      <c r="B54" s="64"/>
      <c r="C54" s="4" t="s">
        <v>13</v>
      </c>
      <c r="D54" s="4" t="s">
        <v>13</v>
      </c>
      <c r="E54" s="4" t="s">
        <v>13</v>
      </c>
      <c r="F54" s="4" t="s">
        <v>13</v>
      </c>
      <c r="G54" s="6" t="s">
        <v>18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</row>
    <row r="55" spans="1:16" ht="16.5" customHeight="1" thickBot="1">
      <c r="A55" s="64"/>
      <c r="B55" s="64"/>
      <c r="C55" s="4" t="s">
        <v>13</v>
      </c>
      <c r="D55" s="4" t="s">
        <v>13</v>
      </c>
      <c r="E55" s="4" t="s">
        <v>13</v>
      </c>
      <c r="F55" s="4" t="s">
        <v>13</v>
      </c>
      <c r="G55" s="6" t="s">
        <v>44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</row>
    <row r="56" spans="1:16" ht="16.5" customHeight="1" thickBot="1">
      <c r="A56" s="65"/>
      <c r="B56" s="65"/>
      <c r="C56" s="4" t="s">
        <v>13</v>
      </c>
      <c r="D56" s="4" t="s">
        <v>13</v>
      </c>
      <c r="E56" s="4" t="s">
        <v>13</v>
      </c>
      <c r="F56" s="4" t="s">
        <v>13</v>
      </c>
      <c r="G56" s="6" t="s">
        <v>20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</row>
    <row r="57" spans="1:16" ht="15.75" customHeight="1" thickBot="1">
      <c r="A57" s="63" t="s">
        <v>97</v>
      </c>
      <c r="B57" s="63" t="s">
        <v>111</v>
      </c>
      <c r="C57" s="16" t="s">
        <v>13</v>
      </c>
      <c r="D57" s="16" t="s">
        <v>13</v>
      </c>
      <c r="E57" s="3" t="s">
        <v>32</v>
      </c>
      <c r="F57" s="3" t="s">
        <v>13</v>
      </c>
      <c r="G57" s="13" t="s">
        <v>16</v>
      </c>
      <c r="H57" s="50">
        <f aca="true" t="shared" si="12" ref="H57:P57">H58+H59+H60+M62</f>
        <v>17986.2</v>
      </c>
      <c r="I57" s="50">
        <f t="shared" si="12"/>
        <v>11665.9</v>
      </c>
      <c r="J57" s="50">
        <f t="shared" si="12"/>
        <v>29962.33</v>
      </c>
      <c r="K57" s="50">
        <f t="shared" si="12"/>
        <v>35000</v>
      </c>
      <c r="L57" s="50">
        <f t="shared" si="12"/>
        <v>20000</v>
      </c>
      <c r="M57" s="50">
        <f t="shared" si="12"/>
        <v>20000</v>
      </c>
      <c r="N57" s="50">
        <f t="shared" si="12"/>
        <v>5000</v>
      </c>
      <c r="O57" s="50">
        <f t="shared" si="12"/>
        <v>25000</v>
      </c>
      <c r="P57" s="50">
        <f t="shared" si="12"/>
        <v>25000</v>
      </c>
    </row>
    <row r="58" spans="1:16" ht="16.5" customHeight="1" thickBot="1">
      <c r="A58" s="64"/>
      <c r="B58" s="64"/>
      <c r="C58" s="4" t="s">
        <v>13</v>
      </c>
      <c r="D58" s="4" t="s">
        <v>13</v>
      </c>
      <c r="E58" s="4" t="s">
        <v>13</v>
      </c>
      <c r="F58" s="4" t="s">
        <v>13</v>
      </c>
      <c r="G58" s="6" t="s">
        <v>17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</row>
    <row r="59" spans="1:16" ht="15.75" customHeight="1" thickBot="1">
      <c r="A59" s="64"/>
      <c r="B59" s="64"/>
      <c r="C59" s="4" t="s">
        <v>13</v>
      </c>
      <c r="D59" s="4" t="s">
        <v>13</v>
      </c>
      <c r="E59" s="4" t="s">
        <v>13</v>
      </c>
      <c r="F59" s="4" t="s">
        <v>13</v>
      </c>
      <c r="G59" s="6" t="s">
        <v>18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</row>
    <row r="60" spans="1:16" ht="16.5" customHeight="1" thickBot="1">
      <c r="A60" s="64"/>
      <c r="B60" s="64"/>
      <c r="C60" s="4" t="s">
        <v>13</v>
      </c>
      <c r="D60" s="4" t="s">
        <v>13</v>
      </c>
      <c r="E60" s="4" t="s">
        <v>13</v>
      </c>
      <c r="F60" s="4" t="s">
        <v>13</v>
      </c>
      <c r="G60" s="6" t="s">
        <v>44</v>
      </c>
      <c r="H60" s="45">
        <v>17986.2</v>
      </c>
      <c r="I60" s="50">
        <v>11665.9</v>
      </c>
      <c r="J60" s="50">
        <v>29962.33</v>
      </c>
      <c r="K60" s="50">
        <v>35000</v>
      </c>
      <c r="L60" s="45">
        <v>20000</v>
      </c>
      <c r="M60" s="45">
        <v>20000</v>
      </c>
      <c r="N60" s="45">
        <v>5000</v>
      </c>
      <c r="O60" s="45">
        <v>25000</v>
      </c>
      <c r="P60" s="45">
        <v>25000</v>
      </c>
    </row>
    <row r="61" spans="1:16" ht="15.75" thickBot="1">
      <c r="A61" s="65"/>
      <c r="B61" s="65"/>
      <c r="C61" s="4" t="s">
        <v>13</v>
      </c>
      <c r="D61" s="4" t="s">
        <v>13</v>
      </c>
      <c r="E61" s="4" t="s">
        <v>13</v>
      </c>
      <c r="F61" s="4" t="s">
        <v>13</v>
      </c>
      <c r="G61" s="6" t="s">
        <v>20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</row>
    <row r="62" spans="1:16" ht="52.5" customHeight="1" thickBot="1">
      <c r="A62" s="63" t="s">
        <v>96</v>
      </c>
      <c r="B62" s="63" t="s">
        <v>112</v>
      </c>
      <c r="C62" s="4" t="s">
        <v>13</v>
      </c>
      <c r="D62" s="4" t="s">
        <v>13</v>
      </c>
      <c r="E62" s="4" t="s">
        <v>13</v>
      </c>
      <c r="F62" s="4" t="s">
        <v>13</v>
      </c>
      <c r="G62" s="6" t="s">
        <v>16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</row>
    <row r="63" spans="1:16" ht="15" customHeight="1" thickBot="1">
      <c r="A63" s="64"/>
      <c r="B63" s="64"/>
      <c r="C63" s="4" t="s">
        <v>13</v>
      </c>
      <c r="D63" s="4" t="s">
        <v>13</v>
      </c>
      <c r="E63" s="4" t="s">
        <v>13</v>
      </c>
      <c r="F63" s="4" t="s">
        <v>13</v>
      </c>
      <c r="G63" s="6" t="s">
        <v>17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</row>
    <row r="64" spans="1:16" ht="16.5" customHeight="1" thickBot="1">
      <c r="A64" s="64"/>
      <c r="B64" s="64"/>
      <c r="C64" s="4" t="s">
        <v>13</v>
      </c>
      <c r="D64" s="4" t="s">
        <v>13</v>
      </c>
      <c r="E64" s="4" t="s">
        <v>13</v>
      </c>
      <c r="F64" s="4" t="s">
        <v>13</v>
      </c>
      <c r="G64" s="6" t="s">
        <v>18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</row>
    <row r="65" spans="1:16" ht="16.5" customHeight="1" thickBot="1">
      <c r="A65" s="64"/>
      <c r="B65" s="64"/>
      <c r="C65" s="4" t="s">
        <v>13</v>
      </c>
      <c r="D65" s="4" t="s">
        <v>13</v>
      </c>
      <c r="E65" s="4" t="s">
        <v>13</v>
      </c>
      <c r="F65" s="4" t="s">
        <v>13</v>
      </c>
      <c r="G65" s="6" t="s">
        <v>44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</row>
    <row r="66" spans="1:16" ht="15.75" thickBot="1">
      <c r="A66" s="65"/>
      <c r="B66" s="65"/>
      <c r="C66" s="4" t="s">
        <v>13</v>
      </c>
      <c r="D66" s="4" t="s">
        <v>13</v>
      </c>
      <c r="E66" s="4" t="s">
        <v>13</v>
      </c>
      <c r="F66" s="4" t="s">
        <v>13</v>
      </c>
      <c r="G66" s="6" t="s">
        <v>20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</row>
    <row r="67" spans="1:16" ht="15.75" customHeight="1" thickBot="1">
      <c r="A67" s="63" t="s">
        <v>89</v>
      </c>
      <c r="B67" s="63" t="s">
        <v>119</v>
      </c>
      <c r="C67" s="3" t="s">
        <v>13</v>
      </c>
      <c r="D67" s="3" t="s">
        <v>13</v>
      </c>
      <c r="E67" s="3" t="s">
        <v>33</v>
      </c>
      <c r="F67" s="3" t="s">
        <v>13</v>
      </c>
      <c r="G67" s="13" t="s">
        <v>16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</row>
    <row r="68" spans="1:16" ht="25.5" customHeight="1" thickBot="1">
      <c r="A68" s="64"/>
      <c r="B68" s="64"/>
      <c r="C68" s="4" t="s">
        <v>13</v>
      </c>
      <c r="D68" s="4" t="s">
        <v>13</v>
      </c>
      <c r="E68" s="4" t="s">
        <v>13</v>
      </c>
      <c r="F68" s="4" t="s">
        <v>13</v>
      </c>
      <c r="G68" s="6" t="s">
        <v>17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</row>
    <row r="69" spans="1:16" ht="30.75" customHeight="1" thickBot="1">
      <c r="A69" s="64"/>
      <c r="B69" s="64"/>
      <c r="C69" s="4" t="s">
        <v>13</v>
      </c>
      <c r="D69" s="4" t="s">
        <v>13</v>
      </c>
      <c r="E69" s="4" t="s">
        <v>13</v>
      </c>
      <c r="F69" s="4" t="s">
        <v>13</v>
      </c>
      <c r="G69" s="6" t="s">
        <v>18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</row>
    <row r="70" spans="1:16" ht="46.5" customHeight="1" thickBot="1">
      <c r="A70" s="64"/>
      <c r="B70" s="64"/>
      <c r="C70" s="4" t="s">
        <v>13</v>
      </c>
      <c r="D70" s="4" t="s">
        <v>13</v>
      </c>
      <c r="E70" s="4" t="s">
        <v>13</v>
      </c>
      <c r="F70" s="4" t="s">
        <v>13</v>
      </c>
      <c r="G70" s="6" t="s">
        <v>44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</row>
    <row r="71" spans="1:16" ht="15.75" thickBot="1">
      <c r="A71" s="64"/>
      <c r="B71" s="65"/>
      <c r="C71" s="4" t="s">
        <v>13</v>
      </c>
      <c r="D71" s="4" t="s">
        <v>13</v>
      </c>
      <c r="E71" s="4" t="s">
        <v>13</v>
      </c>
      <c r="F71" s="4" t="s">
        <v>13</v>
      </c>
      <c r="G71" s="6" t="s">
        <v>20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</row>
    <row r="72" spans="1:16" ht="15.75" customHeight="1" thickBot="1">
      <c r="A72" s="60" t="s">
        <v>90</v>
      </c>
      <c r="B72" s="60" t="s">
        <v>34</v>
      </c>
      <c r="C72" s="3" t="s">
        <v>13</v>
      </c>
      <c r="D72" s="3" t="s">
        <v>13</v>
      </c>
      <c r="E72" s="3" t="s">
        <v>35</v>
      </c>
      <c r="F72" s="3" t="s">
        <v>13</v>
      </c>
      <c r="G72" s="13" t="s">
        <v>16</v>
      </c>
      <c r="H72" s="50">
        <f>H73+H74+H75+H76</f>
        <v>426177.27</v>
      </c>
      <c r="I72" s="50">
        <f>I73+I74+I75+I76</f>
        <v>2075520.06</v>
      </c>
      <c r="J72" s="50">
        <f>J73+J74+J75+J76</f>
        <v>5272485.29</v>
      </c>
      <c r="K72" s="50">
        <f aca="true" t="shared" si="13" ref="K72:P72">K73+K74+K75+K76</f>
        <v>7834948</v>
      </c>
      <c r="L72" s="50">
        <f t="shared" si="13"/>
        <v>7901267</v>
      </c>
      <c r="M72" s="50">
        <f t="shared" si="13"/>
        <v>7783467</v>
      </c>
      <c r="N72" s="50">
        <f t="shared" si="13"/>
        <v>103400</v>
      </c>
      <c r="O72" s="50">
        <f t="shared" si="13"/>
        <v>517000</v>
      </c>
      <c r="P72" s="50">
        <f t="shared" si="13"/>
        <v>517000</v>
      </c>
    </row>
    <row r="73" spans="1:16" ht="16.5" customHeight="1" thickBot="1">
      <c r="A73" s="61"/>
      <c r="B73" s="61"/>
      <c r="C73" s="4" t="s">
        <v>13</v>
      </c>
      <c r="D73" s="4" t="s">
        <v>13</v>
      </c>
      <c r="E73" s="4" t="s">
        <v>13</v>
      </c>
      <c r="F73" s="4" t="s">
        <v>13</v>
      </c>
      <c r="G73" s="6" t="s">
        <v>17</v>
      </c>
      <c r="H73" s="45">
        <v>50277.27</v>
      </c>
      <c r="I73" s="45">
        <v>2012910.06</v>
      </c>
      <c r="J73" s="45">
        <v>3935752.29</v>
      </c>
      <c r="K73" s="58">
        <v>4761466</v>
      </c>
      <c r="L73" s="58">
        <v>4882600</v>
      </c>
      <c r="M73" s="58">
        <v>4761500</v>
      </c>
      <c r="N73" s="45">
        <v>0</v>
      </c>
      <c r="O73" s="45">
        <v>0</v>
      </c>
      <c r="P73" s="45">
        <v>0</v>
      </c>
    </row>
    <row r="74" spans="1:16" ht="16.5" customHeight="1" thickBot="1">
      <c r="A74" s="61"/>
      <c r="B74" s="61"/>
      <c r="C74" s="4" t="s">
        <v>13</v>
      </c>
      <c r="D74" s="4" t="s">
        <v>13</v>
      </c>
      <c r="E74" s="4" t="s">
        <v>13</v>
      </c>
      <c r="F74" s="4" t="s">
        <v>13</v>
      </c>
      <c r="G74" s="6" t="s">
        <v>18</v>
      </c>
      <c r="H74" s="46">
        <v>375900</v>
      </c>
      <c r="I74" s="46">
        <v>53055</v>
      </c>
      <c r="J74" s="46">
        <v>1298916</v>
      </c>
      <c r="K74" s="59">
        <v>2750448</v>
      </c>
      <c r="L74" s="59">
        <v>2705500</v>
      </c>
      <c r="M74" s="59">
        <v>2704800</v>
      </c>
      <c r="N74" s="46">
        <v>103400</v>
      </c>
      <c r="O74" s="46">
        <v>517000</v>
      </c>
      <c r="P74" s="46">
        <v>517000</v>
      </c>
    </row>
    <row r="75" spans="1:16" ht="16.5" customHeight="1" thickBot="1">
      <c r="A75" s="61"/>
      <c r="B75" s="61"/>
      <c r="C75" s="4" t="s">
        <v>13</v>
      </c>
      <c r="D75" s="4" t="s">
        <v>13</v>
      </c>
      <c r="E75" s="4" t="s">
        <v>13</v>
      </c>
      <c r="F75" s="4" t="s">
        <v>13</v>
      </c>
      <c r="G75" s="6" t="s">
        <v>44</v>
      </c>
      <c r="H75" s="45">
        <v>0</v>
      </c>
      <c r="I75" s="45">
        <v>9555</v>
      </c>
      <c r="J75" s="45">
        <v>37817</v>
      </c>
      <c r="K75" s="58">
        <v>323034</v>
      </c>
      <c r="L75" s="58">
        <v>313167</v>
      </c>
      <c r="M75" s="58">
        <v>317167</v>
      </c>
      <c r="N75" s="45">
        <v>0</v>
      </c>
      <c r="O75" s="45">
        <v>0</v>
      </c>
      <c r="P75" s="45">
        <v>0</v>
      </c>
    </row>
    <row r="76" spans="1:16" ht="15.75" thickBot="1">
      <c r="A76" s="62"/>
      <c r="B76" s="62"/>
      <c r="C76" s="4" t="s">
        <v>13</v>
      </c>
      <c r="D76" s="4" t="s">
        <v>13</v>
      </c>
      <c r="E76" s="4" t="s">
        <v>13</v>
      </c>
      <c r="F76" s="4" t="s">
        <v>13</v>
      </c>
      <c r="G76" s="6" t="s">
        <v>20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</row>
    <row r="77" spans="1:16" ht="16.5" customHeight="1" thickBot="1">
      <c r="A77" s="63" t="s">
        <v>91</v>
      </c>
      <c r="B77" s="63" t="s">
        <v>36</v>
      </c>
      <c r="C77" s="3" t="s">
        <v>13</v>
      </c>
      <c r="D77" s="3" t="s">
        <v>13</v>
      </c>
      <c r="E77" s="3" t="s">
        <v>126</v>
      </c>
      <c r="F77" s="3" t="s">
        <v>13</v>
      </c>
      <c r="G77" s="13" t="s">
        <v>16</v>
      </c>
      <c r="H77" s="45">
        <f>H78+H79+H80+H81</f>
        <v>13739374</v>
      </c>
      <c r="I77" s="45">
        <f>I78+I79+I80+I81</f>
        <v>19562860.01</v>
      </c>
      <c r="J77" s="45">
        <f>J78+J79+J80+J81</f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</row>
    <row r="78" spans="1:16" ht="16.5" customHeight="1" thickBot="1">
      <c r="A78" s="64"/>
      <c r="B78" s="64"/>
      <c r="C78" s="4" t="s">
        <v>13</v>
      </c>
      <c r="D78" s="4" t="s">
        <v>13</v>
      </c>
      <c r="E78" s="4" t="s">
        <v>13</v>
      </c>
      <c r="F78" s="4" t="s">
        <v>13</v>
      </c>
      <c r="G78" s="6" t="s">
        <v>17</v>
      </c>
      <c r="H78" s="45"/>
      <c r="I78" s="45"/>
      <c r="J78" s="45"/>
      <c r="K78" s="45"/>
      <c r="L78" s="45"/>
      <c r="M78" s="45"/>
      <c r="N78" s="45"/>
      <c r="O78" s="45"/>
      <c r="P78" s="45"/>
    </row>
    <row r="79" spans="1:16" ht="15.75" customHeight="1" thickBot="1">
      <c r="A79" s="64"/>
      <c r="B79" s="64"/>
      <c r="C79" s="4" t="s">
        <v>13</v>
      </c>
      <c r="D79" s="4" t="s">
        <v>13</v>
      </c>
      <c r="E79" s="4" t="s">
        <v>13</v>
      </c>
      <c r="F79" s="4" t="s">
        <v>13</v>
      </c>
      <c r="G79" s="6" t="s">
        <v>18</v>
      </c>
      <c r="H79" s="46">
        <v>13405900</v>
      </c>
      <c r="I79" s="46">
        <v>18578006.01</v>
      </c>
      <c r="J79" s="46">
        <v>0</v>
      </c>
      <c r="K79" s="46"/>
      <c r="L79" s="46"/>
      <c r="M79" s="46"/>
      <c r="N79" s="46"/>
      <c r="O79" s="46"/>
      <c r="P79" s="46"/>
    </row>
    <row r="80" spans="1:16" ht="15.75" customHeight="1" thickBot="1">
      <c r="A80" s="64"/>
      <c r="B80" s="64"/>
      <c r="C80" s="4" t="s">
        <v>13</v>
      </c>
      <c r="D80" s="4" t="s">
        <v>13</v>
      </c>
      <c r="E80" s="4" t="s">
        <v>13</v>
      </c>
      <c r="F80" s="4" t="s">
        <v>13</v>
      </c>
      <c r="G80" s="6" t="s">
        <v>44</v>
      </c>
      <c r="H80" s="45">
        <v>333474</v>
      </c>
      <c r="I80" s="45">
        <v>984854</v>
      </c>
      <c r="J80" s="45">
        <v>0</v>
      </c>
      <c r="K80" s="45"/>
      <c r="L80" s="45"/>
      <c r="M80" s="45"/>
      <c r="N80" s="45"/>
      <c r="O80" s="45"/>
      <c r="P80" s="45"/>
    </row>
    <row r="81" spans="1:16" ht="15.75" customHeight="1" thickBot="1">
      <c r="A81" s="65"/>
      <c r="B81" s="65"/>
      <c r="C81" s="4" t="s">
        <v>13</v>
      </c>
      <c r="D81" s="4" t="s">
        <v>13</v>
      </c>
      <c r="E81" s="4" t="s">
        <v>13</v>
      </c>
      <c r="F81" s="4" t="s">
        <v>13</v>
      </c>
      <c r="G81" s="6" t="s">
        <v>20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</row>
    <row r="82" spans="1:16" ht="16.5" customHeight="1" thickBot="1">
      <c r="A82" s="63" t="s">
        <v>92</v>
      </c>
      <c r="B82" s="63" t="s">
        <v>120</v>
      </c>
      <c r="C82" s="3" t="s">
        <v>13</v>
      </c>
      <c r="D82" s="3" t="s">
        <v>13</v>
      </c>
      <c r="E82" s="24" t="s">
        <v>37</v>
      </c>
      <c r="F82" s="3" t="s">
        <v>13</v>
      </c>
      <c r="G82" s="13" t="s">
        <v>16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</row>
    <row r="83" spans="1:16" ht="16.5" customHeight="1" thickBot="1">
      <c r="A83" s="64"/>
      <c r="B83" s="64"/>
      <c r="C83" s="4" t="s">
        <v>13</v>
      </c>
      <c r="D83" s="4" t="s">
        <v>13</v>
      </c>
      <c r="E83" s="4" t="s">
        <v>13</v>
      </c>
      <c r="F83" s="4" t="s">
        <v>13</v>
      </c>
      <c r="G83" s="6" t="s">
        <v>17</v>
      </c>
      <c r="H83" s="45"/>
      <c r="I83" s="45"/>
      <c r="J83" s="45"/>
      <c r="K83" s="45"/>
      <c r="L83" s="45"/>
      <c r="M83" s="45"/>
      <c r="N83" s="45"/>
      <c r="O83" s="45"/>
      <c r="P83" s="45"/>
    </row>
    <row r="84" spans="1:16" ht="15.75" customHeight="1" thickBot="1">
      <c r="A84" s="64"/>
      <c r="B84" s="64"/>
      <c r="C84" s="4" t="s">
        <v>13</v>
      </c>
      <c r="D84" s="4" t="s">
        <v>13</v>
      </c>
      <c r="E84" s="4" t="s">
        <v>13</v>
      </c>
      <c r="F84" s="4" t="s">
        <v>13</v>
      </c>
      <c r="G84" s="6" t="s">
        <v>18</v>
      </c>
      <c r="H84" s="46"/>
      <c r="I84" s="46"/>
      <c r="J84" s="46"/>
      <c r="K84" s="46"/>
      <c r="L84" s="46"/>
      <c r="M84" s="46"/>
      <c r="N84" s="46"/>
      <c r="O84" s="46"/>
      <c r="P84" s="46"/>
    </row>
    <row r="85" spans="1:16" ht="15.75" customHeight="1" thickBot="1">
      <c r="A85" s="64"/>
      <c r="B85" s="64"/>
      <c r="C85" s="4" t="s">
        <v>13</v>
      </c>
      <c r="D85" s="4" t="s">
        <v>13</v>
      </c>
      <c r="E85" s="4" t="s">
        <v>13</v>
      </c>
      <c r="F85" s="4" t="s">
        <v>13</v>
      </c>
      <c r="G85" s="6" t="s">
        <v>44</v>
      </c>
      <c r="H85" s="45"/>
      <c r="I85" s="45"/>
      <c r="J85" s="45"/>
      <c r="K85" s="45"/>
      <c r="L85" s="45"/>
      <c r="M85" s="45"/>
      <c r="N85" s="45"/>
      <c r="O85" s="45"/>
      <c r="P85" s="45"/>
    </row>
    <row r="86" spans="1:16" ht="45.75" customHeight="1" thickBot="1">
      <c r="A86" s="65"/>
      <c r="B86" s="65"/>
      <c r="C86" s="4" t="s">
        <v>13</v>
      </c>
      <c r="D86" s="4" t="s">
        <v>13</v>
      </c>
      <c r="E86" s="4" t="s">
        <v>13</v>
      </c>
      <c r="F86" s="4" t="s">
        <v>13</v>
      </c>
      <c r="G86" s="6" t="s">
        <v>20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</row>
    <row r="87" spans="1:16" ht="16.5" customHeight="1" thickBot="1">
      <c r="A87" s="63" t="s">
        <v>93</v>
      </c>
      <c r="B87" s="63" t="s">
        <v>38</v>
      </c>
      <c r="C87" s="3" t="s">
        <v>39</v>
      </c>
      <c r="D87" s="3" t="s">
        <v>39</v>
      </c>
      <c r="E87" s="3" t="s">
        <v>40</v>
      </c>
      <c r="F87" s="3" t="s">
        <v>39</v>
      </c>
      <c r="G87" s="13" t="s">
        <v>16</v>
      </c>
      <c r="H87" s="45">
        <f aca="true" t="shared" si="14" ref="H87:M87">H88+H89+H90</f>
        <v>2268401.12</v>
      </c>
      <c r="I87" s="45">
        <f t="shared" si="14"/>
        <v>2120021.45</v>
      </c>
      <c r="J87" s="45">
        <f t="shared" si="14"/>
        <v>823388.45</v>
      </c>
      <c r="K87" s="45">
        <f t="shared" si="14"/>
        <v>1000000</v>
      </c>
      <c r="L87" s="45">
        <f t="shared" si="14"/>
        <v>500000</v>
      </c>
      <c r="M87" s="45">
        <f t="shared" si="14"/>
        <v>1000000</v>
      </c>
      <c r="N87" s="45">
        <v>0</v>
      </c>
      <c r="O87" s="45">
        <v>0</v>
      </c>
      <c r="P87" s="45">
        <v>0</v>
      </c>
    </row>
    <row r="88" spans="1:16" ht="16.5" customHeight="1" thickBot="1">
      <c r="A88" s="64"/>
      <c r="B88" s="64"/>
      <c r="C88" s="5" t="s">
        <v>39</v>
      </c>
      <c r="D88" s="5" t="s">
        <v>39</v>
      </c>
      <c r="E88" s="5" t="s">
        <v>39</v>
      </c>
      <c r="F88" s="5" t="s">
        <v>39</v>
      </c>
      <c r="G88" s="6" t="s">
        <v>17</v>
      </c>
      <c r="H88" s="45">
        <v>1886000</v>
      </c>
      <c r="I88" s="45">
        <v>1084600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</row>
    <row r="89" spans="1:16" ht="16.5" customHeight="1" thickBot="1">
      <c r="A89" s="64"/>
      <c r="B89" s="64"/>
      <c r="C89" s="5" t="s">
        <v>39</v>
      </c>
      <c r="D89" s="5" t="s">
        <v>39</v>
      </c>
      <c r="E89" s="5" t="s">
        <v>39</v>
      </c>
      <c r="F89" s="5" t="s">
        <v>39</v>
      </c>
      <c r="G89" s="6" t="s">
        <v>18</v>
      </c>
      <c r="H89" s="45">
        <v>60196.54</v>
      </c>
      <c r="I89" s="45">
        <v>5500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</row>
    <row r="90" spans="1:16" ht="16.5" customHeight="1" thickBot="1">
      <c r="A90" s="64"/>
      <c r="B90" s="64"/>
      <c r="C90" s="4" t="s">
        <v>39</v>
      </c>
      <c r="D90" s="4" t="s">
        <v>39</v>
      </c>
      <c r="E90" s="4" t="s">
        <v>39</v>
      </c>
      <c r="F90" s="4" t="s">
        <v>39</v>
      </c>
      <c r="G90" s="6" t="s">
        <v>44</v>
      </c>
      <c r="H90" s="49">
        <v>322204.58</v>
      </c>
      <c r="I90" s="45">
        <v>1029921.45</v>
      </c>
      <c r="J90" s="45">
        <v>823388.45</v>
      </c>
      <c r="K90" s="45">
        <v>1000000</v>
      </c>
      <c r="L90" s="58">
        <v>500000</v>
      </c>
      <c r="M90" s="45">
        <v>1000000</v>
      </c>
      <c r="N90" s="45">
        <v>0</v>
      </c>
      <c r="O90" s="45">
        <v>0</v>
      </c>
      <c r="P90" s="45">
        <v>0</v>
      </c>
    </row>
    <row r="91" spans="1:16" ht="26.25" customHeight="1" thickBot="1">
      <c r="A91" s="65"/>
      <c r="B91" s="65"/>
      <c r="C91" s="4" t="s">
        <v>39</v>
      </c>
      <c r="D91" s="4" t="s">
        <v>39</v>
      </c>
      <c r="E91" s="4" t="s">
        <v>39</v>
      </c>
      <c r="F91" s="4" t="s">
        <v>39</v>
      </c>
      <c r="G91" s="6" t="s">
        <v>20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</row>
    <row r="92" spans="1:17" ht="16.5" customHeight="1" thickBot="1">
      <c r="A92" s="66" t="s">
        <v>94</v>
      </c>
      <c r="B92" s="66" t="s">
        <v>67</v>
      </c>
      <c r="C92" s="12" t="s">
        <v>13</v>
      </c>
      <c r="D92" s="12" t="s">
        <v>13</v>
      </c>
      <c r="E92" s="12" t="s">
        <v>41</v>
      </c>
      <c r="F92" s="12" t="s">
        <v>13</v>
      </c>
      <c r="G92" s="14" t="s">
        <v>16</v>
      </c>
      <c r="H92" s="50">
        <v>0</v>
      </c>
      <c r="I92" s="50">
        <v>0</v>
      </c>
      <c r="J92" s="50">
        <v>0</v>
      </c>
      <c r="K92" s="50">
        <v>0</v>
      </c>
      <c r="L92" s="50">
        <f>L94+L95+L96</f>
        <v>0</v>
      </c>
      <c r="M92" s="50">
        <v>0</v>
      </c>
      <c r="N92" s="50">
        <f>N93</f>
        <v>132100</v>
      </c>
      <c r="O92" s="50">
        <f>O93</f>
        <v>660500</v>
      </c>
      <c r="P92" s="50">
        <f>P93</f>
        <v>660500</v>
      </c>
      <c r="Q92" s="2"/>
    </row>
    <row r="93" spans="1:17" ht="16.5" customHeight="1" thickBot="1">
      <c r="A93" s="67"/>
      <c r="B93" s="67"/>
      <c r="C93" s="7" t="s">
        <v>13</v>
      </c>
      <c r="D93" s="7" t="s">
        <v>13</v>
      </c>
      <c r="E93" s="7" t="s">
        <v>13</v>
      </c>
      <c r="F93" s="7" t="s">
        <v>13</v>
      </c>
      <c r="G93" s="15" t="s">
        <v>17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132100</v>
      </c>
      <c r="O93" s="46">
        <v>660500</v>
      </c>
      <c r="P93" s="46">
        <v>660500</v>
      </c>
      <c r="Q93" s="2"/>
    </row>
    <row r="94" spans="1:17" ht="16.5" customHeight="1" thickBot="1">
      <c r="A94" s="67"/>
      <c r="B94" s="67"/>
      <c r="C94" s="7" t="s">
        <v>13</v>
      </c>
      <c r="D94" s="7" t="s">
        <v>13</v>
      </c>
      <c r="E94" s="7" t="s">
        <v>13</v>
      </c>
      <c r="F94" s="7" t="s">
        <v>13</v>
      </c>
      <c r="G94" s="15" t="s">
        <v>18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2"/>
    </row>
    <row r="95" spans="1:17" ht="16.5" customHeight="1" thickBot="1">
      <c r="A95" s="67"/>
      <c r="B95" s="67"/>
      <c r="C95" s="7"/>
      <c r="D95" s="7" t="s">
        <v>39</v>
      </c>
      <c r="E95" s="7" t="s">
        <v>39</v>
      </c>
      <c r="F95" s="7" t="s">
        <v>39</v>
      </c>
      <c r="G95" s="15" t="s">
        <v>44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2"/>
    </row>
    <row r="96" spans="1:17" ht="16.5" customHeight="1" thickBot="1">
      <c r="A96" s="67"/>
      <c r="B96" s="67"/>
      <c r="C96" s="7"/>
      <c r="D96" s="7" t="s">
        <v>39</v>
      </c>
      <c r="E96" s="7" t="s">
        <v>39</v>
      </c>
      <c r="F96" s="7" t="s">
        <v>39</v>
      </c>
      <c r="G96" s="15" t="s">
        <v>20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25"/>
    </row>
    <row r="97" spans="1:17" ht="16.5" customHeight="1" thickBot="1">
      <c r="A97" s="67"/>
      <c r="B97" s="67"/>
      <c r="C97" s="12" t="s">
        <v>13</v>
      </c>
      <c r="D97" s="12" t="s">
        <v>13</v>
      </c>
      <c r="E97" s="12" t="s">
        <v>35</v>
      </c>
      <c r="F97" s="12" t="s">
        <v>13</v>
      </c>
      <c r="G97" s="14" t="s">
        <v>16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25"/>
    </row>
    <row r="98" spans="1:17" ht="16.5" customHeight="1" thickBot="1">
      <c r="A98" s="67"/>
      <c r="B98" s="67"/>
      <c r="C98" s="11" t="s">
        <v>13</v>
      </c>
      <c r="D98" s="11" t="s">
        <v>13</v>
      </c>
      <c r="E98" s="11" t="s">
        <v>13</v>
      </c>
      <c r="F98" s="11" t="s">
        <v>13</v>
      </c>
      <c r="G98" s="15" t="s">
        <v>17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25"/>
    </row>
    <row r="99" spans="1:17" ht="16.5" customHeight="1" thickBot="1">
      <c r="A99" s="67"/>
      <c r="B99" s="67"/>
      <c r="C99" s="11" t="s">
        <v>13</v>
      </c>
      <c r="D99" s="11" t="s">
        <v>13</v>
      </c>
      <c r="E99" s="11" t="s">
        <v>13</v>
      </c>
      <c r="F99" s="11" t="s">
        <v>13</v>
      </c>
      <c r="G99" s="15" t="s">
        <v>18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25"/>
    </row>
    <row r="100" spans="1:17" ht="16.5" customHeight="1" thickBot="1">
      <c r="A100" s="67"/>
      <c r="B100" s="67"/>
      <c r="C100" s="11"/>
      <c r="D100" s="11" t="s">
        <v>39</v>
      </c>
      <c r="E100" s="11" t="s">
        <v>39</v>
      </c>
      <c r="F100" s="11" t="s">
        <v>39</v>
      </c>
      <c r="G100" s="15" t="s">
        <v>44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25"/>
    </row>
    <row r="101" spans="1:17" ht="16.5" customHeight="1" thickBot="1">
      <c r="A101" s="68"/>
      <c r="B101" s="68"/>
      <c r="C101" s="11"/>
      <c r="D101" s="11" t="s">
        <v>39</v>
      </c>
      <c r="E101" s="11" t="s">
        <v>39</v>
      </c>
      <c r="F101" s="11" t="s">
        <v>39</v>
      </c>
      <c r="G101" s="15" t="s">
        <v>20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25"/>
    </row>
    <row r="102" spans="1:16" ht="15.75" customHeight="1" thickBot="1">
      <c r="A102" s="99" t="s">
        <v>95</v>
      </c>
      <c r="B102" s="63" t="s">
        <v>42</v>
      </c>
      <c r="C102" s="3" t="s">
        <v>39</v>
      </c>
      <c r="D102" s="3" t="s">
        <v>39</v>
      </c>
      <c r="E102" s="3"/>
      <c r="F102" s="3" t="s">
        <v>39</v>
      </c>
      <c r="G102" s="13" t="s">
        <v>16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55">
        <v>0</v>
      </c>
    </row>
    <row r="103" spans="1:16" ht="15.75" customHeight="1" thickBot="1">
      <c r="A103" s="100"/>
      <c r="B103" s="64"/>
      <c r="C103" s="4" t="s">
        <v>39</v>
      </c>
      <c r="D103" s="4" t="s">
        <v>39</v>
      </c>
      <c r="E103" s="4" t="s">
        <v>39</v>
      </c>
      <c r="F103" s="4" t="s">
        <v>39</v>
      </c>
      <c r="G103" s="6" t="s">
        <v>17</v>
      </c>
      <c r="H103" s="45"/>
      <c r="I103" s="45"/>
      <c r="J103" s="45"/>
      <c r="K103" s="45"/>
      <c r="L103" s="45"/>
      <c r="M103" s="45"/>
      <c r="N103" s="45"/>
      <c r="O103" s="45"/>
      <c r="P103" s="55"/>
    </row>
    <row r="104" spans="1:16" ht="34.5" customHeight="1" thickBot="1">
      <c r="A104" s="100"/>
      <c r="B104" s="64"/>
      <c r="C104" s="4" t="s">
        <v>13</v>
      </c>
      <c r="D104" s="4" t="s">
        <v>13</v>
      </c>
      <c r="E104" s="4" t="s">
        <v>13</v>
      </c>
      <c r="F104" s="4" t="s">
        <v>13</v>
      </c>
      <c r="G104" s="6" t="s">
        <v>18</v>
      </c>
      <c r="H104" s="45"/>
      <c r="I104" s="45"/>
      <c r="J104" s="45"/>
      <c r="K104" s="45"/>
      <c r="L104" s="45"/>
      <c r="M104" s="45"/>
      <c r="N104" s="45"/>
      <c r="O104" s="45"/>
      <c r="P104" s="55"/>
    </row>
    <row r="105" spans="1:16" ht="15.75" thickBot="1">
      <c r="A105" s="100"/>
      <c r="B105" s="64"/>
      <c r="C105" s="4" t="s">
        <v>39</v>
      </c>
      <c r="D105" s="4" t="s">
        <v>39</v>
      </c>
      <c r="E105" s="4" t="s">
        <v>39</v>
      </c>
      <c r="F105" s="4" t="s">
        <v>39</v>
      </c>
      <c r="G105" s="6" t="s">
        <v>23</v>
      </c>
      <c r="H105" s="45"/>
      <c r="I105" s="45"/>
      <c r="J105" s="45"/>
      <c r="K105" s="45"/>
      <c r="L105" s="45"/>
      <c r="M105" s="45"/>
      <c r="N105" s="45"/>
      <c r="O105" s="45"/>
      <c r="P105" s="55"/>
    </row>
    <row r="106" spans="1:16" ht="15.75" thickBot="1">
      <c r="A106" s="101"/>
      <c r="B106" s="65"/>
      <c r="C106" s="4" t="s">
        <v>39</v>
      </c>
      <c r="D106" s="4" t="s">
        <v>39</v>
      </c>
      <c r="E106" s="4" t="s">
        <v>39</v>
      </c>
      <c r="F106" s="4" t="s">
        <v>39</v>
      </c>
      <c r="G106" s="6" t="s">
        <v>20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55">
        <v>0</v>
      </c>
    </row>
    <row r="107" spans="1:16" ht="15.75" thickBot="1">
      <c r="A107" s="90" t="s">
        <v>103</v>
      </c>
      <c r="B107" s="70" t="s">
        <v>105</v>
      </c>
      <c r="C107" s="36"/>
      <c r="D107" s="36"/>
      <c r="E107" s="12" t="s">
        <v>104</v>
      </c>
      <c r="F107" s="36"/>
      <c r="G107" s="13" t="s">
        <v>16</v>
      </c>
      <c r="H107" s="45">
        <f>H108+H109+H110+H111</f>
        <v>0</v>
      </c>
      <c r="I107" s="45">
        <f>I108+I109+I110</f>
        <v>315000</v>
      </c>
      <c r="J107" s="45"/>
      <c r="K107" s="45"/>
      <c r="L107" s="45"/>
      <c r="M107" s="45"/>
      <c r="N107" s="45"/>
      <c r="O107" s="45"/>
      <c r="P107" s="55"/>
    </row>
    <row r="108" spans="1:16" ht="15.75" thickBot="1">
      <c r="A108" s="91"/>
      <c r="B108" s="71"/>
      <c r="C108" s="36"/>
      <c r="D108" s="36"/>
      <c r="E108" s="36"/>
      <c r="F108" s="36"/>
      <c r="G108" s="37" t="s">
        <v>17</v>
      </c>
      <c r="H108" s="45"/>
      <c r="I108" s="45"/>
      <c r="J108" s="45"/>
      <c r="K108" s="45"/>
      <c r="L108" s="45"/>
      <c r="M108" s="45"/>
      <c r="N108" s="45"/>
      <c r="O108" s="45"/>
      <c r="P108" s="55"/>
    </row>
    <row r="109" spans="1:16" ht="15.75" thickBot="1">
      <c r="A109" s="91"/>
      <c r="B109" s="71"/>
      <c r="C109" s="36"/>
      <c r="D109" s="36"/>
      <c r="E109" s="36"/>
      <c r="F109" s="36"/>
      <c r="G109" s="37" t="s">
        <v>18</v>
      </c>
      <c r="H109" s="45"/>
      <c r="I109" s="45"/>
      <c r="J109" s="45"/>
      <c r="K109" s="45"/>
      <c r="L109" s="45"/>
      <c r="M109" s="45"/>
      <c r="N109" s="45"/>
      <c r="O109" s="45"/>
      <c r="P109" s="55"/>
    </row>
    <row r="110" spans="1:16" ht="15.75" thickBot="1">
      <c r="A110" s="91"/>
      <c r="B110" s="71"/>
      <c r="C110" s="36"/>
      <c r="D110" s="36"/>
      <c r="E110" s="36"/>
      <c r="F110" s="36"/>
      <c r="G110" s="37" t="s">
        <v>23</v>
      </c>
      <c r="H110" s="45">
        <v>0</v>
      </c>
      <c r="I110" s="45">
        <v>315000</v>
      </c>
      <c r="J110" s="45"/>
      <c r="K110" s="45"/>
      <c r="L110" s="45"/>
      <c r="M110" s="45"/>
      <c r="N110" s="45"/>
      <c r="O110" s="45"/>
      <c r="P110" s="55"/>
    </row>
    <row r="111" spans="1:16" ht="15.75" thickBot="1">
      <c r="A111" s="92"/>
      <c r="B111" s="72"/>
      <c r="C111" s="36"/>
      <c r="D111" s="36"/>
      <c r="E111" s="36"/>
      <c r="F111" s="36"/>
      <c r="G111" s="37" t="s">
        <v>20</v>
      </c>
      <c r="H111" s="45"/>
      <c r="I111" s="45"/>
      <c r="J111" s="45"/>
      <c r="K111" s="45"/>
      <c r="L111" s="45"/>
      <c r="M111" s="45"/>
      <c r="N111" s="45"/>
      <c r="O111" s="45"/>
      <c r="P111" s="55"/>
    </row>
    <row r="112" spans="1:16" ht="15.75" thickBot="1">
      <c r="A112" s="90" t="s">
        <v>122</v>
      </c>
      <c r="B112" s="93" t="s">
        <v>124</v>
      </c>
      <c r="C112" s="32"/>
      <c r="D112" s="32"/>
      <c r="E112" s="12" t="s">
        <v>123</v>
      </c>
      <c r="F112" s="32"/>
      <c r="G112" s="13" t="s">
        <v>16</v>
      </c>
      <c r="H112" s="45">
        <f>H113+H114+H115+H116</f>
        <v>0</v>
      </c>
      <c r="I112" s="45">
        <f>I113+I114+I115</f>
        <v>3193460</v>
      </c>
      <c r="J112" s="45">
        <f aca="true" t="shared" si="15" ref="J112:P112">J113+J114+J115</f>
        <v>9033700</v>
      </c>
      <c r="K112" s="45">
        <f t="shared" si="15"/>
        <v>9061900</v>
      </c>
      <c r="L112" s="45">
        <f t="shared" si="15"/>
        <v>9061900</v>
      </c>
      <c r="M112" s="45">
        <f t="shared" si="15"/>
        <v>9061900</v>
      </c>
      <c r="N112" s="45">
        <f t="shared" si="15"/>
        <v>0</v>
      </c>
      <c r="O112" s="45">
        <f t="shared" si="15"/>
        <v>0</v>
      </c>
      <c r="P112" s="45">
        <f t="shared" si="15"/>
        <v>0</v>
      </c>
    </row>
    <row r="113" spans="1:16" ht="15.75" thickBot="1">
      <c r="A113" s="91"/>
      <c r="B113" s="94"/>
      <c r="C113" s="32"/>
      <c r="D113" s="32"/>
      <c r="E113" s="32"/>
      <c r="F113" s="32"/>
      <c r="G113" s="33" t="s">
        <v>17</v>
      </c>
      <c r="H113" s="45"/>
      <c r="I113" s="45">
        <v>3193460</v>
      </c>
      <c r="J113" s="45">
        <v>9033700</v>
      </c>
      <c r="K113" s="45">
        <v>9061900</v>
      </c>
      <c r="L113" s="45">
        <v>9061900</v>
      </c>
      <c r="M113" s="45">
        <v>9061900</v>
      </c>
      <c r="N113" s="45">
        <v>0</v>
      </c>
      <c r="O113" s="45">
        <v>0</v>
      </c>
      <c r="P113" s="55">
        <v>0</v>
      </c>
    </row>
    <row r="114" spans="1:16" ht="15.75" thickBot="1">
      <c r="A114" s="91"/>
      <c r="B114" s="94"/>
      <c r="C114" s="32"/>
      <c r="D114" s="32"/>
      <c r="E114" s="32"/>
      <c r="F114" s="32"/>
      <c r="G114" s="33" t="s">
        <v>18</v>
      </c>
      <c r="H114" s="45"/>
      <c r="I114" s="45">
        <v>0</v>
      </c>
      <c r="J114" s="45"/>
      <c r="K114" s="45"/>
      <c r="L114" s="45"/>
      <c r="M114" s="45"/>
      <c r="N114" s="45"/>
      <c r="O114" s="45"/>
      <c r="P114" s="55"/>
    </row>
    <row r="115" spans="1:16" ht="15.75" thickBot="1">
      <c r="A115" s="91"/>
      <c r="B115" s="94"/>
      <c r="C115" s="32"/>
      <c r="D115" s="32"/>
      <c r="E115" s="32"/>
      <c r="F115" s="32"/>
      <c r="G115" s="33" t="s">
        <v>23</v>
      </c>
      <c r="H115" s="45">
        <v>0</v>
      </c>
      <c r="I115" s="45">
        <v>0</v>
      </c>
      <c r="J115" s="45"/>
      <c r="K115" s="45"/>
      <c r="L115" s="45"/>
      <c r="M115" s="45"/>
      <c r="N115" s="45"/>
      <c r="O115" s="45"/>
      <c r="P115" s="55"/>
    </row>
    <row r="116" spans="1:16" ht="15.75" thickBot="1">
      <c r="A116" s="92"/>
      <c r="B116" s="95"/>
      <c r="C116" s="32"/>
      <c r="D116" s="32"/>
      <c r="E116" s="32"/>
      <c r="F116" s="32"/>
      <c r="G116" s="33" t="s">
        <v>20</v>
      </c>
      <c r="H116" s="45"/>
      <c r="I116" s="45">
        <v>0</v>
      </c>
      <c r="J116" s="45"/>
      <c r="K116" s="45"/>
      <c r="L116" s="45"/>
      <c r="M116" s="45"/>
      <c r="N116" s="45"/>
      <c r="O116" s="45"/>
      <c r="P116" s="55"/>
    </row>
    <row r="117" spans="1:16" ht="16.5" customHeight="1" thickBot="1">
      <c r="A117" s="63" t="s">
        <v>127</v>
      </c>
      <c r="B117" s="63" t="s">
        <v>128</v>
      </c>
      <c r="C117" s="3" t="s">
        <v>13</v>
      </c>
      <c r="D117" s="3" t="s">
        <v>13</v>
      </c>
      <c r="E117" s="3" t="s">
        <v>125</v>
      </c>
      <c r="F117" s="3" t="s">
        <v>13</v>
      </c>
      <c r="G117" s="13" t="s">
        <v>16</v>
      </c>
      <c r="H117" s="45">
        <f>H118+H119+H120+H121</f>
        <v>0</v>
      </c>
      <c r="I117" s="45">
        <f>I118+I119+I120+I121</f>
        <v>0</v>
      </c>
      <c r="J117" s="45">
        <f>J118+J119+J120+J121</f>
        <v>9865460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</row>
    <row r="118" spans="1:16" ht="16.5" customHeight="1" thickBot="1">
      <c r="A118" s="64"/>
      <c r="B118" s="64"/>
      <c r="C118" s="43" t="s">
        <v>13</v>
      </c>
      <c r="D118" s="43" t="s">
        <v>13</v>
      </c>
      <c r="E118" s="43" t="s">
        <v>13</v>
      </c>
      <c r="F118" s="43" t="s">
        <v>13</v>
      </c>
      <c r="G118" s="44" t="s">
        <v>17</v>
      </c>
      <c r="H118" s="45"/>
      <c r="I118" s="45"/>
      <c r="J118" s="45"/>
      <c r="K118" s="45"/>
      <c r="L118" s="45"/>
      <c r="M118" s="45"/>
      <c r="N118" s="45"/>
      <c r="O118" s="45"/>
      <c r="P118" s="45"/>
    </row>
    <row r="119" spans="1:16" ht="15.75" customHeight="1" thickBot="1">
      <c r="A119" s="64"/>
      <c r="B119" s="64"/>
      <c r="C119" s="43" t="s">
        <v>13</v>
      </c>
      <c r="D119" s="43" t="s">
        <v>13</v>
      </c>
      <c r="E119" s="43" t="s">
        <v>13</v>
      </c>
      <c r="F119" s="43" t="s">
        <v>13</v>
      </c>
      <c r="G119" s="44" t="s">
        <v>18</v>
      </c>
      <c r="H119" s="46">
        <v>0</v>
      </c>
      <c r="I119" s="46">
        <v>0</v>
      </c>
      <c r="J119" s="46">
        <v>9372100</v>
      </c>
      <c r="K119" s="46"/>
      <c r="L119" s="46"/>
      <c r="M119" s="46"/>
      <c r="N119" s="46"/>
      <c r="O119" s="46"/>
      <c r="P119" s="46"/>
    </row>
    <row r="120" spans="1:16" ht="15.75" customHeight="1" thickBot="1">
      <c r="A120" s="64"/>
      <c r="B120" s="64"/>
      <c r="C120" s="43" t="s">
        <v>13</v>
      </c>
      <c r="D120" s="43" t="s">
        <v>13</v>
      </c>
      <c r="E120" s="43" t="s">
        <v>13</v>
      </c>
      <c r="F120" s="43" t="s">
        <v>13</v>
      </c>
      <c r="G120" s="44" t="s">
        <v>44</v>
      </c>
      <c r="H120" s="45">
        <v>0</v>
      </c>
      <c r="I120" s="45">
        <v>0</v>
      </c>
      <c r="J120" s="45">
        <v>493360</v>
      </c>
      <c r="K120" s="45"/>
      <c r="L120" s="45"/>
      <c r="M120" s="45"/>
      <c r="N120" s="45"/>
      <c r="O120" s="45"/>
      <c r="P120" s="45"/>
    </row>
    <row r="121" spans="1:16" ht="15.75" customHeight="1" thickBot="1">
      <c r="A121" s="65"/>
      <c r="B121" s="65"/>
      <c r="C121" s="43" t="s">
        <v>13</v>
      </c>
      <c r="D121" s="43" t="s">
        <v>13</v>
      </c>
      <c r="E121" s="43" t="s">
        <v>13</v>
      </c>
      <c r="F121" s="43" t="s">
        <v>13</v>
      </c>
      <c r="G121" s="44" t="s">
        <v>20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</row>
    <row r="122" spans="1:16" ht="16.5" customHeight="1" thickBot="1">
      <c r="A122" s="63" t="s">
        <v>129</v>
      </c>
      <c r="B122" s="63" t="s">
        <v>56</v>
      </c>
      <c r="C122" s="3" t="s">
        <v>13</v>
      </c>
      <c r="D122" s="3" t="s">
        <v>13</v>
      </c>
      <c r="E122" s="3" t="s">
        <v>130</v>
      </c>
      <c r="F122" s="3" t="s">
        <v>13</v>
      </c>
      <c r="G122" s="13" t="s">
        <v>16</v>
      </c>
      <c r="H122" s="45">
        <f>H123+H124+H125+H126</f>
        <v>0</v>
      </c>
      <c r="I122" s="45">
        <f>I123+I124+I125+I126</f>
        <v>0</v>
      </c>
      <c r="J122" s="45">
        <f>J123+J124+J125+J126</f>
        <v>0</v>
      </c>
      <c r="K122" s="45">
        <f aca="true" t="shared" si="16" ref="K122:P122">K123+K124+K125</f>
        <v>4887346.8</v>
      </c>
      <c r="L122" s="45">
        <f t="shared" si="16"/>
        <v>4589400</v>
      </c>
      <c r="M122" s="45">
        <f t="shared" si="16"/>
        <v>0</v>
      </c>
      <c r="N122" s="45">
        <f t="shared" si="16"/>
        <v>0</v>
      </c>
      <c r="O122" s="45">
        <f t="shared" si="16"/>
        <v>0</v>
      </c>
      <c r="P122" s="45">
        <f t="shared" si="16"/>
        <v>0</v>
      </c>
    </row>
    <row r="123" spans="1:16" ht="16.5" customHeight="1" thickBot="1">
      <c r="A123" s="64"/>
      <c r="B123" s="64"/>
      <c r="C123" s="41" t="s">
        <v>13</v>
      </c>
      <c r="D123" s="41" t="s">
        <v>13</v>
      </c>
      <c r="E123" s="41" t="s">
        <v>13</v>
      </c>
      <c r="F123" s="41" t="s">
        <v>13</v>
      </c>
      <c r="G123" s="42" t="s">
        <v>17</v>
      </c>
      <c r="H123" s="45"/>
      <c r="I123" s="45"/>
      <c r="J123" s="45">
        <v>0</v>
      </c>
      <c r="K123" s="58">
        <v>4814445.66</v>
      </c>
      <c r="L123" s="58">
        <v>4520200</v>
      </c>
      <c r="M123" s="45">
        <v>0</v>
      </c>
      <c r="N123" s="45">
        <v>0</v>
      </c>
      <c r="O123" s="45">
        <v>0</v>
      </c>
      <c r="P123" s="45">
        <v>0</v>
      </c>
    </row>
    <row r="124" spans="1:16" ht="15.75" customHeight="1" thickBot="1">
      <c r="A124" s="64"/>
      <c r="B124" s="64"/>
      <c r="C124" s="41" t="s">
        <v>13</v>
      </c>
      <c r="D124" s="41" t="s">
        <v>13</v>
      </c>
      <c r="E124" s="41" t="s">
        <v>13</v>
      </c>
      <c r="F124" s="41" t="s">
        <v>13</v>
      </c>
      <c r="G124" s="42" t="s">
        <v>18</v>
      </c>
      <c r="H124" s="46">
        <v>0</v>
      </c>
      <c r="I124" s="46">
        <v>0</v>
      </c>
      <c r="J124" s="46">
        <v>0</v>
      </c>
      <c r="K124" s="59">
        <v>48600.76</v>
      </c>
      <c r="L124" s="59">
        <v>45700</v>
      </c>
      <c r="M124" s="46">
        <v>0</v>
      </c>
      <c r="N124" s="46">
        <v>0</v>
      </c>
      <c r="O124" s="46">
        <v>0</v>
      </c>
      <c r="P124" s="46">
        <v>0</v>
      </c>
    </row>
    <row r="125" spans="1:16" ht="15.75" customHeight="1" thickBot="1">
      <c r="A125" s="64"/>
      <c r="B125" s="64"/>
      <c r="C125" s="41" t="s">
        <v>13</v>
      </c>
      <c r="D125" s="41" t="s">
        <v>13</v>
      </c>
      <c r="E125" s="41" t="s">
        <v>13</v>
      </c>
      <c r="F125" s="41" t="s">
        <v>13</v>
      </c>
      <c r="G125" s="42" t="s">
        <v>44</v>
      </c>
      <c r="H125" s="45">
        <v>0</v>
      </c>
      <c r="I125" s="45">
        <v>0</v>
      </c>
      <c r="J125" s="45">
        <v>0</v>
      </c>
      <c r="K125" s="58">
        <v>24300.38</v>
      </c>
      <c r="L125" s="45">
        <v>23500</v>
      </c>
      <c r="M125" s="45">
        <v>0</v>
      </c>
      <c r="N125" s="45">
        <v>0</v>
      </c>
      <c r="O125" s="45">
        <v>0</v>
      </c>
      <c r="P125" s="45">
        <v>0</v>
      </c>
    </row>
    <row r="126" spans="1:16" ht="15.75" customHeight="1" thickBot="1">
      <c r="A126" s="65"/>
      <c r="B126" s="65"/>
      <c r="C126" s="41" t="s">
        <v>13</v>
      </c>
      <c r="D126" s="41" t="s">
        <v>13</v>
      </c>
      <c r="E126" s="41" t="s">
        <v>13</v>
      </c>
      <c r="F126" s="41" t="s">
        <v>13</v>
      </c>
      <c r="G126" s="42" t="s">
        <v>20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</row>
    <row r="127" spans="1:18" ht="15.75" customHeight="1" thickBot="1">
      <c r="A127" s="96" t="s">
        <v>49</v>
      </c>
      <c r="B127" s="79" t="s">
        <v>50</v>
      </c>
      <c r="C127" s="3" t="s">
        <v>39</v>
      </c>
      <c r="D127" s="3" t="s">
        <v>39</v>
      </c>
      <c r="E127" s="3" t="s">
        <v>133</v>
      </c>
      <c r="F127" s="3" t="s">
        <v>39</v>
      </c>
      <c r="G127" s="13" t="s">
        <v>16</v>
      </c>
      <c r="H127" s="45">
        <f aca="true" t="shared" si="17" ref="H127:P127">H128+H129+H130+H131</f>
        <v>1081934.65</v>
      </c>
      <c r="I127" s="45">
        <f>I128+I129+I130+I131</f>
        <v>3380</v>
      </c>
      <c r="J127" s="45">
        <f t="shared" si="17"/>
        <v>967992.4</v>
      </c>
      <c r="K127" s="45">
        <f t="shared" si="17"/>
        <v>1175800</v>
      </c>
      <c r="L127" s="45">
        <f t="shared" si="17"/>
        <v>250000</v>
      </c>
      <c r="M127" s="45">
        <f t="shared" si="17"/>
        <v>250000</v>
      </c>
      <c r="N127" s="45">
        <f t="shared" si="17"/>
        <v>260000</v>
      </c>
      <c r="O127" s="45">
        <f t="shared" si="17"/>
        <v>1300000</v>
      </c>
      <c r="P127" s="45">
        <f t="shared" si="17"/>
        <v>1300000</v>
      </c>
      <c r="R127">
        <f>R128+R129+R130+R131</f>
        <v>6589107.05</v>
      </c>
    </row>
    <row r="128" spans="1:18" ht="15.75" thickBot="1">
      <c r="A128" s="97"/>
      <c r="B128" s="80"/>
      <c r="C128" s="8" t="s">
        <v>39</v>
      </c>
      <c r="D128" s="8" t="s">
        <v>39</v>
      </c>
      <c r="E128" s="8" t="s">
        <v>39</v>
      </c>
      <c r="F128" s="8" t="s">
        <v>39</v>
      </c>
      <c r="G128" s="10" t="s">
        <v>17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55">
        <v>0</v>
      </c>
      <c r="R128">
        <f>H128+I128+J128+K128+L128+M128+N128+O128+P128</f>
        <v>0</v>
      </c>
    </row>
    <row r="129" spans="1:18" ht="15.75" thickBot="1">
      <c r="A129" s="97"/>
      <c r="B129" s="80"/>
      <c r="C129" s="8" t="s">
        <v>13</v>
      </c>
      <c r="D129" s="8" t="s">
        <v>13</v>
      </c>
      <c r="E129" s="8" t="s">
        <v>13</v>
      </c>
      <c r="F129" s="8" t="s">
        <v>13</v>
      </c>
      <c r="G129" s="10" t="s">
        <v>18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55">
        <v>0</v>
      </c>
      <c r="R129">
        <f>H129+I129+J129+K129+L129+M129+N129+O129+P129</f>
        <v>0</v>
      </c>
    </row>
    <row r="130" spans="1:18" ht="15.75" thickBot="1">
      <c r="A130" s="97"/>
      <c r="B130" s="80"/>
      <c r="C130" s="8" t="s">
        <v>39</v>
      </c>
      <c r="D130" s="8" t="s">
        <v>39</v>
      </c>
      <c r="E130" s="8" t="s">
        <v>39</v>
      </c>
      <c r="F130" s="8" t="s">
        <v>39</v>
      </c>
      <c r="G130" s="10" t="s">
        <v>23</v>
      </c>
      <c r="H130" s="45">
        <f aca="true" t="shared" si="18" ref="H130:N130">H135+H140+H145</f>
        <v>1081934.65</v>
      </c>
      <c r="I130" s="45">
        <f t="shared" si="18"/>
        <v>3380</v>
      </c>
      <c r="J130" s="45">
        <f t="shared" si="18"/>
        <v>967992.4</v>
      </c>
      <c r="K130" s="45">
        <f t="shared" si="18"/>
        <v>1175800</v>
      </c>
      <c r="L130" s="45">
        <f t="shared" si="18"/>
        <v>250000</v>
      </c>
      <c r="M130" s="45">
        <f t="shared" si="18"/>
        <v>250000</v>
      </c>
      <c r="N130" s="45">
        <f t="shared" si="18"/>
        <v>260000</v>
      </c>
      <c r="O130" s="45">
        <v>1300000</v>
      </c>
      <c r="P130" s="45">
        <f>P135+P140+P145</f>
        <v>1300000</v>
      </c>
      <c r="R130">
        <f>H130+I130+J130+K130+L130+M130+N130+O130+P130</f>
        <v>6589107.05</v>
      </c>
    </row>
    <row r="131" spans="1:18" ht="15.75" thickBot="1">
      <c r="A131" s="98"/>
      <c r="B131" s="81"/>
      <c r="C131" s="8" t="s">
        <v>39</v>
      </c>
      <c r="D131" s="8" t="s">
        <v>39</v>
      </c>
      <c r="E131" s="8" t="s">
        <v>39</v>
      </c>
      <c r="F131" s="8" t="s">
        <v>39</v>
      </c>
      <c r="G131" s="10" t="s">
        <v>20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55">
        <v>0</v>
      </c>
      <c r="R131">
        <f>H131+I131+J131+K131+L131+M131+N131+O131+P131</f>
        <v>0</v>
      </c>
    </row>
    <row r="132" spans="1:16" ht="15.75" customHeight="1" thickBot="1">
      <c r="A132" s="76" t="s">
        <v>68</v>
      </c>
      <c r="B132" s="79" t="s">
        <v>51</v>
      </c>
      <c r="C132" s="3" t="s">
        <v>39</v>
      </c>
      <c r="D132" s="3" t="s">
        <v>39</v>
      </c>
      <c r="E132" s="3" t="s">
        <v>131</v>
      </c>
      <c r="F132" s="3" t="s">
        <v>39</v>
      </c>
      <c r="G132" s="13" t="s">
        <v>16</v>
      </c>
      <c r="H132" s="45">
        <f aca="true" t="shared" si="19" ref="H132:P132">H133+H134+H135+H136</f>
        <v>49103</v>
      </c>
      <c r="I132" s="45">
        <f t="shared" si="19"/>
        <v>3380</v>
      </c>
      <c r="J132" s="45">
        <f t="shared" si="19"/>
        <v>36677</v>
      </c>
      <c r="K132" s="45">
        <f t="shared" si="19"/>
        <v>45000</v>
      </c>
      <c r="L132" s="45">
        <f t="shared" si="19"/>
        <v>20000</v>
      </c>
      <c r="M132" s="45">
        <f t="shared" si="19"/>
        <v>20000</v>
      </c>
      <c r="N132" s="45">
        <f t="shared" si="19"/>
        <v>10000</v>
      </c>
      <c r="O132" s="45">
        <f t="shared" si="19"/>
        <v>500000</v>
      </c>
      <c r="P132" s="45">
        <f t="shared" si="19"/>
        <v>50000</v>
      </c>
    </row>
    <row r="133" spans="1:16" ht="15.75" thickBot="1">
      <c r="A133" s="77"/>
      <c r="B133" s="80"/>
      <c r="C133" s="8" t="s">
        <v>39</v>
      </c>
      <c r="D133" s="8" t="s">
        <v>39</v>
      </c>
      <c r="E133" s="8" t="s">
        <v>39</v>
      </c>
      <c r="F133" s="8" t="s">
        <v>39</v>
      </c>
      <c r="G133" s="10" t="s">
        <v>17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55">
        <v>0</v>
      </c>
    </row>
    <row r="134" spans="1:16" ht="15.75" thickBot="1">
      <c r="A134" s="77"/>
      <c r="B134" s="80"/>
      <c r="C134" s="8" t="s">
        <v>13</v>
      </c>
      <c r="D134" s="8" t="s">
        <v>13</v>
      </c>
      <c r="E134" s="8" t="s">
        <v>13</v>
      </c>
      <c r="F134" s="8" t="s">
        <v>13</v>
      </c>
      <c r="G134" s="10" t="s">
        <v>18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55">
        <v>0</v>
      </c>
    </row>
    <row r="135" spans="1:16" ht="15.75" thickBot="1">
      <c r="A135" s="77"/>
      <c r="B135" s="80"/>
      <c r="C135" s="8" t="s">
        <v>39</v>
      </c>
      <c r="D135" s="8" t="s">
        <v>39</v>
      </c>
      <c r="E135" s="8" t="s">
        <v>39</v>
      </c>
      <c r="F135" s="8" t="s">
        <v>39</v>
      </c>
      <c r="G135" s="10" t="s">
        <v>23</v>
      </c>
      <c r="H135" s="45">
        <v>49103</v>
      </c>
      <c r="I135" s="45">
        <v>3380</v>
      </c>
      <c r="J135" s="45">
        <v>36677</v>
      </c>
      <c r="K135" s="45">
        <v>45000</v>
      </c>
      <c r="L135" s="45">
        <v>20000</v>
      </c>
      <c r="M135" s="45">
        <v>20000</v>
      </c>
      <c r="N135" s="45">
        <v>10000</v>
      </c>
      <c r="O135" s="45">
        <v>500000</v>
      </c>
      <c r="P135" s="55">
        <v>50000</v>
      </c>
    </row>
    <row r="136" spans="1:16" ht="15.75" thickBot="1">
      <c r="A136" s="78"/>
      <c r="B136" s="81"/>
      <c r="C136" s="8" t="s">
        <v>39</v>
      </c>
      <c r="D136" s="8" t="s">
        <v>39</v>
      </c>
      <c r="E136" s="8" t="s">
        <v>39</v>
      </c>
      <c r="F136" s="8" t="s">
        <v>39</v>
      </c>
      <c r="G136" s="10" t="s">
        <v>20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55">
        <v>0</v>
      </c>
    </row>
    <row r="137" spans="1:16" ht="15.75" customHeight="1" thickBot="1">
      <c r="A137" s="76" t="s">
        <v>69</v>
      </c>
      <c r="B137" s="84" t="s">
        <v>52</v>
      </c>
      <c r="C137" s="3" t="s">
        <v>39</v>
      </c>
      <c r="D137" s="3" t="s">
        <v>39</v>
      </c>
      <c r="E137" s="3" t="s">
        <v>107</v>
      </c>
      <c r="F137" s="3" t="s">
        <v>39</v>
      </c>
      <c r="G137" s="13" t="s">
        <v>16</v>
      </c>
      <c r="H137" s="45">
        <f aca="true" t="shared" si="20" ref="H137:P137">H138+H139+H140+H141</f>
        <v>1008632</v>
      </c>
      <c r="I137" s="45">
        <f t="shared" si="20"/>
        <v>0</v>
      </c>
      <c r="J137" s="45">
        <f t="shared" si="20"/>
        <v>918115.4</v>
      </c>
      <c r="K137" s="45">
        <f t="shared" si="20"/>
        <v>1100800</v>
      </c>
      <c r="L137" s="45">
        <f t="shared" si="20"/>
        <v>220000</v>
      </c>
      <c r="M137" s="45">
        <f t="shared" si="20"/>
        <v>220000</v>
      </c>
      <c r="N137" s="45">
        <f t="shared" si="20"/>
        <v>235000</v>
      </c>
      <c r="O137" s="45">
        <f t="shared" si="20"/>
        <v>1175000</v>
      </c>
      <c r="P137" s="45">
        <f t="shared" si="20"/>
        <v>1175000</v>
      </c>
    </row>
    <row r="138" spans="1:16" ht="15.75" thickBot="1">
      <c r="A138" s="77"/>
      <c r="B138" s="85"/>
      <c r="C138" s="8" t="s">
        <v>39</v>
      </c>
      <c r="D138" s="8" t="s">
        <v>39</v>
      </c>
      <c r="E138" s="8" t="s">
        <v>39</v>
      </c>
      <c r="F138" s="8" t="s">
        <v>39</v>
      </c>
      <c r="G138" s="10" t="s">
        <v>17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55">
        <v>0</v>
      </c>
    </row>
    <row r="139" spans="1:16" ht="42.75" customHeight="1" thickBot="1">
      <c r="A139" s="77"/>
      <c r="B139" s="85"/>
      <c r="C139" s="8" t="s">
        <v>13</v>
      </c>
      <c r="D139" s="8" t="s">
        <v>13</v>
      </c>
      <c r="E139" s="8" t="s">
        <v>13</v>
      </c>
      <c r="F139" s="8" t="s">
        <v>13</v>
      </c>
      <c r="G139" s="10" t="s">
        <v>18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55">
        <v>0</v>
      </c>
    </row>
    <row r="140" spans="1:16" ht="15.75" thickBot="1">
      <c r="A140" s="77"/>
      <c r="B140" s="85"/>
      <c r="C140" s="8" t="s">
        <v>39</v>
      </c>
      <c r="D140" s="8" t="s">
        <v>39</v>
      </c>
      <c r="E140" s="8" t="s">
        <v>39</v>
      </c>
      <c r="F140" s="8" t="s">
        <v>39</v>
      </c>
      <c r="G140" s="10" t="s">
        <v>23</v>
      </c>
      <c r="H140" s="45">
        <v>1008632</v>
      </c>
      <c r="I140" s="45">
        <v>0</v>
      </c>
      <c r="J140" s="45">
        <v>918115.4</v>
      </c>
      <c r="K140" s="45">
        <v>1100800</v>
      </c>
      <c r="L140" s="45">
        <v>220000</v>
      </c>
      <c r="M140" s="45">
        <v>220000</v>
      </c>
      <c r="N140" s="45">
        <v>235000</v>
      </c>
      <c r="O140" s="45">
        <v>1175000</v>
      </c>
      <c r="P140" s="55">
        <v>1175000</v>
      </c>
    </row>
    <row r="141" spans="1:16" ht="15.75" thickBot="1">
      <c r="A141" s="78"/>
      <c r="B141" s="86"/>
      <c r="C141" s="8" t="s">
        <v>39</v>
      </c>
      <c r="D141" s="8" t="s">
        <v>39</v>
      </c>
      <c r="E141" s="8" t="s">
        <v>39</v>
      </c>
      <c r="F141" s="8" t="s">
        <v>39</v>
      </c>
      <c r="G141" s="10" t="s">
        <v>20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55">
        <v>0</v>
      </c>
    </row>
    <row r="142" spans="1:16" ht="15.75" customHeight="1" thickBot="1">
      <c r="A142" s="76" t="s">
        <v>70</v>
      </c>
      <c r="B142" s="102" t="s">
        <v>108</v>
      </c>
      <c r="C142" s="3" t="s">
        <v>39</v>
      </c>
      <c r="D142" s="3" t="s">
        <v>39</v>
      </c>
      <c r="E142" s="3" t="s">
        <v>109</v>
      </c>
      <c r="F142" s="3" t="s">
        <v>39</v>
      </c>
      <c r="G142" s="13" t="s">
        <v>16</v>
      </c>
      <c r="H142" s="30">
        <f aca="true" t="shared" si="21" ref="H142:P142">H143+H144+H145+H146</f>
        <v>24199.65</v>
      </c>
      <c r="I142" s="30">
        <f t="shared" si="21"/>
        <v>0</v>
      </c>
      <c r="J142" s="30">
        <f t="shared" si="21"/>
        <v>13200</v>
      </c>
      <c r="K142" s="45">
        <f t="shared" si="21"/>
        <v>30000</v>
      </c>
      <c r="L142" s="45">
        <f t="shared" si="21"/>
        <v>10000</v>
      </c>
      <c r="M142" s="45">
        <f t="shared" si="21"/>
        <v>10000</v>
      </c>
      <c r="N142" s="45">
        <f t="shared" si="21"/>
        <v>15000</v>
      </c>
      <c r="O142" s="45">
        <f t="shared" si="21"/>
        <v>75000</v>
      </c>
      <c r="P142" s="45">
        <f t="shared" si="21"/>
        <v>75000</v>
      </c>
    </row>
    <row r="143" spans="1:16" ht="15.75" thickBot="1">
      <c r="A143" s="77"/>
      <c r="B143" s="103"/>
      <c r="C143" s="8" t="s">
        <v>39</v>
      </c>
      <c r="D143" s="8" t="s">
        <v>39</v>
      </c>
      <c r="E143" s="8" t="s">
        <v>39</v>
      </c>
      <c r="F143" s="8" t="s">
        <v>39</v>
      </c>
      <c r="G143" s="10" t="s">
        <v>17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55">
        <v>0</v>
      </c>
    </row>
    <row r="144" spans="1:16" ht="15.75" thickBot="1">
      <c r="A144" s="77"/>
      <c r="B144" s="103"/>
      <c r="C144" s="8" t="s">
        <v>13</v>
      </c>
      <c r="D144" s="8" t="s">
        <v>13</v>
      </c>
      <c r="E144" s="8" t="s">
        <v>13</v>
      </c>
      <c r="F144" s="8" t="s">
        <v>13</v>
      </c>
      <c r="G144" s="10" t="s">
        <v>18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55">
        <v>0</v>
      </c>
    </row>
    <row r="145" spans="1:16" ht="15.75" thickBot="1">
      <c r="A145" s="77"/>
      <c r="B145" s="103"/>
      <c r="C145" s="8" t="s">
        <v>39</v>
      </c>
      <c r="D145" s="8" t="s">
        <v>39</v>
      </c>
      <c r="E145" s="8" t="s">
        <v>39</v>
      </c>
      <c r="F145" s="8" t="s">
        <v>39</v>
      </c>
      <c r="G145" s="10" t="s">
        <v>23</v>
      </c>
      <c r="H145" s="45">
        <v>24199.65</v>
      </c>
      <c r="I145" s="45">
        <v>0</v>
      </c>
      <c r="J145" s="45">
        <v>13200</v>
      </c>
      <c r="K145" s="45">
        <v>30000</v>
      </c>
      <c r="L145" s="45">
        <v>10000</v>
      </c>
      <c r="M145" s="45">
        <v>10000</v>
      </c>
      <c r="N145" s="45">
        <v>15000</v>
      </c>
      <c r="O145" s="45">
        <v>75000</v>
      </c>
      <c r="P145" s="55">
        <v>75000</v>
      </c>
    </row>
    <row r="146" spans="1:16" ht="15.75" thickBot="1">
      <c r="A146" s="78"/>
      <c r="B146" s="104"/>
      <c r="C146" s="8" t="s">
        <v>39</v>
      </c>
      <c r="D146" s="8" t="s">
        <v>39</v>
      </c>
      <c r="E146" s="8" t="s">
        <v>39</v>
      </c>
      <c r="F146" s="8" t="s">
        <v>39</v>
      </c>
      <c r="G146" s="10" t="s">
        <v>20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55">
        <v>0</v>
      </c>
    </row>
    <row r="147" spans="1:16" ht="15.75" customHeight="1" thickBot="1">
      <c r="A147" s="105" t="s">
        <v>53</v>
      </c>
      <c r="B147" s="87" t="s">
        <v>54</v>
      </c>
      <c r="C147" s="3" t="s">
        <v>39</v>
      </c>
      <c r="D147" s="3" t="s">
        <v>39</v>
      </c>
      <c r="E147" s="3"/>
      <c r="F147" s="3" t="s">
        <v>39</v>
      </c>
      <c r="G147" s="13" t="s">
        <v>16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55">
        <v>0</v>
      </c>
    </row>
    <row r="148" spans="1:16" ht="15.75" thickBot="1">
      <c r="A148" s="106"/>
      <c r="B148" s="88"/>
      <c r="C148" s="8" t="s">
        <v>39</v>
      </c>
      <c r="D148" s="8" t="s">
        <v>39</v>
      </c>
      <c r="E148" s="8" t="s">
        <v>39</v>
      </c>
      <c r="F148" s="8" t="s">
        <v>39</v>
      </c>
      <c r="G148" s="10" t="s">
        <v>17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55">
        <v>0</v>
      </c>
    </row>
    <row r="149" spans="1:16" ht="15.75" thickBot="1">
      <c r="A149" s="106"/>
      <c r="B149" s="88"/>
      <c r="C149" s="8" t="s">
        <v>13</v>
      </c>
      <c r="D149" s="8" t="s">
        <v>13</v>
      </c>
      <c r="E149" s="8" t="s">
        <v>13</v>
      </c>
      <c r="F149" s="8" t="s">
        <v>13</v>
      </c>
      <c r="G149" s="10" t="s">
        <v>18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55">
        <v>0</v>
      </c>
    </row>
    <row r="150" spans="1:16" ht="15.75" thickBot="1">
      <c r="A150" s="106"/>
      <c r="B150" s="88"/>
      <c r="C150" s="8" t="s">
        <v>39</v>
      </c>
      <c r="D150" s="8" t="s">
        <v>39</v>
      </c>
      <c r="E150" s="8" t="s">
        <v>39</v>
      </c>
      <c r="F150" s="8" t="s">
        <v>39</v>
      </c>
      <c r="G150" s="10" t="s">
        <v>23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55">
        <v>0</v>
      </c>
    </row>
    <row r="151" spans="1:16" ht="15.75" thickBot="1">
      <c r="A151" s="107"/>
      <c r="B151" s="89"/>
      <c r="C151" s="8" t="s">
        <v>39</v>
      </c>
      <c r="D151" s="8" t="s">
        <v>39</v>
      </c>
      <c r="E151" s="8" t="s">
        <v>39</v>
      </c>
      <c r="F151" s="8" t="s">
        <v>39</v>
      </c>
      <c r="G151" s="10" t="s">
        <v>20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55">
        <v>0</v>
      </c>
    </row>
    <row r="152" spans="1:16" ht="95.25" customHeight="1" thickBot="1">
      <c r="A152" s="96" t="s">
        <v>55</v>
      </c>
      <c r="B152" s="108" t="s">
        <v>135</v>
      </c>
      <c r="C152" s="3" t="s">
        <v>39</v>
      </c>
      <c r="D152" s="3" t="s">
        <v>39</v>
      </c>
      <c r="E152" s="3" t="s">
        <v>106</v>
      </c>
      <c r="F152" s="3" t="s">
        <v>39</v>
      </c>
      <c r="G152" s="13" t="s">
        <v>16</v>
      </c>
      <c r="H152" s="45">
        <v>0</v>
      </c>
      <c r="I152" s="45">
        <f>I153+I154+I155</f>
        <v>6532677.6</v>
      </c>
      <c r="J152" s="45">
        <f>J153+J154+J155</f>
        <v>0</v>
      </c>
      <c r="K152" s="45">
        <f>K153+K154+K155</f>
        <v>0</v>
      </c>
      <c r="L152" s="45">
        <f>L153+L154+L155</f>
        <v>0</v>
      </c>
      <c r="M152" s="45">
        <v>0</v>
      </c>
      <c r="N152" s="45">
        <v>0</v>
      </c>
      <c r="O152" s="45">
        <v>0</v>
      </c>
      <c r="P152" s="55">
        <v>0</v>
      </c>
    </row>
    <row r="153" spans="1:16" ht="15.75" thickBot="1">
      <c r="A153" s="97"/>
      <c r="B153" s="109"/>
      <c r="C153" s="8" t="s">
        <v>39</v>
      </c>
      <c r="D153" s="8" t="s">
        <v>39</v>
      </c>
      <c r="E153" s="8" t="s">
        <v>39</v>
      </c>
      <c r="F153" s="8" t="s">
        <v>39</v>
      </c>
      <c r="G153" s="10" t="s">
        <v>17</v>
      </c>
      <c r="H153" s="45"/>
      <c r="I153" s="45"/>
      <c r="J153" s="45"/>
      <c r="K153" s="45"/>
      <c r="L153" s="45"/>
      <c r="M153" s="45"/>
      <c r="N153" s="45"/>
      <c r="O153" s="45"/>
      <c r="P153" s="55"/>
    </row>
    <row r="154" spans="1:16" ht="15.75" thickBot="1">
      <c r="A154" s="97"/>
      <c r="B154" s="109"/>
      <c r="C154" s="8" t="s">
        <v>13</v>
      </c>
      <c r="D154" s="8" t="s">
        <v>13</v>
      </c>
      <c r="E154" s="8" t="s">
        <v>13</v>
      </c>
      <c r="F154" s="8" t="s">
        <v>13</v>
      </c>
      <c r="G154" s="10" t="s">
        <v>18</v>
      </c>
      <c r="H154" s="45"/>
      <c r="I154" s="45">
        <v>6206043.72</v>
      </c>
      <c r="J154" s="45"/>
      <c r="K154" s="45"/>
      <c r="L154" s="45"/>
      <c r="M154" s="45"/>
      <c r="N154" s="45"/>
      <c r="O154" s="45"/>
      <c r="P154" s="55"/>
    </row>
    <row r="155" spans="1:16" ht="15.75" thickBot="1">
      <c r="A155" s="97"/>
      <c r="B155" s="109"/>
      <c r="C155" s="8" t="s">
        <v>39</v>
      </c>
      <c r="D155" s="8" t="s">
        <v>39</v>
      </c>
      <c r="E155" s="8" t="s">
        <v>39</v>
      </c>
      <c r="F155" s="8" t="s">
        <v>39</v>
      </c>
      <c r="G155" s="10" t="s">
        <v>23</v>
      </c>
      <c r="H155" s="45"/>
      <c r="I155" s="45">
        <f>I165</f>
        <v>326633.88</v>
      </c>
      <c r="J155" s="45"/>
      <c r="K155" s="45"/>
      <c r="L155" s="45"/>
      <c r="M155" s="45"/>
      <c r="N155" s="45"/>
      <c r="O155" s="45"/>
      <c r="P155" s="55"/>
    </row>
    <row r="156" spans="1:16" ht="74.25" customHeight="1" thickBot="1">
      <c r="A156" s="98"/>
      <c r="B156" s="110"/>
      <c r="C156" s="8" t="s">
        <v>39</v>
      </c>
      <c r="D156" s="8" t="s">
        <v>39</v>
      </c>
      <c r="E156" s="8" t="s">
        <v>39</v>
      </c>
      <c r="F156" s="8" t="s">
        <v>39</v>
      </c>
      <c r="G156" s="10" t="s">
        <v>20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55">
        <v>0</v>
      </c>
    </row>
    <row r="157" spans="1:16" ht="15.75" customHeight="1" thickBot="1">
      <c r="A157" s="76" t="s">
        <v>68</v>
      </c>
      <c r="B157" s="84" t="s">
        <v>56</v>
      </c>
      <c r="C157" s="3" t="s">
        <v>39</v>
      </c>
      <c r="D157" s="3" t="s">
        <v>39</v>
      </c>
      <c r="E157" s="3" t="s">
        <v>106</v>
      </c>
      <c r="F157" s="3" t="s">
        <v>39</v>
      </c>
      <c r="G157" s="13" t="s">
        <v>16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55">
        <v>0</v>
      </c>
    </row>
    <row r="158" spans="1:16" ht="15.75" thickBot="1">
      <c r="A158" s="77"/>
      <c r="B158" s="85"/>
      <c r="C158" s="8" t="s">
        <v>39</v>
      </c>
      <c r="D158" s="8" t="s">
        <v>39</v>
      </c>
      <c r="E158" s="8" t="s">
        <v>39</v>
      </c>
      <c r="F158" s="8" t="s">
        <v>39</v>
      </c>
      <c r="G158" s="10" t="s">
        <v>17</v>
      </c>
      <c r="H158" s="45"/>
      <c r="I158" s="45"/>
      <c r="J158" s="45"/>
      <c r="K158" s="45"/>
      <c r="L158" s="45"/>
      <c r="M158" s="45"/>
      <c r="N158" s="45"/>
      <c r="O158" s="45"/>
      <c r="P158" s="55"/>
    </row>
    <row r="159" spans="1:16" ht="72" customHeight="1" thickBot="1">
      <c r="A159" s="77"/>
      <c r="B159" s="85"/>
      <c r="C159" s="8" t="s">
        <v>13</v>
      </c>
      <c r="D159" s="8" t="s">
        <v>13</v>
      </c>
      <c r="E159" s="8" t="s">
        <v>13</v>
      </c>
      <c r="F159" s="8" t="s">
        <v>13</v>
      </c>
      <c r="G159" s="10" t="s">
        <v>18</v>
      </c>
      <c r="H159" s="45"/>
      <c r="I159" s="45"/>
      <c r="J159" s="45"/>
      <c r="K159" s="45"/>
      <c r="L159" s="45"/>
      <c r="M159" s="45"/>
      <c r="N159" s="45"/>
      <c r="O159" s="45"/>
      <c r="P159" s="55"/>
    </row>
    <row r="160" spans="1:16" ht="15.75" thickBot="1">
      <c r="A160" s="77"/>
      <c r="B160" s="85"/>
      <c r="C160" s="8" t="s">
        <v>39</v>
      </c>
      <c r="D160" s="8" t="s">
        <v>39</v>
      </c>
      <c r="E160" s="8" t="s">
        <v>39</v>
      </c>
      <c r="F160" s="8" t="s">
        <v>39</v>
      </c>
      <c r="G160" s="10" t="s">
        <v>23</v>
      </c>
      <c r="H160" s="45"/>
      <c r="I160" s="45"/>
      <c r="J160" s="45"/>
      <c r="K160" s="45"/>
      <c r="L160" s="45"/>
      <c r="M160" s="45"/>
      <c r="N160" s="45"/>
      <c r="O160" s="45"/>
      <c r="P160" s="55"/>
    </row>
    <row r="161" spans="1:16" ht="15.75" thickBot="1">
      <c r="A161" s="78"/>
      <c r="B161" s="86"/>
      <c r="C161" s="8" t="s">
        <v>39</v>
      </c>
      <c r="D161" s="8" t="s">
        <v>39</v>
      </c>
      <c r="E161" s="8" t="s">
        <v>39</v>
      </c>
      <c r="F161" s="8" t="s">
        <v>39</v>
      </c>
      <c r="G161" s="10" t="s">
        <v>20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55">
        <v>0</v>
      </c>
    </row>
    <row r="162" spans="1:16" ht="15.75" thickBot="1">
      <c r="A162" s="76" t="s">
        <v>71</v>
      </c>
      <c r="B162" s="84" t="s">
        <v>117</v>
      </c>
      <c r="C162" s="3" t="s">
        <v>39</v>
      </c>
      <c r="D162" s="3" t="s">
        <v>39</v>
      </c>
      <c r="E162" s="3" t="s">
        <v>106</v>
      </c>
      <c r="F162" s="3" t="s">
        <v>39</v>
      </c>
      <c r="G162" s="13" t="s">
        <v>16</v>
      </c>
      <c r="H162" s="45">
        <v>0</v>
      </c>
      <c r="I162" s="45">
        <f>I163+I164+I165</f>
        <v>6532677.6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55">
        <v>0</v>
      </c>
    </row>
    <row r="163" spans="1:16" ht="15.75" thickBot="1">
      <c r="A163" s="77"/>
      <c r="B163" s="85"/>
      <c r="C163" s="34" t="s">
        <v>39</v>
      </c>
      <c r="D163" s="34" t="s">
        <v>39</v>
      </c>
      <c r="E163" s="34" t="s">
        <v>39</v>
      </c>
      <c r="F163" s="34" t="s">
        <v>39</v>
      </c>
      <c r="G163" s="35" t="s">
        <v>17</v>
      </c>
      <c r="H163" s="45"/>
      <c r="I163" s="45"/>
      <c r="J163" s="45"/>
      <c r="K163" s="45"/>
      <c r="L163" s="45"/>
      <c r="M163" s="45"/>
      <c r="N163" s="45"/>
      <c r="O163" s="45"/>
      <c r="P163" s="55"/>
    </row>
    <row r="164" spans="1:16" ht="15.75" thickBot="1">
      <c r="A164" s="77"/>
      <c r="B164" s="85"/>
      <c r="C164" s="34" t="s">
        <v>13</v>
      </c>
      <c r="D164" s="34" t="s">
        <v>13</v>
      </c>
      <c r="E164" s="34" t="s">
        <v>13</v>
      </c>
      <c r="F164" s="34" t="s">
        <v>13</v>
      </c>
      <c r="G164" s="35" t="s">
        <v>18</v>
      </c>
      <c r="H164" s="45"/>
      <c r="I164" s="45">
        <v>6206043.72</v>
      </c>
      <c r="J164" s="45"/>
      <c r="K164" s="45"/>
      <c r="L164" s="45"/>
      <c r="M164" s="45"/>
      <c r="N164" s="45"/>
      <c r="O164" s="45"/>
      <c r="P164" s="55"/>
    </row>
    <row r="165" spans="1:16" ht="15.75" thickBot="1">
      <c r="A165" s="77"/>
      <c r="B165" s="85"/>
      <c r="C165" s="34" t="s">
        <v>39</v>
      </c>
      <c r="D165" s="34" t="s">
        <v>39</v>
      </c>
      <c r="E165" s="34" t="s">
        <v>39</v>
      </c>
      <c r="F165" s="34" t="s">
        <v>39</v>
      </c>
      <c r="G165" s="35" t="s">
        <v>23</v>
      </c>
      <c r="H165" s="45"/>
      <c r="I165" s="45">
        <v>326633.88</v>
      </c>
      <c r="J165" s="45"/>
      <c r="K165" s="45"/>
      <c r="L165" s="45"/>
      <c r="M165" s="45"/>
      <c r="N165" s="45"/>
      <c r="O165" s="45"/>
      <c r="P165" s="55"/>
    </row>
    <row r="166" spans="1:16" ht="35.25" customHeight="1" thickBot="1">
      <c r="A166" s="78"/>
      <c r="B166" s="86"/>
      <c r="C166" s="34" t="s">
        <v>39</v>
      </c>
      <c r="D166" s="34" t="s">
        <v>39</v>
      </c>
      <c r="E166" s="34" t="s">
        <v>39</v>
      </c>
      <c r="F166" s="34" t="s">
        <v>39</v>
      </c>
      <c r="G166" s="35" t="s">
        <v>20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55">
        <v>0</v>
      </c>
    </row>
    <row r="167" spans="1:16" ht="15.75" customHeight="1" thickBot="1">
      <c r="A167" s="96" t="s">
        <v>57</v>
      </c>
      <c r="B167" s="79" t="s">
        <v>58</v>
      </c>
      <c r="C167" s="3" t="s">
        <v>39</v>
      </c>
      <c r="D167" s="3" t="s">
        <v>39</v>
      </c>
      <c r="E167" s="3"/>
      <c r="F167" s="3" t="s">
        <v>39</v>
      </c>
      <c r="G167" s="13" t="s">
        <v>16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55">
        <v>0</v>
      </c>
    </row>
    <row r="168" spans="1:16" ht="15.75" thickBot="1">
      <c r="A168" s="97"/>
      <c r="B168" s="80"/>
      <c r="C168" s="8" t="s">
        <v>39</v>
      </c>
      <c r="D168" s="8" t="s">
        <v>39</v>
      </c>
      <c r="E168" s="8" t="s">
        <v>39</v>
      </c>
      <c r="F168" s="8" t="s">
        <v>39</v>
      </c>
      <c r="G168" s="10" t="s">
        <v>17</v>
      </c>
      <c r="H168" s="45"/>
      <c r="I168" s="45"/>
      <c r="J168" s="45"/>
      <c r="K168" s="45"/>
      <c r="L168" s="45"/>
      <c r="M168" s="45"/>
      <c r="N168" s="45"/>
      <c r="O168" s="45"/>
      <c r="P168" s="55"/>
    </row>
    <row r="169" spans="1:16" ht="15.75" thickBot="1">
      <c r="A169" s="97"/>
      <c r="B169" s="80"/>
      <c r="C169" s="8" t="s">
        <v>13</v>
      </c>
      <c r="D169" s="8" t="s">
        <v>13</v>
      </c>
      <c r="E169" s="8" t="s">
        <v>13</v>
      </c>
      <c r="F169" s="8" t="s">
        <v>13</v>
      </c>
      <c r="G169" s="10" t="s">
        <v>18</v>
      </c>
      <c r="H169" s="45"/>
      <c r="I169" s="45"/>
      <c r="J169" s="45"/>
      <c r="K169" s="45"/>
      <c r="L169" s="45"/>
      <c r="M169" s="45"/>
      <c r="N169" s="45"/>
      <c r="O169" s="45"/>
      <c r="P169" s="55"/>
    </row>
    <row r="170" spans="1:16" ht="15.75" thickBot="1">
      <c r="A170" s="97"/>
      <c r="B170" s="80"/>
      <c r="C170" s="8" t="s">
        <v>39</v>
      </c>
      <c r="D170" s="8" t="s">
        <v>39</v>
      </c>
      <c r="E170" s="8" t="s">
        <v>39</v>
      </c>
      <c r="F170" s="8" t="s">
        <v>39</v>
      </c>
      <c r="G170" s="10" t="s">
        <v>23</v>
      </c>
      <c r="H170" s="45"/>
      <c r="I170" s="45"/>
      <c r="J170" s="45"/>
      <c r="K170" s="45"/>
      <c r="L170" s="45"/>
      <c r="M170" s="45"/>
      <c r="N170" s="45"/>
      <c r="O170" s="45"/>
      <c r="P170" s="55"/>
    </row>
    <row r="171" spans="1:16" ht="15.75" thickBot="1">
      <c r="A171" s="98"/>
      <c r="B171" s="81"/>
      <c r="C171" s="8" t="s">
        <v>39</v>
      </c>
      <c r="D171" s="8" t="s">
        <v>39</v>
      </c>
      <c r="E171" s="8" t="s">
        <v>39</v>
      </c>
      <c r="F171" s="8" t="s">
        <v>39</v>
      </c>
      <c r="G171" s="10" t="s">
        <v>20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55">
        <v>0</v>
      </c>
    </row>
    <row r="172" spans="1:16" ht="23.25" customHeight="1" thickBot="1">
      <c r="A172" s="76" t="s">
        <v>68</v>
      </c>
      <c r="B172" s="79" t="s">
        <v>113</v>
      </c>
      <c r="C172" s="3" t="s">
        <v>39</v>
      </c>
      <c r="D172" s="3" t="s">
        <v>39</v>
      </c>
      <c r="E172" s="3"/>
      <c r="F172" s="3" t="s">
        <v>39</v>
      </c>
      <c r="G172" s="13" t="s">
        <v>16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55">
        <v>0</v>
      </c>
    </row>
    <row r="173" spans="1:16" ht="15.75" thickBot="1">
      <c r="A173" s="77"/>
      <c r="B173" s="80"/>
      <c r="C173" s="8" t="s">
        <v>39</v>
      </c>
      <c r="D173" s="8" t="s">
        <v>39</v>
      </c>
      <c r="E173" s="8" t="s">
        <v>39</v>
      </c>
      <c r="F173" s="8" t="s">
        <v>39</v>
      </c>
      <c r="G173" s="10" t="s">
        <v>17</v>
      </c>
      <c r="H173" s="45"/>
      <c r="I173" s="45"/>
      <c r="J173" s="45"/>
      <c r="K173" s="45"/>
      <c r="L173" s="45"/>
      <c r="M173" s="45"/>
      <c r="N173" s="45"/>
      <c r="O173" s="45"/>
      <c r="P173" s="55"/>
    </row>
    <row r="174" spans="1:16" ht="15.75" thickBot="1">
      <c r="A174" s="77"/>
      <c r="B174" s="80"/>
      <c r="C174" s="8" t="s">
        <v>13</v>
      </c>
      <c r="D174" s="8" t="s">
        <v>13</v>
      </c>
      <c r="E174" s="8" t="s">
        <v>13</v>
      </c>
      <c r="F174" s="8" t="s">
        <v>13</v>
      </c>
      <c r="G174" s="10" t="s">
        <v>18</v>
      </c>
      <c r="H174" s="45"/>
      <c r="I174" s="45"/>
      <c r="J174" s="45"/>
      <c r="K174" s="45"/>
      <c r="L174" s="45"/>
      <c r="M174" s="45"/>
      <c r="N174" s="45"/>
      <c r="O174" s="45"/>
      <c r="P174" s="55"/>
    </row>
    <row r="175" spans="1:16" ht="15.75" thickBot="1">
      <c r="A175" s="77"/>
      <c r="B175" s="80"/>
      <c r="C175" s="8" t="s">
        <v>39</v>
      </c>
      <c r="D175" s="8" t="s">
        <v>39</v>
      </c>
      <c r="E175" s="8" t="s">
        <v>39</v>
      </c>
      <c r="F175" s="8" t="s">
        <v>39</v>
      </c>
      <c r="G175" s="10" t="s">
        <v>23</v>
      </c>
      <c r="H175" s="45"/>
      <c r="I175" s="45"/>
      <c r="J175" s="45"/>
      <c r="K175" s="45"/>
      <c r="L175" s="45"/>
      <c r="M175" s="45"/>
      <c r="N175" s="45"/>
      <c r="O175" s="45"/>
      <c r="P175" s="55"/>
    </row>
    <row r="176" spans="1:16" ht="15.75" thickBot="1">
      <c r="A176" s="78"/>
      <c r="B176" s="81"/>
      <c r="C176" s="8" t="s">
        <v>39</v>
      </c>
      <c r="D176" s="8" t="s">
        <v>39</v>
      </c>
      <c r="E176" s="8" t="s">
        <v>39</v>
      </c>
      <c r="F176" s="8" t="s">
        <v>39</v>
      </c>
      <c r="G176" s="10" t="s">
        <v>20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55">
        <v>0</v>
      </c>
    </row>
    <row r="177" spans="1:16" ht="15.75" customHeight="1" thickBot="1">
      <c r="A177" s="76" t="s">
        <v>71</v>
      </c>
      <c r="B177" s="79" t="s">
        <v>59</v>
      </c>
      <c r="C177" s="3" t="s">
        <v>39</v>
      </c>
      <c r="D177" s="3" t="s">
        <v>39</v>
      </c>
      <c r="E177" s="3"/>
      <c r="F177" s="3" t="s">
        <v>39</v>
      </c>
      <c r="G177" s="13" t="s">
        <v>16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55">
        <v>0</v>
      </c>
    </row>
    <row r="178" spans="1:16" ht="15.75" thickBot="1">
      <c r="A178" s="77"/>
      <c r="B178" s="80"/>
      <c r="C178" s="8" t="s">
        <v>39</v>
      </c>
      <c r="D178" s="8" t="s">
        <v>39</v>
      </c>
      <c r="E178" s="8" t="s">
        <v>39</v>
      </c>
      <c r="F178" s="8" t="s">
        <v>39</v>
      </c>
      <c r="G178" s="10" t="s">
        <v>17</v>
      </c>
      <c r="H178" s="45"/>
      <c r="I178" s="45"/>
      <c r="J178" s="45"/>
      <c r="K178" s="45"/>
      <c r="L178" s="45"/>
      <c r="M178" s="45"/>
      <c r="N178" s="45"/>
      <c r="O178" s="45"/>
      <c r="P178" s="55"/>
    </row>
    <row r="179" spans="1:16" ht="15.75" thickBot="1">
      <c r="A179" s="77"/>
      <c r="B179" s="80"/>
      <c r="C179" s="8" t="s">
        <v>13</v>
      </c>
      <c r="D179" s="8" t="s">
        <v>13</v>
      </c>
      <c r="E179" s="8" t="s">
        <v>13</v>
      </c>
      <c r="F179" s="8" t="s">
        <v>13</v>
      </c>
      <c r="G179" s="10" t="s">
        <v>18</v>
      </c>
      <c r="H179" s="45"/>
      <c r="I179" s="45"/>
      <c r="J179" s="45"/>
      <c r="K179" s="45"/>
      <c r="L179" s="45"/>
      <c r="M179" s="45"/>
      <c r="N179" s="45"/>
      <c r="O179" s="45"/>
      <c r="P179" s="55"/>
    </row>
    <row r="180" spans="1:16" ht="15.75" thickBot="1">
      <c r="A180" s="77"/>
      <c r="B180" s="80"/>
      <c r="C180" s="8" t="s">
        <v>39</v>
      </c>
      <c r="D180" s="8" t="s">
        <v>39</v>
      </c>
      <c r="E180" s="8" t="s">
        <v>39</v>
      </c>
      <c r="F180" s="8" t="s">
        <v>39</v>
      </c>
      <c r="G180" s="10" t="s">
        <v>23</v>
      </c>
      <c r="H180" s="45"/>
      <c r="I180" s="45"/>
      <c r="J180" s="45"/>
      <c r="K180" s="45"/>
      <c r="L180" s="45"/>
      <c r="M180" s="45"/>
      <c r="N180" s="45"/>
      <c r="O180" s="45"/>
      <c r="P180" s="55"/>
    </row>
    <row r="181" spans="1:16" ht="15.75" thickBot="1">
      <c r="A181" s="78"/>
      <c r="B181" s="81"/>
      <c r="C181" s="8" t="s">
        <v>39</v>
      </c>
      <c r="D181" s="8" t="s">
        <v>39</v>
      </c>
      <c r="E181" s="8" t="s">
        <v>39</v>
      </c>
      <c r="F181" s="8" t="s">
        <v>39</v>
      </c>
      <c r="G181" s="10" t="s">
        <v>20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55">
        <v>0</v>
      </c>
    </row>
    <row r="182" spans="1:16" ht="15.75" customHeight="1" thickBot="1">
      <c r="A182" s="76" t="s">
        <v>70</v>
      </c>
      <c r="B182" s="79" t="s">
        <v>60</v>
      </c>
      <c r="C182" s="3" t="s">
        <v>39</v>
      </c>
      <c r="D182" s="3" t="s">
        <v>39</v>
      </c>
      <c r="E182" s="3"/>
      <c r="F182" s="3" t="s">
        <v>39</v>
      </c>
      <c r="G182" s="13" t="s">
        <v>16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55">
        <v>0</v>
      </c>
    </row>
    <row r="183" spans="1:16" ht="15.75" thickBot="1">
      <c r="A183" s="77"/>
      <c r="B183" s="80"/>
      <c r="C183" s="8" t="s">
        <v>39</v>
      </c>
      <c r="D183" s="8" t="s">
        <v>39</v>
      </c>
      <c r="E183" s="8" t="s">
        <v>39</v>
      </c>
      <c r="F183" s="8" t="s">
        <v>39</v>
      </c>
      <c r="G183" s="10" t="s">
        <v>17</v>
      </c>
      <c r="H183" s="45"/>
      <c r="I183" s="45"/>
      <c r="J183" s="45"/>
      <c r="K183" s="45"/>
      <c r="L183" s="45"/>
      <c r="M183" s="45"/>
      <c r="N183" s="45"/>
      <c r="O183" s="45"/>
      <c r="P183" s="55"/>
    </row>
    <row r="184" spans="1:16" ht="15.75" thickBot="1">
      <c r="A184" s="77"/>
      <c r="B184" s="80"/>
      <c r="C184" s="8" t="s">
        <v>13</v>
      </c>
      <c r="D184" s="8" t="s">
        <v>13</v>
      </c>
      <c r="E184" s="8" t="s">
        <v>13</v>
      </c>
      <c r="F184" s="8" t="s">
        <v>13</v>
      </c>
      <c r="G184" s="10" t="s">
        <v>18</v>
      </c>
      <c r="H184" s="45"/>
      <c r="I184" s="45"/>
      <c r="J184" s="45"/>
      <c r="K184" s="45"/>
      <c r="L184" s="45"/>
      <c r="M184" s="45"/>
      <c r="N184" s="45"/>
      <c r="O184" s="45"/>
      <c r="P184" s="55"/>
    </row>
    <row r="185" spans="1:16" ht="15.75" thickBot="1">
      <c r="A185" s="77"/>
      <c r="B185" s="80"/>
      <c r="C185" s="8" t="s">
        <v>39</v>
      </c>
      <c r="D185" s="8" t="s">
        <v>39</v>
      </c>
      <c r="E185" s="8" t="s">
        <v>39</v>
      </c>
      <c r="F185" s="8" t="s">
        <v>39</v>
      </c>
      <c r="G185" s="10" t="s">
        <v>23</v>
      </c>
      <c r="H185" s="45"/>
      <c r="I185" s="45"/>
      <c r="J185" s="45"/>
      <c r="K185" s="45"/>
      <c r="L185" s="45"/>
      <c r="M185" s="45"/>
      <c r="N185" s="45"/>
      <c r="O185" s="45"/>
      <c r="P185" s="55"/>
    </row>
    <row r="186" spans="1:16" ht="15.75" thickBot="1">
      <c r="A186" s="78"/>
      <c r="B186" s="81"/>
      <c r="C186" s="8" t="s">
        <v>39</v>
      </c>
      <c r="D186" s="8" t="s">
        <v>39</v>
      </c>
      <c r="E186" s="8" t="s">
        <v>39</v>
      </c>
      <c r="F186" s="8" t="s">
        <v>39</v>
      </c>
      <c r="G186" s="10" t="s">
        <v>20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55">
        <v>0</v>
      </c>
    </row>
    <row r="187" spans="1:16" ht="15.75" customHeight="1" thickBot="1">
      <c r="A187" s="76" t="s">
        <v>53</v>
      </c>
      <c r="B187" s="79" t="s">
        <v>116</v>
      </c>
      <c r="C187" s="3" t="s">
        <v>39</v>
      </c>
      <c r="D187" s="3" t="s">
        <v>39</v>
      </c>
      <c r="E187" s="3"/>
      <c r="F187" s="3" t="s">
        <v>39</v>
      </c>
      <c r="G187" s="13" t="s">
        <v>16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55">
        <v>0</v>
      </c>
    </row>
    <row r="188" spans="1:16" ht="15.75" thickBot="1">
      <c r="A188" s="77"/>
      <c r="B188" s="80"/>
      <c r="C188" s="8" t="s">
        <v>39</v>
      </c>
      <c r="D188" s="8" t="s">
        <v>39</v>
      </c>
      <c r="E188" s="8" t="s">
        <v>39</v>
      </c>
      <c r="F188" s="8" t="s">
        <v>39</v>
      </c>
      <c r="G188" s="10" t="s">
        <v>17</v>
      </c>
      <c r="H188" s="45"/>
      <c r="I188" s="45"/>
      <c r="J188" s="45"/>
      <c r="K188" s="45"/>
      <c r="L188" s="45"/>
      <c r="M188" s="45"/>
      <c r="N188" s="45"/>
      <c r="O188" s="45"/>
      <c r="P188" s="55"/>
    </row>
    <row r="189" spans="1:16" ht="15.75" thickBot="1">
      <c r="A189" s="77"/>
      <c r="B189" s="80"/>
      <c r="C189" s="8" t="s">
        <v>13</v>
      </c>
      <c r="D189" s="8" t="s">
        <v>13</v>
      </c>
      <c r="E189" s="8" t="s">
        <v>13</v>
      </c>
      <c r="F189" s="8" t="s">
        <v>13</v>
      </c>
      <c r="G189" s="10" t="s">
        <v>18</v>
      </c>
      <c r="H189" s="45"/>
      <c r="I189" s="45"/>
      <c r="J189" s="45"/>
      <c r="K189" s="45"/>
      <c r="L189" s="45"/>
      <c r="M189" s="45"/>
      <c r="N189" s="45"/>
      <c r="O189" s="45"/>
      <c r="P189" s="55"/>
    </row>
    <row r="190" spans="1:16" ht="15.75" thickBot="1">
      <c r="A190" s="77"/>
      <c r="B190" s="80"/>
      <c r="C190" s="8" t="s">
        <v>39</v>
      </c>
      <c r="D190" s="8" t="s">
        <v>39</v>
      </c>
      <c r="E190" s="8" t="s">
        <v>39</v>
      </c>
      <c r="F190" s="8" t="s">
        <v>39</v>
      </c>
      <c r="G190" s="10" t="s">
        <v>23</v>
      </c>
      <c r="H190" s="45"/>
      <c r="I190" s="45"/>
      <c r="J190" s="45"/>
      <c r="K190" s="45"/>
      <c r="L190" s="45"/>
      <c r="M190" s="45"/>
      <c r="N190" s="45"/>
      <c r="O190" s="45"/>
      <c r="P190" s="55"/>
    </row>
    <row r="191" spans="1:16" ht="15.75" thickBot="1">
      <c r="A191" s="78"/>
      <c r="B191" s="81"/>
      <c r="C191" s="8" t="s">
        <v>39</v>
      </c>
      <c r="D191" s="8" t="s">
        <v>39</v>
      </c>
      <c r="E191" s="8" t="s">
        <v>39</v>
      </c>
      <c r="F191" s="8" t="s">
        <v>39</v>
      </c>
      <c r="G191" s="10" t="s">
        <v>20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55">
        <v>0</v>
      </c>
    </row>
    <row r="192" spans="1:16" ht="15.75" customHeight="1" thickBot="1">
      <c r="A192" s="76" t="s">
        <v>72</v>
      </c>
      <c r="B192" s="79" t="s">
        <v>114</v>
      </c>
      <c r="C192" s="3" t="s">
        <v>39</v>
      </c>
      <c r="D192" s="3" t="s">
        <v>39</v>
      </c>
      <c r="E192" s="3"/>
      <c r="F192" s="3" t="s">
        <v>39</v>
      </c>
      <c r="G192" s="13" t="s">
        <v>16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55">
        <v>0</v>
      </c>
    </row>
    <row r="193" spans="1:16" ht="15.75" thickBot="1">
      <c r="A193" s="77"/>
      <c r="B193" s="80"/>
      <c r="C193" s="8" t="s">
        <v>39</v>
      </c>
      <c r="D193" s="8" t="s">
        <v>39</v>
      </c>
      <c r="E193" s="8" t="s">
        <v>39</v>
      </c>
      <c r="F193" s="8" t="s">
        <v>39</v>
      </c>
      <c r="G193" s="10" t="s">
        <v>17</v>
      </c>
      <c r="H193" s="45"/>
      <c r="I193" s="45"/>
      <c r="J193" s="45"/>
      <c r="K193" s="45"/>
      <c r="L193" s="45"/>
      <c r="M193" s="45"/>
      <c r="N193" s="45"/>
      <c r="O193" s="45"/>
      <c r="P193" s="55"/>
    </row>
    <row r="194" spans="1:16" ht="15.75" thickBot="1">
      <c r="A194" s="77"/>
      <c r="B194" s="80"/>
      <c r="C194" s="8" t="s">
        <v>13</v>
      </c>
      <c r="D194" s="8" t="s">
        <v>13</v>
      </c>
      <c r="E194" s="8" t="s">
        <v>13</v>
      </c>
      <c r="F194" s="8" t="s">
        <v>13</v>
      </c>
      <c r="G194" s="10" t="s">
        <v>18</v>
      </c>
      <c r="H194" s="45"/>
      <c r="I194" s="45"/>
      <c r="J194" s="45"/>
      <c r="K194" s="45"/>
      <c r="L194" s="45"/>
      <c r="M194" s="45"/>
      <c r="N194" s="45"/>
      <c r="O194" s="45"/>
      <c r="P194" s="55"/>
    </row>
    <row r="195" spans="1:16" ht="15.75" thickBot="1">
      <c r="A195" s="77"/>
      <c r="B195" s="80"/>
      <c r="C195" s="8" t="s">
        <v>39</v>
      </c>
      <c r="D195" s="8" t="s">
        <v>39</v>
      </c>
      <c r="E195" s="8" t="s">
        <v>39</v>
      </c>
      <c r="F195" s="8" t="s">
        <v>39</v>
      </c>
      <c r="G195" s="10" t="s">
        <v>23</v>
      </c>
      <c r="H195" s="45"/>
      <c r="I195" s="45"/>
      <c r="J195" s="45"/>
      <c r="K195" s="45"/>
      <c r="L195" s="45"/>
      <c r="M195" s="45"/>
      <c r="N195" s="45"/>
      <c r="O195" s="45"/>
      <c r="P195" s="55"/>
    </row>
    <row r="196" spans="1:16" ht="15.75" thickBot="1">
      <c r="A196" s="78"/>
      <c r="B196" s="81"/>
      <c r="C196" s="8" t="s">
        <v>39</v>
      </c>
      <c r="D196" s="8" t="s">
        <v>39</v>
      </c>
      <c r="E196" s="8" t="s">
        <v>39</v>
      </c>
      <c r="F196" s="8" t="s">
        <v>39</v>
      </c>
      <c r="G196" s="10" t="s">
        <v>20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55">
        <v>0</v>
      </c>
    </row>
    <row r="197" spans="1:16" ht="15.75" customHeight="1" thickBot="1">
      <c r="A197" s="73" t="s">
        <v>61</v>
      </c>
      <c r="B197" s="79" t="s">
        <v>73</v>
      </c>
      <c r="C197" s="3" t="s">
        <v>39</v>
      </c>
      <c r="D197" s="3" t="s">
        <v>39</v>
      </c>
      <c r="E197" s="3"/>
      <c r="F197" s="3" t="s">
        <v>39</v>
      </c>
      <c r="G197" s="13" t="s">
        <v>16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55">
        <v>0</v>
      </c>
    </row>
    <row r="198" spans="1:16" ht="15.75" thickBot="1">
      <c r="A198" s="74"/>
      <c r="B198" s="80"/>
      <c r="C198" s="8" t="s">
        <v>39</v>
      </c>
      <c r="D198" s="8" t="s">
        <v>39</v>
      </c>
      <c r="E198" s="8" t="s">
        <v>39</v>
      </c>
      <c r="F198" s="8" t="s">
        <v>39</v>
      </c>
      <c r="G198" s="10" t="s">
        <v>17</v>
      </c>
      <c r="H198" s="45"/>
      <c r="I198" s="45"/>
      <c r="J198" s="45"/>
      <c r="K198" s="45"/>
      <c r="L198" s="45"/>
      <c r="M198" s="45"/>
      <c r="N198" s="45"/>
      <c r="O198" s="45"/>
      <c r="P198" s="55"/>
    </row>
    <row r="199" spans="1:16" ht="15.75" thickBot="1">
      <c r="A199" s="74"/>
      <c r="B199" s="80"/>
      <c r="C199" s="8" t="s">
        <v>13</v>
      </c>
      <c r="D199" s="8" t="s">
        <v>13</v>
      </c>
      <c r="E199" s="8" t="s">
        <v>13</v>
      </c>
      <c r="F199" s="8" t="s">
        <v>13</v>
      </c>
      <c r="G199" s="10" t="s">
        <v>18</v>
      </c>
      <c r="H199" s="45"/>
      <c r="I199" s="45"/>
      <c r="J199" s="45"/>
      <c r="K199" s="45"/>
      <c r="L199" s="45"/>
      <c r="M199" s="45"/>
      <c r="N199" s="45"/>
      <c r="O199" s="45"/>
      <c r="P199" s="55"/>
    </row>
    <row r="200" spans="1:16" ht="15.75" thickBot="1">
      <c r="A200" s="74"/>
      <c r="B200" s="80"/>
      <c r="C200" s="8" t="s">
        <v>39</v>
      </c>
      <c r="D200" s="8" t="s">
        <v>39</v>
      </c>
      <c r="E200" s="8" t="s">
        <v>39</v>
      </c>
      <c r="F200" s="8" t="s">
        <v>39</v>
      </c>
      <c r="G200" s="10" t="s">
        <v>23</v>
      </c>
      <c r="H200" s="45"/>
      <c r="I200" s="45"/>
      <c r="J200" s="45"/>
      <c r="K200" s="45"/>
      <c r="L200" s="45"/>
      <c r="M200" s="45"/>
      <c r="N200" s="45"/>
      <c r="O200" s="45"/>
      <c r="P200" s="55"/>
    </row>
    <row r="201" spans="1:16" ht="15.75" thickBot="1">
      <c r="A201" s="75"/>
      <c r="B201" s="81"/>
      <c r="C201" s="8" t="s">
        <v>39</v>
      </c>
      <c r="D201" s="8" t="s">
        <v>39</v>
      </c>
      <c r="E201" s="8" t="s">
        <v>39</v>
      </c>
      <c r="F201" s="8" t="s">
        <v>39</v>
      </c>
      <c r="G201" s="10" t="s">
        <v>20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55">
        <v>0</v>
      </c>
    </row>
    <row r="202" spans="1:16" ht="71.25" customHeight="1" thickBot="1">
      <c r="A202" s="76" t="s">
        <v>68</v>
      </c>
      <c r="B202" s="79" t="s">
        <v>115</v>
      </c>
      <c r="C202" s="3" t="s">
        <v>39</v>
      </c>
      <c r="D202" s="3" t="s">
        <v>39</v>
      </c>
      <c r="E202" s="3"/>
      <c r="F202" s="3" t="s">
        <v>39</v>
      </c>
      <c r="G202" s="13" t="s">
        <v>16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55">
        <v>0</v>
      </c>
    </row>
    <row r="203" spans="1:16" ht="15.75" thickBot="1">
      <c r="A203" s="77"/>
      <c r="B203" s="80"/>
      <c r="C203" s="8" t="s">
        <v>39</v>
      </c>
      <c r="D203" s="8" t="s">
        <v>39</v>
      </c>
      <c r="E203" s="8" t="s">
        <v>39</v>
      </c>
      <c r="F203" s="8" t="s">
        <v>39</v>
      </c>
      <c r="G203" s="10" t="s">
        <v>17</v>
      </c>
      <c r="H203" s="45"/>
      <c r="I203" s="45"/>
      <c r="J203" s="45"/>
      <c r="K203" s="45"/>
      <c r="L203" s="45"/>
      <c r="M203" s="45"/>
      <c r="N203" s="45"/>
      <c r="O203" s="45"/>
      <c r="P203" s="55"/>
    </row>
    <row r="204" spans="1:16" ht="15.75" thickBot="1">
      <c r="A204" s="77"/>
      <c r="B204" s="80"/>
      <c r="C204" s="8" t="s">
        <v>13</v>
      </c>
      <c r="D204" s="8" t="s">
        <v>13</v>
      </c>
      <c r="E204" s="8" t="s">
        <v>13</v>
      </c>
      <c r="F204" s="8" t="s">
        <v>13</v>
      </c>
      <c r="G204" s="10" t="s">
        <v>18</v>
      </c>
      <c r="H204" s="45"/>
      <c r="I204" s="45"/>
      <c r="J204" s="45"/>
      <c r="K204" s="45"/>
      <c r="L204" s="45"/>
      <c r="M204" s="45"/>
      <c r="N204" s="45"/>
      <c r="O204" s="45"/>
      <c r="P204" s="55"/>
    </row>
    <row r="205" spans="1:16" ht="15.75" thickBot="1">
      <c r="A205" s="77"/>
      <c r="B205" s="80"/>
      <c r="C205" s="8" t="s">
        <v>39</v>
      </c>
      <c r="D205" s="8" t="s">
        <v>39</v>
      </c>
      <c r="E205" s="8" t="s">
        <v>39</v>
      </c>
      <c r="F205" s="8" t="s">
        <v>39</v>
      </c>
      <c r="G205" s="10" t="s">
        <v>23</v>
      </c>
      <c r="H205" s="45"/>
      <c r="I205" s="45"/>
      <c r="J205" s="45"/>
      <c r="K205" s="45"/>
      <c r="L205" s="45"/>
      <c r="M205" s="45"/>
      <c r="N205" s="45"/>
      <c r="O205" s="45"/>
      <c r="P205" s="55"/>
    </row>
    <row r="206" spans="1:16" ht="15.75" thickBot="1">
      <c r="A206" s="78"/>
      <c r="B206" s="81"/>
      <c r="C206" s="8" t="s">
        <v>39</v>
      </c>
      <c r="D206" s="8" t="s">
        <v>39</v>
      </c>
      <c r="E206" s="8" t="s">
        <v>39</v>
      </c>
      <c r="F206" s="8" t="s">
        <v>39</v>
      </c>
      <c r="G206" s="10" t="s">
        <v>20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55">
        <v>0</v>
      </c>
    </row>
    <row r="207" spans="1:16" ht="15.75" customHeight="1" thickBot="1">
      <c r="A207" s="76" t="s">
        <v>74</v>
      </c>
      <c r="B207" s="79" t="s">
        <v>62</v>
      </c>
      <c r="C207" s="3" t="s">
        <v>39</v>
      </c>
      <c r="D207" s="3" t="s">
        <v>39</v>
      </c>
      <c r="E207" s="3"/>
      <c r="F207" s="3" t="s">
        <v>39</v>
      </c>
      <c r="G207" s="13" t="s">
        <v>16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55">
        <v>0</v>
      </c>
    </row>
    <row r="208" spans="1:16" ht="15.75" thickBot="1">
      <c r="A208" s="77"/>
      <c r="B208" s="80"/>
      <c r="C208" s="8" t="s">
        <v>39</v>
      </c>
      <c r="D208" s="8" t="s">
        <v>39</v>
      </c>
      <c r="E208" s="8" t="s">
        <v>39</v>
      </c>
      <c r="F208" s="8" t="s">
        <v>39</v>
      </c>
      <c r="G208" s="10" t="s">
        <v>17</v>
      </c>
      <c r="H208" s="45"/>
      <c r="I208" s="45"/>
      <c r="J208" s="45"/>
      <c r="K208" s="45"/>
      <c r="L208" s="45"/>
      <c r="M208" s="45"/>
      <c r="N208" s="45"/>
      <c r="O208" s="45"/>
      <c r="P208" s="55"/>
    </row>
    <row r="209" spans="1:16" ht="15.75" thickBot="1">
      <c r="A209" s="77"/>
      <c r="B209" s="80"/>
      <c r="C209" s="8" t="s">
        <v>13</v>
      </c>
      <c r="D209" s="8" t="s">
        <v>13</v>
      </c>
      <c r="E209" s="8" t="s">
        <v>13</v>
      </c>
      <c r="F209" s="8" t="s">
        <v>13</v>
      </c>
      <c r="G209" s="10" t="s">
        <v>18</v>
      </c>
      <c r="H209" s="45"/>
      <c r="I209" s="45"/>
      <c r="J209" s="45"/>
      <c r="K209" s="45"/>
      <c r="L209" s="45"/>
      <c r="M209" s="45"/>
      <c r="N209" s="45"/>
      <c r="O209" s="45"/>
      <c r="P209" s="55"/>
    </row>
    <row r="210" spans="1:16" ht="15.75" thickBot="1">
      <c r="A210" s="77"/>
      <c r="B210" s="80"/>
      <c r="C210" s="8" t="s">
        <v>39</v>
      </c>
      <c r="D210" s="8" t="s">
        <v>39</v>
      </c>
      <c r="E210" s="8" t="s">
        <v>39</v>
      </c>
      <c r="F210" s="8" t="s">
        <v>39</v>
      </c>
      <c r="G210" s="10" t="s">
        <v>23</v>
      </c>
      <c r="H210" s="45"/>
      <c r="I210" s="45"/>
      <c r="J210" s="45"/>
      <c r="K210" s="45"/>
      <c r="L210" s="45"/>
      <c r="M210" s="45"/>
      <c r="N210" s="45"/>
      <c r="O210" s="45"/>
      <c r="P210" s="55"/>
    </row>
    <row r="211" spans="1:16" ht="15.75" thickBot="1">
      <c r="A211" s="78"/>
      <c r="B211" s="81"/>
      <c r="C211" s="8" t="s">
        <v>39</v>
      </c>
      <c r="D211" s="8" t="s">
        <v>39</v>
      </c>
      <c r="E211" s="8" t="s">
        <v>39</v>
      </c>
      <c r="F211" s="8" t="s">
        <v>39</v>
      </c>
      <c r="G211" s="10" t="s">
        <v>20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55">
        <v>0</v>
      </c>
    </row>
    <row r="212" spans="1:16" ht="15.75" customHeight="1" thickBot="1">
      <c r="A212" s="76" t="s">
        <v>70</v>
      </c>
      <c r="B212" s="79" t="s">
        <v>63</v>
      </c>
      <c r="C212" s="3" t="s">
        <v>39</v>
      </c>
      <c r="D212" s="3" t="s">
        <v>39</v>
      </c>
      <c r="E212" s="3"/>
      <c r="F212" s="3" t="s">
        <v>39</v>
      </c>
      <c r="G212" s="13" t="s">
        <v>16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55">
        <v>0</v>
      </c>
    </row>
    <row r="213" spans="1:16" ht="15.75" thickBot="1">
      <c r="A213" s="77"/>
      <c r="B213" s="80"/>
      <c r="C213" s="8" t="s">
        <v>39</v>
      </c>
      <c r="D213" s="8" t="s">
        <v>39</v>
      </c>
      <c r="E213" s="8" t="s">
        <v>39</v>
      </c>
      <c r="F213" s="8" t="s">
        <v>39</v>
      </c>
      <c r="G213" s="10" t="s">
        <v>17</v>
      </c>
      <c r="H213" s="45"/>
      <c r="I213" s="45"/>
      <c r="J213" s="45"/>
      <c r="K213" s="45"/>
      <c r="L213" s="45"/>
      <c r="M213" s="45"/>
      <c r="N213" s="45"/>
      <c r="O213" s="45"/>
      <c r="P213" s="55"/>
    </row>
    <row r="214" spans="1:16" ht="15.75" thickBot="1">
      <c r="A214" s="77"/>
      <c r="B214" s="80"/>
      <c r="C214" s="8" t="s">
        <v>13</v>
      </c>
      <c r="D214" s="8" t="s">
        <v>13</v>
      </c>
      <c r="E214" s="8" t="s">
        <v>13</v>
      </c>
      <c r="F214" s="8" t="s">
        <v>13</v>
      </c>
      <c r="G214" s="10" t="s">
        <v>18</v>
      </c>
      <c r="H214" s="45"/>
      <c r="I214" s="45"/>
      <c r="J214" s="45"/>
      <c r="K214" s="45"/>
      <c r="L214" s="45"/>
      <c r="M214" s="45"/>
      <c r="N214" s="45"/>
      <c r="O214" s="45"/>
      <c r="P214" s="55"/>
    </row>
    <row r="215" spans="1:16" ht="15.75" thickBot="1">
      <c r="A215" s="77"/>
      <c r="B215" s="80"/>
      <c r="C215" s="8" t="s">
        <v>39</v>
      </c>
      <c r="D215" s="8" t="s">
        <v>39</v>
      </c>
      <c r="E215" s="8" t="s">
        <v>39</v>
      </c>
      <c r="F215" s="8" t="s">
        <v>39</v>
      </c>
      <c r="G215" s="10" t="s">
        <v>23</v>
      </c>
      <c r="H215" s="45"/>
      <c r="I215" s="45"/>
      <c r="J215" s="45"/>
      <c r="K215" s="45"/>
      <c r="L215" s="45"/>
      <c r="M215" s="45"/>
      <c r="N215" s="45"/>
      <c r="O215" s="45"/>
      <c r="P215" s="55"/>
    </row>
    <row r="216" spans="1:16" ht="15.75" thickBot="1">
      <c r="A216" s="78"/>
      <c r="B216" s="81"/>
      <c r="C216" s="8" t="s">
        <v>39</v>
      </c>
      <c r="D216" s="8" t="s">
        <v>39</v>
      </c>
      <c r="E216" s="8" t="s">
        <v>39</v>
      </c>
      <c r="F216" s="8" t="s">
        <v>39</v>
      </c>
      <c r="G216" s="10" t="s">
        <v>20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55">
        <v>0</v>
      </c>
    </row>
    <row r="217" spans="1:16" ht="15.75" customHeight="1" thickBot="1">
      <c r="A217" s="76" t="s">
        <v>53</v>
      </c>
      <c r="B217" s="79" t="s">
        <v>64</v>
      </c>
      <c r="C217" s="3" t="s">
        <v>39</v>
      </c>
      <c r="D217" s="3" t="s">
        <v>39</v>
      </c>
      <c r="E217" s="3"/>
      <c r="F217" s="3" t="s">
        <v>39</v>
      </c>
      <c r="G217" s="13" t="s">
        <v>16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55">
        <v>0</v>
      </c>
    </row>
    <row r="218" spans="1:16" ht="15.75" thickBot="1">
      <c r="A218" s="77"/>
      <c r="B218" s="80"/>
      <c r="C218" s="8" t="s">
        <v>39</v>
      </c>
      <c r="D218" s="8" t="s">
        <v>39</v>
      </c>
      <c r="E218" s="8" t="s">
        <v>39</v>
      </c>
      <c r="F218" s="8" t="s">
        <v>39</v>
      </c>
      <c r="G218" s="10" t="s">
        <v>17</v>
      </c>
      <c r="H218" s="45"/>
      <c r="I218" s="45"/>
      <c r="J218" s="45"/>
      <c r="K218" s="45"/>
      <c r="L218" s="45"/>
      <c r="M218" s="45"/>
      <c r="N218" s="45"/>
      <c r="O218" s="45"/>
      <c r="P218" s="55"/>
    </row>
    <row r="219" spans="1:16" ht="15.75" thickBot="1">
      <c r="A219" s="77"/>
      <c r="B219" s="80"/>
      <c r="C219" s="8" t="s">
        <v>13</v>
      </c>
      <c r="D219" s="8" t="s">
        <v>13</v>
      </c>
      <c r="E219" s="8" t="s">
        <v>13</v>
      </c>
      <c r="F219" s="8" t="s">
        <v>13</v>
      </c>
      <c r="G219" s="10" t="s">
        <v>18</v>
      </c>
      <c r="H219" s="45"/>
      <c r="I219" s="45"/>
      <c r="J219" s="45"/>
      <c r="K219" s="45"/>
      <c r="L219" s="45"/>
      <c r="M219" s="45"/>
      <c r="N219" s="45"/>
      <c r="O219" s="45"/>
      <c r="P219" s="55"/>
    </row>
    <row r="220" spans="1:16" ht="15.75" thickBot="1">
      <c r="A220" s="77"/>
      <c r="B220" s="80"/>
      <c r="C220" s="8" t="s">
        <v>39</v>
      </c>
      <c r="D220" s="8" t="s">
        <v>39</v>
      </c>
      <c r="E220" s="8" t="s">
        <v>39</v>
      </c>
      <c r="F220" s="8" t="s">
        <v>39</v>
      </c>
      <c r="G220" s="10" t="s">
        <v>23</v>
      </c>
      <c r="H220" s="45"/>
      <c r="I220" s="45"/>
      <c r="J220" s="45"/>
      <c r="K220" s="45"/>
      <c r="L220" s="45"/>
      <c r="M220" s="45"/>
      <c r="N220" s="45"/>
      <c r="O220" s="45"/>
      <c r="P220" s="55"/>
    </row>
    <row r="221" spans="1:16" ht="15.75" thickBot="1">
      <c r="A221" s="78"/>
      <c r="B221" s="81"/>
      <c r="C221" s="8" t="s">
        <v>39</v>
      </c>
      <c r="D221" s="8" t="s">
        <v>39</v>
      </c>
      <c r="E221" s="8" t="s">
        <v>39</v>
      </c>
      <c r="F221" s="8" t="s">
        <v>39</v>
      </c>
      <c r="G221" s="10" t="s">
        <v>20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55">
        <v>0</v>
      </c>
    </row>
    <row r="222" spans="1:16" ht="15.75" customHeight="1" thickBot="1">
      <c r="A222" s="76" t="s">
        <v>65</v>
      </c>
      <c r="B222" s="116" t="s">
        <v>66</v>
      </c>
      <c r="C222" s="3" t="s">
        <v>39</v>
      </c>
      <c r="D222" s="3" t="s">
        <v>39</v>
      </c>
      <c r="E222" s="3" t="s">
        <v>78</v>
      </c>
      <c r="F222" s="3" t="s">
        <v>39</v>
      </c>
      <c r="G222" s="13" t="s">
        <v>16</v>
      </c>
      <c r="H222" s="45">
        <f aca="true" t="shared" si="22" ref="H222:P222">H223+H224+H225+H226</f>
        <v>3997316.45</v>
      </c>
      <c r="I222" s="45">
        <f t="shared" si="22"/>
        <v>3915914.37</v>
      </c>
      <c r="J222" s="45">
        <f t="shared" si="22"/>
        <v>4203484.58</v>
      </c>
      <c r="K222" s="45">
        <f t="shared" si="22"/>
        <v>4436400</v>
      </c>
      <c r="L222" s="45">
        <f t="shared" si="22"/>
        <v>4393200</v>
      </c>
      <c r="M222" s="45">
        <f t="shared" si="22"/>
        <v>4393200</v>
      </c>
      <c r="N222" s="45">
        <f t="shared" si="22"/>
        <v>2297000</v>
      </c>
      <c r="O222" s="45">
        <f t="shared" si="22"/>
        <v>11485000</v>
      </c>
      <c r="P222" s="45">
        <f t="shared" si="22"/>
        <v>11485000</v>
      </c>
    </row>
    <row r="223" spans="1:16" ht="15.75" thickBot="1">
      <c r="A223" s="77"/>
      <c r="B223" s="117"/>
      <c r="C223" s="8" t="s">
        <v>39</v>
      </c>
      <c r="D223" s="8" t="s">
        <v>39</v>
      </c>
      <c r="E223" s="8" t="s">
        <v>39</v>
      </c>
      <c r="F223" s="8" t="s">
        <v>39</v>
      </c>
      <c r="G223" s="10" t="s">
        <v>17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</row>
    <row r="224" spans="1:16" ht="38.25" customHeight="1" thickBot="1">
      <c r="A224" s="77"/>
      <c r="B224" s="117"/>
      <c r="C224" s="8" t="s">
        <v>13</v>
      </c>
      <c r="D224" s="8" t="s">
        <v>13</v>
      </c>
      <c r="E224" s="8" t="s">
        <v>13</v>
      </c>
      <c r="F224" s="8" t="s">
        <v>13</v>
      </c>
      <c r="G224" s="10" t="s">
        <v>18</v>
      </c>
      <c r="H224" s="45">
        <f aca="true" t="shared" si="23" ref="H224:P224">H229</f>
        <v>310000</v>
      </c>
      <c r="I224" s="45">
        <f t="shared" si="23"/>
        <v>598000</v>
      </c>
      <c r="J224" s="45">
        <f t="shared" si="23"/>
        <v>639550.6</v>
      </c>
      <c r="K224" s="45">
        <f t="shared" si="23"/>
        <v>623700</v>
      </c>
      <c r="L224" s="45">
        <f t="shared" si="23"/>
        <v>641500</v>
      </c>
      <c r="M224" s="45">
        <f t="shared" si="23"/>
        <v>641500</v>
      </c>
      <c r="N224" s="45">
        <f t="shared" si="23"/>
        <v>322000</v>
      </c>
      <c r="O224" s="45">
        <f t="shared" si="23"/>
        <v>1610000</v>
      </c>
      <c r="P224" s="45">
        <f t="shared" si="23"/>
        <v>1610000</v>
      </c>
    </row>
    <row r="225" spans="1:16" ht="15.75" thickBot="1">
      <c r="A225" s="77"/>
      <c r="B225" s="117"/>
      <c r="C225" s="8" t="s">
        <v>39</v>
      </c>
      <c r="D225" s="8" t="s">
        <v>39</v>
      </c>
      <c r="E225" s="8" t="s">
        <v>39</v>
      </c>
      <c r="F225" s="8" t="s">
        <v>39</v>
      </c>
      <c r="G225" s="10" t="s">
        <v>23</v>
      </c>
      <c r="H225" s="45">
        <f aca="true" t="shared" si="24" ref="H225:P225">H230</f>
        <v>3687316.45</v>
      </c>
      <c r="I225" s="45">
        <f t="shared" si="24"/>
        <v>3317914.37</v>
      </c>
      <c r="J225" s="45">
        <f t="shared" si="24"/>
        <v>3563933.98</v>
      </c>
      <c r="K225" s="45">
        <f t="shared" si="24"/>
        <v>3812700</v>
      </c>
      <c r="L225" s="45">
        <f t="shared" si="24"/>
        <v>3751700</v>
      </c>
      <c r="M225" s="45">
        <f t="shared" si="24"/>
        <v>3751700</v>
      </c>
      <c r="N225" s="45">
        <f t="shared" si="24"/>
        <v>1975000</v>
      </c>
      <c r="O225" s="45">
        <f t="shared" si="24"/>
        <v>9875000</v>
      </c>
      <c r="P225" s="45">
        <f t="shared" si="24"/>
        <v>9875000</v>
      </c>
    </row>
    <row r="226" spans="1:16" ht="15.75" thickBot="1">
      <c r="A226" s="115"/>
      <c r="B226" s="118"/>
      <c r="C226" s="8" t="s">
        <v>39</v>
      </c>
      <c r="D226" s="8" t="s">
        <v>39</v>
      </c>
      <c r="E226" s="8" t="s">
        <v>39</v>
      </c>
      <c r="F226" s="8" t="s">
        <v>39</v>
      </c>
      <c r="G226" s="10" t="s">
        <v>20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55">
        <v>0</v>
      </c>
    </row>
    <row r="227" spans="1:16" ht="36.75" customHeight="1" thickBot="1">
      <c r="A227" s="76" t="s">
        <v>68</v>
      </c>
      <c r="B227" s="79" t="s">
        <v>75</v>
      </c>
      <c r="C227" s="3" t="s">
        <v>39</v>
      </c>
      <c r="D227" s="3" t="s">
        <v>39</v>
      </c>
      <c r="E227" s="3" t="s">
        <v>79</v>
      </c>
      <c r="F227" s="3" t="s">
        <v>39</v>
      </c>
      <c r="G227" s="13" t="s">
        <v>16</v>
      </c>
      <c r="H227" s="45">
        <f aca="true" t="shared" si="25" ref="H227:P227">H229+H230</f>
        <v>3997316.45</v>
      </c>
      <c r="I227" s="45">
        <f t="shared" si="25"/>
        <v>3915914.37</v>
      </c>
      <c r="J227" s="45">
        <f t="shared" si="25"/>
        <v>4203484.58</v>
      </c>
      <c r="K227" s="45">
        <f>K229+K230</f>
        <v>4436400</v>
      </c>
      <c r="L227" s="45">
        <f>L229+L230</f>
        <v>4393200</v>
      </c>
      <c r="M227" s="45">
        <f t="shared" si="25"/>
        <v>4393200</v>
      </c>
      <c r="N227" s="45">
        <f t="shared" si="25"/>
        <v>2297000</v>
      </c>
      <c r="O227" s="45">
        <f t="shared" si="25"/>
        <v>11485000</v>
      </c>
      <c r="P227" s="45">
        <f t="shared" si="25"/>
        <v>11485000</v>
      </c>
    </row>
    <row r="228" spans="1:16" ht="15.75" thickBot="1">
      <c r="A228" s="77"/>
      <c r="B228" s="80"/>
      <c r="C228" s="8" t="s">
        <v>39</v>
      </c>
      <c r="D228" s="8" t="s">
        <v>39</v>
      </c>
      <c r="E228" s="8" t="s">
        <v>39</v>
      </c>
      <c r="F228" s="8" t="s">
        <v>39</v>
      </c>
      <c r="G228" s="10" t="s">
        <v>17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</row>
    <row r="229" spans="1:16" ht="15.75" thickBot="1">
      <c r="A229" s="77"/>
      <c r="B229" s="80"/>
      <c r="C229" s="8" t="s">
        <v>13</v>
      </c>
      <c r="D229" s="8" t="s">
        <v>13</v>
      </c>
      <c r="E229" s="8" t="s">
        <v>13</v>
      </c>
      <c r="F229" s="8" t="s">
        <v>13</v>
      </c>
      <c r="G229" s="10" t="s">
        <v>18</v>
      </c>
      <c r="H229" s="45">
        <f aca="true" t="shared" si="26" ref="H229:P229">H234+H239+H244</f>
        <v>310000</v>
      </c>
      <c r="I229" s="45">
        <f t="shared" si="26"/>
        <v>598000</v>
      </c>
      <c r="J229" s="45">
        <f t="shared" si="26"/>
        <v>639550.6</v>
      </c>
      <c r="K229" s="45">
        <f t="shared" si="26"/>
        <v>623700</v>
      </c>
      <c r="L229" s="45">
        <f t="shared" si="26"/>
        <v>641500</v>
      </c>
      <c r="M229" s="45">
        <f t="shared" si="26"/>
        <v>641500</v>
      </c>
      <c r="N229" s="45">
        <f t="shared" si="26"/>
        <v>322000</v>
      </c>
      <c r="O229" s="45">
        <f t="shared" si="26"/>
        <v>1610000</v>
      </c>
      <c r="P229" s="45">
        <f t="shared" si="26"/>
        <v>1610000</v>
      </c>
    </row>
    <row r="230" spans="1:16" ht="15.75" thickBot="1">
      <c r="A230" s="77"/>
      <c r="B230" s="80"/>
      <c r="C230" s="8" t="s">
        <v>39</v>
      </c>
      <c r="D230" s="8" t="s">
        <v>39</v>
      </c>
      <c r="E230" s="8" t="s">
        <v>39</v>
      </c>
      <c r="F230" s="8" t="s">
        <v>39</v>
      </c>
      <c r="G230" s="10" t="s">
        <v>23</v>
      </c>
      <c r="H230" s="45">
        <f>H232+H237</f>
        <v>3687316.45</v>
      </c>
      <c r="I230" s="45">
        <f>I232+I237</f>
        <v>3317914.37</v>
      </c>
      <c r="J230" s="45">
        <f>J232+J237</f>
        <v>3563933.98</v>
      </c>
      <c r="K230" s="45">
        <f>K235+K240+K245</f>
        <v>3812700</v>
      </c>
      <c r="L230" s="45">
        <f>L235+L240+L245</f>
        <v>3751700</v>
      </c>
      <c r="M230" s="45">
        <f>M235+M240+M245</f>
        <v>3751700</v>
      </c>
      <c r="N230" s="45">
        <f>N232+N237</f>
        <v>1975000</v>
      </c>
      <c r="O230" s="45">
        <f>O232+O237</f>
        <v>9875000</v>
      </c>
      <c r="P230" s="45">
        <f>P232+P237</f>
        <v>9875000</v>
      </c>
    </row>
    <row r="231" spans="1:16" ht="15.75" thickBot="1">
      <c r="A231" s="78"/>
      <c r="B231" s="81"/>
      <c r="C231" s="8" t="s">
        <v>39</v>
      </c>
      <c r="D231" s="8" t="s">
        <v>39</v>
      </c>
      <c r="E231" s="8" t="s">
        <v>39</v>
      </c>
      <c r="F231" s="8" t="s">
        <v>39</v>
      </c>
      <c r="G231" s="10" t="s">
        <v>20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55">
        <v>0</v>
      </c>
    </row>
    <row r="232" spans="1:16" ht="15.75" thickBot="1">
      <c r="A232" s="76" t="s">
        <v>76</v>
      </c>
      <c r="B232" s="79" t="s">
        <v>77</v>
      </c>
      <c r="C232" s="3" t="s">
        <v>39</v>
      </c>
      <c r="D232" s="3" t="s">
        <v>39</v>
      </c>
      <c r="E232" s="3" t="s">
        <v>13</v>
      </c>
      <c r="F232" s="3" t="s">
        <v>39</v>
      </c>
      <c r="G232" s="13" t="s">
        <v>16</v>
      </c>
      <c r="H232" s="45">
        <f aca="true" t="shared" si="27" ref="H232:P232">H233+H234+H235+H236</f>
        <v>1688516.1</v>
      </c>
      <c r="I232" s="45">
        <f t="shared" si="27"/>
        <v>1885180.56</v>
      </c>
      <c r="J232" s="45">
        <f t="shared" si="27"/>
        <v>1963779.8</v>
      </c>
      <c r="K232" s="45">
        <f t="shared" si="27"/>
        <v>1953000</v>
      </c>
      <c r="L232" s="45">
        <f t="shared" si="27"/>
        <v>2011000</v>
      </c>
      <c r="M232" s="45">
        <f t="shared" si="27"/>
        <v>2011000</v>
      </c>
      <c r="N232" s="45">
        <f t="shared" si="27"/>
        <v>875000</v>
      </c>
      <c r="O232" s="45">
        <f t="shared" si="27"/>
        <v>4375000</v>
      </c>
      <c r="P232" s="45">
        <f t="shared" si="27"/>
        <v>4375000</v>
      </c>
    </row>
    <row r="233" spans="1:16" ht="15.75" thickBot="1">
      <c r="A233" s="77"/>
      <c r="B233" s="80"/>
      <c r="C233" s="8" t="s">
        <v>39</v>
      </c>
      <c r="D233" s="8" t="s">
        <v>39</v>
      </c>
      <c r="E233" s="27" t="s">
        <v>39</v>
      </c>
      <c r="F233" s="27" t="s">
        <v>39</v>
      </c>
      <c r="G233" s="10" t="s">
        <v>17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55">
        <v>0</v>
      </c>
    </row>
    <row r="234" spans="1:16" ht="30" customHeight="1" thickBot="1">
      <c r="A234" s="77"/>
      <c r="B234" s="80"/>
      <c r="C234" s="8">
        <v>974</v>
      </c>
      <c r="D234" s="9" t="s">
        <v>81</v>
      </c>
      <c r="E234" s="28" t="s">
        <v>80</v>
      </c>
      <c r="F234" s="29">
        <v>100</v>
      </c>
      <c r="G234" s="10" t="s">
        <v>18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55">
        <v>0</v>
      </c>
    </row>
    <row r="235" spans="1:16" ht="15.75" thickBot="1">
      <c r="A235" s="77"/>
      <c r="B235" s="80"/>
      <c r="C235" s="8" t="s">
        <v>39</v>
      </c>
      <c r="D235" s="8" t="s">
        <v>39</v>
      </c>
      <c r="E235" s="8" t="s">
        <v>39</v>
      </c>
      <c r="F235" s="8" t="s">
        <v>39</v>
      </c>
      <c r="G235" s="10" t="s">
        <v>23</v>
      </c>
      <c r="H235" s="45">
        <v>1688516.1</v>
      </c>
      <c r="I235" s="45">
        <v>1885180.56</v>
      </c>
      <c r="J235" s="45">
        <v>1963779.8</v>
      </c>
      <c r="K235" s="45">
        <v>1953000</v>
      </c>
      <c r="L235" s="45">
        <v>2011000</v>
      </c>
      <c r="M235" s="45">
        <v>2011000</v>
      </c>
      <c r="N235" s="45">
        <v>875000</v>
      </c>
      <c r="O235" s="45">
        <v>4375000</v>
      </c>
      <c r="P235" s="55">
        <v>4375000</v>
      </c>
    </row>
    <row r="236" spans="1:16" ht="15.75" thickBot="1">
      <c r="A236" s="78"/>
      <c r="B236" s="81"/>
      <c r="C236" s="8" t="s">
        <v>39</v>
      </c>
      <c r="D236" s="8" t="s">
        <v>39</v>
      </c>
      <c r="E236" s="8" t="s">
        <v>39</v>
      </c>
      <c r="F236" s="8" t="s">
        <v>39</v>
      </c>
      <c r="G236" s="10" t="s">
        <v>20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55">
        <v>0</v>
      </c>
    </row>
    <row r="237" spans="1:16" ht="15.75" thickBot="1">
      <c r="A237" s="76" t="s">
        <v>82</v>
      </c>
      <c r="B237" s="79" t="s">
        <v>83</v>
      </c>
      <c r="C237" s="3" t="s">
        <v>39</v>
      </c>
      <c r="D237" s="3" t="s">
        <v>39</v>
      </c>
      <c r="E237" s="3" t="s">
        <v>13</v>
      </c>
      <c r="F237" s="3" t="s">
        <v>39</v>
      </c>
      <c r="G237" s="13" t="s">
        <v>16</v>
      </c>
      <c r="H237" s="45">
        <f aca="true" t="shared" si="28" ref="H237:P237">H238+H239+H240+H241</f>
        <v>1998800.35</v>
      </c>
      <c r="I237" s="45">
        <f t="shared" si="28"/>
        <v>1432733.81</v>
      </c>
      <c r="J237" s="45">
        <f t="shared" si="28"/>
        <v>1600154.18</v>
      </c>
      <c r="K237" s="45">
        <f t="shared" si="28"/>
        <v>1859700</v>
      </c>
      <c r="L237" s="45">
        <f t="shared" si="28"/>
        <v>1740700</v>
      </c>
      <c r="M237" s="45">
        <f t="shared" si="28"/>
        <v>1740700</v>
      </c>
      <c r="N237" s="45">
        <f t="shared" si="28"/>
        <v>1100000</v>
      </c>
      <c r="O237" s="45">
        <f t="shared" si="28"/>
        <v>5500000</v>
      </c>
      <c r="P237" s="45">
        <f t="shared" si="28"/>
        <v>5500000</v>
      </c>
    </row>
    <row r="238" spans="1:16" ht="15.75" thickBot="1">
      <c r="A238" s="77"/>
      <c r="B238" s="80"/>
      <c r="C238" s="8" t="s">
        <v>39</v>
      </c>
      <c r="D238" s="8" t="s">
        <v>39</v>
      </c>
      <c r="E238" s="27" t="s">
        <v>39</v>
      </c>
      <c r="F238" s="27" t="s">
        <v>39</v>
      </c>
      <c r="G238" s="10" t="s">
        <v>17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55">
        <v>0</v>
      </c>
    </row>
    <row r="239" spans="1:16" ht="15.75" thickBot="1">
      <c r="A239" s="77"/>
      <c r="B239" s="80"/>
      <c r="C239" s="8">
        <v>974</v>
      </c>
      <c r="D239" s="9" t="s">
        <v>81</v>
      </c>
      <c r="E239" s="28" t="s">
        <v>132</v>
      </c>
      <c r="F239" s="29" t="s">
        <v>121</v>
      </c>
      <c r="G239" s="10" t="s">
        <v>18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0</v>
      </c>
      <c r="P239" s="55">
        <v>0</v>
      </c>
    </row>
    <row r="240" spans="1:16" ht="15.75" thickBot="1">
      <c r="A240" s="77"/>
      <c r="B240" s="80"/>
      <c r="C240" s="8" t="s">
        <v>39</v>
      </c>
      <c r="D240" s="8" t="s">
        <v>39</v>
      </c>
      <c r="E240" s="8" t="s">
        <v>39</v>
      </c>
      <c r="F240" s="8" t="s">
        <v>39</v>
      </c>
      <c r="G240" s="10" t="s">
        <v>23</v>
      </c>
      <c r="H240" s="45">
        <v>1998800.35</v>
      </c>
      <c r="I240" s="45">
        <v>1432733.81</v>
      </c>
      <c r="J240" s="45">
        <v>1600154.18</v>
      </c>
      <c r="K240" s="45">
        <v>1859700</v>
      </c>
      <c r="L240" s="45">
        <v>1740700</v>
      </c>
      <c r="M240" s="45">
        <v>1740700</v>
      </c>
      <c r="N240" s="45">
        <v>1100000</v>
      </c>
      <c r="O240" s="45">
        <v>5500000</v>
      </c>
      <c r="P240" s="55">
        <v>5500000</v>
      </c>
    </row>
    <row r="241" spans="1:16" ht="15.75" thickBot="1">
      <c r="A241" s="78"/>
      <c r="B241" s="81"/>
      <c r="C241" s="8" t="s">
        <v>39</v>
      </c>
      <c r="D241" s="8" t="s">
        <v>39</v>
      </c>
      <c r="E241" s="8" t="s">
        <v>39</v>
      </c>
      <c r="F241" s="8" t="s">
        <v>39</v>
      </c>
      <c r="G241" s="10" t="s">
        <v>20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55">
        <v>0</v>
      </c>
    </row>
    <row r="242" spans="1:16" ht="15.75" thickBot="1">
      <c r="A242" s="76" t="s">
        <v>84</v>
      </c>
      <c r="B242" s="79" t="s">
        <v>85</v>
      </c>
      <c r="C242" s="3" t="s">
        <v>39</v>
      </c>
      <c r="D242" s="3" t="s">
        <v>39</v>
      </c>
      <c r="E242" s="3" t="s">
        <v>13</v>
      </c>
      <c r="F242" s="3" t="s">
        <v>39</v>
      </c>
      <c r="G242" s="13" t="s">
        <v>16</v>
      </c>
      <c r="H242" s="45">
        <f aca="true" t="shared" si="29" ref="H242:P242">H243+H244+H245+H246</f>
        <v>310000</v>
      </c>
      <c r="I242" s="45">
        <f t="shared" si="29"/>
        <v>598000</v>
      </c>
      <c r="J242" s="45">
        <f t="shared" si="29"/>
        <v>639550.6</v>
      </c>
      <c r="K242" s="45">
        <f t="shared" si="29"/>
        <v>623700</v>
      </c>
      <c r="L242" s="45">
        <f t="shared" si="29"/>
        <v>641500</v>
      </c>
      <c r="M242" s="45">
        <f t="shared" si="29"/>
        <v>641500</v>
      </c>
      <c r="N242" s="45">
        <f t="shared" si="29"/>
        <v>322000</v>
      </c>
      <c r="O242" s="45">
        <f t="shared" si="29"/>
        <v>1610000</v>
      </c>
      <c r="P242" s="45">
        <f t="shared" si="29"/>
        <v>1610000</v>
      </c>
    </row>
    <row r="243" spans="1:16" ht="26.25" customHeight="1" thickBot="1">
      <c r="A243" s="77"/>
      <c r="B243" s="80"/>
      <c r="C243" s="8" t="s">
        <v>39</v>
      </c>
      <c r="D243" s="27" t="s">
        <v>39</v>
      </c>
      <c r="E243" s="27" t="s">
        <v>39</v>
      </c>
      <c r="F243" s="27" t="s">
        <v>39</v>
      </c>
      <c r="G243" s="10" t="s">
        <v>17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55">
        <v>0</v>
      </c>
    </row>
    <row r="244" spans="1:16" ht="15.75" thickBot="1">
      <c r="A244" s="77"/>
      <c r="B244" s="80"/>
      <c r="C244" s="9">
        <v>903</v>
      </c>
      <c r="D244" s="29" t="s">
        <v>88</v>
      </c>
      <c r="E244" s="28" t="s">
        <v>86</v>
      </c>
      <c r="F244" s="29" t="s">
        <v>87</v>
      </c>
      <c r="G244" s="10" t="s">
        <v>18</v>
      </c>
      <c r="H244" s="45">
        <v>310000</v>
      </c>
      <c r="I244" s="45">
        <v>598000</v>
      </c>
      <c r="J244" s="45">
        <v>639550.6</v>
      </c>
      <c r="K244" s="45">
        <v>623700</v>
      </c>
      <c r="L244" s="45">
        <v>641500</v>
      </c>
      <c r="M244" s="45">
        <v>641500</v>
      </c>
      <c r="N244" s="45">
        <v>322000</v>
      </c>
      <c r="O244" s="45">
        <v>1610000</v>
      </c>
      <c r="P244" s="55">
        <v>1610000</v>
      </c>
    </row>
    <row r="245" spans="1:16" ht="15.75" thickBot="1">
      <c r="A245" s="77"/>
      <c r="B245" s="80"/>
      <c r="C245" s="8" t="s">
        <v>39</v>
      </c>
      <c r="D245" s="8" t="s">
        <v>39</v>
      </c>
      <c r="E245" s="8" t="s">
        <v>39</v>
      </c>
      <c r="F245" s="8" t="s">
        <v>39</v>
      </c>
      <c r="G245" s="10" t="s">
        <v>23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55">
        <v>0</v>
      </c>
    </row>
    <row r="246" spans="1:16" ht="34.5" customHeight="1" thickBot="1">
      <c r="A246" s="78"/>
      <c r="B246" s="81"/>
      <c r="C246" s="8" t="s">
        <v>39</v>
      </c>
      <c r="D246" s="8" t="s">
        <v>39</v>
      </c>
      <c r="E246" s="8" t="s">
        <v>39</v>
      </c>
      <c r="F246" s="8" t="s">
        <v>39</v>
      </c>
      <c r="G246" s="10" t="s">
        <v>20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55">
        <v>0</v>
      </c>
    </row>
    <row r="247" spans="8:16" ht="15">
      <c r="H247" s="56"/>
      <c r="I247" s="56"/>
      <c r="J247" s="56"/>
      <c r="K247" s="56"/>
      <c r="L247" s="56"/>
      <c r="M247" s="56"/>
      <c r="N247" s="56"/>
      <c r="O247" s="56"/>
      <c r="P247" s="56"/>
    </row>
  </sheetData>
  <sheetProtection/>
  <mergeCells count="127">
    <mergeCell ref="A117:A121"/>
    <mergeCell ref="B117:B121"/>
    <mergeCell ref="A122:A126"/>
    <mergeCell ref="B122:B126"/>
    <mergeCell ref="F8:F9"/>
    <mergeCell ref="G18:G19"/>
    <mergeCell ref="B107:B111"/>
    <mergeCell ref="A27:A31"/>
    <mergeCell ref="B27:B31"/>
    <mergeCell ref="A22:A26"/>
    <mergeCell ref="H1:P1"/>
    <mergeCell ref="O8:O9"/>
    <mergeCell ref="A6:A9"/>
    <mergeCell ref="B6:B9"/>
    <mergeCell ref="C6:F6"/>
    <mergeCell ref="C7:F7"/>
    <mergeCell ref="C8:C9"/>
    <mergeCell ref="L8:L9"/>
    <mergeCell ref="M8:M9"/>
    <mergeCell ref="N8:N9"/>
    <mergeCell ref="H2:P2"/>
    <mergeCell ref="K18:K19"/>
    <mergeCell ref="L18:L19"/>
    <mergeCell ref="M18:M19"/>
    <mergeCell ref="D8:D9"/>
    <mergeCell ref="I8:I9"/>
    <mergeCell ref="J8:J9"/>
    <mergeCell ref="K8:K9"/>
    <mergeCell ref="E8:E9"/>
    <mergeCell ref="H18:H19"/>
    <mergeCell ref="B22:B26"/>
    <mergeCell ref="A16:A21"/>
    <mergeCell ref="B16:B21"/>
    <mergeCell ref="N18:N19"/>
    <mergeCell ref="G6:G9"/>
    <mergeCell ref="H6:P7"/>
    <mergeCell ref="H8:H9"/>
    <mergeCell ref="P8:P9"/>
    <mergeCell ref="O18:O19"/>
    <mergeCell ref="P18:P19"/>
    <mergeCell ref="I18:I19"/>
    <mergeCell ref="J18:J19"/>
    <mergeCell ref="C18:C19"/>
    <mergeCell ref="D18:D19"/>
    <mergeCell ref="E18:E19"/>
    <mergeCell ref="F18:F19"/>
    <mergeCell ref="A42:A46"/>
    <mergeCell ref="B42:B46"/>
    <mergeCell ref="A32:A41"/>
    <mergeCell ref="B32:B41"/>
    <mergeCell ref="A222:A226"/>
    <mergeCell ref="B222:B226"/>
    <mergeCell ref="A52:A56"/>
    <mergeCell ref="B52:B56"/>
    <mergeCell ref="B212:B216"/>
    <mergeCell ref="B217:B221"/>
    <mergeCell ref="A57:A61"/>
    <mergeCell ref="B57:B61"/>
    <mergeCell ref="B207:B211"/>
    <mergeCell ref="A202:A206"/>
    <mergeCell ref="A47:A51"/>
    <mergeCell ref="A67:A71"/>
    <mergeCell ref="B67:B71"/>
    <mergeCell ref="A62:A66"/>
    <mergeCell ref="B62:B66"/>
    <mergeCell ref="B47:B51"/>
    <mergeCell ref="A242:A246"/>
    <mergeCell ref="B242:B246"/>
    <mergeCell ref="A227:A231"/>
    <mergeCell ref="B227:B231"/>
    <mergeCell ref="A232:A236"/>
    <mergeCell ref="B232:B236"/>
    <mergeCell ref="A237:A241"/>
    <mergeCell ref="B237:B241"/>
    <mergeCell ref="A207:A211"/>
    <mergeCell ref="A212:A216"/>
    <mergeCell ref="A217:A221"/>
    <mergeCell ref="B202:B206"/>
    <mergeCell ref="B182:B186"/>
    <mergeCell ref="B152:B156"/>
    <mergeCell ref="A157:A161"/>
    <mergeCell ref="A172:A176"/>
    <mergeCell ref="A167:A171"/>
    <mergeCell ref="B167:B171"/>
    <mergeCell ref="A152:A156"/>
    <mergeCell ref="A162:A166"/>
    <mergeCell ref="B162:B166"/>
    <mergeCell ref="B92:B101"/>
    <mergeCell ref="B157:B161"/>
    <mergeCell ref="A132:A136"/>
    <mergeCell ref="A137:A141"/>
    <mergeCell ref="B142:B146"/>
    <mergeCell ref="A147:A151"/>
    <mergeCell ref="A142:A146"/>
    <mergeCell ref="B197:B201"/>
    <mergeCell ref="A177:A181"/>
    <mergeCell ref="A182:A186"/>
    <mergeCell ref="A187:A191"/>
    <mergeCell ref="B172:B176"/>
    <mergeCell ref="B187:B191"/>
    <mergeCell ref="B192:B196"/>
    <mergeCell ref="B137:B141"/>
    <mergeCell ref="A77:A81"/>
    <mergeCell ref="B77:B81"/>
    <mergeCell ref="B147:B151"/>
    <mergeCell ref="A112:A116"/>
    <mergeCell ref="B112:B116"/>
    <mergeCell ref="A127:A131"/>
    <mergeCell ref="B127:B131"/>
    <mergeCell ref="A102:A106"/>
    <mergeCell ref="A107:A111"/>
    <mergeCell ref="G3:P3"/>
    <mergeCell ref="A11:A15"/>
    <mergeCell ref="B11:B15"/>
    <mergeCell ref="A197:A201"/>
    <mergeCell ref="A192:A196"/>
    <mergeCell ref="B177:B181"/>
    <mergeCell ref="A5:M5"/>
    <mergeCell ref="A82:A86"/>
    <mergeCell ref="B102:B106"/>
    <mergeCell ref="B132:B136"/>
    <mergeCell ref="A72:A76"/>
    <mergeCell ref="B72:B76"/>
    <mergeCell ref="A87:A91"/>
    <mergeCell ref="B87:B91"/>
    <mergeCell ref="B82:B86"/>
    <mergeCell ref="A92:A101"/>
  </mergeCells>
  <printOptions/>
  <pageMargins left="0.7086614173228347" right="0.11811023622047245" top="0.7480314960629921" bottom="0.5511811023622047" header="0.31496062992125984" footer="0.31496062992125984"/>
  <pageSetup fitToHeight="0" horizontalDpi="600" verticalDpi="600" orientation="landscape" paperSize="9" scale="53" r:id="rId1"/>
  <rowBreaks count="7" manualBreakCount="7">
    <brk id="26" max="18" man="1"/>
    <brk id="66" max="18" man="1"/>
    <brk id="91" max="18" man="1"/>
    <brk id="141" max="18" man="1"/>
    <brk id="166" max="18" man="1"/>
    <brk id="186" max="18" man="1"/>
    <brk id="206" max="18" man="1"/>
  </rowBreaks>
  <colBreaks count="1" manualBreakCount="1">
    <brk id="19" max="2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Камаева Надежда Ивановна</cp:lastModifiedBy>
  <cp:lastPrinted>2022-04-12T13:03:44Z</cp:lastPrinted>
  <dcterms:created xsi:type="dcterms:W3CDTF">2019-02-07T04:39:30Z</dcterms:created>
  <dcterms:modified xsi:type="dcterms:W3CDTF">2022-04-13T05:52:40Z</dcterms:modified>
  <cp:category/>
  <cp:version/>
  <cp:contentType/>
  <cp:contentStatus/>
</cp:coreProperties>
</file>