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допуск нет" sheetId="1" r:id="rId1"/>
  </sheets>
  <definedNames>
    <definedName name="_xlnm.Print_Area" localSheetId="0">'допуск нет'!$A$1:$AK$26</definedName>
  </definedNames>
  <calcPr calcId="145621"/>
</workbook>
</file>

<file path=xl/calcChain.xml><?xml version="1.0" encoding="utf-8"?>
<calcChain xmlns="http://schemas.openxmlformats.org/spreadsheetml/2006/main">
  <c r="S20" i="1" l="1"/>
  <c r="AK20" i="1"/>
  <c r="AK9" i="1"/>
  <c r="S9" i="1" l="1"/>
  <c r="S16" i="1" l="1"/>
  <c r="AK7" i="1" l="1"/>
  <c r="S7" i="1"/>
  <c r="AK16" i="1"/>
  <c r="U18" i="1" l="1"/>
  <c r="AF18" i="1"/>
  <c r="AH18" i="1" s="1"/>
  <c r="AJ16" i="1" l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AH7" i="1"/>
  <c r="AF7" i="1"/>
  <c r="AA7" i="1"/>
  <c r="Z7" i="1"/>
  <c r="Y7" i="1"/>
  <c r="X7" i="1"/>
  <c r="W7" i="1"/>
  <c r="V7" i="1"/>
  <c r="U7" i="1"/>
  <c r="Y20" i="1" l="1"/>
  <c r="AC20" i="1"/>
  <c r="AG20" i="1"/>
  <c r="V20" i="1"/>
  <c r="Z20" i="1"/>
  <c r="AD20" i="1"/>
  <c r="W20" i="1"/>
  <c r="AA20" i="1"/>
  <c r="AE20" i="1"/>
  <c r="AI20" i="1"/>
  <c r="U20" i="1"/>
  <c r="X20" i="1"/>
  <c r="AB20" i="1"/>
  <c r="AF20" i="1"/>
  <c r="AJ20" i="1"/>
  <c r="AH20" i="1"/>
</calcChain>
</file>

<file path=xl/sharedStrings.xml><?xml version="1.0" encoding="utf-8"?>
<sst xmlns="http://schemas.openxmlformats.org/spreadsheetml/2006/main" count="69" uniqueCount="63">
  <si>
    <t>Сведения 
о выполнении мероприятий по подготовке документов и материалов для проведения капитального ремонта водонапорных башен и водозаборных скважин, зарегистрированных в муниципальную собственность.</t>
  </si>
  <si>
    <t>Представленные документы</t>
  </si>
  <si>
    <t>Наименование прокта</t>
  </si>
  <si>
    <t>Дата представления заявки</t>
  </si>
  <si>
    <t xml:space="preserve"> обязательные</t>
  </si>
  <si>
    <t>для оценки</t>
  </si>
  <si>
    <t>Примечание</t>
  </si>
  <si>
    <t>Водо
напор
ные 
башни</t>
  </si>
  <si>
    <t>Замена ВНБ (если да -1, если нет-0)</t>
  </si>
  <si>
    <t>Водозаборные скважины</t>
  </si>
  <si>
    <t>Томпонаж с бурением (если да-1, если нет-0)</t>
  </si>
  <si>
    <t>Стадия проекта</t>
  </si>
  <si>
    <t>заявка</t>
  </si>
  <si>
    <t>выписка из ЕГРН</t>
  </si>
  <si>
    <t>выписка из реестра муницип. имущества</t>
  </si>
  <si>
    <t>акт обследования с деффектной ведомостью</t>
  </si>
  <si>
    <t>фото. материалы</t>
  </si>
  <si>
    <t>пояснительная записка</t>
  </si>
  <si>
    <t>гарантийное письмо по софианансированию</t>
  </si>
  <si>
    <t>сметы</t>
  </si>
  <si>
    <t>документ об утверждении сметы</t>
  </si>
  <si>
    <t>муниципальная программа</t>
  </si>
  <si>
    <t>справка о начисленном износе</t>
  </si>
  <si>
    <t>расчет экономической эффективности</t>
  </si>
  <si>
    <t xml:space="preserve">документ о передаче в эксплуатацию, аренду, концессию </t>
  </si>
  <si>
    <t>протокол схода граждан о согласии оплаты по тарифу</t>
  </si>
  <si>
    <t>гарантия передачи в эксплуатацию</t>
  </si>
  <si>
    <t>не приступили 
к разработке
 сметной 
документации</t>
  </si>
  <si>
    <t>смета разрабатывается</t>
  </si>
  <si>
    <t>смета разработана, дата</t>
  </si>
  <si>
    <t>направлено на экспертизу, дата</t>
  </si>
  <si>
    <t>вышло с экпертизы, дата</t>
  </si>
  <si>
    <t xml:space="preserve">Стоимостьпроекта  (предварительная), тыс. рублей
 </t>
  </si>
  <si>
    <t>коли
чество</t>
  </si>
  <si>
    <t>предпола
гаемая дата начала</t>
  </si>
  <si>
    <t>предполагаемая дата заверше
ния</t>
  </si>
  <si>
    <t>ПРИЧИНЫ не готовности
 экспертизы указать!!!</t>
  </si>
  <si>
    <t>на экспертизе</t>
  </si>
  <si>
    <t>Аликовский район</t>
  </si>
  <si>
    <t>Цивильский район</t>
  </si>
  <si>
    <t>21-1-7-0095-20 от 05/02/20</t>
  </si>
  <si>
    <t>21-1-7-0105-20 от 06/02/20</t>
  </si>
  <si>
    <t>21-1-7-0106-20 от 06/02/20</t>
  </si>
  <si>
    <t>21-1-7-0126-20 от 10/02/20</t>
  </si>
  <si>
    <t>21-1-7-0096-20 от 05/02/20</t>
  </si>
  <si>
    <t>21-1-7-0127-20 от 10/02/20</t>
  </si>
  <si>
    <t>Ядринский район</t>
  </si>
  <si>
    <t xml:space="preserve">267,935
</t>
  </si>
  <si>
    <t>21-1--7-0411-20</t>
  </si>
  <si>
    <t>Итого</t>
  </si>
  <si>
    <t>Стоимость (без учета ПСД, надзора) тыс. руб.</t>
  </si>
  <si>
    <t xml:space="preserve">Капитальный ремонт водозаборного узла системы водоснабжения в д.Илгышево Аликовского района </t>
  </si>
  <si>
    <t xml:space="preserve">Капитальный ремонт водозаборного узла д. Елаши Малоянгорчинского с.п. Цивильского района </t>
  </si>
  <si>
    <t xml:space="preserve">Капитальный ремонт водозаборного узла д. Ойкасы Малоянгорчинского с.п. Цивильского района </t>
  </si>
  <si>
    <t xml:space="preserve">Капитальный ремонт водозаборного узла д. Мамликасы Малоянгорчинского с.п. Цивильского района </t>
  </si>
  <si>
    <t xml:space="preserve">Капитальный ремонт водозаборного узла д. Малое Янгорчино Малоянгорчинского с.п. Цивильского района </t>
  </si>
  <si>
    <t xml:space="preserve">Капитальный ремонт водозаборного узла д. Янорсово Малоянгорчинского с.п. Цивильского района </t>
  </si>
  <si>
    <t xml:space="preserve">Капитальный ремонт водозаборного узла д. Байдуши Малоянгорчинского с.п. Цивильского района </t>
  </si>
  <si>
    <t>Ремонт водонапорной башни д. Малые Тюмерли Ядринского района</t>
  </si>
  <si>
    <t>отсутствует положительное заключени АУ "Центр ценообразования и экспертизы", документ об утверждении сметы</t>
  </si>
  <si>
    <t>положительное заключение АУ "Центр ценообразования и экспертизы"</t>
  </si>
  <si>
    <t>отсутствует положительное заключение АУ "Центр ценообразования и экспертизы", документ об утверждении сметы</t>
  </si>
  <si>
    <t>арт скважина и водопроводная башня в д. Илгышево бесхозяйные, муницип. собств. не оформленв, отсутствуют фотоматериалы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</si>
</sst>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/>
    <xf numFmtId="0" fontId="1" fillId="0" borderId="27" xfId="0" applyFont="1" applyBorder="1"/>
    <xf numFmtId="0" fontId="1" fillId="0" borderId="0" xfId="0" applyFont="1" applyBorder="1"/>
    <xf numFmtId="0" fontId="1" fillId="0" borderId="28" xfId="0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wrapText="1"/>
    </xf>
    <xf numFmtId="0" fontId="2" fillId="4" borderId="0" xfId="0" applyFont="1" applyFill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/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" fillId="0" borderId="0" xfId="0" applyFont="1" applyAlignment="1">
      <alignment horizontal="right" indent="1"/>
    </xf>
    <xf numFmtId="0" fontId="8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 indent="1"/>
    </xf>
    <xf numFmtId="0" fontId="2" fillId="2" borderId="0" xfId="0" applyFont="1" applyFill="1"/>
    <xf numFmtId="4" fontId="2" fillId="2" borderId="0" xfId="0" applyNumberFormat="1" applyFont="1" applyFill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indent="1"/>
    </xf>
    <xf numFmtId="0" fontId="1" fillId="2" borderId="0" xfId="0" applyFont="1" applyFill="1"/>
    <xf numFmtId="14" fontId="2" fillId="2" borderId="2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horizontal="right" indent="1"/>
    </xf>
    <xf numFmtId="0" fontId="1" fillId="2" borderId="2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 wrapText="1" indent="1"/>
    </xf>
    <xf numFmtId="164" fontId="7" fillId="2" borderId="12" xfId="0" applyNumberFormat="1" applyFont="1" applyFill="1" applyBorder="1" applyAlignment="1">
      <alignment vertical="center" wrapText="1"/>
    </xf>
    <xf numFmtId="3" fontId="7" fillId="2" borderId="39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4" fontId="7" fillId="2" borderId="39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inden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2"/>
  <sheetViews>
    <sheetView tabSelected="1" view="pageBreakPreview" topLeftCell="A2" zoomScale="71" zoomScaleNormal="100" zoomScaleSheetLayoutView="71" workbookViewId="0">
      <pane xSplit="1" ySplit="5" topLeftCell="B7" activePane="bottomRight" state="frozen"/>
      <selection activeCell="A2" sqref="A2"/>
      <selection pane="topRight" activeCell="B2" sqref="B2"/>
      <selection pane="bottomLeft" activeCell="A6" sqref="A6"/>
      <selection pane="bottomRight" activeCell="AP8" sqref="AP8"/>
    </sheetView>
  </sheetViews>
  <sheetFormatPr defaultColWidth="11.85546875" defaultRowHeight="15.75" x14ac:dyDescent="0.25"/>
  <cols>
    <col min="1" max="1" width="35.5703125" style="1" customWidth="1"/>
    <col min="2" max="2" width="13.140625" style="1" customWidth="1"/>
    <col min="3" max="3" width="9.28515625" style="1" customWidth="1"/>
    <col min="4" max="4" width="9.42578125" style="1" customWidth="1"/>
    <col min="5" max="6" width="10.85546875" style="1" customWidth="1"/>
    <col min="7" max="7" width="12.140625" style="1" customWidth="1"/>
    <col min="8" max="8" width="12.5703125" style="1" customWidth="1"/>
    <col min="9" max="9" width="11.85546875" style="1" customWidth="1"/>
    <col min="10" max="10" width="11" style="1" customWidth="1"/>
    <col min="11" max="12" width="12.140625" style="1" customWidth="1"/>
    <col min="13" max="17" width="11.7109375" style="1" customWidth="1"/>
    <col min="18" max="18" width="10.140625" style="1" customWidth="1"/>
    <col min="19" max="19" width="19.7109375" style="1" customWidth="1"/>
    <col min="20" max="20" width="42.42578125" style="1" customWidth="1"/>
    <col min="21" max="28" width="0" style="1" hidden="1" customWidth="1"/>
    <col min="29" max="30" width="12.28515625" style="1" hidden="1" customWidth="1"/>
    <col min="31" max="31" width="0" style="1" hidden="1" customWidth="1"/>
    <col min="32" max="32" width="15.85546875" style="17" hidden="1" customWidth="1"/>
    <col min="33" max="33" width="29" style="1" hidden="1" customWidth="1"/>
    <col min="34" max="34" width="22.85546875" style="1" hidden="1" customWidth="1"/>
    <col min="35" max="35" width="4.28515625" style="1" hidden="1" customWidth="1"/>
    <col min="36" max="36" width="55.140625" style="2" hidden="1" customWidth="1"/>
    <col min="37" max="16384" width="11.85546875" style="1"/>
  </cols>
  <sheetData>
    <row r="1" spans="1:37" ht="47.25" customHeight="1" thickBo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7" ht="18.75" customHeight="1" thickBot="1" x14ac:dyDescent="0.3">
      <c r="A2" s="3"/>
      <c r="B2" s="3"/>
      <c r="C2" s="20" t="s">
        <v>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J2" s="4"/>
    </row>
    <row r="3" spans="1:37" ht="20.25" customHeight="1" x14ac:dyDescent="0.25">
      <c r="A3" s="23" t="s">
        <v>2</v>
      </c>
      <c r="B3" s="26" t="s">
        <v>3</v>
      </c>
      <c r="C3" s="29" t="s">
        <v>4</v>
      </c>
      <c r="D3" s="30"/>
      <c r="E3" s="30"/>
      <c r="F3" s="30"/>
      <c r="G3" s="30"/>
      <c r="H3" s="30"/>
      <c r="I3" s="30"/>
      <c r="J3" s="30"/>
      <c r="K3" s="30"/>
      <c r="L3" s="31"/>
      <c r="M3" s="32"/>
      <c r="N3" s="29" t="s">
        <v>5</v>
      </c>
      <c r="O3" s="30"/>
      <c r="P3" s="30"/>
      <c r="Q3" s="30"/>
      <c r="R3" s="32"/>
      <c r="S3" s="26" t="s">
        <v>50</v>
      </c>
      <c r="T3" s="61" t="s">
        <v>6</v>
      </c>
      <c r="U3" s="64" t="s">
        <v>7</v>
      </c>
      <c r="V3" s="33" t="s">
        <v>8</v>
      </c>
      <c r="W3" s="33" t="s">
        <v>9</v>
      </c>
      <c r="X3" s="33" t="s">
        <v>10</v>
      </c>
      <c r="Y3" s="55" t="s">
        <v>11</v>
      </c>
      <c r="Z3" s="56"/>
      <c r="AA3" s="56"/>
      <c r="AB3" s="56"/>
      <c r="AC3" s="56"/>
      <c r="AD3" s="56"/>
      <c r="AE3" s="56"/>
      <c r="AF3" s="57"/>
      <c r="AJ3" s="58"/>
      <c r="AK3" s="52"/>
    </row>
    <row r="4" spans="1:37" ht="15" customHeight="1" x14ac:dyDescent="0.25">
      <c r="A4" s="24"/>
      <c r="B4" s="27"/>
      <c r="C4" s="50" t="s">
        <v>12</v>
      </c>
      <c r="D4" s="36" t="s">
        <v>13</v>
      </c>
      <c r="E4" s="36" t="s">
        <v>14</v>
      </c>
      <c r="F4" s="36" t="s">
        <v>15</v>
      </c>
      <c r="G4" s="36" t="s">
        <v>16</v>
      </c>
      <c r="H4" s="36" t="s">
        <v>17</v>
      </c>
      <c r="I4" s="36" t="s">
        <v>18</v>
      </c>
      <c r="J4" s="36" t="s">
        <v>19</v>
      </c>
      <c r="K4" s="36" t="s">
        <v>60</v>
      </c>
      <c r="L4" s="38" t="s">
        <v>20</v>
      </c>
      <c r="M4" s="41" t="s">
        <v>21</v>
      </c>
      <c r="N4" s="50" t="s">
        <v>22</v>
      </c>
      <c r="O4" s="36" t="s">
        <v>23</v>
      </c>
      <c r="P4" s="36" t="s">
        <v>24</v>
      </c>
      <c r="Q4" s="36" t="s">
        <v>25</v>
      </c>
      <c r="R4" s="41" t="s">
        <v>26</v>
      </c>
      <c r="S4" s="27"/>
      <c r="T4" s="62"/>
      <c r="U4" s="65"/>
      <c r="V4" s="34"/>
      <c r="W4" s="34"/>
      <c r="X4" s="34"/>
      <c r="Y4" s="43" t="s">
        <v>27</v>
      </c>
      <c r="Z4" s="44"/>
      <c r="AA4" s="43" t="s">
        <v>28</v>
      </c>
      <c r="AB4" s="44"/>
      <c r="AC4" s="47" t="s">
        <v>29</v>
      </c>
      <c r="AD4" s="47" t="s">
        <v>30</v>
      </c>
      <c r="AE4" s="47" t="s">
        <v>31</v>
      </c>
      <c r="AF4" s="33" t="s">
        <v>32</v>
      </c>
      <c r="AG4" s="5"/>
      <c r="AH4" s="6"/>
      <c r="AI4" s="7"/>
      <c r="AJ4" s="59"/>
      <c r="AK4" s="53"/>
    </row>
    <row r="5" spans="1:37" x14ac:dyDescent="0.25">
      <c r="A5" s="24"/>
      <c r="B5" s="27"/>
      <c r="C5" s="50"/>
      <c r="D5" s="36"/>
      <c r="E5" s="36"/>
      <c r="F5" s="36"/>
      <c r="G5" s="36"/>
      <c r="H5" s="36"/>
      <c r="I5" s="36"/>
      <c r="J5" s="36"/>
      <c r="K5" s="36"/>
      <c r="L5" s="39"/>
      <c r="M5" s="41"/>
      <c r="N5" s="50"/>
      <c r="O5" s="36"/>
      <c r="P5" s="36"/>
      <c r="Q5" s="36"/>
      <c r="R5" s="41"/>
      <c r="S5" s="27"/>
      <c r="T5" s="62"/>
      <c r="U5" s="65"/>
      <c r="V5" s="34"/>
      <c r="W5" s="34"/>
      <c r="X5" s="34"/>
      <c r="Y5" s="45"/>
      <c r="Z5" s="46"/>
      <c r="AA5" s="45"/>
      <c r="AB5" s="46"/>
      <c r="AC5" s="48"/>
      <c r="AD5" s="48"/>
      <c r="AE5" s="48"/>
      <c r="AF5" s="34"/>
      <c r="AG5" s="5"/>
      <c r="AH5" s="6"/>
      <c r="AI5" s="7"/>
      <c r="AJ5" s="59"/>
      <c r="AK5" s="53"/>
    </row>
    <row r="6" spans="1:37" ht="99.75" customHeight="1" thickBot="1" x14ac:dyDescent="0.3">
      <c r="A6" s="25"/>
      <c r="B6" s="28"/>
      <c r="C6" s="51"/>
      <c r="D6" s="37"/>
      <c r="E6" s="37"/>
      <c r="F6" s="37"/>
      <c r="G6" s="37"/>
      <c r="H6" s="37"/>
      <c r="I6" s="37"/>
      <c r="J6" s="37"/>
      <c r="K6" s="37"/>
      <c r="L6" s="40"/>
      <c r="M6" s="42"/>
      <c r="N6" s="51"/>
      <c r="O6" s="37"/>
      <c r="P6" s="37"/>
      <c r="Q6" s="37"/>
      <c r="R6" s="42"/>
      <c r="S6" s="28"/>
      <c r="T6" s="63"/>
      <c r="U6" s="66"/>
      <c r="V6" s="35"/>
      <c r="W6" s="35"/>
      <c r="X6" s="35"/>
      <c r="Y6" s="8" t="s">
        <v>33</v>
      </c>
      <c r="Z6" s="8" t="s">
        <v>34</v>
      </c>
      <c r="AA6" s="8" t="s">
        <v>33</v>
      </c>
      <c r="AB6" s="8" t="s">
        <v>35</v>
      </c>
      <c r="AC6" s="49"/>
      <c r="AD6" s="49"/>
      <c r="AE6" s="49"/>
      <c r="AF6" s="35"/>
      <c r="AG6" s="9" t="s">
        <v>36</v>
      </c>
      <c r="AH6" s="6" t="s">
        <v>37</v>
      </c>
      <c r="AI6" s="7"/>
      <c r="AJ6" s="60"/>
      <c r="AK6" s="54"/>
    </row>
    <row r="7" spans="1:37" s="10" customFormat="1" x14ac:dyDescent="0.25">
      <c r="A7" s="67" t="s">
        <v>38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>
        <f>SUM(S8:S8)</f>
        <v>1861.41</v>
      </c>
      <c r="T7" s="67"/>
      <c r="U7" s="68" t="e">
        <f>SUM(#REF!)</f>
        <v>#REF!</v>
      </c>
      <c r="V7" s="68" t="e">
        <f>SUM(#REF!)</f>
        <v>#REF!</v>
      </c>
      <c r="W7" s="68" t="e">
        <f>SUM(#REF!)</f>
        <v>#REF!</v>
      </c>
      <c r="X7" s="68" t="e">
        <f>SUM(#REF!)</f>
        <v>#REF!</v>
      </c>
      <c r="Y7" s="68" t="e">
        <f>SUM(#REF!)</f>
        <v>#REF!</v>
      </c>
      <c r="Z7" s="68" t="e">
        <f>SUM(#REF!)</f>
        <v>#REF!</v>
      </c>
      <c r="AA7" s="68" t="e">
        <f>SUM(#REF!)</f>
        <v>#REF!</v>
      </c>
      <c r="AB7" s="68"/>
      <c r="AC7" s="69">
        <v>1</v>
      </c>
      <c r="AD7" s="68">
        <v>9</v>
      </c>
      <c r="AE7" s="68"/>
      <c r="AF7" s="70" t="e">
        <f>SUM(#REF!)</f>
        <v>#REF!</v>
      </c>
      <c r="AG7" s="71"/>
      <c r="AH7" s="72" t="e">
        <f>#REF!+#REF!+#REF!+#REF!+#REF!+#REF!+#REF!</f>
        <v>#REF!</v>
      </c>
      <c r="AI7" s="71"/>
      <c r="AJ7" s="16"/>
      <c r="AK7" s="73">
        <f>SUM(AK8:AK8)</f>
        <v>1</v>
      </c>
    </row>
    <row r="8" spans="1:37" ht="63" x14ac:dyDescent="0.25">
      <c r="A8" s="74" t="s">
        <v>51</v>
      </c>
      <c r="B8" s="75"/>
      <c r="C8" s="76">
        <v>1</v>
      </c>
      <c r="D8" s="76">
        <v>0</v>
      </c>
      <c r="E8" s="76">
        <v>0</v>
      </c>
      <c r="F8" s="76">
        <v>1</v>
      </c>
      <c r="G8" s="76">
        <v>0</v>
      </c>
      <c r="H8" s="76">
        <v>1</v>
      </c>
      <c r="I8" s="76">
        <v>1</v>
      </c>
      <c r="J8" s="76">
        <v>1</v>
      </c>
      <c r="K8" s="76">
        <v>1</v>
      </c>
      <c r="L8" s="76">
        <v>1</v>
      </c>
      <c r="M8" s="76">
        <v>1</v>
      </c>
      <c r="N8" s="76">
        <v>1</v>
      </c>
      <c r="O8" s="76">
        <v>1</v>
      </c>
      <c r="P8" s="76">
        <v>0</v>
      </c>
      <c r="Q8" s="76">
        <v>1</v>
      </c>
      <c r="R8" s="76">
        <v>1</v>
      </c>
      <c r="S8" s="76">
        <v>1861.41</v>
      </c>
      <c r="T8" s="77" t="s">
        <v>62</v>
      </c>
      <c r="U8" s="78">
        <v>1</v>
      </c>
      <c r="V8" s="78">
        <v>1</v>
      </c>
      <c r="W8" s="79">
        <v>1</v>
      </c>
      <c r="X8" s="79">
        <v>0</v>
      </c>
      <c r="Y8" s="79"/>
      <c r="Z8" s="79"/>
      <c r="AA8" s="79"/>
      <c r="AB8" s="80"/>
      <c r="AC8" s="80"/>
      <c r="AD8" s="80"/>
      <c r="AE8" s="80">
        <v>43888</v>
      </c>
      <c r="AF8" s="81">
        <v>1358.14</v>
      </c>
      <c r="AG8" s="82"/>
      <c r="AH8" s="82"/>
      <c r="AI8" s="82"/>
      <c r="AJ8" s="13"/>
      <c r="AK8" s="13">
        <v>1</v>
      </c>
    </row>
    <row r="9" spans="1:37" ht="15.75" customHeight="1" x14ac:dyDescent="0.25">
      <c r="A9" s="73" t="s">
        <v>39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>
        <f>SUM(S10:S15)</f>
        <v>15095.22</v>
      </c>
      <c r="T9" s="73"/>
      <c r="U9" s="73">
        <f t="shared" ref="U9:AJ9" si="0">SUM(U10:U15)</f>
        <v>6</v>
      </c>
      <c r="V9" s="73">
        <f t="shared" si="0"/>
        <v>6</v>
      </c>
      <c r="W9" s="73">
        <f t="shared" si="0"/>
        <v>2</v>
      </c>
      <c r="X9" s="73">
        <f t="shared" si="0"/>
        <v>0</v>
      </c>
      <c r="Y9" s="73">
        <f t="shared" si="0"/>
        <v>0</v>
      </c>
      <c r="Z9" s="73">
        <f t="shared" si="0"/>
        <v>0</v>
      </c>
      <c r="AA9" s="73">
        <f t="shared" si="0"/>
        <v>0</v>
      </c>
      <c r="AB9" s="73">
        <f t="shared" si="0"/>
        <v>0</v>
      </c>
      <c r="AC9" s="73">
        <f t="shared" si="0"/>
        <v>0</v>
      </c>
      <c r="AD9" s="73">
        <f t="shared" si="0"/>
        <v>0</v>
      </c>
      <c r="AE9" s="73">
        <f t="shared" si="0"/>
        <v>263209</v>
      </c>
      <c r="AF9" s="73">
        <f t="shared" si="0"/>
        <v>7507.44</v>
      </c>
      <c r="AG9" s="73">
        <f t="shared" si="0"/>
        <v>0</v>
      </c>
      <c r="AH9" s="73">
        <f t="shared" si="0"/>
        <v>0</v>
      </c>
      <c r="AI9" s="73">
        <f t="shared" si="0"/>
        <v>0</v>
      </c>
      <c r="AJ9" s="73">
        <f t="shared" si="0"/>
        <v>0</v>
      </c>
      <c r="AK9" s="73">
        <f>SUM(AK10:AK15)</f>
        <v>6</v>
      </c>
    </row>
    <row r="10" spans="1:37" ht="84" customHeight="1" x14ac:dyDescent="0.25">
      <c r="A10" s="74" t="s">
        <v>52</v>
      </c>
      <c r="B10" s="83"/>
      <c r="C10" s="76">
        <v>1</v>
      </c>
      <c r="D10" s="76">
        <v>1</v>
      </c>
      <c r="E10" s="76">
        <v>1</v>
      </c>
      <c r="F10" s="76">
        <v>1</v>
      </c>
      <c r="G10" s="76">
        <v>1</v>
      </c>
      <c r="H10" s="76">
        <v>1</v>
      </c>
      <c r="I10" s="76">
        <v>0</v>
      </c>
      <c r="J10" s="76">
        <v>1</v>
      </c>
      <c r="K10" s="76">
        <v>0</v>
      </c>
      <c r="L10" s="76">
        <v>0</v>
      </c>
      <c r="M10" s="76">
        <v>1</v>
      </c>
      <c r="N10" s="76">
        <v>1</v>
      </c>
      <c r="O10" s="76">
        <v>1</v>
      </c>
      <c r="P10" s="76">
        <v>0</v>
      </c>
      <c r="Q10" s="76">
        <v>1</v>
      </c>
      <c r="R10" s="76">
        <v>1</v>
      </c>
      <c r="S10" s="79">
        <v>2515.9699999999998</v>
      </c>
      <c r="T10" s="84" t="s">
        <v>61</v>
      </c>
      <c r="U10" s="11">
        <v>1</v>
      </c>
      <c r="V10" s="11">
        <v>1</v>
      </c>
      <c r="W10" s="15"/>
      <c r="X10" s="15"/>
      <c r="Y10" s="15"/>
      <c r="Z10" s="13"/>
      <c r="AA10" s="11"/>
      <c r="AB10" s="11"/>
      <c r="AC10" s="12"/>
      <c r="AD10" s="12"/>
      <c r="AE10" s="12">
        <v>43866</v>
      </c>
      <c r="AF10" s="85">
        <v>870.78</v>
      </c>
      <c r="AG10" s="82"/>
      <c r="AH10" s="82" t="s">
        <v>40</v>
      </c>
      <c r="AI10" s="82"/>
      <c r="AJ10" s="13"/>
      <c r="AK10" s="13">
        <v>1</v>
      </c>
    </row>
    <row r="11" spans="1:37" ht="88.5" customHeight="1" x14ac:dyDescent="0.25">
      <c r="A11" s="74" t="s">
        <v>53</v>
      </c>
      <c r="B11" s="86"/>
      <c r="C11" s="76">
        <v>1</v>
      </c>
      <c r="D11" s="76">
        <v>1</v>
      </c>
      <c r="E11" s="76">
        <v>1</v>
      </c>
      <c r="F11" s="76">
        <v>1</v>
      </c>
      <c r="G11" s="76">
        <v>1</v>
      </c>
      <c r="H11" s="76">
        <v>1</v>
      </c>
      <c r="I11" s="76">
        <v>1</v>
      </c>
      <c r="J11" s="76">
        <v>1</v>
      </c>
      <c r="K11" s="76">
        <v>0</v>
      </c>
      <c r="L11" s="76">
        <v>0</v>
      </c>
      <c r="M11" s="76">
        <v>1</v>
      </c>
      <c r="N11" s="76">
        <v>1</v>
      </c>
      <c r="O11" s="76">
        <v>1</v>
      </c>
      <c r="P11" s="76">
        <v>0</v>
      </c>
      <c r="Q11" s="76">
        <v>1</v>
      </c>
      <c r="R11" s="76">
        <v>1</v>
      </c>
      <c r="S11" s="79">
        <v>2515.9</v>
      </c>
      <c r="T11" s="84" t="s">
        <v>61</v>
      </c>
      <c r="U11" s="11">
        <v>1</v>
      </c>
      <c r="V11" s="11">
        <v>1</v>
      </c>
      <c r="W11" s="15">
        <v>1</v>
      </c>
      <c r="X11" s="15">
        <v>0</v>
      </c>
      <c r="Y11" s="15"/>
      <c r="Z11" s="13"/>
      <c r="AA11" s="11"/>
      <c r="AB11" s="11"/>
      <c r="AC11" s="12"/>
      <c r="AD11" s="12"/>
      <c r="AE11" s="12">
        <v>43867</v>
      </c>
      <c r="AF11" s="85">
        <v>2143.71</v>
      </c>
      <c r="AG11" s="82"/>
      <c r="AH11" s="82" t="s">
        <v>41</v>
      </c>
      <c r="AI11" s="82"/>
      <c r="AJ11" s="13"/>
      <c r="AK11" s="13">
        <v>1</v>
      </c>
    </row>
    <row r="12" spans="1:37" ht="88.5" customHeight="1" x14ac:dyDescent="0.25">
      <c r="A12" s="74" t="s">
        <v>54</v>
      </c>
      <c r="B12" s="86"/>
      <c r="C12" s="76">
        <v>1</v>
      </c>
      <c r="D12" s="76">
        <v>1</v>
      </c>
      <c r="E12" s="76">
        <v>1</v>
      </c>
      <c r="F12" s="76">
        <v>1</v>
      </c>
      <c r="G12" s="76">
        <v>1</v>
      </c>
      <c r="H12" s="76">
        <v>1</v>
      </c>
      <c r="I12" s="76">
        <v>1</v>
      </c>
      <c r="J12" s="76">
        <v>1</v>
      </c>
      <c r="K12" s="76">
        <v>0</v>
      </c>
      <c r="L12" s="76">
        <v>0</v>
      </c>
      <c r="M12" s="76">
        <v>1</v>
      </c>
      <c r="N12" s="76">
        <v>1</v>
      </c>
      <c r="O12" s="76">
        <v>1</v>
      </c>
      <c r="P12" s="76">
        <v>0</v>
      </c>
      <c r="Q12" s="76">
        <v>1</v>
      </c>
      <c r="R12" s="76">
        <v>1</v>
      </c>
      <c r="S12" s="79">
        <v>2516</v>
      </c>
      <c r="T12" s="84" t="s">
        <v>61</v>
      </c>
      <c r="U12" s="11">
        <v>2</v>
      </c>
      <c r="V12" s="11">
        <v>2</v>
      </c>
      <c r="W12" s="15"/>
      <c r="X12" s="15"/>
      <c r="Y12" s="15"/>
      <c r="Z12" s="13"/>
      <c r="AA12" s="11"/>
      <c r="AB12" s="11"/>
      <c r="AC12" s="12"/>
      <c r="AD12" s="12"/>
      <c r="AE12" s="12">
        <v>43867</v>
      </c>
      <c r="AF12" s="85">
        <v>1643.65</v>
      </c>
      <c r="AG12" s="82"/>
      <c r="AH12" s="82" t="s">
        <v>42</v>
      </c>
      <c r="AI12" s="82"/>
      <c r="AJ12" s="13"/>
      <c r="AK12" s="13">
        <v>1</v>
      </c>
    </row>
    <row r="13" spans="1:37" ht="78" customHeight="1" x14ac:dyDescent="0.25">
      <c r="A13" s="74" t="s">
        <v>55</v>
      </c>
      <c r="B13" s="86"/>
      <c r="C13" s="76">
        <v>1</v>
      </c>
      <c r="D13" s="76">
        <v>1</v>
      </c>
      <c r="E13" s="76">
        <v>1</v>
      </c>
      <c r="F13" s="76">
        <v>1</v>
      </c>
      <c r="G13" s="76">
        <v>1</v>
      </c>
      <c r="H13" s="76">
        <v>1</v>
      </c>
      <c r="I13" s="76">
        <v>1</v>
      </c>
      <c r="J13" s="76">
        <v>1</v>
      </c>
      <c r="K13" s="76">
        <v>0</v>
      </c>
      <c r="L13" s="76">
        <v>0</v>
      </c>
      <c r="M13" s="76">
        <v>1</v>
      </c>
      <c r="N13" s="76">
        <v>1</v>
      </c>
      <c r="O13" s="76">
        <v>1</v>
      </c>
      <c r="P13" s="76">
        <v>0</v>
      </c>
      <c r="Q13" s="76">
        <v>1</v>
      </c>
      <c r="R13" s="76">
        <v>0</v>
      </c>
      <c r="S13" s="79">
        <v>2515.86</v>
      </c>
      <c r="T13" s="84" t="s">
        <v>61</v>
      </c>
      <c r="U13" s="11"/>
      <c r="V13" s="11"/>
      <c r="W13" s="15">
        <v>1</v>
      </c>
      <c r="X13" s="15">
        <v>0</v>
      </c>
      <c r="Y13" s="15"/>
      <c r="Z13" s="13"/>
      <c r="AA13" s="11"/>
      <c r="AB13" s="11"/>
      <c r="AC13" s="12"/>
      <c r="AD13" s="12"/>
      <c r="AE13" s="12">
        <v>43871</v>
      </c>
      <c r="AF13" s="85">
        <v>1115.6300000000001</v>
      </c>
      <c r="AG13" s="82"/>
      <c r="AH13" s="82" t="s">
        <v>43</v>
      </c>
      <c r="AI13" s="82"/>
      <c r="AJ13" s="13"/>
      <c r="AK13" s="13">
        <v>1</v>
      </c>
    </row>
    <row r="14" spans="1:37" ht="84" customHeight="1" x14ac:dyDescent="0.25">
      <c r="A14" s="74" t="s">
        <v>56</v>
      </c>
      <c r="B14" s="86"/>
      <c r="C14" s="76">
        <v>1</v>
      </c>
      <c r="D14" s="76">
        <v>1</v>
      </c>
      <c r="E14" s="76">
        <v>1</v>
      </c>
      <c r="F14" s="76">
        <v>1</v>
      </c>
      <c r="G14" s="76">
        <v>1</v>
      </c>
      <c r="H14" s="76">
        <v>1</v>
      </c>
      <c r="I14" s="76">
        <v>1</v>
      </c>
      <c r="J14" s="76">
        <v>1</v>
      </c>
      <c r="K14" s="76">
        <v>0</v>
      </c>
      <c r="L14" s="76">
        <v>0</v>
      </c>
      <c r="M14" s="76">
        <v>1</v>
      </c>
      <c r="N14" s="76">
        <v>1</v>
      </c>
      <c r="O14" s="76">
        <v>1</v>
      </c>
      <c r="P14" s="76">
        <v>0</v>
      </c>
      <c r="Q14" s="76">
        <v>1</v>
      </c>
      <c r="R14" s="76">
        <v>1</v>
      </c>
      <c r="S14" s="79">
        <v>2515.59</v>
      </c>
      <c r="T14" s="84" t="s">
        <v>61</v>
      </c>
      <c r="U14" s="15">
        <v>1</v>
      </c>
      <c r="V14" s="15">
        <v>1</v>
      </c>
      <c r="W14" s="15"/>
      <c r="X14" s="15"/>
      <c r="Y14" s="15"/>
      <c r="Z14" s="13"/>
      <c r="AA14" s="11"/>
      <c r="AB14" s="11"/>
      <c r="AC14" s="12"/>
      <c r="AD14" s="12"/>
      <c r="AE14" s="12">
        <v>43867</v>
      </c>
      <c r="AF14" s="85">
        <v>870.78</v>
      </c>
      <c r="AG14" s="82"/>
      <c r="AH14" s="82" t="s">
        <v>44</v>
      </c>
      <c r="AI14" s="82"/>
      <c r="AJ14" s="13"/>
      <c r="AK14" s="13">
        <v>1</v>
      </c>
    </row>
    <row r="15" spans="1:37" ht="82.5" customHeight="1" x14ac:dyDescent="0.25">
      <c r="A15" s="74" t="s">
        <v>57</v>
      </c>
      <c r="B15" s="86"/>
      <c r="C15" s="76">
        <v>1</v>
      </c>
      <c r="D15" s="76">
        <v>1</v>
      </c>
      <c r="E15" s="76">
        <v>1</v>
      </c>
      <c r="F15" s="76">
        <v>1</v>
      </c>
      <c r="G15" s="76">
        <v>1</v>
      </c>
      <c r="H15" s="76">
        <v>1</v>
      </c>
      <c r="I15" s="76">
        <v>1</v>
      </c>
      <c r="J15" s="76">
        <v>1</v>
      </c>
      <c r="K15" s="76">
        <v>0</v>
      </c>
      <c r="L15" s="76">
        <v>0</v>
      </c>
      <c r="M15" s="76">
        <v>1</v>
      </c>
      <c r="N15" s="76">
        <v>1</v>
      </c>
      <c r="O15" s="76">
        <v>1</v>
      </c>
      <c r="P15" s="76">
        <v>0</v>
      </c>
      <c r="Q15" s="76">
        <v>1</v>
      </c>
      <c r="R15" s="76">
        <v>1</v>
      </c>
      <c r="S15" s="79">
        <v>2515.9</v>
      </c>
      <c r="T15" s="84" t="s">
        <v>61</v>
      </c>
      <c r="U15" s="15">
        <v>1</v>
      </c>
      <c r="V15" s="15">
        <v>1</v>
      </c>
      <c r="W15" s="15"/>
      <c r="X15" s="15"/>
      <c r="Y15" s="15"/>
      <c r="Z15" s="13"/>
      <c r="AA15" s="11"/>
      <c r="AB15" s="11"/>
      <c r="AC15" s="12"/>
      <c r="AD15" s="12"/>
      <c r="AE15" s="12">
        <v>43871</v>
      </c>
      <c r="AF15" s="85">
        <v>862.89</v>
      </c>
      <c r="AG15" s="82"/>
      <c r="AH15" s="82" t="s">
        <v>45</v>
      </c>
      <c r="AI15" s="82"/>
      <c r="AJ15" s="13"/>
      <c r="AK15" s="13">
        <v>1</v>
      </c>
    </row>
    <row r="16" spans="1:37" s="14" customFormat="1" ht="15.75" customHeight="1" x14ac:dyDescent="0.25">
      <c r="A16" s="73" t="s">
        <v>46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>
        <f>SUM(S17)</f>
        <v>1246.57</v>
      </c>
      <c r="T16" s="73"/>
      <c r="U16" s="73">
        <f t="shared" ref="U16:AK16" si="1">SUM(U17:U17)</f>
        <v>1</v>
      </c>
      <c r="V16" s="73">
        <f t="shared" si="1"/>
        <v>0</v>
      </c>
      <c r="W16" s="73">
        <f t="shared" si="1"/>
        <v>0</v>
      </c>
      <c r="X16" s="73">
        <f t="shared" si="1"/>
        <v>0</v>
      </c>
      <c r="Y16" s="73">
        <f t="shared" si="1"/>
        <v>0</v>
      </c>
      <c r="Z16" s="73">
        <f t="shared" si="1"/>
        <v>0</v>
      </c>
      <c r="AA16" s="73">
        <f t="shared" si="1"/>
        <v>0</v>
      </c>
      <c r="AB16" s="73">
        <f t="shared" si="1"/>
        <v>0</v>
      </c>
      <c r="AC16" s="73">
        <f t="shared" si="1"/>
        <v>0</v>
      </c>
      <c r="AD16" s="73">
        <f t="shared" si="1"/>
        <v>0</v>
      </c>
      <c r="AE16" s="73">
        <f t="shared" si="1"/>
        <v>43917</v>
      </c>
      <c r="AF16" s="73">
        <f t="shared" si="1"/>
        <v>0</v>
      </c>
      <c r="AG16" s="73">
        <f t="shared" si="1"/>
        <v>0</v>
      </c>
      <c r="AH16" s="73">
        <f t="shared" si="1"/>
        <v>0</v>
      </c>
      <c r="AI16" s="73">
        <f t="shared" si="1"/>
        <v>0</v>
      </c>
      <c r="AJ16" s="73">
        <f t="shared" si="1"/>
        <v>0</v>
      </c>
      <c r="AK16" s="73">
        <f t="shared" si="1"/>
        <v>1</v>
      </c>
    </row>
    <row r="17" spans="1:37" ht="90" customHeight="1" x14ac:dyDescent="0.25">
      <c r="A17" s="87" t="s">
        <v>58</v>
      </c>
      <c r="B17" s="88"/>
      <c r="C17" s="76">
        <v>1</v>
      </c>
      <c r="D17" s="76">
        <v>1</v>
      </c>
      <c r="E17" s="76">
        <v>1</v>
      </c>
      <c r="F17" s="76">
        <v>1</v>
      </c>
      <c r="G17" s="76">
        <v>1</v>
      </c>
      <c r="H17" s="76">
        <v>1</v>
      </c>
      <c r="I17" s="76">
        <v>1</v>
      </c>
      <c r="J17" s="76">
        <v>1</v>
      </c>
      <c r="K17" s="76">
        <v>0</v>
      </c>
      <c r="L17" s="76">
        <v>0</v>
      </c>
      <c r="M17" s="76">
        <v>1</v>
      </c>
      <c r="N17" s="76">
        <v>1</v>
      </c>
      <c r="O17" s="76">
        <v>1</v>
      </c>
      <c r="P17" s="76">
        <v>0</v>
      </c>
      <c r="Q17" s="76">
        <v>1</v>
      </c>
      <c r="R17" s="76">
        <v>1</v>
      </c>
      <c r="S17" s="76">
        <v>1246.57</v>
      </c>
      <c r="T17" s="87" t="s">
        <v>59</v>
      </c>
      <c r="U17" s="89">
        <v>1</v>
      </c>
      <c r="V17" s="89">
        <v>0</v>
      </c>
      <c r="W17" s="90">
        <v>0</v>
      </c>
      <c r="X17" s="90">
        <v>0</v>
      </c>
      <c r="Y17" s="90"/>
      <c r="Z17" s="89"/>
      <c r="AA17" s="89"/>
      <c r="AB17" s="91"/>
      <c r="AC17" s="91"/>
      <c r="AD17" s="91"/>
      <c r="AE17" s="91">
        <v>43917</v>
      </c>
      <c r="AF17" s="92" t="s">
        <v>47</v>
      </c>
      <c r="AG17" s="82"/>
      <c r="AH17" s="82" t="s">
        <v>48</v>
      </c>
      <c r="AI17" s="82"/>
      <c r="AJ17" s="13"/>
      <c r="AK17" s="13">
        <v>1</v>
      </c>
    </row>
    <row r="18" spans="1:37" s="14" customFormat="1" ht="15" customHeight="1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 t="e">
        <f>#REF!+#REF!</f>
        <v>#REF!</v>
      </c>
      <c r="V18" s="94">
        <v>0</v>
      </c>
      <c r="W18" s="95">
        <v>12</v>
      </c>
      <c r="X18" s="95">
        <v>0</v>
      </c>
      <c r="Y18" s="95"/>
      <c r="Z18" s="95"/>
      <c r="AA18" s="95"/>
      <c r="AB18" s="96"/>
      <c r="AC18" s="97"/>
      <c r="AD18" s="95">
        <v>2</v>
      </c>
      <c r="AE18" s="98"/>
      <c r="AF18" s="99" t="e">
        <f>SUM(#REF!)</f>
        <v>#REF!</v>
      </c>
      <c r="AG18" s="71"/>
      <c r="AH18" s="72" t="e">
        <f>AF18</f>
        <v>#REF!</v>
      </c>
      <c r="AI18" s="71"/>
      <c r="AJ18" s="16"/>
      <c r="AK18" s="16"/>
    </row>
    <row r="19" spans="1:37" s="14" customFormat="1" ht="15" customHeight="1" x14ac:dyDescent="0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1"/>
      <c r="V19" s="101"/>
      <c r="W19" s="102"/>
      <c r="X19" s="102"/>
      <c r="Y19" s="102"/>
      <c r="Z19" s="102"/>
      <c r="AA19" s="102"/>
      <c r="AB19" s="103"/>
      <c r="AC19" s="103"/>
      <c r="AD19" s="103"/>
      <c r="AE19" s="103"/>
      <c r="AF19" s="104"/>
      <c r="AG19" s="71"/>
      <c r="AH19" s="71"/>
      <c r="AI19" s="71"/>
      <c r="AJ19" s="16"/>
      <c r="AK19" s="16"/>
    </row>
    <row r="20" spans="1:37" x14ac:dyDescent="0.25">
      <c r="A20" s="73" t="s">
        <v>49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105">
        <f>SUM(S7,S9,S16)</f>
        <v>18203.2</v>
      </c>
      <c r="T20" s="70"/>
      <c r="U20" s="70" t="e">
        <f>U18+#REF!+#REF!+U16+#REF!+#REF!+#REF!+U9+#REF!+#REF!+#REF!+#REF!+#REF!+#REF!+#REF!+#REF!+#REF!+#REF!+#REF!+#REF!+#REF!+U7</f>
        <v>#REF!</v>
      </c>
      <c r="V20" s="70" t="e">
        <f>V18+#REF!+#REF!+V16+#REF!+#REF!+#REF!+V9+#REF!+#REF!+#REF!+#REF!+#REF!+#REF!+#REF!+#REF!+#REF!+#REF!+#REF!+#REF!+#REF!+V7</f>
        <v>#REF!</v>
      </c>
      <c r="W20" s="70" t="e">
        <f>W18+#REF!+#REF!+W16+#REF!+#REF!+#REF!+W9+#REF!+#REF!+#REF!+#REF!+#REF!+#REF!+#REF!+#REF!+#REF!+#REF!+#REF!+#REF!+#REF!+W7</f>
        <v>#REF!</v>
      </c>
      <c r="X20" s="70" t="e">
        <f>X18+#REF!+#REF!+X16+#REF!+#REF!+#REF!+X9+#REF!+#REF!+#REF!+#REF!+#REF!+#REF!+#REF!+#REF!+#REF!+#REF!+#REF!+#REF!+#REF!+X7</f>
        <v>#REF!</v>
      </c>
      <c r="Y20" s="70" t="e">
        <f>Y18+#REF!+#REF!+Y16+#REF!+#REF!+#REF!+Y9+#REF!+#REF!+#REF!+#REF!+#REF!+#REF!+#REF!+#REF!+#REF!+#REF!+#REF!+#REF!+#REF!+Y7</f>
        <v>#REF!</v>
      </c>
      <c r="Z20" s="70" t="e">
        <f>Z18+#REF!+#REF!+Z16+#REF!+#REF!+#REF!+Z9+#REF!+#REF!+#REF!+#REF!+#REF!+#REF!+#REF!+#REF!+#REF!+#REF!+#REF!+#REF!+#REF!+Z7</f>
        <v>#REF!</v>
      </c>
      <c r="AA20" s="70" t="e">
        <f>AA18+#REF!+#REF!+AA16+#REF!+#REF!+#REF!+AA9+#REF!+#REF!+#REF!+#REF!+#REF!+#REF!+#REF!+#REF!+#REF!+#REF!+#REF!+#REF!+#REF!+AA7</f>
        <v>#REF!</v>
      </c>
      <c r="AB20" s="70" t="e">
        <f>AB18+#REF!+#REF!+AB16+#REF!+#REF!+#REF!+AB9+#REF!+#REF!+#REF!+#REF!+#REF!+#REF!+#REF!+#REF!+#REF!+#REF!+#REF!+#REF!+#REF!+AB7</f>
        <v>#REF!</v>
      </c>
      <c r="AC20" s="70" t="e">
        <f>AC18+#REF!+#REF!+AC16+#REF!+#REF!+#REF!+AC9+#REF!+#REF!+#REF!+#REF!+#REF!+#REF!+#REF!+#REF!+#REF!+#REF!+#REF!+#REF!+#REF!+AC7</f>
        <v>#REF!</v>
      </c>
      <c r="AD20" s="70" t="e">
        <f>AD18+#REF!+#REF!+AD16+#REF!+#REF!+#REF!+AD9+#REF!+#REF!+#REF!+#REF!+#REF!+#REF!+#REF!+#REF!+#REF!+#REF!+#REF!+#REF!+#REF!+AD7</f>
        <v>#REF!</v>
      </c>
      <c r="AE20" s="70" t="e">
        <f>AE18+#REF!+#REF!+AE16+#REF!+#REF!+#REF!+AE9+#REF!+#REF!+#REF!+#REF!+#REF!+#REF!+#REF!+#REF!+#REF!+#REF!+#REF!+#REF!+#REF!+AE7</f>
        <v>#REF!</v>
      </c>
      <c r="AF20" s="70" t="e">
        <f>AF18+#REF!+#REF!+AF16+#REF!+#REF!+#REF!+AF9+#REF!+#REF!+#REF!+#REF!+#REF!+#REF!+#REF!+#REF!+#REF!+#REF!+#REF!+#REF!+#REF!+AF7</f>
        <v>#REF!</v>
      </c>
      <c r="AG20" s="70" t="e">
        <f>AG18+#REF!+#REF!+AG16+#REF!+#REF!+#REF!+AG9+#REF!+#REF!+#REF!+#REF!+#REF!+#REF!+#REF!+#REF!+#REF!+#REF!+#REF!+#REF!+#REF!+AG7</f>
        <v>#REF!</v>
      </c>
      <c r="AH20" s="70" t="e">
        <f>AH18+#REF!+#REF!+AH16+#REF!+#REF!+#REF!+AH9+#REF!+#REF!+#REF!+#REF!+#REF!+#REF!+#REF!+#REF!+#REF!+#REF!+#REF!+#REF!+#REF!+AH7</f>
        <v>#REF!</v>
      </c>
      <c r="AI20" s="70" t="e">
        <f>AI18+#REF!+#REF!+AI16+#REF!+#REF!+#REF!+AI9+#REF!+#REF!+#REF!+#REF!+#REF!+#REF!+#REF!+#REF!+#REF!+#REF!+#REF!+#REF!+#REF!+AI7</f>
        <v>#REF!</v>
      </c>
      <c r="AJ20" s="70" t="e">
        <f>AJ18+#REF!+#REF!+AJ16+#REF!+#REF!+#REF!+AJ9+#REF!+#REF!+#REF!+#REF!+#REF!+#REF!+#REF!+#REF!+#REF!+#REF!+#REF!+#REF!+#REF!+AJ7</f>
        <v>#REF!</v>
      </c>
      <c r="AK20" s="70">
        <f>SUM(AK16,AK9,AK7)</f>
        <v>8</v>
      </c>
    </row>
    <row r="22" spans="1:37" ht="63" customHeight="1" x14ac:dyDescent="0.25">
      <c r="A22" s="18"/>
    </row>
  </sheetData>
  <mergeCells count="37">
    <mergeCell ref="AK3:AK6"/>
    <mergeCell ref="Y3:AF3"/>
    <mergeCell ref="AJ3:AJ6"/>
    <mergeCell ref="C4:C6"/>
    <mergeCell ref="D4:D6"/>
    <mergeCell ref="E4:E6"/>
    <mergeCell ref="F4:F6"/>
    <mergeCell ref="G4:G6"/>
    <mergeCell ref="S3:S6"/>
    <mergeCell ref="T3:T6"/>
    <mergeCell ref="U3:U6"/>
    <mergeCell ref="AF4:AF6"/>
    <mergeCell ref="P4:P6"/>
    <mergeCell ref="Q4:Q6"/>
    <mergeCell ref="R4:R6"/>
    <mergeCell ref="H4:H6"/>
    <mergeCell ref="Y4:Z5"/>
    <mergeCell ref="N4:N6"/>
    <mergeCell ref="O4:O6"/>
    <mergeCell ref="I4:I6"/>
    <mergeCell ref="J4:J6"/>
    <mergeCell ref="A1:AF1"/>
    <mergeCell ref="C2:R2"/>
    <mergeCell ref="A3:A6"/>
    <mergeCell ref="B3:B6"/>
    <mergeCell ref="C3:M3"/>
    <mergeCell ref="N3:R3"/>
    <mergeCell ref="V3:V6"/>
    <mergeCell ref="W3:W6"/>
    <mergeCell ref="K4:K6"/>
    <mergeCell ref="L4:L6"/>
    <mergeCell ref="M4:M6"/>
    <mergeCell ref="AA4:AB5"/>
    <mergeCell ref="AC4:AC6"/>
    <mergeCell ref="AD4:AD6"/>
    <mergeCell ref="AE4:AE6"/>
    <mergeCell ref="X3:X6"/>
  </mergeCells>
  <pageMargins left="0.51181102362204722" right="0.31496062992125984" top="0.35433070866141736" bottom="0.35433070866141736" header="0.31496062992125984" footer="0.31496062992125984"/>
  <pageSetup paperSize="9" scale="45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допуск нет</vt:lpstr>
      <vt:lpstr>'допуск нет'!Область_печати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70 Сергей Федоров</dc:creator>
  <cp:lastModifiedBy>ЖКХ 6. </cp:lastModifiedBy>
  <dcterms:created xsi:type="dcterms:W3CDTF">2020-07-09T12:48:06Z</dcterms:created>
  <dcterms:modified xsi:type="dcterms:W3CDTF">2022-02-28T05:51:37Z</dcterms:modified>
</cp:coreProperties>
</file>