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допуск нет" sheetId="1" r:id="rId1"/>
  </sheets>
  <definedNames>
    <definedName name="_xlnm._FilterDatabase" localSheetId="0" hidden="1">'допуск нет'!$C$8:$S$192</definedName>
    <definedName name="_xlnm.Print_Area" localSheetId="0">'допуск нет'!$A$1:$AK$200</definedName>
  </definedNames>
  <calcPr calcId="145621"/>
</workbook>
</file>

<file path=xl/calcChain.xml><?xml version="1.0" encoding="utf-8"?>
<calcChain xmlns="http://schemas.openxmlformats.org/spreadsheetml/2006/main">
  <c r="AK134" i="1" l="1"/>
  <c r="S7" i="1" l="1"/>
  <c r="AK78" i="1" l="1"/>
  <c r="S78" i="1"/>
  <c r="AK168" i="1" l="1"/>
  <c r="S119" i="1" l="1"/>
  <c r="S106" i="1"/>
  <c r="S62" i="1"/>
  <c r="AK119" i="1" l="1"/>
  <c r="U192" i="1"/>
  <c r="AF192" i="1"/>
  <c r="AH192" i="1" s="1"/>
  <c r="S181" i="1" l="1"/>
  <c r="AK181" i="1" l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S168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S154" i="1"/>
  <c r="S194" i="1" s="1"/>
  <c r="AF152" i="1"/>
  <c r="AH152" i="1" s="1"/>
  <c r="AA152" i="1"/>
  <c r="Y152" i="1"/>
  <c r="W152" i="1"/>
  <c r="U152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S149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S134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S104" i="1"/>
  <c r="XEO85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S60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S53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S51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S37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S32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S30" i="1"/>
  <c r="AK28" i="1"/>
  <c r="AK27" i="1" s="1"/>
  <c r="AK26" i="1" s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S28" i="1"/>
  <c r="S27" i="1" s="1"/>
  <c r="S26" i="1" s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S13" i="1"/>
  <c r="AK7" i="1"/>
  <c r="AH7" i="1"/>
  <c r="AF7" i="1"/>
  <c r="AA7" i="1"/>
  <c r="Z7" i="1"/>
  <c r="Y7" i="1"/>
  <c r="X7" i="1"/>
  <c r="W7" i="1"/>
  <c r="V7" i="1"/>
  <c r="U7" i="1"/>
  <c r="AK194" i="1" l="1"/>
  <c r="Y194" i="1"/>
  <c r="AC194" i="1"/>
  <c r="AG194" i="1"/>
  <c r="V194" i="1"/>
  <c r="Z194" i="1"/>
  <c r="AD194" i="1"/>
  <c r="W194" i="1"/>
  <c r="AA194" i="1"/>
  <c r="AE194" i="1"/>
  <c r="AI194" i="1"/>
  <c r="U194" i="1"/>
  <c r="X194" i="1"/>
  <c r="AB194" i="1"/>
  <c r="AF194" i="1"/>
  <c r="AJ194" i="1"/>
  <c r="AH194" i="1"/>
</calcChain>
</file>

<file path=xl/sharedStrings.xml><?xml version="1.0" encoding="utf-8"?>
<sst xmlns="http://schemas.openxmlformats.org/spreadsheetml/2006/main" count="264" uniqueCount="263">
  <si>
    <t>Сведения 
о выполнении мероприятий по подготовке документов и материалов для проведения капитального ремонта водонапорных башен и водозаборных скважин, зарегистрированных в муниципальную собственность.</t>
  </si>
  <si>
    <t>Представленные документы</t>
  </si>
  <si>
    <t>Наименование прокта</t>
  </si>
  <si>
    <t>Дата представления заявки</t>
  </si>
  <si>
    <t xml:space="preserve"> обязательные</t>
  </si>
  <si>
    <t>для оценки</t>
  </si>
  <si>
    <t>Примечание</t>
  </si>
  <si>
    <t>Водо
напор
ные 
башни</t>
  </si>
  <si>
    <t>Замена ВНБ (если да -1, если нет-0)</t>
  </si>
  <si>
    <t>Водозаборные скважины</t>
  </si>
  <si>
    <t>Томпонаж с бурением (если да-1, если нет-0)</t>
  </si>
  <si>
    <t>Стадия проекта</t>
  </si>
  <si>
    <t>заявка</t>
  </si>
  <si>
    <t>выписка из ЕГРН</t>
  </si>
  <si>
    <t>выписка из реестра муницип. имущества</t>
  </si>
  <si>
    <t>акт обследования с деффектной ведомостью</t>
  </si>
  <si>
    <t>фото. материалы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</si>
  <si>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</si>
  <si>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</si>
  <si>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</si>
  <si>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</si>
  <si>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документ об утверждении сметы</t>
  </si>
  <si>
    <t>муниципальная программа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</si>
  <si>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</si>
  <si>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</si>
  <si>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</si>
  <si>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</si>
  <si>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</si>
  <si>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не приступили 
к разработке
 сметной 
документации</t>
  </si>
  <si>
    <t>смета разрабатывается</t>
  </si>
  <si>
    <t>смета разработана, дата</t>
  </si>
  <si>
    <t>направлено на экспертизу, дата</t>
  </si>
  <si>
    <t>вышло с экпертизы, дата</t>
  </si>
  <si>
    <t xml:space="preserve">Стоимостьпроекта  (предварительная), тыс. рублей
 </t>
  </si>
  <si>
    <t>коли
чество</t>
  </si>
  <si>
    <t>предпола
гаемая дата начала</t>
  </si>
  <si>
    <t>предполагаемая дата заверше
ния</t>
  </si>
  <si>
    <t>ПРИЧИНЫ не готовности
 экспертизы указать!!!</t>
  </si>
  <si>
    <t>на экспертизе</t>
  </si>
  <si>
    <t>Алатырский район</t>
  </si>
  <si>
    <t>Оплачено. 
Будет готово 20-29.05.2020</t>
  </si>
  <si>
    <t>734-тр</t>
  </si>
  <si>
    <t>Оплачено. 20-29.05</t>
  </si>
  <si>
    <t>733-тр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</si>
  <si>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</si>
  <si>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</si>
  <si>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</si>
  <si>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</si>
  <si>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</si>
  <si>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21-1-7-0377-20</t>
  </si>
  <si>
    <t>Козловский район</t>
  </si>
  <si>
    <t>501-тр</t>
  </si>
  <si>
    <t>Комсомольский район</t>
  </si>
  <si>
    <t xml:space="preserve">Не оплатили, т.к. проблема
 в адм. Сп не ткрывается цифровая подпись. </t>
  </si>
  <si>
    <t>648-тр</t>
  </si>
  <si>
    <t>Красноармейский район</t>
  </si>
  <si>
    <t>1*</t>
  </si>
  <si>
    <t>Красночетайский район</t>
  </si>
  <si>
    <t>Мариинско-Посадский район</t>
  </si>
  <si>
    <t>Моргаушский район</t>
  </si>
  <si>
    <t>Оплачен. В работе</t>
  </si>
  <si>
    <t>19-тр</t>
  </si>
  <si>
    <t>612-тр</t>
  </si>
  <si>
    <t>Порецкий район</t>
  </si>
  <si>
    <t>Урмарский район</t>
  </si>
  <si>
    <t>425-тр</t>
  </si>
  <si>
    <t>480-тр</t>
  </si>
  <si>
    <t>496-тр</t>
  </si>
  <si>
    <t>494-тр</t>
  </si>
  <si>
    <t>492-тр</t>
  </si>
  <si>
    <t>469-тр</t>
  </si>
  <si>
    <t>Цивильский район</t>
  </si>
  <si>
    <t>21-1-7-0112-20 от 06/02/20</t>
  </si>
  <si>
    <t>21-1-7-0095-20 от 05/02/20</t>
  </si>
  <si>
    <t>21-1-7-0105-20 от 06/02/20</t>
  </si>
  <si>
    <t>21-1-7-0106-20 от 06/02/20</t>
  </si>
  <si>
    <t>21-1-7-0126-20 от 10/02/20</t>
  </si>
  <si>
    <t>21-1-7-0096-20 от 05/02/20</t>
  </si>
  <si>
    <t>21-1-7-0127-20 от 10/02/20</t>
  </si>
  <si>
    <t>Чебоксарский район</t>
  </si>
  <si>
    <t>На стадии разработки СД</t>
  </si>
  <si>
    <t>420-тр</t>
  </si>
  <si>
    <t>631-тр</t>
  </si>
  <si>
    <t>Замечания устранены.не готова</t>
  </si>
  <si>
    <t>628-тр</t>
  </si>
  <si>
    <t>630-тр</t>
  </si>
  <si>
    <t>Шемуршинский район</t>
  </si>
  <si>
    <t>Шумерлинский район</t>
  </si>
  <si>
    <t>Ядринский район</t>
  </si>
  <si>
    <t xml:space="preserve">267,935
</t>
  </si>
  <si>
    <t>21-1--7-0411-20</t>
  </si>
  <si>
    <t>21-1-7-0422-20</t>
  </si>
  <si>
    <t xml:space="preserve">Яльчикский район </t>
  </si>
  <si>
    <t xml:space="preserve"> Янтиковский район</t>
  </si>
  <si>
    <t>Итого</t>
  </si>
  <si>
    <t>Капитальный ремонт водонапорной башни в д. Большое Шигаево Большешигаевского с.п.</t>
  </si>
  <si>
    <t>Капитальный ремонт водонапорной башни в с. Сотниково Большешигаевского с.п.</t>
  </si>
  <si>
    <t>Стоимость (без учета ПСД, надзора) тыс. руб.</t>
  </si>
  <si>
    <t>Капитальный ремонт водонапорной башни в д. Малое Яндуганово Большешигаевского с.п.</t>
  </si>
  <si>
    <t>Капитальный ремонт водонапорной башни в д. Большое Яндуганово Большешигаевского с.п.</t>
  </si>
  <si>
    <t>Капитальный ремонт водонапорной башни в д. Истереккасы Октябрьского с.п.</t>
  </si>
  <si>
    <t>17.01.2022 15.00        (19.01.2021 11.00 Октябрьское с.п.)</t>
  </si>
  <si>
    <t>Капитальный ремонт водонапорной башни в д. Хорнъялы Октябрьского с.п.</t>
  </si>
  <si>
    <t xml:space="preserve"> Капремонт водонапорной башни в д. Бахтиарово Тюмеревского сп</t>
  </si>
  <si>
    <t xml:space="preserve"> Капремонт водонапорной башни в с. Кармалы Тюмеревское сп</t>
  </si>
  <si>
    <t xml:space="preserve"> Капремонт водонапорной башни в д. Кичкеево Можарского сп</t>
  </si>
  <si>
    <t>Капитальный ремонт водонапорной башни д. Полевые Шептахово Кайнлыкского сп</t>
  </si>
  <si>
    <t>Капитальный ремонт водонапорной башни в д.  Каранъялы Первочурашевское с.п.</t>
  </si>
  <si>
    <t>Капремонт водонапорной башни по ул. Зеленая в д. Ямбай Челкасинское сп</t>
  </si>
  <si>
    <t>Капремонт водонапорной башни по ул. Новая д. 5а с. Челкасы Челкасинское сп</t>
  </si>
  <si>
    <t>Капремонт водонапорной башни ул. Горького д.38 д. Анаткасы Челкасинское сп</t>
  </si>
  <si>
    <t>Капитальный ремонт артизианской скважины в д. Карманкасы Чуманкасинского сп</t>
  </si>
  <si>
    <t>Капитальный ремонт артизианской скважины в д. Вурманкасы Орининского сп</t>
  </si>
  <si>
    <t>Капитальный ремонт артизианской скважины в д. Чамыши Орининского сп</t>
  </si>
  <si>
    <t>Капитальный ремонт водозаборного узла системы водоснабжения в с. Юнга Юнгинского сп</t>
  </si>
  <si>
    <t>Капитальный ремонт водонапорной башни в д. Юнгапоси Юнгинского сп</t>
  </si>
  <si>
    <t>Капитальный ремонт водонапорной башни в д. Кубасы Юнгинского сп</t>
  </si>
  <si>
    <t>Капитальный ремонт водозаборного узла по ул.Центральная  в д. Нискасы Ярославское сп</t>
  </si>
  <si>
    <t>Капитальный ремонт водонапорной башни в д.Ярабайкасы Ярабайкасинского сп</t>
  </si>
  <si>
    <t>Капитальный ремонт водонапорной башни в д.Сыбайкасы Ярабайкасинского сп</t>
  </si>
  <si>
    <t>Капитальный ремонт водонапорной башни в д. Иштереки Ярабайкасинского сп</t>
  </si>
  <si>
    <t>Капитальный ремонт водонапорной башни по ул. Анисимова в с. Большой Сундырь Большесундырского сп</t>
  </si>
  <si>
    <t>Капитальный ремонт водонапорной башни и артезианской скважины д. Шупоси Большесундырского сп</t>
  </si>
  <si>
    <t>Капитальный ремонт водонапорной башни и артезианской скважины д. Кармыши Большесундырского сп</t>
  </si>
  <si>
    <t>Капитальный ремонт водонапорной башни и артезианской скважины д. Новое Шокино Большесундырского сп</t>
  </si>
  <si>
    <t>Капитальный ремонт водонапорной башни и артезианской скважины д. Верхние Олгаши Большесундырского сп</t>
  </si>
  <si>
    <t>Капитальный ремонт водонапорной башни и артезианской скважины д. Вомбакасы Большесундырского сп</t>
  </si>
  <si>
    <t>Капитальный ремонт артизианской скважины с водонапорной башней в д. Ягаткино Чуманкасинского сп</t>
  </si>
  <si>
    <t>Капитальный ремонт артизианской скважины по ул. Центральная в д. Молгачкасы Орининского сп</t>
  </si>
  <si>
    <t>Капремонт водонапорной башнипо ул. Односторонка, д. Большие Чаки,Большечакинское с/п</t>
  </si>
  <si>
    <t>Капремонт водонапорной башни и водозаборной скважжины в д. Ситмиши,Кульгешское с/п</t>
  </si>
  <si>
    <t>Капремонт водонапорной башни в д. Тавтапюрь  Красноармейского района Чувашской Республики</t>
  </si>
  <si>
    <t>Капремонт водонапорной башни в д. Кошки  Красноармейского района Чувашской Республики</t>
  </si>
  <si>
    <t>Капремонт водонапорной башни в д. Голов Красноармейского района Чувашской Республики</t>
  </si>
  <si>
    <t>Капремонт водонапорной башни в д. Яманаки Исаковского сельского поселения Красноармейского района Чувашской Республики</t>
  </si>
  <si>
    <t>Капремонт водозаборного узла системы водоснабжения д. Сирикли Исаковского сельского поселения Красноармейского района Чувашской Республики</t>
  </si>
  <si>
    <t>Капремонт водонаборного узла системы водоснабжения д. Шупоси Красноармейского района Чувашской Республики</t>
  </si>
  <si>
    <t>Имеется решение от 20.12.2021 № с-7/4 "О правопреемстве органов местного самоуправления Красноармейскоко муниципального округа Чувашской Республики</t>
  </si>
  <si>
    <t>Капитальный ремонт водонапорной башни в д.  Малое Маклашкино Сутчевского с.п.</t>
  </si>
  <si>
    <t xml:space="preserve">Капремонт водозаборного узла системы водоснабжения д. Старое Янашево,ул. Анаткас Малотоябинского с.п. </t>
  </si>
  <si>
    <t xml:space="preserve">Капремонт водозаборного узла системы водоснабжения д. Малая Таяба ул. Березовая Малотоябинского с.п. </t>
  </si>
  <si>
    <t>28.01.2022 11.30</t>
  </si>
  <si>
    <t>Капитальный ремонт водозаборного узла системы водоснабжения с. Явлеи Миренского сп</t>
  </si>
  <si>
    <t>Капитальный ремонт водозаборного узла системы водоснабжения с. Иваньково-Ленино, ул.Ленинградская  Иваньково-Ленинского сп</t>
  </si>
  <si>
    <t>Капитальный ремонт водозаборного узла системы водоснабжения  п. Алтышево, ул. Железнодорожная 6Д Октябрьского сп</t>
  </si>
  <si>
    <t>Капитальный ремонт водозаборного узла системы водоснабжения  п. Алтышево, ул. Железнодорожная 20 А Октябрьского сп</t>
  </si>
  <si>
    <t>Капитальный ремонт водозаборного узла системы водоснабжения  п. Алтышево, ул. Первомайская 87 А Октябрьского сп</t>
  </si>
  <si>
    <t>Капремонт водонапорной башни и водозаборной скважжины в c. Батеево, Чубаевское с/п</t>
  </si>
  <si>
    <t>Капитальный ремонт водонапорной башни по ул. Котовского г. Мариинский Посад (14.02.2022 в 12.00)</t>
  </si>
  <si>
    <t>Капитальный ремонт водонапорной башни по ул. Кузнечная г. Мариинский Посад (14.02.2022 в 12.00)</t>
  </si>
  <si>
    <t>14.02.2022 14.00</t>
  </si>
  <si>
    <t>Капитальный ремонт водонапорной башни и артезианской скважины д. Вурманкасы Ильинского сп</t>
  </si>
  <si>
    <t>Капитальный ремонт водонапорной башни и артезианской скважины д. Чураккасы Ильинского сп</t>
  </si>
  <si>
    <t>Капитальный ремонт водонапорной башни и артезианской скважины д. Полевые Хачики Москасинского сп</t>
  </si>
  <si>
    <t>Капитальный ремонт водозаборного узла системы водоснабжения в с. Большая Выла Большевыльского сп</t>
  </si>
  <si>
    <t xml:space="preserve">Капитальный ремонт водозаборного узла системы водоснабжения в д. Сириккасы, Фрунзе 1, Аликовского района </t>
  </si>
  <si>
    <t xml:space="preserve">Капитальный ремонт водозаборного узла системы водоснабжения в д. Сириккасы, Фрунзе 2, Аликовского района </t>
  </si>
  <si>
    <t xml:space="preserve">Капитальный ремонт водозаборного узла системы водоснабжения в д.Илгышево Аликовского района </t>
  </si>
  <si>
    <t xml:space="preserve">Капитальный ремонт водозаборного узла системы водоснабжения в д. Питишево Аликовского района </t>
  </si>
  <si>
    <t xml:space="preserve">Капитальный ремонт водозаборного узла системы водоснабжения в д. Ходяково Аликовского района </t>
  </si>
  <si>
    <t xml:space="preserve">Капитальный ремонт водозаборного узла системы водоснабжения в с. Чувашская Сорма Чувашско - Сорминского сельского поселения Аликовского района </t>
  </si>
  <si>
    <t xml:space="preserve">Капитальный ремонт водозаборного узла системы водоснабжения в д. Большие Шиуши Чувашско-Сорминского поселения Аликовского района </t>
  </si>
  <si>
    <t xml:space="preserve">Капитальный ремонт водозаборного узла системы водоснабжения в д. Мартынкино Чувашско-Сорминского поселения Аликовского района </t>
  </si>
  <si>
    <t>Капитальный ремонт водозаборного узла системы водоснабжения в д. Нижние Хоразаны Аликовского района</t>
  </si>
  <si>
    <t>Капитальный ремонт водозаборного узла системы водоснабжения в д. Кагаси Чувашско-Сорминского поселения Аликовского района</t>
  </si>
  <si>
    <t>Капитальный ремонт водозаборного узла системы водоснабжения в д                         . Выла Большевыльского сп</t>
  </si>
  <si>
    <t>арт скважина и водопроводная башня в д. Илгышево бесхозяйные, муницип. собств. не оформленв,отсутствуют фотоматериалы</t>
  </si>
  <si>
    <t xml:space="preserve">Капремонт водозаборного узла системы водоснабжения д. Кушелга(ул. Калинина) Кильдюшевского с.п. </t>
  </si>
  <si>
    <t xml:space="preserve">Капремонт водозаборного узла системы водоснабжения д. Кушелга (ул. Луговая) Кильдюшевского с.п. </t>
  </si>
  <si>
    <t xml:space="preserve">Капремонт водозаборного узла системы водоснабжения д. Кушелга (артезианкая скважина) Кильдюшевского с.п. </t>
  </si>
  <si>
    <t>Капремонт водозаборного узла системы водоснабжения д. Кушелга Кильдюшевского с.п. (ул. 40 лет Победы)</t>
  </si>
  <si>
    <t>Капремонт водозаборного узла системы водоснабжения д.Избахтино Янтиковского с.п. Яльчикскрнр района</t>
  </si>
  <si>
    <t>Капремонт водозаборного узла системы водоснабжения д. Новое Тойдеряково Яльчикского с.п.</t>
  </si>
  <si>
    <t>Капремонт водозаборного узла системы водоснабжения д. Апансово -Темяши ,Яльчикского с.п.</t>
  </si>
  <si>
    <t>Капремонт водозаборного узла системы водоснабжения д. Тоскаево ,Яльчикского с.п.</t>
  </si>
  <si>
    <t>Капремонт водозаборного узла системы водоснабжения с. Яльчики .(ул. Восточная) ,Яльчикского с.п.</t>
  </si>
  <si>
    <t>Капремонт водозаборного узла системы водоснабжения (ул.  Северная) Яльчикского с.п.</t>
  </si>
  <si>
    <t>Капитальный ремонт водонапорной башни в деревне Новая Деревня Цивильского района Чувашской Республики</t>
  </si>
  <si>
    <t xml:space="preserve">Капитальный ремонт водозаборного узла д. Елаши Малоянгорчинского с.п. Цивильского района </t>
  </si>
  <si>
    <t xml:space="preserve">Капитальный ремонт водозаборного узла д. Ойкасы Малоянгорчинского с.п. Цивильского района </t>
  </si>
  <si>
    <t xml:space="preserve">Капитальный ремонт водозаборного узла д. Мамликасы Малоянгорчинского с.п. Цивильского района </t>
  </si>
  <si>
    <t xml:space="preserve">Капитальный ремонт водозаборного узла д. Малое Янгорчино Малоянгорчинского с.п. Цивильского района </t>
  </si>
  <si>
    <t xml:space="preserve">Капитальный ремонт водозаборного узла д. Янорсово Малоянгорчинского с.п. Цивильского района </t>
  </si>
  <si>
    <t xml:space="preserve">Капитальный ремонт водозаборного узла д. Байдуши Малоянгорчинского с.п. Цивильского района </t>
  </si>
  <si>
    <t>Капитальный ремонот скважины с водонапорной башней, расположенных в 270 к северо-западу от д. Одаркино Моргаушского района</t>
  </si>
  <si>
    <t>Капитальный ремонт артезианской скважины с водонапорной башней, расположенных на северо-западной окраине в 200 от автодороги с. Юськасы Юськасинского сельского поселения Моргаушского района</t>
  </si>
  <si>
    <t>Капитальный ремонт водонапорной башни по ул. Южная в д. Тиуши Моргаушского района</t>
  </si>
  <si>
    <t>Капитальный ремонт водонапорной башни в д. Чепкас-Ильметево Шемуршинского района</t>
  </si>
  <si>
    <t>Капитальный ремонт водонапорной башни в п. Красный Вазан Шемуршинского района</t>
  </si>
  <si>
    <t>Капитальный ремонт  водонапорной башни в д. Уразкасы ул. Лесная Янтиковского района Чувашской Республики</t>
  </si>
  <si>
    <t>Капитальный ремонт  водонапорной башни по ул. Ленина д.Тюмерево Янтиковского района Чувашской Республики</t>
  </si>
  <si>
    <t>Капитальный ремонт  водонапорной башни по ул. Амура д.Амалыково Янтиковского района Чувашской Республики</t>
  </si>
  <si>
    <t>Капитальный ремонт  водонапорной башни ,расположенной на северо-восточной окраине села Яншихово-Норваши, СТФ Яншихово-Норвашинского с.п. Янтиковского района</t>
  </si>
  <si>
    <t>Капитальный ремонт  водонапорной башни в с. Янтиково ,расположенной на территории МТФ СХПК "Россия" Янтиковского района</t>
  </si>
  <si>
    <t>Капитальный ремонт водонапорной башни.расположенной по адресу: Чувашская Республик Янтиковский район с. Янтиково, ул. Кирова"</t>
  </si>
  <si>
    <t>Капитальный ремонт  водонапорной башни  ул. К. Маркса с. Турмыши Янтиковского района Чувашской Республики</t>
  </si>
  <si>
    <t>Капитальный ремонт по восстановлению водозабора водонапорной башни, расположенной по адресу: Чувашская Республика, Чебоксарский район, д. Верхний Магазь. Ул. Игнатьевых, строение 74</t>
  </si>
  <si>
    <t>Капитальный ремонт по восстановлению водозабора водонапорной башни, расположенной по адресу: Чувашская Республика, Чебоксарский район, д. Кодеркасы,ул. 50 лет Победы, строение 1а</t>
  </si>
  <si>
    <t>Капитальный ремонт по восстановлению водозабора водонапорной башни, расположенной по адресу: Чувашская Республика, Чебоксарский район, д. Толиково, ул. Большая, строение 47а</t>
  </si>
  <si>
    <t>Капитальный ремонт по восстановлению водозабора водонапорной башни, расположенной по адресу: Чувашская Республика, Чебоксарский район, д. Томкасы, ул. Лесная, д. 53</t>
  </si>
  <si>
    <t>Капитальный ремонт по восстановлению водозабора водонапорной башни, расположенной по адресу: Чувашская Республика, Чебоксарский район, д. Ураево Магазь, ул. 50 лет Победы, строение 85</t>
  </si>
  <si>
    <t>Капитальный ремонт водонапорной башни  в д. Девлетгильдино Мариинско-Посадского района Чувашской Республики</t>
  </si>
  <si>
    <t>Капитальный ремонт водонапорной башни по ул. Ленина с. Бичурино Бичуринского с.п. Мариинско-Посадского района Чувашской Республики</t>
  </si>
  <si>
    <t>Капитальный ремонт водонапорной башни по ул. Школьная, д. Второе Чурашево Бичуринского с.п. Мариинско-Посадского района Чувашской Республики</t>
  </si>
  <si>
    <t>Капитальный ремонт водонапорной башни по ул. Новая с. Бичурино Бичуринского с.п. Мариинско-Посадского района Чувашской Республики</t>
  </si>
  <si>
    <t>Капитальный ремонт водонапорной башни в д. Нижние Сунары Советского с.п.</t>
  </si>
  <si>
    <t>Капитальный ремонот скважин № 1,2,3 с устройством автоматического и дистанционного управления на водоводе "Полянки" г. Ядрин</t>
  </si>
  <si>
    <t>Капитальный ремонот водозаборнгого узла д.Новая Екатериновка Ядринского района</t>
  </si>
  <si>
    <t>Капитальный ремонт водонапорной башни в д. Кукшумы Ядринского района</t>
  </si>
  <si>
    <t>Капитальный ремонт системы водоснабжения в д. Алешкино Ядринского района</t>
  </si>
  <si>
    <t>Капитальный ремонт системы водоснабжения в д. Янгиреево Ядринского района</t>
  </si>
  <si>
    <t>Капитальный ремонт системы водоснабжения в д.Долина Иваньковского с.п. Ядринского района</t>
  </si>
  <si>
    <t>Капитальный ремонт водозаборного узла д. Нижние Яуши Ядринского района</t>
  </si>
  <si>
    <t>Ремонт водонапорной башни д. Малые Тюмерли Ядринского района</t>
  </si>
  <si>
    <t>Капитальный ремонт замена водонапорной башни в д. Малое Кумаркино Ядринского района</t>
  </si>
  <si>
    <t>Капитальный ремонт водонапорной башни в д.  Моляково Советского с.п.</t>
  </si>
  <si>
    <t>Капитальный ремонт водонапорной башни по ул. Нахимова в с. Николаевское Николаевского с.п.</t>
  </si>
  <si>
    <t xml:space="preserve">Капитальный ремонт водонапорной башни в д. Липовая Советского с.п. </t>
  </si>
  <si>
    <t xml:space="preserve">
Капитальный ремонт водонапорной башни д. Вторые Тойзи Цивильского района</t>
  </si>
  <si>
    <t xml:space="preserve">
Капитальный ремонт водонапорной башни д. Старое Акташево, ул. Центральная  Цивильского района</t>
  </si>
  <si>
    <t xml:space="preserve">
Капитальный ремонт водонапорной башни д. Старое Акташево, ул. Заовражная  Цивильского района</t>
  </si>
  <si>
    <t xml:space="preserve">
Капитальный ремонт водонапорной башни д. Килейкасы  Цивильского района</t>
  </si>
  <si>
    <t xml:space="preserve">
Капитальный ремонт водонапорной башни д. Хорамалы Цивильского района</t>
  </si>
  <si>
    <t xml:space="preserve">
Капитальный ремонт водонапорной башни Новое Акташево Цивильского района</t>
  </si>
  <si>
    <t xml:space="preserve">
Капитальный ремонт водонапорной башни п.Конар Цивильского района</t>
  </si>
  <si>
    <t>Капитальный ремонт водозаборного узла в с. Шигали,  в 50 м от входных ворот МТП Урмарского района</t>
  </si>
  <si>
    <t>Капитальный ремонт водозаборного узла в с. Шигали,  восточная окраина, за огородами ул. Уйап Урмарского района</t>
  </si>
  <si>
    <t>Капитальный ремонт водозаборного узла в с. Шигали,  северо-западная часть в конце ул. Ю. Иванова  Урмарского района</t>
  </si>
  <si>
    <t xml:space="preserve">Капитальный ремонт водонапорной башни, расположенной по ул. Новая д. 5а в с. Челкасы </t>
  </si>
  <si>
    <t>Капремонт водонапорной башни и водозаборной скважины для водоснабжения деревни . Чегедуево,Кульгешское с/п</t>
  </si>
  <si>
    <t xml:space="preserve">Капитальный ремонт водозаборных скважин для водоснабжения по ул. Школьная  в д. Задние Яндоуши </t>
  </si>
  <si>
    <t xml:space="preserve">Капитальный ремонт водозаборных скважин для водоснабжения по ул. Володарского  в д. Задние Яндоуши </t>
  </si>
  <si>
    <t xml:space="preserve">Капитальный ремонт водозаборной скважины для водоснабжения по ул. Центральная в д. Старые Шальтямы </t>
  </si>
  <si>
    <t>Капитальный ремонт водозаборной скважины для водоснабжения по ул. Гагарина в д. Новые Шальтямы</t>
  </si>
  <si>
    <t>Капитальный ремонт водозаборного узла д. Малдыкасы, ул. Восточная, 1а Ишакского с.п.</t>
  </si>
  <si>
    <t>Капитальный ремонт водозаборного узла системы водоснабжения дер. Хора-Сирма  Янышского с.п.</t>
  </si>
  <si>
    <t>Капитальный ремонт водозаборного узла системы водоснабжения дер. Аначкасы  Янышского с.п.</t>
  </si>
  <si>
    <t>Капитальный ремонт водозаборного узла д. Анаткас-Туруново, ул.  Октябрьская Чиршкасинского с.п.</t>
  </si>
  <si>
    <t xml:space="preserve">Капитальный ремонт водонапорной башни в д.Шоркино Чебоксарского района </t>
  </si>
  <si>
    <t xml:space="preserve">Капитальный ремонт водозаборного узла системы водоснабжения д. Синъял-Покровское Синъял-Покровского сп </t>
  </si>
  <si>
    <t xml:space="preserve">
15.02.2022  16:55:00
</t>
  </si>
  <si>
    <t xml:space="preserve">
15.02.2022  16:57:00</t>
  </si>
  <si>
    <t xml:space="preserve">Капитальный ремонт по восстановлению водозабора водонапорной башни, расположенной по адресу: Чувашская Республика, Чебоксарский район, д. Алымкасы. Ул. Шешкенер, д. 2а </t>
  </si>
  <si>
    <t>Капитальный ремонт водозаборного узла д. Чиршкасы Чиршкасинского с.п.</t>
  </si>
  <si>
    <t>Капитальный ремонт водозаборного узла д. Анаткас-Туруново, ул.  Совхозная Чиршкасинского с.п.</t>
  </si>
  <si>
    <t xml:space="preserve">
09.02.2022 10:00</t>
  </si>
  <si>
    <t xml:space="preserve">
14.02.2022 16:10</t>
  </si>
  <si>
    <t>Капитальный ремонт водозаборного узла д. Бишево Бишевского с.п.</t>
  </si>
  <si>
    <t xml:space="preserve">Капитальный ремонт водонапорной башни по ул. Лесная д. Карцев Починок </t>
  </si>
  <si>
    <t xml:space="preserve">Капитальный ремонт водонапорной башни и скважины в д. Пиженькасы </t>
  </si>
  <si>
    <t xml:space="preserve">Капитальный ремонт водонапорной башни и скважины в с. Шутнерово </t>
  </si>
  <si>
    <t>Капитальный ремонт водонапорной башни в  д.Дятлино</t>
  </si>
  <si>
    <t>Капитальный ремонт водонапорной башни в д. Картлуево</t>
  </si>
  <si>
    <t>Капитальный ремонт водонапорной башни по ул. Нижнекурганская скв. №24 г.Козловка</t>
  </si>
  <si>
    <t>Капитальный ремонт водонапорной башни по ул. Мира скв. №18 г.Козловка</t>
  </si>
  <si>
    <t>Капитальный ремонт водонапорной башни по ул. Карцев Починок скв. № 26 г.Козловка</t>
  </si>
  <si>
    <t>Капитальный ремонт водонапорной башни по ул. Казакова скв. № 23 г.Козлвка</t>
  </si>
  <si>
    <t>Капитальный ремонт водонапорной башни по ул.Виноградова (коттедж) скв. № 8 г.Козловка</t>
  </si>
  <si>
    <t>Капитальный ремонт водонапорной башни по ул. Виноградова (ЦРБ) скв. 15 г.Козловка</t>
  </si>
  <si>
    <t>Капитальный ремонт водонапорной башни по ул. Октябрьская (гаражи) скв. №2 г.Козловка</t>
  </si>
  <si>
    <t>Капитальный ремонт водонапорной башни по ул. Пушкина скв. № 3 г.Козловка</t>
  </si>
  <si>
    <t>Капитальный ремонт водонапорной башни д. Вурманкасы ,Юськасинское сп Моргаушского района</t>
  </si>
  <si>
    <t>Капитальный ремонт водонапорной башни д. Эльбарусово Мариинско-Посадского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</si>
</sst>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General"/>
    <numFmt numFmtId="166" formatCode="[$-419]#,##0"/>
    <numFmt numFmtId="167" formatCode="[$-419]dd&quot;.&quot;mm&quot;.&quot;yy"/>
    <numFmt numFmtId="168" formatCode="#,##0.00\ &quot;₽&quot;"/>
    <numFmt numFmtId="169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6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/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Fill="1"/>
    <xf numFmtId="0" fontId="3" fillId="0" borderId="0" xfId="0" applyFont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4" fontId="4" fillId="2" borderId="1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5" fontId="8" fillId="2" borderId="1" xfId="2" applyNumberFormat="1" applyFont="1" applyFill="1" applyBorder="1" applyAlignment="1" applyProtection="1">
      <alignment wrapText="1"/>
    </xf>
    <xf numFmtId="4" fontId="2" fillId="0" borderId="0" xfId="0" applyNumberFormat="1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wrapText="1" indent="1"/>
    </xf>
    <xf numFmtId="0" fontId="3" fillId="2" borderId="1" xfId="0" applyFont="1" applyFill="1" applyBorder="1"/>
    <xf numFmtId="0" fontId="2" fillId="0" borderId="0" xfId="0" applyFont="1" applyAlignment="1">
      <alignment horizontal="right" indent="1"/>
    </xf>
    <xf numFmtId="0" fontId="13" fillId="0" borderId="0" xfId="0" applyFo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/>
    <xf numFmtId="0" fontId="2" fillId="2" borderId="0" xfId="0" applyFont="1" applyFill="1" applyBorder="1"/>
    <xf numFmtId="0" fontId="2" fillId="2" borderId="28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wrapText="1"/>
    </xf>
    <xf numFmtId="0" fontId="3" fillId="2" borderId="39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 indent="1"/>
    </xf>
    <xf numFmtId="0" fontId="3" fillId="2" borderId="0" xfId="0" applyFont="1" applyFill="1"/>
    <xf numFmtId="4" fontId="3" fillId="2" borderId="0" xfId="0" applyNumberFormat="1" applyFont="1" applyFill="1"/>
    <xf numFmtId="0" fontId="2" fillId="2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2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wrapText="1"/>
    </xf>
    <xf numFmtId="164" fontId="3" fillId="2" borderId="1" xfId="1" applyNumberFormat="1" applyFont="1" applyFill="1" applyBorder="1" applyAlignment="1"/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4" fontId="2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vertical="center" wrapText="1"/>
    </xf>
    <xf numFmtId="14" fontId="2" fillId="2" borderId="39" xfId="0" applyNumberFormat="1" applyFont="1" applyFill="1" applyBorder="1" applyAlignment="1">
      <alignment horizontal="center" vertical="center" wrapText="1"/>
    </xf>
    <xf numFmtId="14" fontId="2" fillId="2" borderId="39" xfId="0" applyNumberFormat="1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14" fontId="2" fillId="2" borderId="39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vertical="center" wrapText="1"/>
    </xf>
    <xf numFmtId="4" fontId="8" fillId="2" borderId="1" xfId="2" applyNumberFormat="1" applyFont="1" applyFill="1" applyBorder="1" applyAlignment="1" applyProtection="1">
      <alignment horizontal="right" indent="1"/>
    </xf>
    <xf numFmtId="165" fontId="8" fillId="2" borderId="1" xfId="2" applyNumberFormat="1" applyFont="1" applyFill="1" applyBorder="1" applyAlignment="1" applyProtection="1"/>
    <xf numFmtId="166" fontId="8" fillId="2" borderId="1" xfId="2" applyNumberFormat="1" applyFont="1" applyFill="1" applyBorder="1" applyAlignment="1" applyProtection="1">
      <alignment horizontal="center"/>
    </xf>
    <xf numFmtId="165" fontId="8" fillId="2" borderId="1" xfId="2" applyNumberFormat="1" applyFont="1" applyFill="1" applyBorder="1" applyAlignment="1" applyProtection="1">
      <alignment horizontal="center"/>
    </xf>
    <xf numFmtId="167" fontId="8" fillId="2" borderId="1" xfId="2" applyNumberFormat="1" applyFont="1" applyFill="1" applyBorder="1" applyAlignment="1" applyProtection="1"/>
    <xf numFmtId="167" fontId="8" fillId="2" borderId="1" xfId="2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wrapText="1" indent="1"/>
    </xf>
    <xf numFmtId="168" fontId="11" fillId="2" borderId="12" xfId="0" applyNumberFormat="1" applyFont="1" applyFill="1" applyBorder="1" applyAlignment="1">
      <alignment vertical="center" wrapText="1"/>
    </xf>
    <xf numFmtId="3" fontId="11" fillId="2" borderId="39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4" fontId="11" fillId="2" borderId="39" xfId="0" applyNumberFormat="1" applyFont="1" applyFill="1" applyBorder="1" applyAlignment="1">
      <alignment horizontal="center" vertical="center"/>
    </xf>
    <xf numFmtId="3" fontId="11" fillId="2" borderId="39" xfId="0" applyNumberFormat="1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right" inden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196"/>
  <sheetViews>
    <sheetView tabSelected="1" view="pageBreakPreview" topLeftCell="A2" zoomScale="62" zoomScaleNormal="100" zoomScaleSheetLayoutView="62" workbookViewId="0">
      <pane xSplit="1" ySplit="5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AL8" sqref="AL8"/>
    </sheetView>
  </sheetViews>
  <sheetFormatPr defaultColWidth="11.85546875" defaultRowHeight="15.75" x14ac:dyDescent="0.25"/>
  <cols>
    <col min="1" max="1" width="35.5703125" style="1" customWidth="1"/>
    <col min="2" max="2" width="13.140625" style="1" customWidth="1"/>
    <col min="3" max="3" width="9.28515625" style="1" customWidth="1"/>
    <col min="4" max="4" width="9.42578125" style="1" customWidth="1"/>
    <col min="5" max="6" width="10.85546875" style="1" customWidth="1"/>
    <col min="7" max="7" width="12.140625" style="1" customWidth="1"/>
    <col min="8" max="8" width="12.5703125" style="1" customWidth="1"/>
    <col min="9" max="9" width="11.85546875" style="1" customWidth="1"/>
    <col min="10" max="10" width="11" style="1" customWidth="1"/>
    <col min="11" max="12" width="12.140625" style="1" customWidth="1"/>
    <col min="13" max="17" width="11.7109375" style="1" customWidth="1"/>
    <col min="18" max="18" width="10.140625" style="1" customWidth="1"/>
    <col min="19" max="19" width="19.7109375" style="1" customWidth="1"/>
    <col min="20" max="20" width="42.42578125" style="1" customWidth="1"/>
    <col min="21" max="28" width="0" style="1" hidden="1" customWidth="1"/>
    <col min="29" max="30" width="12.28515625" style="1" hidden="1" customWidth="1"/>
    <col min="31" max="31" width="0" style="1" hidden="1" customWidth="1"/>
    <col min="32" max="32" width="15.85546875" style="31" hidden="1" customWidth="1"/>
    <col min="33" max="33" width="29" style="1" hidden="1" customWidth="1"/>
    <col min="34" max="34" width="22.85546875" style="1" hidden="1" customWidth="1"/>
    <col min="35" max="35" width="4.28515625" style="1" hidden="1" customWidth="1"/>
    <col min="36" max="36" width="55.140625" style="2" hidden="1" customWidth="1"/>
    <col min="37" max="16384" width="11.85546875" style="1"/>
  </cols>
  <sheetData>
    <row r="1" spans="1:43" ht="47.2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43" ht="18.75" customHeight="1" thickBot="1" x14ac:dyDescent="0.3">
      <c r="A2" s="3"/>
      <c r="B2" s="3"/>
      <c r="C2" s="41" t="s">
        <v>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J2" s="4"/>
    </row>
    <row r="3" spans="1:43" ht="20.25" customHeight="1" x14ac:dyDescent="0.25">
      <c r="A3" s="44" t="s">
        <v>2</v>
      </c>
      <c r="B3" s="45" t="s">
        <v>3</v>
      </c>
      <c r="C3" s="46" t="s">
        <v>4</v>
      </c>
      <c r="D3" s="47"/>
      <c r="E3" s="47"/>
      <c r="F3" s="47"/>
      <c r="G3" s="47"/>
      <c r="H3" s="47"/>
      <c r="I3" s="47"/>
      <c r="J3" s="47"/>
      <c r="K3" s="47"/>
      <c r="L3" s="48"/>
      <c r="M3" s="49"/>
      <c r="N3" s="46" t="s">
        <v>5</v>
      </c>
      <c r="O3" s="47"/>
      <c r="P3" s="47"/>
      <c r="Q3" s="47"/>
      <c r="R3" s="49"/>
      <c r="S3" s="45" t="s">
        <v>97</v>
      </c>
      <c r="T3" s="50" t="s">
        <v>6</v>
      </c>
      <c r="U3" s="51" t="s">
        <v>7</v>
      </c>
      <c r="V3" s="52" t="s">
        <v>8</v>
      </c>
      <c r="W3" s="52" t="s">
        <v>9</v>
      </c>
      <c r="X3" s="52" t="s">
        <v>10</v>
      </c>
      <c r="Y3" s="53" t="s">
        <v>11</v>
      </c>
      <c r="Z3" s="54"/>
      <c r="AA3" s="54"/>
      <c r="AB3" s="54"/>
      <c r="AC3" s="54"/>
      <c r="AD3" s="54"/>
      <c r="AE3" s="54"/>
      <c r="AF3" s="55"/>
      <c r="AG3" s="18"/>
      <c r="AH3" s="18"/>
      <c r="AI3" s="18"/>
      <c r="AJ3" s="37"/>
      <c r="AK3" s="37"/>
      <c r="AL3" s="18"/>
      <c r="AM3" s="18"/>
      <c r="AN3" s="18"/>
      <c r="AO3" s="18"/>
      <c r="AP3" s="18"/>
      <c r="AQ3" s="18"/>
    </row>
    <row r="4" spans="1:43" ht="15" customHeight="1" x14ac:dyDescent="0.25">
      <c r="A4" s="56"/>
      <c r="B4" s="57"/>
      <c r="C4" s="58" t="s">
        <v>12</v>
      </c>
      <c r="D4" s="59" t="s">
        <v>13</v>
      </c>
      <c r="E4" s="59" t="s">
        <v>14</v>
      </c>
      <c r="F4" s="59" t="s">
        <v>15</v>
      </c>
      <c r="G4" s="59" t="s">
        <v>16</v>
      </c>
      <c r="H4" s="59" t="s">
        <v>17</v>
      </c>
      <c r="I4" s="59" t="s">
        <v>18</v>
      </c>
      <c r="J4" s="59" t="s">
        <v>19</v>
      </c>
      <c r="K4" s="59" t="s">
        <v>20</v>
      </c>
      <c r="L4" s="60" t="s">
        <v>21</v>
      </c>
      <c r="M4" s="61" t="s">
        <v>22</v>
      </c>
      <c r="N4" s="58" t="s">
        <v>23</v>
      </c>
      <c r="O4" s="59" t="s">
        <v>24</v>
      </c>
      <c r="P4" s="59" t="s">
        <v>25</v>
      </c>
      <c r="Q4" s="59" t="s">
        <v>26</v>
      </c>
      <c r="R4" s="61" t="s">
        <v>27</v>
      </c>
      <c r="S4" s="57"/>
      <c r="T4" s="62"/>
      <c r="U4" s="63"/>
      <c r="V4" s="64"/>
      <c r="W4" s="64"/>
      <c r="X4" s="64"/>
      <c r="Y4" s="65" t="s">
        <v>28</v>
      </c>
      <c r="Z4" s="66"/>
      <c r="AA4" s="65" t="s">
        <v>29</v>
      </c>
      <c r="AB4" s="66"/>
      <c r="AC4" s="60" t="s">
        <v>30</v>
      </c>
      <c r="AD4" s="60" t="s">
        <v>31</v>
      </c>
      <c r="AE4" s="60" t="s">
        <v>32</v>
      </c>
      <c r="AF4" s="52" t="s">
        <v>33</v>
      </c>
      <c r="AG4" s="67"/>
      <c r="AH4" s="68"/>
      <c r="AI4" s="69"/>
      <c r="AJ4" s="38"/>
      <c r="AK4" s="38"/>
      <c r="AL4" s="18"/>
      <c r="AM4" s="18"/>
      <c r="AN4" s="18"/>
      <c r="AO4" s="18"/>
      <c r="AP4" s="18"/>
      <c r="AQ4" s="18"/>
    </row>
    <row r="5" spans="1:43" x14ac:dyDescent="0.25">
      <c r="A5" s="56"/>
      <c r="B5" s="57"/>
      <c r="C5" s="58"/>
      <c r="D5" s="59"/>
      <c r="E5" s="59"/>
      <c r="F5" s="59"/>
      <c r="G5" s="59"/>
      <c r="H5" s="59"/>
      <c r="I5" s="59"/>
      <c r="J5" s="59"/>
      <c r="K5" s="59"/>
      <c r="L5" s="70"/>
      <c r="M5" s="61"/>
      <c r="N5" s="58"/>
      <c r="O5" s="59"/>
      <c r="P5" s="59"/>
      <c r="Q5" s="59"/>
      <c r="R5" s="61"/>
      <c r="S5" s="57"/>
      <c r="T5" s="62"/>
      <c r="U5" s="63"/>
      <c r="V5" s="64"/>
      <c r="W5" s="64"/>
      <c r="X5" s="64"/>
      <c r="Y5" s="71"/>
      <c r="Z5" s="72"/>
      <c r="AA5" s="71"/>
      <c r="AB5" s="72"/>
      <c r="AC5" s="70"/>
      <c r="AD5" s="70"/>
      <c r="AE5" s="70"/>
      <c r="AF5" s="64"/>
      <c r="AG5" s="67"/>
      <c r="AH5" s="68"/>
      <c r="AI5" s="69"/>
      <c r="AJ5" s="38"/>
      <c r="AK5" s="38"/>
      <c r="AL5" s="18"/>
      <c r="AM5" s="18"/>
      <c r="AN5" s="18"/>
      <c r="AO5" s="18"/>
      <c r="AP5" s="18"/>
      <c r="AQ5" s="18"/>
    </row>
    <row r="6" spans="1:43" ht="99.75" customHeight="1" thickBot="1" x14ac:dyDescent="0.3">
      <c r="A6" s="73"/>
      <c r="B6" s="74"/>
      <c r="C6" s="75"/>
      <c r="D6" s="76"/>
      <c r="E6" s="76"/>
      <c r="F6" s="76"/>
      <c r="G6" s="76"/>
      <c r="H6" s="76"/>
      <c r="I6" s="76"/>
      <c r="J6" s="76"/>
      <c r="K6" s="76"/>
      <c r="L6" s="77"/>
      <c r="M6" s="78"/>
      <c r="N6" s="75"/>
      <c r="O6" s="76"/>
      <c r="P6" s="76"/>
      <c r="Q6" s="76"/>
      <c r="R6" s="78"/>
      <c r="S6" s="74"/>
      <c r="T6" s="79"/>
      <c r="U6" s="80"/>
      <c r="V6" s="81"/>
      <c r="W6" s="81"/>
      <c r="X6" s="81"/>
      <c r="Y6" s="82" t="s">
        <v>34</v>
      </c>
      <c r="Z6" s="82" t="s">
        <v>35</v>
      </c>
      <c r="AA6" s="82" t="s">
        <v>34</v>
      </c>
      <c r="AB6" s="82" t="s">
        <v>36</v>
      </c>
      <c r="AC6" s="83"/>
      <c r="AD6" s="83"/>
      <c r="AE6" s="83"/>
      <c r="AF6" s="81"/>
      <c r="AG6" s="84" t="s">
        <v>37</v>
      </c>
      <c r="AH6" s="68" t="s">
        <v>38</v>
      </c>
      <c r="AI6" s="69"/>
      <c r="AJ6" s="39"/>
      <c r="AK6" s="39"/>
      <c r="AL6" s="18"/>
      <c r="AM6" s="18"/>
      <c r="AN6" s="18"/>
      <c r="AO6" s="18"/>
      <c r="AP6" s="18"/>
      <c r="AQ6" s="18"/>
    </row>
    <row r="7" spans="1:43" s="5" customFormat="1" x14ac:dyDescent="0.25">
      <c r="A7" s="85" t="s">
        <v>39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>
        <f>SUM(S8:S12)</f>
        <v>10044.959999999999</v>
      </c>
      <c r="T7" s="85"/>
      <c r="U7" s="23">
        <f t="shared" ref="U7:AA7" si="0">SUM(U8:U12)</f>
        <v>0</v>
      </c>
      <c r="V7" s="23">
        <f t="shared" si="0"/>
        <v>0</v>
      </c>
      <c r="W7" s="23">
        <f t="shared" si="0"/>
        <v>2</v>
      </c>
      <c r="X7" s="23">
        <f t="shared" si="0"/>
        <v>2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/>
      <c r="AC7" s="86">
        <v>1</v>
      </c>
      <c r="AD7" s="23">
        <v>9</v>
      </c>
      <c r="AE7" s="23"/>
      <c r="AF7" s="87">
        <f>SUM(AF8:AF12)</f>
        <v>3203.81</v>
      </c>
      <c r="AG7" s="88"/>
      <c r="AH7" s="89" t="e">
        <f>AF8+#REF!+#REF!+AF12+#REF!+#REF!+#REF!</f>
        <v>#REF!</v>
      </c>
      <c r="AI7" s="88"/>
      <c r="AJ7" s="30"/>
      <c r="AK7" s="33">
        <f>SUM(AK8:AK12)</f>
        <v>5</v>
      </c>
      <c r="AL7" s="88"/>
      <c r="AM7" s="88"/>
      <c r="AN7" s="88"/>
      <c r="AO7" s="88"/>
      <c r="AP7" s="88"/>
      <c r="AQ7" s="88"/>
    </row>
    <row r="8" spans="1:43" ht="63" x14ac:dyDescent="0.25">
      <c r="A8" s="17" t="s">
        <v>142</v>
      </c>
      <c r="B8" s="60" t="s">
        <v>141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0</v>
      </c>
      <c r="Q8" s="10">
        <v>1</v>
      </c>
      <c r="R8" s="10">
        <v>1</v>
      </c>
      <c r="S8" s="10">
        <v>1965.06</v>
      </c>
      <c r="T8" s="90"/>
      <c r="U8" s="14"/>
      <c r="V8" s="14"/>
      <c r="W8" s="7">
        <v>1</v>
      </c>
      <c r="X8" s="7">
        <v>1</v>
      </c>
      <c r="Y8" s="7"/>
      <c r="Z8" s="9"/>
      <c r="AA8" s="7"/>
      <c r="AB8" s="91"/>
      <c r="AC8" s="8"/>
      <c r="AD8" s="8">
        <v>43888</v>
      </c>
      <c r="AE8" s="7"/>
      <c r="AF8" s="16">
        <v>1410.35</v>
      </c>
      <c r="AG8" s="20" t="s">
        <v>40</v>
      </c>
      <c r="AH8" s="18" t="s">
        <v>41</v>
      </c>
      <c r="AI8" s="18"/>
      <c r="AJ8" s="9"/>
      <c r="AK8" s="9">
        <v>1</v>
      </c>
      <c r="AL8" s="18"/>
      <c r="AM8" s="18"/>
      <c r="AN8" s="18"/>
      <c r="AO8" s="18"/>
      <c r="AP8" s="18"/>
      <c r="AQ8" s="18"/>
    </row>
    <row r="9" spans="1:43" ht="78.75" x14ac:dyDescent="0.25">
      <c r="A9" s="17" t="s">
        <v>143</v>
      </c>
      <c r="B9" s="70"/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0</v>
      </c>
      <c r="Q9" s="10">
        <v>1</v>
      </c>
      <c r="R9" s="10">
        <v>1</v>
      </c>
      <c r="S9" s="10">
        <v>2944.49</v>
      </c>
      <c r="T9" s="90"/>
      <c r="U9" s="14"/>
      <c r="V9" s="14"/>
      <c r="W9" s="7"/>
      <c r="X9" s="7"/>
      <c r="Y9" s="7"/>
      <c r="Z9" s="9"/>
      <c r="AA9" s="7"/>
      <c r="AB9" s="91"/>
      <c r="AC9" s="8"/>
      <c r="AD9" s="8"/>
      <c r="AE9" s="7"/>
      <c r="AF9" s="16"/>
      <c r="AG9" s="20"/>
      <c r="AH9" s="18"/>
      <c r="AI9" s="18"/>
      <c r="AJ9" s="9"/>
      <c r="AK9" s="9">
        <v>1</v>
      </c>
      <c r="AL9" s="18"/>
      <c r="AM9" s="18"/>
      <c r="AN9" s="18"/>
      <c r="AO9" s="18"/>
      <c r="AP9" s="18"/>
      <c r="AQ9" s="18"/>
    </row>
    <row r="10" spans="1:43" ht="78.75" x14ac:dyDescent="0.25">
      <c r="A10" s="17" t="s">
        <v>144</v>
      </c>
      <c r="B10" s="70"/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0</v>
      </c>
      <c r="Q10" s="10">
        <v>1</v>
      </c>
      <c r="R10" s="10">
        <v>1</v>
      </c>
      <c r="S10" s="10">
        <v>1605.14</v>
      </c>
      <c r="T10" s="90"/>
      <c r="U10" s="14"/>
      <c r="V10" s="14"/>
      <c r="W10" s="7"/>
      <c r="X10" s="7"/>
      <c r="Y10" s="7"/>
      <c r="Z10" s="9"/>
      <c r="AA10" s="7"/>
      <c r="AB10" s="91"/>
      <c r="AC10" s="8"/>
      <c r="AD10" s="8"/>
      <c r="AE10" s="7"/>
      <c r="AF10" s="16"/>
      <c r="AG10" s="20"/>
      <c r="AH10" s="18"/>
      <c r="AI10" s="18"/>
      <c r="AJ10" s="9"/>
      <c r="AK10" s="9">
        <v>1</v>
      </c>
      <c r="AL10" s="18"/>
      <c r="AM10" s="18"/>
      <c r="AN10" s="18"/>
      <c r="AO10" s="18"/>
      <c r="AP10" s="18"/>
      <c r="AQ10" s="18"/>
    </row>
    <row r="11" spans="1:43" ht="78.75" x14ac:dyDescent="0.25">
      <c r="A11" s="17" t="s">
        <v>145</v>
      </c>
      <c r="B11" s="70"/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0</v>
      </c>
      <c r="Q11" s="10">
        <v>1</v>
      </c>
      <c r="R11" s="10">
        <v>1</v>
      </c>
      <c r="S11" s="10">
        <v>1603.56</v>
      </c>
      <c r="T11" s="90"/>
      <c r="U11" s="14"/>
      <c r="V11" s="14"/>
      <c r="W11" s="7"/>
      <c r="X11" s="7"/>
      <c r="Y11" s="7"/>
      <c r="Z11" s="9"/>
      <c r="AA11" s="7"/>
      <c r="AB11" s="91"/>
      <c r="AC11" s="8"/>
      <c r="AD11" s="8"/>
      <c r="AE11" s="7"/>
      <c r="AF11" s="16"/>
      <c r="AG11" s="20"/>
      <c r="AH11" s="18"/>
      <c r="AI11" s="18"/>
      <c r="AJ11" s="9"/>
      <c r="AK11" s="9">
        <v>1</v>
      </c>
      <c r="AL11" s="18"/>
      <c r="AM11" s="18"/>
      <c r="AN11" s="18"/>
      <c r="AO11" s="18"/>
      <c r="AP11" s="18"/>
      <c r="AQ11" s="18"/>
    </row>
    <row r="12" spans="1:43" ht="78.75" x14ac:dyDescent="0.25">
      <c r="A12" s="17" t="s">
        <v>146</v>
      </c>
      <c r="B12" s="83"/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0</v>
      </c>
      <c r="Q12" s="10">
        <v>1</v>
      </c>
      <c r="R12" s="10">
        <v>1</v>
      </c>
      <c r="S12" s="10">
        <v>1926.71</v>
      </c>
      <c r="T12" s="90"/>
      <c r="U12" s="14"/>
      <c r="V12" s="14"/>
      <c r="W12" s="7">
        <v>1</v>
      </c>
      <c r="X12" s="7">
        <v>1</v>
      </c>
      <c r="Y12" s="7"/>
      <c r="Z12" s="9"/>
      <c r="AA12" s="7"/>
      <c r="AB12" s="91"/>
      <c r="AC12" s="8"/>
      <c r="AD12" s="8">
        <v>43888</v>
      </c>
      <c r="AE12" s="7"/>
      <c r="AF12" s="16">
        <v>1793.46</v>
      </c>
      <c r="AG12" s="18" t="s">
        <v>42</v>
      </c>
      <c r="AH12" s="18" t="s">
        <v>43</v>
      </c>
      <c r="AI12" s="18"/>
      <c r="AJ12" s="9"/>
      <c r="AK12" s="9">
        <v>1</v>
      </c>
      <c r="AL12" s="18"/>
      <c r="AM12" s="18"/>
      <c r="AN12" s="18"/>
      <c r="AO12" s="18"/>
      <c r="AP12" s="18"/>
      <c r="AQ12" s="18"/>
    </row>
    <row r="13" spans="1:43" x14ac:dyDescent="0.25">
      <c r="A13" s="92" t="s">
        <v>44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>
        <f>SUM(S14:S25)</f>
        <v>23170.130000000005</v>
      </c>
      <c r="T13" s="92"/>
      <c r="U13" s="92">
        <f t="shared" ref="U13:AK13" si="1">SUM(U14:U25)</f>
        <v>12</v>
      </c>
      <c r="V13" s="92">
        <f t="shared" si="1"/>
        <v>10</v>
      </c>
      <c r="W13" s="92">
        <f t="shared" si="1"/>
        <v>12</v>
      </c>
      <c r="X13" s="92">
        <f t="shared" si="1"/>
        <v>2</v>
      </c>
      <c r="Y13" s="92">
        <f t="shared" si="1"/>
        <v>0</v>
      </c>
      <c r="Z13" s="92">
        <f t="shared" si="1"/>
        <v>0</v>
      </c>
      <c r="AA13" s="92">
        <f t="shared" si="1"/>
        <v>0</v>
      </c>
      <c r="AB13" s="92">
        <f t="shared" si="1"/>
        <v>0</v>
      </c>
      <c r="AC13" s="92">
        <f t="shared" si="1"/>
        <v>0</v>
      </c>
      <c r="AD13" s="92">
        <f t="shared" si="1"/>
        <v>0</v>
      </c>
      <c r="AE13" s="92">
        <f t="shared" si="1"/>
        <v>482775</v>
      </c>
      <c r="AF13" s="92">
        <f t="shared" si="1"/>
        <v>18223.07</v>
      </c>
      <c r="AG13" s="92">
        <f t="shared" si="1"/>
        <v>0</v>
      </c>
      <c r="AH13" s="92">
        <f t="shared" si="1"/>
        <v>0</v>
      </c>
      <c r="AI13" s="92">
        <f t="shared" si="1"/>
        <v>0</v>
      </c>
      <c r="AJ13" s="92">
        <f t="shared" si="1"/>
        <v>0</v>
      </c>
      <c r="AK13" s="92">
        <f t="shared" si="1"/>
        <v>12</v>
      </c>
      <c r="AL13" s="18"/>
      <c r="AM13" s="18"/>
      <c r="AN13" s="18"/>
      <c r="AO13" s="18"/>
      <c r="AP13" s="18"/>
      <c r="AQ13" s="18"/>
    </row>
    <row r="14" spans="1:43" ht="63" x14ac:dyDescent="0.25">
      <c r="A14" s="17" t="s">
        <v>154</v>
      </c>
      <c r="B14" s="60" t="s">
        <v>150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0</v>
      </c>
      <c r="Q14" s="10">
        <v>1</v>
      </c>
      <c r="R14" s="10">
        <v>1</v>
      </c>
      <c r="S14" s="10">
        <v>1816.48</v>
      </c>
      <c r="T14" s="93"/>
      <c r="U14" s="27">
        <v>1</v>
      </c>
      <c r="V14" s="27">
        <v>1</v>
      </c>
      <c r="W14" s="6">
        <v>1</v>
      </c>
      <c r="X14" s="6">
        <v>0</v>
      </c>
      <c r="Y14" s="6"/>
      <c r="Z14" s="6"/>
      <c r="AA14" s="6"/>
      <c r="AB14" s="28"/>
      <c r="AC14" s="28"/>
      <c r="AD14" s="28"/>
      <c r="AE14" s="28">
        <v>43888</v>
      </c>
      <c r="AF14" s="94">
        <v>1340.04</v>
      </c>
      <c r="AG14" s="18"/>
      <c r="AH14" s="18"/>
      <c r="AI14" s="18"/>
      <c r="AJ14" s="9"/>
      <c r="AK14" s="9">
        <v>1</v>
      </c>
      <c r="AL14" s="18"/>
      <c r="AM14" s="18"/>
      <c r="AN14" s="18"/>
      <c r="AO14" s="18"/>
      <c r="AP14" s="18"/>
      <c r="AQ14" s="18"/>
    </row>
    <row r="15" spans="1:43" ht="63" x14ac:dyDescent="0.25">
      <c r="A15" s="17" t="s">
        <v>165</v>
      </c>
      <c r="B15" s="70"/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0</v>
      </c>
      <c r="Q15" s="10">
        <v>1</v>
      </c>
      <c r="R15" s="10">
        <v>1</v>
      </c>
      <c r="S15" s="10">
        <v>1819.24</v>
      </c>
      <c r="T15" s="93"/>
      <c r="U15" s="27">
        <v>1</v>
      </c>
      <c r="V15" s="27">
        <v>1</v>
      </c>
      <c r="W15" s="6">
        <v>1</v>
      </c>
      <c r="X15" s="6">
        <v>0</v>
      </c>
      <c r="Y15" s="6"/>
      <c r="Z15" s="6"/>
      <c r="AA15" s="6"/>
      <c r="AB15" s="28"/>
      <c r="AC15" s="28"/>
      <c r="AD15" s="28"/>
      <c r="AE15" s="28">
        <v>43888</v>
      </c>
      <c r="AF15" s="94">
        <v>1220.19</v>
      </c>
      <c r="AG15" s="18"/>
      <c r="AH15" s="18"/>
      <c r="AI15" s="18"/>
      <c r="AJ15" s="9"/>
      <c r="AK15" s="9">
        <v>1</v>
      </c>
      <c r="AL15" s="18"/>
      <c r="AM15" s="18"/>
      <c r="AN15" s="18"/>
      <c r="AO15" s="18"/>
      <c r="AP15" s="18"/>
      <c r="AQ15" s="18"/>
    </row>
    <row r="16" spans="1:43" ht="68.25" customHeight="1" x14ac:dyDescent="0.25">
      <c r="A16" s="17" t="s">
        <v>155</v>
      </c>
      <c r="B16" s="70"/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0</v>
      </c>
      <c r="Q16" s="10">
        <v>1</v>
      </c>
      <c r="R16" s="10">
        <v>1</v>
      </c>
      <c r="S16" s="10">
        <v>1855.01</v>
      </c>
      <c r="T16" s="93"/>
      <c r="U16" s="27">
        <v>1</v>
      </c>
      <c r="V16" s="27">
        <v>1</v>
      </c>
      <c r="W16" s="6">
        <v>1</v>
      </c>
      <c r="X16" s="6">
        <v>0</v>
      </c>
      <c r="Y16" s="6"/>
      <c r="Z16" s="6"/>
      <c r="AA16" s="6"/>
      <c r="AB16" s="28"/>
      <c r="AC16" s="28"/>
      <c r="AD16" s="28"/>
      <c r="AE16" s="28">
        <v>43888</v>
      </c>
      <c r="AF16" s="94">
        <v>1358.2</v>
      </c>
      <c r="AG16" s="18"/>
      <c r="AH16" s="18"/>
      <c r="AI16" s="18"/>
      <c r="AJ16" s="9"/>
      <c r="AK16" s="9">
        <v>1</v>
      </c>
      <c r="AL16" s="18"/>
      <c r="AM16" s="18"/>
      <c r="AN16" s="18"/>
      <c r="AO16" s="18"/>
      <c r="AP16" s="18"/>
      <c r="AQ16" s="18"/>
    </row>
    <row r="17" spans="1:43" ht="63" x14ac:dyDescent="0.25">
      <c r="A17" s="17" t="s">
        <v>156</v>
      </c>
      <c r="B17" s="70"/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0</v>
      </c>
      <c r="Q17" s="10">
        <v>1</v>
      </c>
      <c r="R17" s="10">
        <v>1</v>
      </c>
      <c r="S17" s="10">
        <v>1855.01</v>
      </c>
      <c r="T17" s="93"/>
      <c r="U17" s="27">
        <v>1</v>
      </c>
      <c r="V17" s="27">
        <v>1</v>
      </c>
      <c r="W17" s="6">
        <v>1</v>
      </c>
      <c r="X17" s="6">
        <v>0</v>
      </c>
      <c r="Y17" s="6"/>
      <c r="Z17" s="6"/>
      <c r="AA17" s="6"/>
      <c r="AB17" s="28"/>
      <c r="AC17" s="28"/>
      <c r="AD17" s="28"/>
      <c r="AE17" s="28">
        <v>43888</v>
      </c>
      <c r="AF17" s="94">
        <v>1252.7</v>
      </c>
      <c r="AG17" s="18"/>
      <c r="AH17" s="18"/>
      <c r="AI17" s="18"/>
      <c r="AJ17" s="9"/>
      <c r="AK17" s="9">
        <v>1</v>
      </c>
      <c r="AL17" s="18"/>
      <c r="AM17" s="18"/>
      <c r="AN17" s="18"/>
      <c r="AO17" s="18"/>
      <c r="AP17" s="18"/>
      <c r="AQ17" s="18"/>
    </row>
    <row r="18" spans="1:43" ht="63" x14ac:dyDescent="0.25">
      <c r="A18" s="17" t="s">
        <v>157</v>
      </c>
      <c r="B18" s="70"/>
      <c r="C18" s="10">
        <v>1</v>
      </c>
      <c r="D18" s="10">
        <v>0</v>
      </c>
      <c r="E18" s="10">
        <v>0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0</v>
      </c>
      <c r="Q18" s="10">
        <v>1</v>
      </c>
      <c r="R18" s="10">
        <v>1</v>
      </c>
      <c r="S18" s="10">
        <v>1861.41</v>
      </c>
      <c r="T18" s="95" t="s">
        <v>166</v>
      </c>
      <c r="U18" s="27">
        <v>1</v>
      </c>
      <c r="V18" s="27">
        <v>1</v>
      </c>
      <c r="W18" s="6">
        <v>1</v>
      </c>
      <c r="X18" s="6">
        <v>0</v>
      </c>
      <c r="Y18" s="6"/>
      <c r="Z18" s="6"/>
      <c r="AA18" s="6"/>
      <c r="AB18" s="28"/>
      <c r="AC18" s="28"/>
      <c r="AD18" s="28"/>
      <c r="AE18" s="28">
        <v>43888</v>
      </c>
      <c r="AF18" s="94">
        <v>1358.14</v>
      </c>
      <c r="AG18" s="18"/>
      <c r="AH18" s="18"/>
      <c r="AI18" s="18"/>
      <c r="AJ18" s="9"/>
      <c r="AK18" s="9">
        <v>1</v>
      </c>
      <c r="AL18" s="18"/>
      <c r="AM18" s="18"/>
      <c r="AN18" s="18"/>
      <c r="AO18" s="18"/>
      <c r="AP18" s="18"/>
      <c r="AQ18" s="18"/>
    </row>
    <row r="19" spans="1:43" ht="63" x14ac:dyDescent="0.25">
      <c r="A19" s="17" t="s">
        <v>158</v>
      </c>
      <c r="B19" s="70"/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0">
        <v>2044.67</v>
      </c>
      <c r="T19" s="93"/>
      <c r="U19" s="27">
        <v>1</v>
      </c>
      <c r="V19" s="27">
        <v>1</v>
      </c>
      <c r="W19" s="6">
        <v>1</v>
      </c>
      <c r="X19" s="6">
        <v>0</v>
      </c>
      <c r="Y19" s="6"/>
      <c r="Z19" s="6"/>
      <c r="AA19" s="6"/>
      <c r="AB19" s="28"/>
      <c r="AC19" s="28"/>
      <c r="AD19" s="28"/>
      <c r="AE19" s="28">
        <v>43888</v>
      </c>
      <c r="AF19" s="94">
        <v>1335.68</v>
      </c>
      <c r="AG19" s="18"/>
      <c r="AH19" s="18"/>
      <c r="AI19" s="18"/>
      <c r="AJ19" s="9"/>
      <c r="AK19" s="9">
        <v>1</v>
      </c>
      <c r="AL19" s="18"/>
      <c r="AM19" s="18"/>
      <c r="AN19" s="18"/>
      <c r="AO19" s="18"/>
      <c r="AP19" s="18"/>
      <c r="AQ19" s="18"/>
    </row>
    <row r="20" spans="1:43" ht="63" x14ac:dyDescent="0.25">
      <c r="A20" s="17" t="s">
        <v>159</v>
      </c>
      <c r="B20" s="70"/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0</v>
      </c>
      <c r="Q20" s="10">
        <v>1</v>
      </c>
      <c r="R20" s="10">
        <v>1</v>
      </c>
      <c r="S20" s="10">
        <v>1936.36</v>
      </c>
      <c r="T20" s="93"/>
      <c r="U20" s="27">
        <v>1</v>
      </c>
      <c r="V20" s="27">
        <v>0</v>
      </c>
      <c r="W20" s="6">
        <v>1</v>
      </c>
      <c r="X20" s="6">
        <v>0</v>
      </c>
      <c r="Y20" s="6"/>
      <c r="Z20" s="6"/>
      <c r="AA20" s="6"/>
      <c r="AB20" s="28"/>
      <c r="AC20" s="28"/>
      <c r="AD20" s="28"/>
      <c r="AE20" s="28">
        <v>43881</v>
      </c>
      <c r="AF20" s="94">
        <v>611.58000000000004</v>
      </c>
      <c r="AG20" s="18"/>
      <c r="AH20" s="18"/>
      <c r="AI20" s="18"/>
      <c r="AJ20" s="9"/>
      <c r="AK20" s="9">
        <v>1</v>
      </c>
      <c r="AL20" s="18"/>
      <c r="AM20" s="18"/>
      <c r="AN20" s="18"/>
      <c r="AO20" s="18"/>
      <c r="AP20" s="18"/>
      <c r="AQ20" s="18"/>
    </row>
    <row r="21" spans="1:43" ht="94.5" x14ac:dyDescent="0.25">
      <c r="A21" s="96" t="s">
        <v>160</v>
      </c>
      <c r="B21" s="70"/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0</v>
      </c>
      <c r="Q21" s="10">
        <v>1</v>
      </c>
      <c r="R21" s="10">
        <v>1</v>
      </c>
      <c r="S21" s="10">
        <v>2356.71</v>
      </c>
      <c r="T21" s="96"/>
      <c r="U21" s="6">
        <v>2</v>
      </c>
      <c r="V21" s="6">
        <v>1</v>
      </c>
      <c r="W21" s="27">
        <v>2</v>
      </c>
      <c r="X21" s="27">
        <v>1</v>
      </c>
      <c r="Y21" s="27"/>
      <c r="Z21" s="6"/>
      <c r="AA21" s="6"/>
      <c r="AB21" s="28"/>
      <c r="AC21" s="28"/>
      <c r="AD21" s="28"/>
      <c r="AE21" s="28">
        <v>43895</v>
      </c>
      <c r="AF21" s="94">
        <v>4409.0200000000004</v>
      </c>
      <c r="AG21" s="18"/>
      <c r="AH21" s="18"/>
      <c r="AI21" s="18"/>
      <c r="AJ21" s="9"/>
      <c r="AK21" s="9">
        <v>1</v>
      </c>
      <c r="AL21" s="18"/>
      <c r="AM21" s="18"/>
      <c r="AN21" s="18"/>
      <c r="AO21" s="18"/>
      <c r="AP21" s="18"/>
      <c r="AQ21" s="18"/>
    </row>
    <row r="22" spans="1:43" ht="78.75" x14ac:dyDescent="0.25">
      <c r="A22" s="96" t="s">
        <v>161</v>
      </c>
      <c r="B22" s="70"/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0</v>
      </c>
      <c r="Q22" s="10">
        <v>1</v>
      </c>
      <c r="R22" s="10">
        <v>1</v>
      </c>
      <c r="S22" s="10">
        <v>1821.21</v>
      </c>
      <c r="T22" s="96"/>
      <c r="U22" s="6"/>
      <c r="V22" s="6"/>
      <c r="W22" s="27"/>
      <c r="X22" s="27"/>
      <c r="Y22" s="27"/>
      <c r="Z22" s="6"/>
      <c r="AA22" s="6"/>
      <c r="AB22" s="28"/>
      <c r="AC22" s="28"/>
      <c r="AD22" s="28"/>
      <c r="AE22" s="28"/>
      <c r="AF22" s="94"/>
      <c r="AG22" s="18"/>
      <c r="AH22" s="18"/>
      <c r="AI22" s="18"/>
      <c r="AJ22" s="9"/>
      <c r="AK22" s="9">
        <v>1</v>
      </c>
      <c r="AL22" s="18"/>
      <c r="AM22" s="18"/>
      <c r="AN22" s="18"/>
      <c r="AO22" s="18"/>
      <c r="AP22" s="18"/>
      <c r="AQ22" s="18"/>
    </row>
    <row r="23" spans="1:43" ht="78.75" x14ac:dyDescent="0.25">
      <c r="A23" s="96" t="s">
        <v>162</v>
      </c>
      <c r="B23" s="70"/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0</v>
      </c>
      <c r="Q23" s="10">
        <v>1</v>
      </c>
      <c r="R23" s="10">
        <v>1</v>
      </c>
      <c r="S23" s="10">
        <v>1558.41</v>
      </c>
      <c r="T23" s="96"/>
      <c r="U23" s="6">
        <v>1</v>
      </c>
      <c r="V23" s="6">
        <v>1</v>
      </c>
      <c r="W23" s="27">
        <v>1</v>
      </c>
      <c r="X23" s="27">
        <v>0</v>
      </c>
      <c r="Y23" s="27"/>
      <c r="Z23" s="6"/>
      <c r="AA23" s="6"/>
      <c r="AB23" s="28"/>
      <c r="AC23" s="28"/>
      <c r="AD23" s="28"/>
      <c r="AE23" s="97">
        <v>43896</v>
      </c>
      <c r="AF23" s="98">
        <v>1066.1099999999999</v>
      </c>
      <c r="AG23" s="18"/>
      <c r="AH23" s="18"/>
      <c r="AI23" s="18"/>
      <c r="AJ23" s="9"/>
      <c r="AK23" s="9">
        <v>1</v>
      </c>
      <c r="AL23" s="18"/>
      <c r="AM23" s="18"/>
      <c r="AN23" s="18"/>
      <c r="AO23" s="18"/>
      <c r="AP23" s="18"/>
      <c r="AQ23" s="18"/>
    </row>
    <row r="24" spans="1:43" ht="63" x14ac:dyDescent="0.25">
      <c r="A24" s="96" t="s">
        <v>163</v>
      </c>
      <c r="B24" s="70"/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0</v>
      </c>
      <c r="Q24" s="10">
        <v>1</v>
      </c>
      <c r="R24" s="10">
        <v>1</v>
      </c>
      <c r="S24" s="10">
        <v>1828.45</v>
      </c>
      <c r="T24" s="96"/>
      <c r="U24" s="6">
        <v>1</v>
      </c>
      <c r="V24" s="6">
        <v>1</v>
      </c>
      <c r="W24" s="27">
        <v>1</v>
      </c>
      <c r="X24" s="27">
        <v>1</v>
      </c>
      <c r="Y24" s="27"/>
      <c r="Z24" s="6"/>
      <c r="AA24" s="6"/>
      <c r="AB24" s="28"/>
      <c r="AC24" s="28"/>
      <c r="AD24" s="28"/>
      <c r="AE24" s="97">
        <v>43896</v>
      </c>
      <c r="AF24" s="98">
        <v>2992.11</v>
      </c>
      <c r="AG24" s="18"/>
      <c r="AH24" s="18"/>
      <c r="AI24" s="18"/>
      <c r="AJ24" s="9"/>
      <c r="AK24" s="9">
        <v>1</v>
      </c>
      <c r="AL24" s="18"/>
      <c r="AM24" s="18"/>
      <c r="AN24" s="18"/>
      <c r="AO24" s="18"/>
      <c r="AP24" s="18"/>
      <c r="AQ24" s="18"/>
    </row>
    <row r="25" spans="1:43" ht="78.75" x14ac:dyDescent="0.25">
      <c r="A25" s="96" t="s">
        <v>164</v>
      </c>
      <c r="B25" s="70"/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0</v>
      </c>
      <c r="Q25" s="10">
        <v>1</v>
      </c>
      <c r="R25" s="10">
        <v>1</v>
      </c>
      <c r="S25" s="10">
        <v>2417.17</v>
      </c>
      <c r="T25" s="96"/>
      <c r="U25" s="6">
        <v>1</v>
      </c>
      <c r="V25" s="6">
        <v>1</v>
      </c>
      <c r="W25" s="27">
        <v>1</v>
      </c>
      <c r="X25" s="27">
        <v>0</v>
      </c>
      <c r="Y25" s="27"/>
      <c r="Z25" s="6"/>
      <c r="AA25" s="6"/>
      <c r="AB25" s="28"/>
      <c r="AC25" s="28"/>
      <c r="AD25" s="28"/>
      <c r="AE25" s="28">
        <v>43879</v>
      </c>
      <c r="AF25" s="94">
        <v>1279.3</v>
      </c>
      <c r="AG25" s="18"/>
      <c r="AH25" s="18"/>
      <c r="AI25" s="18"/>
      <c r="AJ25" s="9"/>
      <c r="AK25" s="9">
        <v>1</v>
      </c>
      <c r="AL25" s="18"/>
      <c r="AM25" s="18"/>
      <c r="AN25" s="18"/>
      <c r="AO25" s="18"/>
      <c r="AP25" s="18"/>
      <c r="AQ25" s="18"/>
    </row>
    <row r="26" spans="1:43" s="13" customFormat="1" x14ac:dyDescent="0.25">
      <c r="A26" s="33" t="s">
        <v>45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f t="shared" ref="S26:S27" si="2">SUM(S27)</f>
        <v>0</v>
      </c>
      <c r="T26" s="33"/>
      <c r="U26" s="33" t="e">
        <f>SUM(#REF!)</f>
        <v>#REF!</v>
      </c>
      <c r="V26" s="33" t="e">
        <f>SUM(#REF!)</f>
        <v>#REF!</v>
      </c>
      <c r="W26" s="33" t="e">
        <f>SUM(#REF!)</f>
        <v>#REF!</v>
      </c>
      <c r="X26" s="33" t="e">
        <f>SUM(#REF!)</f>
        <v>#REF!</v>
      </c>
      <c r="Y26" s="33" t="e">
        <f>SUM(#REF!)</f>
        <v>#REF!</v>
      </c>
      <c r="Z26" s="33" t="e">
        <f>SUM(#REF!)</f>
        <v>#REF!</v>
      </c>
      <c r="AA26" s="33" t="e">
        <f>SUM(#REF!)</f>
        <v>#REF!</v>
      </c>
      <c r="AB26" s="33" t="e">
        <f>SUM(#REF!)</f>
        <v>#REF!</v>
      </c>
      <c r="AC26" s="33" t="e">
        <f>SUM(#REF!)</f>
        <v>#REF!</v>
      </c>
      <c r="AD26" s="33" t="e">
        <f>SUM(#REF!)</f>
        <v>#REF!</v>
      </c>
      <c r="AE26" s="33" t="e">
        <f>SUM(#REF!)</f>
        <v>#REF!</v>
      </c>
      <c r="AF26" s="33" t="e">
        <f>SUM(#REF!)</f>
        <v>#REF!</v>
      </c>
      <c r="AG26" s="33" t="e">
        <f>SUM(#REF!)</f>
        <v>#REF!</v>
      </c>
      <c r="AH26" s="33" t="e">
        <f>SUM(#REF!)</f>
        <v>#REF!</v>
      </c>
      <c r="AI26" s="33" t="e">
        <f>SUM(#REF!)</f>
        <v>#REF!</v>
      </c>
      <c r="AJ26" s="33" t="e">
        <f>SUM(#REF!)</f>
        <v>#REF!</v>
      </c>
      <c r="AK26" s="33">
        <f t="shared" ref="AK26:AK27" si="3">SUM(AK27)</f>
        <v>0</v>
      </c>
      <c r="AL26" s="88"/>
      <c r="AM26" s="88"/>
      <c r="AN26" s="88"/>
      <c r="AO26" s="88"/>
      <c r="AP26" s="88"/>
      <c r="AQ26" s="88"/>
    </row>
    <row r="27" spans="1:43" s="1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 t="shared" si="2"/>
        <v>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>
        <f t="shared" si="3"/>
        <v>0</v>
      </c>
      <c r="AL27" s="88"/>
      <c r="AM27" s="88"/>
      <c r="AN27" s="88"/>
      <c r="AO27" s="88"/>
      <c r="AP27" s="88"/>
      <c r="AQ27" s="88"/>
    </row>
    <row r="28" spans="1:43" x14ac:dyDescent="0.25">
      <c r="A28" s="33" t="s">
        <v>46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>
        <f>SUM(S29)</f>
        <v>0</v>
      </c>
      <c r="T28" s="33"/>
      <c r="U28" s="33">
        <f t="shared" ref="U28:AK28" si="4">SUM(U29)</f>
        <v>1</v>
      </c>
      <c r="V28" s="33">
        <f t="shared" si="4"/>
        <v>1</v>
      </c>
      <c r="W28" s="33">
        <f t="shared" si="4"/>
        <v>0</v>
      </c>
      <c r="X28" s="33">
        <f t="shared" si="4"/>
        <v>0</v>
      </c>
      <c r="Y28" s="33">
        <f t="shared" si="4"/>
        <v>0</v>
      </c>
      <c r="Z28" s="33">
        <f t="shared" si="4"/>
        <v>0</v>
      </c>
      <c r="AA28" s="33">
        <f t="shared" si="4"/>
        <v>0</v>
      </c>
      <c r="AB28" s="33">
        <f t="shared" si="4"/>
        <v>0</v>
      </c>
      <c r="AC28" s="33">
        <f t="shared" si="4"/>
        <v>0</v>
      </c>
      <c r="AD28" s="33">
        <f t="shared" si="4"/>
        <v>0</v>
      </c>
      <c r="AE28" s="33">
        <f t="shared" si="4"/>
        <v>43887</v>
      </c>
      <c r="AF28" s="33">
        <f t="shared" si="4"/>
        <v>1449.65</v>
      </c>
      <c r="AG28" s="33">
        <f t="shared" si="4"/>
        <v>0</v>
      </c>
      <c r="AH28" s="33">
        <f t="shared" si="4"/>
        <v>0</v>
      </c>
      <c r="AI28" s="33">
        <f t="shared" si="4"/>
        <v>0</v>
      </c>
      <c r="AJ28" s="33">
        <f t="shared" si="4"/>
        <v>0</v>
      </c>
      <c r="AK28" s="33">
        <f t="shared" si="4"/>
        <v>0</v>
      </c>
      <c r="AL28" s="18"/>
      <c r="AM28" s="18"/>
      <c r="AN28" s="18"/>
      <c r="AO28" s="18"/>
      <c r="AP28" s="18"/>
      <c r="AQ28" s="18"/>
    </row>
    <row r="29" spans="1:43" x14ac:dyDescent="0.25">
      <c r="A29" s="1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5"/>
      <c r="T29" s="17"/>
      <c r="U29" s="14">
        <v>1</v>
      </c>
      <c r="V29" s="14">
        <v>1</v>
      </c>
      <c r="W29" s="7"/>
      <c r="X29" s="7">
        <v>0</v>
      </c>
      <c r="Y29" s="7"/>
      <c r="Z29" s="9"/>
      <c r="AA29" s="14"/>
      <c r="AB29" s="8"/>
      <c r="AC29" s="8"/>
      <c r="AD29" s="8"/>
      <c r="AE29" s="8">
        <v>43887</v>
      </c>
      <c r="AF29" s="16">
        <v>1449.65</v>
      </c>
      <c r="AG29" s="18"/>
      <c r="AH29" s="18"/>
      <c r="AI29" s="18"/>
      <c r="AJ29" s="9"/>
      <c r="AK29" s="9">
        <v>0</v>
      </c>
      <c r="AL29" s="18"/>
      <c r="AM29" s="18"/>
      <c r="AN29" s="18"/>
      <c r="AO29" s="18"/>
      <c r="AP29" s="18"/>
      <c r="AQ29" s="18"/>
    </row>
    <row r="30" spans="1:43" x14ac:dyDescent="0.25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f>SUM(S31:S31)</f>
        <v>0</v>
      </c>
      <c r="T30" s="33"/>
      <c r="U30" s="33">
        <f t="shared" ref="U30:AK30" si="5">SUM(U31:U31)</f>
        <v>1</v>
      </c>
      <c r="V30" s="33">
        <f t="shared" si="5"/>
        <v>0</v>
      </c>
      <c r="W30" s="33">
        <f t="shared" si="5"/>
        <v>1</v>
      </c>
      <c r="X30" s="33">
        <f t="shared" si="5"/>
        <v>0</v>
      </c>
      <c r="Y30" s="33">
        <f t="shared" si="5"/>
        <v>0</v>
      </c>
      <c r="Z30" s="33">
        <f t="shared" si="5"/>
        <v>0</v>
      </c>
      <c r="AA30" s="33">
        <f t="shared" si="5"/>
        <v>0</v>
      </c>
      <c r="AB30" s="33">
        <f t="shared" si="5"/>
        <v>0</v>
      </c>
      <c r="AC30" s="33">
        <f t="shared" si="5"/>
        <v>0</v>
      </c>
      <c r="AD30" s="33">
        <f t="shared" si="5"/>
        <v>0</v>
      </c>
      <c r="AE30" s="33">
        <f t="shared" si="5"/>
        <v>44191</v>
      </c>
      <c r="AF30" s="33">
        <f t="shared" si="5"/>
        <v>1880.13</v>
      </c>
      <c r="AG30" s="33">
        <f t="shared" si="5"/>
        <v>0</v>
      </c>
      <c r="AH30" s="33">
        <f t="shared" si="5"/>
        <v>0</v>
      </c>
      <c r="AI30" s="33">
        <f t="shared" si="5"/>
        <v>0</v>
      </c>
      <c r="AJ30" s="33">
        <f t="shared" si="5"/>
        <v>0</v>
      </c>
      <c r="AK30" s="33">
        <f t="shared" si="5"/>
        <v>0</v>
      </c>
      <c r="AL30" s="18"/>
      <c r="AM30" s="18"/>
      <c r="AN30" s="18"/>
      <c r="AO30" s="18"/>
      <c r="AP30" s="18"/>
      <c r="AQ30" s="18"/>
    </row>
    <row r="31" spans="1:43" x14ac:dyDescent="0.25">
      <c r="A31" s="15"/>
      <c r="B31" s="9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5"/>
      <c r="T31" s="90"/>
      <c r="U31" s="14">
        <v>1</v>
      </c>
      <c r="V31" s="14">
        <v>0</v>
      </c>
      <c r="W31" s="7">
        <v>1</v>
      </c>
      <c r="X31" s="7">
        <v>0</v>
      </c>
      <c r="Y31" s="7"/>
      <c r="Z31" s="9"/>
      <c r="AA31" s="7"/>
      <c r="AB31" s="7"/>
      <c r="AC31" s="8"/>
      <c r="AD31" s="8"/>
      <c r="AE31" s="8">
        <v>44191</v>
      </c>
      <c r="AF31" s="16">
        <v>1880.13</v>
      </c>
      <c r="AG31" s="18"/>
      <c r="AH31" s="18"/>
      <c r="AI31" s="18"/>
      <c r="AJ31" s="9"/>
      <c r="AK31" s="9"/>
      <c r="AL31" s="18"/>
      <c r="AM31" s="18"/>
      <c r="AN31" s="18"/>
      <c r="AO31" s="18"/>
      <c r="AP31" s="18"/>
      <c r="AQ31" s="18"/>
    </row>
    <row r="32" spans="1:43" x14ac:dyDescent="0.25">
      <c r="A32" s="33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>
        <f>SUM(S33:S36)</f>
        <v>9890.9</v>
      </c>
      <c r="T32" s="33"/>
      <c r="U32" s="33">
        <f t="shared" ref="U32:AK32" si="6">SUM(U33:U36)</f>
        <v>0</v>
      </c>
      <c r="V32" s="33">
        <f t="shared" si="6"/>
        <v>0</v>
      </c>
      <c r="W32" s="33">
        <f t="shared" si="6"/>
        <v>4</v>
      </c>
      <c r="X32" s="33">
        <f t="shared" si="6"/>
        <v>0</v>
      </c>
      <c r="Y32" s="33">
        <f t="shared" si="6"/>
        <v>0</v>
      </c>
      <c r="Z32" s="33">
        <f t="shared" si="6"/>
        <v>0</v>
      </c>
      <c r="AA32" s="33">
        <f t="shared" si="6"/>
        <v>0</v>
      </c>
      <c r="AB32" s="33">
        <f t="shared" si="6"/>
        <v>0</v>
      </c>
      <c r="AC32" s="33">
        <f t="shared" si="6"/>
        <v>0</v>
      </c>
      <c r="AD32" s="33">
        <f t="shared" si="6"/>
        <v>0</v>
      </c>
      <c r="AE32" s="33">
        <f t="shared" si="6"/>
        <v>175439</v>
      </c>
      <c r="AF32" s="33">
        <f t="shared" si="6"/>
        <v>1568.5100000000002</v>
      </c>
      <c r="AG32" s="33">
        <f t="shared" si="6"/>
        <v>43914</v>
      </c>
      <c r="AH32" s="33">
        <f t="shared" si="6"/>
        <v>0</v>
      </c>
      <c r="AI32" s="33">
        <f t="shared" si="6"/>
        <v>0</v>
      </c>
      <c r="AJ32" s="33">
        <f t="shared" si="6"/>
        <v>0</v>
      </c>
      <c r="AK32" s="33">
        <f t="shared" si="6"/>
        <v>4</v>
      </c>
      <c r="AL32" s="18"/>
      <c r="AM32" s="18"/>
      <c r="AN32" s="18"/>
      <c r="AO32" s="18"/>
      <c r="AP32" s="18"/>
      <c r="AQ32" s="18"/>
    </row>
    <row r="33" spans="1:43" ht="63" x14ac:dyDescent="0.25">
      <c r="A33" s="15" t="s">
        <v>230</v>
      </c>
      <c r="B33" s="60"/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0">
        <v>1</v>
      </c>
      <c r="O33" s="6">
        <v>1</v>
      </c>
      <c r="P33" s="6">
        <v>0</v>
      </c>
      <c r="Q33" s="6">
        <v>1</v>
      </c>
      <c r="R33" s="6">
        <v>1</v>
      </c>
      <c r="S33" s="10">
        <v>4458.8</v>
      </c>
      <c r="T33" s="17"/>
      <c r="U33" s="14">
        <v>0</v>
      </c>
      <c r="V33" s="14">
        <v>0</v>
      </c>
      <c r="W33" s="7">
        <v>1</v>
      </c>
      <c r="X33" s="7">
        <v>0</v>
      </c>
      <c r="Y33" s="7"/>
      <c r="Z33" s="9"/>
      <c r="AA33" s="7"/>
      <c r="AB33" s="7"/>
      <c r="AC33" s="8"/>
      <c r="AD33" s="8"/>
      <c r="AE33" s="8">
        <v>43867</v>
      </c>
      <c r="AF33" s="16">
        <v>282.64</v>
      </c>
      <c r="AG33" s="18"/>
      <c r="AH33" s="18"/>
      <c r="AI33" s="18"/>
      <c r="AJ33" s="9"/>
      <c r="AK33" s="9">
        <v>1</v>
      </c>
      <c r="AL33" s="18"/>
      <c r="AM33" s="18"/>
      <c r="AN33" s="18"/>
      <c r="AO33" s="18"/>
      <c r="AP33" s="18"/>
      <c r="AQ33" s="18"/>
    </row>
    <row r="34" spans="1:43" ht="57.75" customHeight="1" x14ac:dyDescent="0.25">
      <c r="A34" s="15" t="s">
        <v>231</v>
      </c>
      <c r="B34" s="70"/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6">
        <v>1</v>
      </c>
      <c r="P34" s="6">
        <v>0</v>
      </c>
      <c r="Q34" s="6">
        <v>1</v>
      </c>
      <c r="R34" s="6">
        <v>1</v>
      </c>
      <c r="S34" s="10">
        <v>4458.8</v>
      </c>
      <c r="T34" s="17"/>
      <c r="U34" s="7">
        <v>0</v>
      </c>
      <c r="V34" s="7">
        <v>0</v>
      </c>
      <c r="W34" s="14">
        <v>1</v>
      </c>
      <c r="X34" s="14">
        <v>0</v>
      </c>
      <c r="Y34" s="14"/>
      <c r="Z34" s="9"/>
      <c r="AA34" s="7"/>
      <c r="AB34" s="7"/>
      <c r="AC34" s="8"/>
      <c r="AD34" s="8"/>
      <c r="AE34" s="8">
        <v>43914</v>
      </c>
      <c r="AF34" s="16">
        <v>710.61</v>
      </c>
      <c r="AG34" s="101">
        <v>43914</v>
      </c>
      <c r="AH34" s="18" t="s">
        <v>49</v>
      </c>
      <c r="AI34" s="18"/>
      <c r="AJ34" s="9"/>
      <c r="AK34" s="9">
        <v>1</v>
      </c>
      <c r="AL34" s="18"/>
      <c r="AM34" s="18"/>
      <c r="AN34" s="18"/>
      <c r="AO34" s="18"/>
      <c r="AP34" s="18"/>
      <c r="AQ34" s="18"/>
    </row>
    <row r="35" spans="1:43" ht="78.75" x14ac:dyDescent="0.25">
      <c r="A35" s="15" t="s">
        <v>232</v>
      </c>
      <c r="B35" s="70"/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6">
        <v>1</v>
      </c>
      <c r="P35" s="6">
        <v>0</v>
      </c>
      <c r="Q35" s="6">
        <v>1</v>
      </c>
      <c r="R35" s="6">
        <v>1</v>
      </c>
      <c r="S35" s="10">
        <v>486.65</v>
      </c>
      <c r="T35" s="17"/>
      <c r="U35" s="7">
        <v>0</v>
      </c>
      <c r="V35" s="7">
        <v>0</v>
      </c>
      <c r="W35" s="14">
        <v>1</v>
      </c>
      <c r="X35" s="14">
        <v>0</v>
      </c>
      <c r="Y35" s="14"/>
      <c r="Z35" s="9"/>
      <c r="AA35" s="7"/>
      <c r="AB35" s="7"/>
      <c r="AC35" s="8"/>
      <c r="AD35" s="8"/>
      <c r="AE35" s="8">
        <v>43829</v>
      </c>
      <c r="AF35" s="16">
        <v>287.63</v>
      </c>
      <c r="AG35" s="18"/>
      <c r="AH35" s="18"/>
      <c r="AI35" s="18"/>
      <c r="AJ35" s="9"/>
      <c r="AK35" s="9">
        <v>1</v>
      </c>
      <c r="AL35" s="18"/>
      <c r="AM35" s="18"/>
      <c r="AN35" s="18"/>
      <c r="AO35" s="18"/>
      <c r="AP35" s="18"/>
      <c r="AQ35" s="18"/>
    </row>
    <row r="36" spans="1:43" ht="87.75" customHeight="1" x14ac:dyDescent="0.25">
      <c r="A36" s="15" t="s">
        <v>233</v>
      </c>
      <c r="B36" s="70"/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6">
        <v>1</v>
      </c>
      <c r="P36" s="6">
        <v>0</v>
      </c>
      <c r="Q36" s="6">
        <v>1</v>
      </c>
      <c r="R36" s="6">
        <v>1</v>
      </c>
      <c r="S36" s="10">
        <v>486.65</v>
      </c>
      <c r="T36" s="17"/>
      <c r="U36" s="14">
        <v>0</v>
      </c>
      <c r="V36" s="14">
        <v>0</v>
      </c>
      <c r="W36" s="7">
        <v>1</v>
      </c>
      <c r="X36" s="7">
        <v>0</v>
      </c>
      <c r="Y36" s="7"/>
      <c r="Z36" s="9"/>
      <c r="AA36" s="7"/>
      <c r="AB36" s="7"/>
      <c r="AC36" s="8"/>
      <c r="AD36" s="8"/>
      <c r="AE36" s="8">
        <v>43829</v>
      </c>
      <c r="AF36" s="16">
        <v>287.63</v>
      </c>
      <c r="AG36" s="18"/>
      <c r="AH36" s="18"/>
      <c r="AI36" s="18"/>
      <c r="AJ36" s="9"/>
      <c r="AK36" s="9">
        <v>1</v>
      </c>
      <c r="AL36" s="18"/>
      <c r="AM36" s="18"/>
      <c r="AN36" s="18"/>
      <c r="AO36" s="18"/>
      <c r="AP36" s="18"/>
      <c r="AQ36" s="18"/>
    </row>
    <row r="37" spans="1:43" x14ac:dyDescent="0.25">
      <c r="A37" s="33" t="s">
        <v>50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02">
        <f>SUM(S38:S50)</f>
        <v>18869.330000000002</v>
      </c>
      <c r="T37" s="102"/>
      <c r="U37" s="102">
        <f t="shared" ref="U37:AK37" si="7">SUM(U38:U50)</f>
        <v>11</v>
      </c>
      <c r="V37" s="102">
        <f t="shared" si="7"/>
        <v>11</v>
      </c>
      <c r="W37" s="102">
        <f t="shared" si="7"/>
        <v>2</v>
      </c>
      <c r="X37" s="102">
        <f t="shared" si="7"/>
        <v>0</v>
      </c>
      <c r="Y37" s="102">
        <f t="shared" si="7"/>
        <v>0</v>
      </c>
      <c r="Z37" s="102">
        <f t="shared" si="7"/>
        <v>0</v>
      </c>
      <c r="AA37" s="102">
        <f t="shared" si="7"/>
        <v>0</v>
      </c>
      <c r="AB37" s="102">
        <f t="shared" si="7"/>
        <v>0</v>
      </c>
      <c r="AC37" s="102">
        <f t="shared" si="7"/>
        <v>0</v>
      </c>
      <c r="AD37" s="102">
        <f t="shared" si="7"/>
        <v>0</v>
      </c>
      <c r="AE37" s="102">
        <f t="shared" si="7"/>
        <v>526331</v>
      </c>
      <c r="AF37" s="102">
        <f t="shared" si="7"/>
        <v>11070.16</v>
      </c>
      <c r="AG37" s="102">
        <f t="shared" si="7"/>
        <v>0</v>
      </c>
      <c r="AH37" s="102">
        <f t="shared" si="7"/>
        <v>0</v>
      </c>
      <c r="AI37" s="102">
        <f t="shared" si="7"/>
        <v>0</v>
      </c>
      <c r="AJ37" s="102">
        <f t="shared" si="7"/>
        <v>0</v>
      </c>
      <c r="AK37" s="102">
        <f t="shared" si="7"/>
        <v>13</v>
      </c>
      <c r="AL37" s="18"/>
      <c r="AM37" s="18"/>
      <c r="AN37" s="18"/>
      <c r="AO37" s="18"/>
      <c r="AP37" s="18"/>
      <c r="AQ37" s="18"/>
    </row>
    <row r="38" spans="1:43" ht="67.5" customHeight="1" x14ac:dyDescent="0.25">
      <c r="A38" s="17" t="s">
        <v>253</v>
      </c>
      <c r="B38" s="103">
        <v>44586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0</v>
      </c>
      <c r="R38" s="10">
        <v>0</v>
      </c>
      <c r="S38" s="15">
        <v>1535.48</v>
      </c>
      <c r="T38" s="15"/>
      <c r="U38" s="7">
        <v>1</v>
      </c>
      <c r="V38" s="7">
        <v>1</v>
      </c>
      <c r="W38" s="14">
        <v>0</v>
      </c>
      <c r="X38" s="14">
        <v>0</v>
      </c>
      <c r="Y38" s="9"/>
      <c r="Z38" s="9"/>
      <c r="AA38" s="7"/>
      <c r="AB38" s="7"/>
      <c r="AC38" s="8"/>
      <c r="AD38" s="8"/>
      <c r="AE38" s="8">
        <v>43823</v>
      </c>
      <c r="AF38" s="19">
        <v>771.38</v>
      </c>
      <c r="AG38" s="18"/>
      <c r="AH38" s="18"/>
      <c r="AI38" s="18"/>
      <c r="AJ38" s="9"/>
      <c r="AK38" s="9">
        <v>1</v>
      </c>
      <c r="AL38" s="18"/>
      <c r="AM38" s="18"/>
      <c r="AN38" s="18"/>
      <c r="AO38" s="18"/>
      <c r="AP38" s="18"/>
      <c r="AQ38" s="18"/>
    </row>
    <row r="39" spans="1:43" ht="47.25" x14ac:dyDescent="0.25">
      <c r="A39" s="17" t="s">
        <v>254</v>
      </c>
      <c r="B39" s="104"/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1</v>
      </c>
      <c r="Q39" s="10">
        <v>0</v>
      </c>
      <c r="R39" s="10">
        <v>0</v>
      </c>
      <c r="S39" s="15">
        <v>1497.07</v>
      </c>
      <c r="T39" s="15"/>
      <c r="U39" s="7">
        <v>1</v>
      </c>
      <c r="V39" s="7">
        <v>1</v>
      </c>
      <c r="W39" s="14">
        <v>0</v>
      </c>
      <c r="X39" s="14">
        <v>0</v>
      </c>
      <c r="Y39" s="9"/>
      <c r="Z39" s="9"/>
      <c r="AA39" s="7"/>
      <c r="AB39" s="7"/>
      <c r="AC39" s="8"/>
      <c r="AD39" s="8"/>
      <c r="AE39" s="8">
        <v>43844</v>
      </c>
      <c r="AF39" s="19">
        <v>848.66</v>
      </c>
      <c r="AG39" s="18"/>
      <c r="AH39" s="18"/>
      <c r="AI39" s="18"/>
      <c r="AJ39" s="9"/>
      <c r="AK39" s="9">
        <v>1</v>
      </c>
      <c r="AL39" s="18"/>
      <c r="AM39" s="18"/>
      <c r="AN39" s="18"/>
      <c r="AO39" s="18"/>
      <c r="AP39" s="18"/>
      <c r="AQ39" s="18"/>
    </row>
    <row r="40" spans="1:43" ht="63" x14ac:dyDescent="0.25">
      <c r="A40" s="17" t="s">
        <v>255</v>
      </c>
      <c r="B40" s="104"/>
      <c r="C40" s="10">
        <v>1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0</v>
      </c>
      <c r="R40" s="10">
        <v>0</v>
      </c>
      <c r="S40" s="15">
        <v>1218.43</v>
      </c>
      <c r="T40" s="15"/>
      <c r="U40" s="14">
        <v>1</v>
      </c>
      <c r="V40" s="14">
        <v>1</v>
      </c>
      <c r="W40" s="7">
        <v>0</v>
      </c>
      <c r="X40" s="7">
        <v>0</v>
      </c>
      <c r="Y40" s="9"/>
      <c r="Z40" s="9"/>
      <c r="AA40" s="7"/>
      <c r="AB40" s="7"/>
      <c r="AC40" s="8"/>
      <c r="AD40" s="8"/>
      <c r="AE40" s="8">
        <v>43844</v>
      </c>
      <c r="AF40" s="19">
        <v>846.2</v>
      </c>
      <c r="AG40" s="18"/>
      <c r="AH40" s="18"/>
      <c r="AI40" s="18"/>
      <c r="AJ40" s="9"/>
      <c r="AK40" s="9">
        <v>1</v>
      </c>
      <c r="AL40" s="18"/>
      <c r="AM40" s="18"/>
      <c r="AN40" s="18"/>
      <c r="AO40" s="18"/>
      <c r="AP40" s="18"/>
      <c r="AQ40" s="18"/>
    </row>
    <row r="41" spans="1:43" ht="47.25" x14ac:dyDescent="0.25">
      <c r="A41" s="17" t="s">
        <v>256</v>
      </c>
      <c r="B41" s="104"/>
      <c r="C41" s="10">
        <v>1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0</v>
      </c>
      <c r="R41" s="10">
        <v>0</v>
      </c>
      <c r="S41" s="15">
        <v>1505.97</v>
      </c>
      <c r="T41" s="15"/>
      <c r="U41" s="14">
        <v>1</v>
      </c>
      <c r="V41" s="14">
        <v>1</v>
      </c>
      <c r="W41" s="7">
        <v>0</v>
      </c>
      <c r="X41" s="7">
        <v>0</v>
      </c>
      <c r="Y41" s="9"/>
      <c r="Z41" s="9"/>
      <c r="AA41" s="7"/>
      <c r="AB41" s="8"/>
      <c r="AC41" s="8"/>
      <c r="AD41" s="8"/>
      <c r="AE41" s="8">
        <v>43903</v>
      </c>
      <c r="AF41" s="19">
        <v>918.21</v>
      </c>
      <c r="AG41" s="20"/>
      <c r="AH41" s="18"/>
      <c r="AI41" s="18"/>
      <c r="AJ41" s="9"/>
      <c r="AK41" s="9">
        <v>1</v>
      </c>
      <c r="AL41" s="18"/>
      <c r="AM41" s="18"/>
      <c r="AN41" s="18"/>
      <c r="AO41" s="18"/>
      <c r="AP41" s="18"/>
      <c r="AQ41" s="18"/>
    </row>
    <row r="42" spans="1:43" s="18" customFormat="1" ht="47.25" x14ac:dyDescent="0.25">
      <c r="A42" s="17" t="s">
        <v>248</v>
      </c>
      <c r="B42" s="105">
        <v>44604</v>
      </c>
      <c r="C42" s="10">
        <v>1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0</v>
      </c>
      <c r="Q42" s="10">
        <v>1</v>
      </c>
      <c r="R42" s="10">
        <v>1</v>
      </c>
      <c r="S42" s="15">
        <v>2041.22</v>
      </c>
      <c r="T42" s="15"/>
      <c r="U42" s="14">
        <v>1</v>
      </c>
      <c r="V42" s="14">
        <v>1</v>
      </c>
      <c r="W42" s="7">
        <v>0</v>
      </c>
      <c r="X42" s="7">
        <v>0</v>
      </c>
      <c r="Y42" s="9"/>
      <c r="Z42" s="9"/>
      <c r="AA42" s="7"/>
      <c r="AB42" s="8"/>
      <c r="AC42" s="8"/>
      <c r="AD42" s="7"/>
      <c r="AE42" s="8">
        <v>43907</v>
      </c>
      <c r="AF42" s="19">
        <v>918.63</v>
      </c>
      <c r="AG42" s="20"/>
      <c r="AH42" s="18" t="s">
        <v>51</v>
      </c>
      <c r="AJ42" s="9"/>
      <c r="AK42" s="9">
        <v>1</v>
      </c>
    </row>
    <row r="43" spans="1:43" ht="63" x14ac:dyDescent="0.25">
      <c r="A43" s="17" t="s">
        <v>257</v>
      </c>
      <c r="B43" s="104">
        <v>44586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0</v>
      </c>
      <c r="R43" s="10">
        <v>0</v>
      </c>
      <c r="S43" s="15">
        <v>1790.93</v>
      </c>
      <c r="T43" s="15"/>
      <c r="U43" s="14">
        <v>1</v>
      </c>
      <c r="V43" s="14">
        <v>1</v>
      </c>
      <c r="W43" s="7">
        <v>0</v>
      </c>
      <c r="X43" s="7">
        <v>0</v>
      </c>
      <c r="Y43" s="9"/>
      <c r="Z43" s="9"/>
      <c r="AA43" s="7"/>
      <c r="AB43" s="8"/>
      <c r="AC43" s="8"/>
      <c r="AD43" s="7"/>
      <c r="AE43" s="8">
        <v>43872</v>
      </c>
      <c r="AF43" s="16">
        <v>751.05</v>
      </c>
      <c r="AG43" s="18"/>
      <c r="AH43" s="18"/>
      <c r="AI43" s="18"/>
      <c r="AJ43" s="9"/>
      <c r="AK43" s="9">
        <v>1</v>
      </c>
      <c r="AL43" s="18"/>
      <c r="AM43" s="18"/>
      <c r="AN43" s="18"/>
      <c r="AO43" s="18"/>
      <c r="AP43" s="18"/>
      <c r="AQ43" s="18"/>
    </row>
    <row r="44" spans="1:43" ht="63" x14ac:dyDescent="0.25">
      <c r="A44" s="17" t="s">
        <v>258</v>
      </c>
      <c r="B44" s="70"/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0</v>
      </c>
      <c r="R44" s="10">
        <v>0</v>
      </c>
      <c r="S44" s="15">
        <v>1533.06</v>
      </c>
      <c r="T44" s="15"/>
      <c r="U44" s="14">
        <v>1</v>
      </c>
      <c r="V44" s="14">
        <v>1</v>
      </c>
      <c r="W44" s="7">
        <v>0</v>
      </c>
      <c r="X44" s="7">
        <v>0</v>
      </c>
      <c r="Y44" s="9"/>
      <c r="Z44" s="9"/>
      <c r="AA44" s="7"/>
      <c r="AB44" s="7"/>
      <c r="AC44" s="8"/>
      <c r="AD44" s="8"/>
      <c r="AE44" s="8">
        <v>43872</v>
      </c>
      <c r="AF44" s="19">
        <v>751.05</v>
      </c>
      <c r="AG44" s="18"/>
      <c r="AH44" s="18"/>
      <c r="AI44" s="18"/>
      <c r="AJ44" s="9"/>
      <c r="AK44" s="9">
        <v>1</v>
      </c>
      <c r="AL44" s="18"/>
      <c r="AM44" s="18"/>
      <c r="AN44" s="18"/>
      <c r="AO44" s="18"/>
      <c r="AP44" s="18"/>
      <c r="AQ44" s="18"/>
    </row>
    <row r="45" spans="1:43" ht="63" x14ac:dyDescent="0.25">
      <c r="A45" s="17" t="s">
        <v>259</v>
      </c>
      <c r="B45" s="70"/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0</v>
      </c>
      <c r="R45" s="10">
        <v>0</v>
      </c>
      <c r="S45" s="15">
        <v>649.75</v>
      </c>
      <c r="T45" s="15"/>
      <c r="U45" s="14">
        <v>1</v>
      </c>
      <c r="V45" s="14">
        <v>1</v>
      </c>
      <c r="W45" s="7">
        <v>0</v>
      </c>
      <c r="X45" s="7">
        <v>0</v>
      </c>
      <c r="Y45" s="9"/>
      <c r="Z45" s="9"/>
      <c r="AA45" s="7"/>
      <c r="AB45" s="7"/>
      <c r="AC45" s="8"/>
      <c r="AD45" s="8"/>
      <c r="AE45" s="8">
        <v>43872</v>
      </c>
      <c r="AF45" s="19">
        <v>282.49</v>
      </c>
      <c r="AG45" s="18"/>
      <c r="AH45" s="18"/>
      <c r="AI45" s="18"/>
      <c r="AJ45" s="9"/>
      <c r="AK45" s="9">
        <v>1</v>
      </c>
      <c r="AL45" s="18"/>
      <c r="AM45" s="18"/>
      <c r="AN45" s="18"/>
      <c r="AO45" s="18"/>
      <c r="AP45" s="18"/>
      <c r="AQ45" s="18"/>
    </row>
    <row r="46" spans="1:43" ht="47.25" x14ac:dyDescent="0.25">
      <c r="A46" s="17" t="s">
        <v>260</v>
      </c>
      <c r="B46" s="70"/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0</v>
      </c>
      <c r="R46" s="10">
        <v>0</v>
      </c>
      <c r="S46" s="15">
        <v>1443.34</v>
      </c>
      <c r="T46" s="15"/>
      <c r="U46" s="14">
        <v>1</v>
      </c>
      <c r="V46" s="14">
        <v>1</v>
      </c>
      <c r="W46" s="7">
        <v>0</v>
      </c>
      <c r="X46" s="7">
        <v>0</v>
      </c>
      <c r="Y46" s="9"/>
      <c r="Z46" s="9"/>
      <c r="AA46" s="7"/>
      <c r="AB46" s="7"/>
      <c r="AC46" s="8"/>
      <c r="AD46" s="8"/>
      <c r="AE46" s="106">
        <v>43845</v>
      </c>
      <c r="AF46" s="19">
        <v>2299.69</v>
      </c>
      <c r="AG46" s="18"/>
      <c r="AH46" s="18"/>
      <c r="AI46" s="18"/>
      <c r="AJ46" s="9"/>
      <c r="AK46" s="9">
        <v>1</v>
      </c>
      <c r="AL46" s="18"/>
      <c r="AM46" s="18"/>
      <c r="AN46" s="18"/>
      <c r="AO46" s="18"/>
      <c r="AP46" s="18"/>
      <c r="AQ46" s="18"/>
    </row>
    <row r="47" spans="1:43" ht="47.25" x14ac:dyDescent="0.25">
      <c r="A47" s="17" t="s">
        <v>249</v>
      </c>
      <c r="B47" s="70"/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0</v>
      </c>
      <c r="Q47" s="10">
        <v>1</v>
      </c>
      <c r="R47" s="10">
        <v>1</v>
      </c>
      <c r="S47" s="15">
        <v>1522.67</v>
      </c>
      <c r="T47" s="15"/>
      <c r="U47" s="14">
        <v>1</v>
      </c>
      <c r="V47" s="14">
        <v>1</v>
      </c>
      <c r="W47" s="7">
        <v>1</v>
      </c>
      <c r="X47" s="7">
        <v>0</v>
      </c>
      <c r="Y47" s="9"/>
      <c r="Z47" s="9"/>
      <c r="AA47" s="7"/>
      <c r="AB47" s="7"/>
      <c r="AC47" s="8"/>
      <c r="AD47" s="8"/>
      <c r="AE47" s="8">
        <v>43812</v>
      </c>
      <c r="AF47" s="19">
        <v>1246.81</v>
      </c>
      <c r="AG47" s="18"/>
      <c r="AH47" s="18"/>
      <c r="AI47" s="18"/>
      <c r="AJ47" s="9"/>
      <c r="AK47" s="9">
        <v>1</v>
      </c>
      <c r="AL47" s="18"/>
      <c r="AM47" s="18"/>
      <c r="AN47" s="18"/>
      <c r="AO47" s="18"/>
      <c r="AP47" s="18"/>
      <c r="AQ47" s="18"/>
    </row>
    <row r="48" spans="1:43" ht="47.25" x14ac:dyDescent="0.25">
      <c r="A48" s="17" t="s">
        <v>250</v>
      </c>
      <c r="B48" s="70"/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0</v>
      </c>
      <c r="Q48" s="10">
        <v>1</v>
      </c>
      <c r="R48" s="10">
        <v>1</v>
      </c>
      <c r="S48" s="15">
        <v>1522.67</v>
      </c>
      <c r="T48" s="15"/>
      <c r="U48" s="14"/>
      <c r="V48" s="14"/>
      <c r="W48" s="7"/>
      <c r="X48" s="7"/>
      <c r="Y48" s="9"/>
      <c r="Z48" s="9"/>
      <c r="AA48" s="7"/>
      <c r="AB48" s="7"/>
      <c r="AC48" s="8"/>
      <c r="AD48" s="8"/>
      <c r="AE48" s="8"/>
      <c r="AF48" s="19"/>
      <c r="AG48" s="18"/>
      <c r="AH48" s="18"/>
      <c r="AI48" s="18"/>
      <c r="AJ48" s="9"/>
      <c r="AK48" s="9">
        <v>1</v>
      </c>
      <c r="AL48" s="18"/>
      <c r="AM48" s="18"/>
      <c r="AN48" s="18"/>
      <c r="AO48" s="18"/>
      <c r="AP48" s="18"/>
      <c r="AQ48" s="18"/>
    </row>
    <row r="49" spans="1:43" ht="47.25" x14ac:dyDescent="0.25">
      <c r="A49" s="17" t="s">
        <v>251</v>
      </c>
      <c r="B49" s="70"/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0</v>
      </c>
      <c r="Q49" s="10">
        <v>1</v>
      </c>
      <c r="R49" s="10">
        <v>1</v>
      </c>
      <c r="S49" s="15">
        <v>1268.57</v>
      </c>
      <c r="T49" s="15"/>
      <c r="U49" s="14">
        <v>0</v>
      </c>
      <c r="V49" s="14">
        <v>0</v>
      </c>
      <c r="W49" s="7">
        <v>1</v>
      </c>
      <c r="X49" s="7">
        <v>0</v>
      </c>
      <c r="Y49" s="9"/>
      <c r="Z49" s="9"/>
      <c r="AA49" s="7"/>
      <c r="AB49" s="7"/>
      <c r="AC49" s="8"/>
      <c r="AD49" s="8"/>
      <c r="AE49" s="8">
        <v>43892</v>
      </c>
      <c r="AF49" s="19">
        <v>512.22</v>
      </c>
      <c r="AG49" s="18"/>
      <c r="AH49" s="18"/>
      <c r="AI49" s="18"/>
      <c r="AJ49" s="9"/>
      <c r="AK49" s="9">
        <v>1</v>
      </c>
      <c r="AL49" s="18"/>
      <c r="AM49" s="18"/>
      <c r="AN49" s="18"/>
      <c r="AO49" s="18"/>
      <c r="AP49" s="18"/>
      <c r="AQ49" s="18"/>
    </row>
    <row r="50" spans="1:43" ht="47.25" x14ac:dyDescent="0.25">
      <c r="A50" s="17" t="s">
        <v>252</v>
      </c>
      <c r="B50" s="83"/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0</v>
      </c>
      <c r="Q50" s="10">
        <v>1</v>
      </c>
      <c r="R50" s="10">
        <v>1</v>
      </c>
      <c r="S50" s="15">
        <v>1340.17</v>
      </c>
      <c r="T50" s="90"/>
      <c r="U50" s="14">
        <v>1</v>
      </c>
      <c r="V50" s="14">
        <v>1</v>
      </c>
      <c r="W50" s="7">
        <v>0</v>
      </c>
      <c r="X50" s="7">
        <v>0</v>
      </c>
      <c r="Y50" s="9"/>
      <c r="Z50" s="9"/>
      <c r="AA50" s="7"/>
      <c r="AB50" s="7"/>
      <c r="AC50" s="8"/>
      <c r="AD50" s="8"/>
      <c r="AE50" s="8">
        <v>43845</v>
      </c>
      <c r="AF50" s="19">
        <v>923.77</v>
      </c>
      <c r="AG50" s="18"/>
      <c r="AH50" s="18"/>
      <c r="AI50" s="18"/>
      <c r="AJ50" s="9"/>
      <c r="AK50" s="9">
        <v>1</v>
      </c>
      <c r="AL50" s="18"/>
      <c r="AM50" s="18"/>
      <c r="AN50" s="18"/>
      <c r="AO50" s="18"/>
      <c r="AP50" s="18"/>
      <c r="AQ50" s="18"/>
    </row>
    <row r="51" spans="1:43" s="11" customFormat="1" x14ac:dyDescent="0.25">
      <c r="A51" s="107" t="s">
        <v>52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f>SUM(S52:S52)</f>
        <v>1567.16</v>
      </c>
      <c r="T51" s="107"/>
      <c r="U51" s="107">
        <f t="shared" ref="U51:AK51" si="8">SUM(U52:U52)</f>
        <v>1</v>
      </c>
      <c r="V51" s="107">
        <f t="shared" si="8"/>
        <v>0</v>
      </c>
      <c r="W51" s="107">
        <f t="shared" si="8"/>
        <v>1</v>
      </c>
      <c r="X51" s="107">
        <f t="shared" si="8"/>
        <v>0</v>
      </c>
      <c r="Y51" s="107">
        <f t="shared" si="8"/>
        <v>0</v>
      </c>
      <c r="Z51" s="107">
        <f t="shared" si="8"/>
        <v>0</v>
      </c>
      <c r="AA51" s="107">
        <f t="shared" si="8"/>
        <v>0</v>
      </c>
      <c r="AB51" s="107">
        <f t="shared" si="8"/>
        <v>0</v>
      </c>
      <c r="AC51" s="107">
        <f t="shared" si="8"/>
        <v>0</v>
      </c>
      <c r="AD51" s="107">
        <f t="shared" si="8"/>
        <v>43886</v>
      </c>
      <c r="AE51" s="107">
        <f t="shared" si="8"/>
        <v>0</v>
      </c>
      <c r="AF51" s="107">
        <f t="shared" si="8"/>
        <v>120.18</v>
      </c>
      <c r="AG51" s="107">
        <f t="shared" si="8"/>
        <v>0</v>
      </c>
      <c r="AH51" s="107">
        <f t="shared" si="8"/>
        <v>0</v>
      </c>
      <c r="AI51" s="107">
        <f t="shared" si="8"/>
        <v>0</v>
      </c>
      <c r="AJ51" s="107">
        <f t="shared" si="8"/>
        <v>0</v>
      </c>
      <c r="AK51" s="107">
        <f t="shared" si="8"/>
        <v>1</v>
      </c>
      <c r="AL51" s="18"/>
      <c r="AM51" s="18"/>
      <c r="AN51" s="18"/>
      <c r="AO51" s="18"/>
      <c r="AP51" s="18"/>
      <c r="AQ51" s="18"/>
    </row>
    <row r="52" spans="1:43" ht="47.25" x14ac:dyDescent="0.25">
      <c r="A52" s="108" t="s">
        <v>106</v>
      </c>
      <c r="B52" s="109"/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10">
        <v>1567.16</v>
      </c>
      <c r="T52" s="111"/>
      <c r="U52" s="14">
        <v>1</v>
      </c>
      <c r="V52" s="14">
        <v>0</v>
      </c>
      <c r="W52" s="7">
        <v>1</v>
      </c>
      <c r="X52" s="7">
        <v>0</v>
      </c>
      <c r="Y52" s="7"/>
      <c r="Z52" s="7"/>
      <c r="AA52" s="7"/>
      <c r="AB52" s="7"/>
      <c r="AC52" s="8"/>
      <c r="AD52" s="8">
        <v>43886</v>
      </c>
      <c r="AE52" s="7"/>
      <c r="AF52" s="16">
        <v>120.18</v>
      </c>
      <c r="AG52" s="20" t="s">
        <v>53</v>
      </c>
      <c r="AH52" s="18" t="s">
        <v>54</v>
      </c>
      <c r="AI52" s="18"/>
      <c r="AJ52" s="9"/>
      <c r="AK52" s="9">
        <v>1</v>
      </c>
      <c r="AL52" s="112"/>
      <c r="AM52" s="18"/>
      <c r="AN52" s="18"/>
      <c r="AO52" s="18"/>
      <c r="AP52" s="18"/>
      <c r="AQ52" s="18"/>
    </row>
    <row r="53" spans="1:43" x14ac:dyDescent="0.25">
      <c r="A53" s="113" t="s">
        <v>55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>
        <f>SUM(S54:S59)</f>
        <v>12421.57</v>
      </c>
      <c r="T53" s="113"/>
      <c r="U53" s="113">
        <f t="shared" ref="U53:AK53" si="9">SUM(U54:U59)</f>
        <v>6</v>
      </c>
      <c r="V53" s="113">
        <f t="shared" si="9"/>
        <v>5</v>
      </c>
      <c r="W53" s="113">
        <f t="shared" si="9"/>
        <v>6</v>
      </c>
      <c r="X53" s="113">
        <f t="shared" si="9"/>
        <v>0</v>
      </c>
      <c r="Y53" s="113">
        <f t="shared" si="9"/>
        <v>0</v>
      </c>
      <c r="Z53" s="113">
        <f t="shared" si="9"/>
        <v>0</v>
      </c>
      <c r="AA53" s="113">
        <f t="shared" si="9"/>
        <v>0</v>
      </c>
      <c r="AB53" s="113">
        <f t="shared" si="9"/>
        <v>0</v>
      </c>
      <c r="AC53" s="113">
        <f t="shared" si="9"/>
        <v>0</v>
      </c>
      <c r="AD53" s="113">
        <f t="shared" si="9"/>
        <v>0</v>
      </c>
      <c r="AE53" s="113">
        <f t="shared" si="9"/>
        <v>262912</v>
      </c>
      <c r="AF53" s="113">
        <f t="shared" si="9"/>
        <v>6203.93</v>
      </c>
      <c r="AG53" s="113">
        <f t="shared" si="9"/>
        <v>0</v>
      </c>
      <c r="AH53" s="113">
        <f t="shared" si="9"/>
        <v>0</v>
      </c>
      <c r="AI53" s="113">
        <f t="shared" si="9"/>
        <v>0</v>
      </c>
      <c r="AJ53" s="113">
        <f t="shared" si="9"/>
        <v>0</v>
      </c>
      <c r="AK53" s="113">
        <f t="shared" si="9"/>
        <v>6</v>
      </c>
      <c r="AL53" s="18"/>
      <c r="AM53" s="18"/>
      <c r="AN53" s="18"/>
      <c r="AO53" s="18"/>
      <c r="AP53" s="18"/>
      <c r="AQ53" s="18"/>
    </row>
    <row r="54" spans="1:43" ht="78.75" x14ac:dyDescent="0.25">
      <c r="A54" s="15" t="s">
        <v>131</v>
      </c>
      <c r="B54" s="60"/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v>0</v>
      </c>
      <c r="Q54" s="10">
        <v>1</v>
      </c>
      <c r="R54" s="10">
        <v>1</v>
      </c>
      <c r="S54" s="10">
        <v>2025.8</v>
      </c>
      <c r="T54" s="15" t="s">
        <v>137</v>
      </c>
      <c r="U54" s="7">
        <v>1</v>
      </c>
      <c r="V54" s="7">
        <v>1</v>
      </c>
      <c r="W54" s="7">
        <v>1</v>
      </c>
      <c r="X54" s="7">
        <v>0</v>
      </c>
      <c r="Y54" s="7"/>
      <c r="Z54" s="7"/>
      <c r="AA54" s="7"/>
      <c r="AB54" s="8"/>
      <c r="AC54" s="8"/>
      <c r="AD54" s="8"/>
      <c r="AE54" s="8">
        <v>43803</v>
      </c>
      <c r="AF54" s="16">
        <v>788.09</v>
      </c>
      <c r="AG54" s="18"/>
      <c r="AH54" s="18"/>
      <c r="AI54" s="18"/>
      <c r="AJ54" s="9"/>
      <c r="AK54" s="9">
        <v>1</v>
      </c>
      <c r="AL54" s="18"/>
      <c r="AM54" s="18"/>
      <c r="AN54" s="18"/>
      <c r="AO54" s="18"/>
      <c r="AP54" s="18"/>
      <c r="AQ54" s="18"/>
    </row>
    <row r="55" spans="1:43" ht="47.25" x14ac:dyDescent="0.25">
      <c r="A55" s="15" t="s">
        <v>132</v>
      </c>
      <c r="B55" s="70"/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0</v>
      </c>
      <c r="Q55" s="10">
        <v>1</v>
      </c>
      <c r="R55" s="10">
        <v>1</v>
      </c>
      <c r="S55" s="10">
        <v>2145.0500000000002</v>
      </c>
      <c r="T55" s="15"/>
      <c r="U55" s="7">
        <v>1</v>
      </c>
      <c r="V55" s="7">
        <v>1</v>
      </c>
      <c r="W55" s="7">
        <v>1</v>
      </c>
      <c r="X55" s="7">
        <v>0</v>
      </c>
      <c r="Y55" s="7"/>
      <c r="Z55" s="7"/>
      <c r="AA55" s="7"/>
      <c r="AB55" s="8"/>
      <c r="AC55" s="8"/>
      <c r="AD55" s="8"/>
      <c r="AE55" s="8">
        <v>43824</v>
      </c>
      <c r="AF55" s="16">
        <v>1165.19</v>
      </c>
      <c r="AG55" s="18"/>
      <c r="AH55" s="18"/>
      <c r="AI55" s="18"/>
      <c r="AJ55" s="9"/>
      <c r="AK55" s="9">
        <v>1</v>
      </c>
      <c r="AL55" s="18"/>
      <c r="AM55" s="18"/>
      <c r="AN55" s="18"/>
      <c r="AO55" s="18"/>
      <c r="AP55" s="18"/>
      <c r="AQ55" s="18"/>
    </row>
    <row r="56" spans="1:43" ht="47.25" x14ac:dyDescent="0.25">
      <c r="A56" s="15" t="s">
        <v>133</v>
      </c>
      <c r="B56" s="70"/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1</v>
      </c>
      <c r="O56" s="10">
        <v>1</v>
      </c>
      <c r="P56" s="10">
        <v>0</v>
      </c>
      <c r="Q56" s="10">
        <v>1</v>
      </c>
      <c r="R56" s="10">
        <v>1</v>
      </c>
      <c r="S56" s="10">
        <v>2048.16</v>
      </c>
      <c r="T56" s="15"/>
      <c r="U56" s="7">
        <v>1</v>
      </c>
      <c r="V56" s="7">
        <v>1</v>
      </c>
      <c r="W56" s="7">
        <v>1</v>
      </c>
      <c r="X56" s="7">
        <v>0</v>
      </c>
      <c r="Y56" s="7"/>
      <c r="Z56" s="7"/>
      <c r="AA56" s="7"/>
      <c r="AB56" s="8"/>
      <c r="AC56" s="8"/>
      <c r="AD56" s="8"/>
      <c r="AE56" s="8">
        <v>43827</v>
      </c>
      <c r="AF56" s="16">
        <v>1165.0899999999999</v>
      </c>
      <c r="AG56" s="18"/>
      <c r="AH56" s="18"/>
      <c r="AI56" s="18"/>
      <c r="AJ56" s="9"/>
      <c r="AK56" s="9">
        <v>1</v>
      </c>
      <c r="AL56" s="18"/>
      <c r="AM56" s="18"/>
      <c r="AN56" s="18"/>
      <c r="AO56" s="18"/>
      <c r="AP56" s="18"/>
      <c r="AQ56" s="18"/>
    </row>
    <row r="57" spans="1:43" ht="78.75" x14ac:dyDescent="0.25">
      <c r="A57" s="15" t="s">
        <v>134</v>
      </c>
      <c r="B57" s="70"/>
      <c r="C57" s="10">
        <v>1</v>
      </c>
      <c r="D57" s="10">
        <v>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0</v>
      </c>
      <c r="R57" s="10">
        <v>0</v>
      </c>
      <c r="S57" s="10">
        <v>2053.08</v>
      </c>
      <c r="T57" s="114"/>
      <c r="U57" s="7">
        <v>1</v>
      </c>
      <c r="V57" s="7">
        <v>1</v>
      </c>
      <c r="W57" s="7">
        <v>1</v>
      </c>
      <c r="X57" s="7">
        <v>0</v>
      </c>
      <c r="Y57" s="7"/>
      <c r="Z57" s="7"/>
      <c r="AA57" s="7"/>
      <c r="AB57" s="8"/>
      <c r="AC57" s="8"/>
      <c r="AD57" s="8"/>
      <c r="AE57" s="8">
        <v>43803</v>
      </c>
      <c r="AF57" s="16">
        <v>787.98</v>
      </c>
      <c r="AG57" s="18"/>
      <c r="AH57" s="18"/>
      <c r="AI57" s="18"/>
      <c r="AJ57" s="9"/>
      <c r="AK57" s="9">
        <v>1</v>
      </c>
      <c r="AL57" s="18"/>
      <c r="AM57" s="18"/>
      <c r="AN57" s="18"/>
      <c r="AO57" s="18"/>
      <c r="AP57" s="18"/>
      <c r="AQ57" s="18"/>
    </row>
    <row r="58" spans="1:43" ht="78.75" x14ac:dyDescent="0.25">
      <c r="A58" s="22" t="s">
        <v>135</v>
      </c>
      <c r="B58" s="70"/>
      <c r="C58" s="10">
        <v>1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0">
        <v>0</v>
      </c>
      <c r="R58" s="10">
        <v>0</v>
      </c>
      <c r="S58" s="100">
        <v>1988.86</v>
      </c>
      <c r="T58" s="15"/>
      <c r="U58" s="7">
        <v>1</v>
      </c>
      <c r="V58" s="7">
        <v>1</v>
      </c>
      <c r="W58" s="7">
        <v>1</v>
      </c>
      <c r="X58" s="7">
        <v>0</v>
      </c>
      <c r="Y58" s="7"/>
      <c r="Z58" s="7"/>
      <c r="AA58" s="7"/>
      <c r="AB58" s="8"/>
      <c r="AC58" s="8"/>
      <c r="AD58" s="8"/>
      <c r="AE58" s="8">
        <v>43803</v>
      </c>
      <c r="AF58" s="16">
        <v>1064.32</v>
      </c>
      <c r="AG58" s="18"/>
      <c r="AH58" s="18"/>
      <c r="AI58" s="18"/>
      <c r="AJ58" s="9"/>
      <c r="AK58" s="9">
        <v>1</v>
      </c>
      <c r="AL58" s="18"/>
      <c r="AM58" s="18"/>
      <c r="AN58" s="18"/>
      <c r="AO58" s="18"/>
      <c r="AP58" s="18"/>
      <c r="AQ58" s="18"/>
    </row>
    <row r="59" spans="1:43" ht="63" x14ac:dyDescent="0.25">
      <c r="A59" s="22" t="s">
        <v>136</v>
      </c>
      <c r="B59" s="70"/>
      <c r="C59" s="10">
        <v>1</v>
      </c>
      <c r="D59" s="10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1</v>
      </c>
      <c r="P59" s="100">
        <v>0</v>
      </c>
      <c r="Q59" s="10">
        <v>1</v>
      </c>
      <c r="R59" s="10">
        <v>1</v>
      </c>
      <c r="S59" s="100">
        <v>2160.62</v>
      </c>
      <c r="T59" s="15"/>
      <c r="U59" s="7">
        <v>1</v>
      </c>
      <c r="V59" s="7" t="s">
        <v>56</v>
      </c>
      <c r="W59" s="7">
        <v>1</v>
      </c>
      <c r="X59" s="7">
        <v>0</v>
      </c>
      <c r="Y59" s="7"/>
      <c r="Z59" s="7"/>
      <c r="AA59" s="7"/>
      <c r="AB59" s="8"/>
      <c r="AC59" s="8"/>
      <c r="AD59" s="8"/>
      <c r="AE59" s="8">
        <v>43852</v>
      </c>
      <c r="AF59" s="16">
        <v>1233.26</v>
      </c>
      <c r="AG59" s="18"/>
      <c r="AH59" s="18"/>
      <c r="AI59" s="18"/>
      <c r="AJ59" s="9"/>
      <c r="AK59" s="9">
        <v>1</v>
      </c>
      <c r="AL59" s="18"/>
      <c r="AM59" s="18"/>
      <c r="AN59" s="18"/>
      <c r="AO59" s="18"/>
      <c r="AP59" s="18"/>
      <c r="AQ59" s="18"/>
    </row>
    <row r="60" spans="1:43" x14ac:dyDescent="0.25">
      <c r="A60" s="33" t="s">
        <v>57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f>SUM(S61:S61)</f>
        <v>0</v>
      </c>
      <c r="T60" s="33"/>
      <c r="U60" s="33">
        <f t="shared" ref="U60:AK60" si="10">SUM(U61:U61)</f>
        <v>1</v>
      </c>
      <c r="V60" s="33">
        <f t="shared" si="10"/>
        <v>1</v>
      </c>
      <c r="W60" s="33">
        <f t="shared" si="10"/>
        <v>0</v>
      </c>
      <c r="X60" s="33">
        <f t="shared" si="10"/>
        <v>0</v>
      </c>
      <c r="Y60" s="33">
        <f t="shared" si="10"/>
        <v>0</v>
      </c>
      <c r="Z60" s="33">
        <f t="shared" si="10"/>
        <v>0</v>
      </c>
      <c r="AA60" s="33">
        <f t="shared" si="10"/>
        <v>0</v>
      </c>
      <c r="AB60" s="33">
        <f t="shared" si="10"/>
        <v>0</v>
      </c>
      <c r="AC60" s="33">
        <f t="shared" si="10"/>
        <v>0</v>
      </c>
      <c r="AD60" s="33">
        <f t="shared" si="10"/>
        <v>0</v>
      </c>
      <c r="AE60" s="33">
        <f t="shared" si="10"/>
        <v>43808</v>
      </c>
      <c r="AF60" s="33">
        <f t="shared" si="10"/>
        <v>625.45000000000005</v>
      </c>
      <c r="AG60" s="33">
        <f t="shared" si="10"/>
        <v>0</v>
      </c>
      <c r="AH60" s="33">
        <f t="shared" si="10"/>
        <v>0</v>
      </c>
      <c r="AI60" s="33">
        <f t="shared" si="10"/>
        <v>0</v>
      </c>
      <c r="AJ60" s="33">
        <f t="shared" si="10"/>
        <v>0</v>
      </c>
      <c r="AK60" s="33">
        <f t="shared" si="10"/>
        <v>0</v>
      </c>
      <c r="AL60" s="18"/>
      <c r="AM60" s="18"/>
      <c r="AN60" s="18"/>
      <c r="AO60" s="18"/>
      <c r="AP60" s="18"/>
      <c r="AQ60" s="18"/>
    </row>
    <row r="61" spans="1:43" x14ac:dyDescent="0.25">
      <c r="A61" s="21"/>
      <c r="B61" s="1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1"/>
      <c r="U61" s="14">
        <v>1</v>
      </c>
      <c r="V61" s="14">
        <v>1</v>
      </c>
      <c r="W61" s="7">
        <v>0</v>
      </c>
      <c r="X61" s="7">
        <v>0</v>
      </c>
      <c r="Y61" s="23"/>
      <c r="Z61" s="9"/>
      <c r="AA61" s="7"/>
      <c r="AB61" s="8"/>
      <c r="AC61" s="8"/>
      <c r="AD61" s="7"/>
      <c r="AE61" s="8">
        <v>43808</v>
      </c>
      <c r="AF61" s="16">
        <v>625.45000000000005</v>
      </c>
      <c r="AG61" s="18"/>
      <c r="AH61" s="18"/>
      <c r="AI61" s="18"/>
      <c r="AJ61" s="9"/>
      <c r="AK61" s="9"/>
      <c r="AL61" s="18"/>
      <c r="AM61" s="18"/>
      <c r="AN61" s="18"/>
      <c r="AO61" s="18"/>
      <c r="AP61" s="18"/>
      <c r="AQ61" s="18"/>
    </row>
    <row r="62" spans="1:43" x14ac:dyDescent="0.25">
      <c r="A62" s="33" t="s">
        <v>58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116">
        <f>SUM(S63:S77)</f>
        <v>20265.309999999998</v>
      </c>
      <c r="T62" s="33"/>
      <c r="U62" s="33">
        <f t="shared" ref="U62:AK62" si="11">SUM(U63:U77)</f>
        <v>14</v>
      </c>
      <c r="V62" s="33">
        <f t="shared" si="11"/>
        <v>14</v>
      </c>
      <c r="W62" s="33">
        <f t="shared" si="11"/>
        <v>14</v>
      </c>
      <c r="X62" s="33">
        <f t="shared" si="11"/>
        <v>0</v>
      </c>
      <c r="Y62" s="33">
        <f t="shared" si="11"/>
        <v>0</v>
      </c>
      <c r="Z62" s="33">
        <f t="shared" si="11"/>
        <v>0</v>
      </c>
      <c r="AA62" s="33">
        <f t="shared" si="11"/>
        <v>0</v>
      </c>
      <c r="AB62" s="33">
        <f t="shared" si="11"/>
        <v>0</v>
      </c>
      <c r="AC62" s="33">
        <f t="shared" si="11"/>
        <v>0</v>
      </c>
      <c r="AD62" s="33">
        <f t="shared" si="11"/>
        <v>0</v>
      </c>
      <c r="AE62" s="33">
        <f t="shared" si="11"/>
        <v>613229</v>
      </c>
      <c r="AF62" s="33">
        <f t="shared" si="11"/>
        <v>10899.97</v>
      </c>
      <c r="AG62" s="33">
        <f t="shared" si="11"/>
        <v>0</v>
      </c>
      <c r="AH62" s="33">
        <f t="shared" si="11"/>
        <v>0</v>
      </c>
      <c r="AI62" s="33">
        <f t="shared" si="11"/>
        <v>0</v>
      </c>
      <c r="AJ62" s="33">
        <f t="shared" si="11"/>
        <v>0</v>
      </c>
      <c r="AK62" s="33">
        <f t="shared" si="11"/>
        <v>15</v>
      </c>
      <c r="AL62" s="18"/>
      <c r="AM62" s="18"/>
      <c r="AN62" s="18"/>
      <c r="AO62" s="18"/>
      <c r="AP62" s="18"/>
      <c r="AQ62" s="18"/>
    </row>
    <row r="63" spans="1:43" ht="63" x14ac:dyDescent="0.25">
      <c r="A63" s="17" t="s">
        <v>95</v>
      </c>
      <c r="B63" s="60" t="s">
        <v>101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0</v>
      </c>
      <c r="Q63" s="10">
        <v>1</v>
      </c>
      <c r="R63" s="10">
        <v>1</v>
      </c>
      <c r="S63" s="117">
        <v>2268.73</v>
      </c>
      <c r="T63" s="17"/>
      <c r="U63" s="14">
        <v>1</v>
      </c>
      <c r="V63" s="14">
        <v>1</v>
      </c>
      <c r="W63" s="7">
        <v>1</v>
      </c>
      <c r="X63" s="7">
        <v>0</v>
      </c>
      <c r="Y63" s="23"/>
      <c r="Z63" s="9"/>
      <c r="AA63" s="23"/>
      <c r="AB63" s="23"/>
      <c r="AC63" s="8"/>
      <c r="AD63" s="8"/>
      <c r="AE63" s="8">
        <v>43887</v>
      </c>
      <c r="AF63" s="16">
        <v>1383.86</v>
      </c>
      <c r="AG63" s="18"/>
      <c r="AH63" s="18"/>
      <c r="AI63" s="18"/>
      <c r="AJ63" s="9"/>
      <c r="AK63" s="9">
        <v>1</v>
      </c>
      <c r="AL63" s="112"/>
      <c r="AM63" s="18"/>
      <c r="AN63" s="18"/>
      <c r="AO63" s="18"/>
      <c r="AP63" s="18"/>
      <c r="AQ63" s="18"/>
    </row>
    <row r="64" spans="1:43" ht="63" x14ac:dyDescent="0.25">
      <c r="A64" s="17" t="s">
        <v>96</v>
      </c>
      <c r="B64" s="70"/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>
        <v>1</v>
      </c>
      <c r="M64" s="10">
        <v>1</v>
      </c>
      <c r="N64" s="10">
        <v>1</v>
      </c>
      <c r="O64" s="10">
        <v>1</v>
      </c>
      <c r="P64" s="10">
        <v>0</v>
      </c>
      <c r="Q64" s="10">
        <v>1</v>
      </c>
      <c r="R64" s="10">
        <v>1</v>
      </c>
      <c r="S64" s="10">
        <v>2271.77</v>
      </c>
      <c r="T64" s="17"/>
      <c r="U64" s="14">
        <v>1</v>
      </c>
      <c r="V64" s="14">
        <v>1</v>
      </c>
      <c r="W64" s="7">
        <v>1</v>
      </c>
      <c r="X64" s="7">
        <v>0</v>
      </c>
      <c r="Y64" s="7"/>
      <c r="Z64" s="9"/>
      <c r="AA64" s="7"/>
      <c r="AB64" s="7"/>
      <c r="AC64" s="8"/>
      <c r="AD64" s="8"/>
      <c r="AE64" s="8">
        <v>43887</v>
      </c>
      <c r="AF64" s="16">
        <v>385.37</v>
      </c>
      <c r="AG64" s="18"/>
      <c r="AH64" s="18"/>
      <c r="AI64" s="18"/>
      <c r="AJ64" s="9"/>
      <c r="AK64" s="9">
        <v>1</v>
      </c>
      <c r="AL64" s="18"/>
      <c r="AM64" s="18"/>
      <c r="AN64" s="18"/>
      <c r="AO64" s="18"/>
      <c r="AP64" s="18"/>
      <c r="AQ64" s="18"/>
    </row>
    <row r="65" spans="1:43" ht="63" x14ac:dyDescent="0.25">
      <c r="A65" s="17" t="s">
        <v>99</v>
      </c>
      <c r="B65" s="70"/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>
        <v>1</v>
      </c>
      <c r="M65" s="10">
        <v>1</v>
      </c>
      <c r="N65" s="10">
        <v>1</v>
      </c>
      <c r="O65" s="10">
        <v>1</v>
      </c>
      <c r="P65" s="10">
        <v>0</v>
      </c>
      <c r="Q65" s="10">
        <v>1</v>
      </c>
      <c r="R65" s="10">
        <v>1</v>
      </c>
      <c r="S65" s="10">
        <v>1963.06</v>
      </c>
      <c r="T65" s="17"/>
      <c r="U65" s="14">
        <v>1</v>
      </c>
      <c r="V65" s="14">
        <v>1</v>
      </c>
      <c r="W65" s="7">
        <v>1</v>
      </c>
      <c r="X65" s="7">
        <v>0</v>
      </c>
      <c r="Y65" s="7"/>
      <c r="Z65" s="9"/>
      <c r="AA65" s="7"/>
      <c r="AB65" s="7"/>
      <c r="AC65" s="8"/>
      <c r="AD65" s="8"/>
      <c r="AE65" s="8">
        <v>43887</v>
      </c>
      <c r="AF65" s="16">
        <v>1249.9000000000001</v>
      </c>
      <c r="AG65" s="18"/>
      <c r="AH65" s="18"/>
      <c r="AI65" s="18"/>
      <c r="AJ65" s="9"/>
      <c r="AK65" s="9">
        <v>1</v>
      </c>
      <c r="AL65" s="18"/>
      <c r="AM65" s="18"/>
      <c r="AN65" s="18"/>
      <c r="AO65" s="18"/>
      <c r="AP65" s="18"/>
      <c r="AQ65" s="18"/>
    </row>
    <row r="66" spans="1:43" ht="63" x14ac:dyDescent="0.25">
      <c r="A66" s="17" t="s">
        <v>98</v>
      </c>
      <c r="B66" s="70"/>
      <c r="C66" s="10">
        <v>1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10">
        <v>1</v>
      </c>
      <c r="P66" s="10">
        <v>0</v>
      </c>
      <c r="Q66" s="10">
        <v>1</v>
      </c>
      <c r="R66" s="10">
        <v>1</v>
      </c>
      <c r="S66" s="10">
        <v>2046.64</v>
      </c>
      <c r="T66" s="17"/>
      <c r="U66" s="14">
        <v>1</v>
      </c>
      <c r="V66" s="14">
        <v>1</v>
      </c>
      <c r="W66" s="7">
        <v>1</v>
      </c>
      <c r="X66" s="7">
        <v>0</v>
      </c>
      <c r="Y66" s="7"/>
      <c r="Z66" s="9"/>
      <c r="AA66" s="7"/>
      <c r="AB66" s="7"/>
      <c r="AC66" s="8"/>
      <c r="AD66" s="8"/>
      <c r="AE66" s="8">
        <v>43887</v>
      </c>
      <c r="AF66" s="16">
        <v>315.04000000000002</v>
      </c>
      <c r="AG66" s="18"/>
      <c r="AH66" s="18"/>
      <c r="AI66" s="18"/>
      <c r="AJ66" s="9"/>
      <c r="AK66" s="9">
        <v>1</v>
      </c>
      <c r="AL66" s="18"/>
      <c r="AM66" s="18"/>
      <c r="AN66" s="18"/>
      <c r="AO66" s="18"/>
      <c r="AP66" s="18"/>
      <c r="AQ66" s="18"/>
    </row>
    <row r="67" spans="1:43" ht="47.25" x14ac:dyDescent="0.25">
      <c r="A67" s="17" t="s">
        <v>102</v>
      </c>
      <c r="B67" s="70"/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0">
        <v>0</v>
      </c>
      <c r="Q67" s="10">
        <v>1</v>
      </c>
      <c r="R67" s="10">
        <v>1</v>
      </c>
      <c r="S67" s="10">
        <v>1149.99</v>
      </c>
      <c r="T67" s="17"/>
      <c r="U67" s="10">
        <v>1</v>
      </c>
      <c r="V67" s="10">
        <v>1</v>
      </c>
      <c r="W67" s="7">
        <v>1</v>
      </c>
      <c r="X67" s="90">
        <v>0</v>
      </c>
      <c r="Y67" s="17"/>
      <c r="Z67" s="17"/>
      <c r="AA67" s="118"/>
      <c r="AB67" s="118"/>
      <c r="AC67" s="118"/>
      <c r="AD67" s="106"/>
      <c r="AE67" s="106">
        <v>43881</v>
      </c>
      <c r="AF67" s="16">
        <v>882.58</v>
      </c>
      <c r="AG67" s="18"/>
      <c r="AH67" s="18"/>
      <c r="AI67" s="18"/>
      <c r="AJ67" s="9"/>
      <c r="AK67" s="9">
        <v>1</v>
      </c>
      <c r="AL67" s="18"/>
      <c r="AM67" s="18"/>
      <c r="AN67" s="18"/>
      <c r="AO67" s="18"/>
      <c r="AP67" s="18"/>
      <c r="AQ67" s="18"/>
    </row>
    <row r="68" spans="1:43" ht="47.25" x14ac:dyDescent="0.25">
      <c r="A68" s="17" t="s">
        <v>100</v>
      </c>
      <c r="B68" s="70"/>
      <c r="C68" s="10">
        <v>1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0</v>
      </c>
      <c r="Q68" s="10">
        <v>1</v>
      </c>
      <c r="R68" s="10">
        <v>1</v>
      </c>
      <c r="S68" s="10">
        <v>1149.99</v>
      </c>
      <c r="T68" s="17"/>
      <c r="U68" s="27">
        <v>1</v>
      </c>
      <c r="V68" s="27">
        <v>1</v>
      </c>
      <c r="W68" s="7">
        <v>1</v>
      </c>
      <c r="X68" s="7">
        <v>0</v>
      </c>
      <c r="Y68" s="7"/>
      <c r="Z68" s="119"/>
      <c r="AA68" s="7"/>
      <c r="AB68" s="7"/>
      <c r="AC68" s="8"/>
      <c r="AD68" s="8"/>
      <c r="AE68" s="8">
        <v>43882</v>
      </c>
      <c r="AF68" s="16">
        <v>647.34</v>
      </c>
      <c r="AG68" s="18"/>
      <c r="AH68" s="18"/>
      <c r="AI68" s="18"/>
      <c r="AJ68" s="9"/>
      <c r="AK68" s="9">
        <v>1</v>
      </c>
      <c r="AL68" s="18"/>
      <c r="AM68" s="18"/>
      <c r="AN68" s="18"/>
      <c r="AO68" s="18"/>
      <c r="AP68" s="18"/>
      <c r="AQ68" s="18"/>
    </row>
    <row r="69" spans="1:43" ht="47.25" x14ac:dyDescent="0.25">
      <c r="A69" s="17" t="s">
        <v>107</v>
      </c>
      <c r="B69" s="70"/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0</v>
      </c>
      <c r="Q69" s="10">
        <v>1</v>
      </c>
      <c r="R69" s="10">
        <v>1</v>
      </c>
      <c r="S69" s="10">
        <v>1133.9100000000001</v>
      </c>
      <c r="T69" s="17"/>
      <c r="U69" s="27">
        <v>1</v>
      </c>
      <c r="V69" s="27">
        <v>1</v>
      </c>
      <c r="W69" s="7">
        <v>1</v>
      </c>
      <c r="X69" s="7">
        <v>0</v>
      </c>
      <c r="Y69" s="7"/>
      <c r="Z69" s="119"/>
      <c r="AA69" s="7"/>
      <c r="AB69" s="7"/>
      <c r="AC69" s="8"/>
      <c r="AD69" s="8"/>
      <c r="AE69" s="8">
        <v>43502</v>
      </c>
      <c r="AF69" s="16">
        <v>622.32000000000005</v>
      </c>
      <c r="AG69" s="18"/>
      <c r="AH69" s="18"/>
      <c r="AI69" s="18"/>
      <c r="AJ69" s="9"/>
      <c r="AK69" s="9">
        <v>1</v>
      </c>
      <c r="AL69" s="18"/>
      <c r="AM69" s="18"/>
      <c r="AN69" s="18"/>
      <c r="AO69" s="18"/>
      <c r="AP69" s="18"/>
      <c r="AQ69" s="18"/>
    </row>
    <row r="70" spans="1:43" ht="47.25" x14ac:dyDescent="0.25">
      <c r="A70" s="17" t="s">
        <v>138</v>
      </c>
      <c r="B70" s="70"/>
      <c r="C70" s="10">
        <v>1</v>
      </c>
      <c r="D70" s="10">
        <v>1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0</v>
      </c>
      <c r="Q70" s="10">
        <v>1</v>
      </c>
      <c r="R70" s="10">
        <v>1</v>
      </c>
      <c r="S70" s="10">
        <v>1412.87</v>
      </c>
      <c r="T70" s="17"/>
      <c r="U70" s="27">
        <v>1</v>
      </c>
      <c r="V70" s="27">
        <v>1</v>
      </c>
      <c r="W70" s="7">
        <v>1</v>
      </c>
      <c r="X70" s="7">
        <v>0</v>
      </c>
      <c r="Y70" s="7"/>
      <c r="Z70" s="119"/>
      <c r="AA70" s="7"/>
      <c r="AB70" s="7"/>
      <c r="AC70" s="8"/>
      <c r="AD70" s="8"/>
      <c r="AE70" s="8">
        <v>43502</v>
      </c>
      <c r="AF70" s="16">
        <v>560.96</v>
      </c>
      <c r="AG70" s="18"/>
      <c r="AH70" s="18"/>
      <c r="AI70" s="18"/>
      <c r="AJ70" s="9"/>
      <c r="AK70" s="9">
        <v>1</v>
      </c>
      <c r="AL70" s="18"/>
      <c r="AM70" s="18"/>
      <c r="AN70" s="18"/>
      <c r="AO70" s="18"/>
      <c r="AP70" s="18"/>
      <c r="AQ70" s="18"/>
    </row>
    <row r="71" spans="1:43" ht="63" x14ac:dyDescent="0.25">
      <c r="A71" s="17" t="s">
        <v>148</v>
      </c>
      <c r="B71" s="70"/>
      <c r="C71" s="10">
        <v>1</v>
      </c>
      <c r="D71" s="10">
        <v>1</v>
      </c>
      <c r="E71" s="10">
        <v>1</v>
      </c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0">
        <v>1</v>
      </c>
      <c r="P71" s="10">
        <v>1</v>
      </c>
      <c r="Q71" s="10">
        <v>0</v>
      </c>
      <c r="R71" s="10">
        <v>0</v>
      </c>
      <c r="S71" s="10">
        <v>422.74</v>
      </c>
      <c r="T71" s="17"/>
      <c r="U71" s="27">
        <v>1</v>
      </c>
      <c r="V71" s="27">
        <v>1</v>
      </c>
      <c r="W71" s="7">
        <v>1</v>
      </c>
      <c r="X71" s="7">
        <v>0</v>
      </c>
      <c r="Y71" s="7"/>
      <c r="Z71" s="9"/>
      <c r="AA71" s="7"/>
      <c r="AB71" s="7"/>
      <c r="AC71" s="8"/>
      <c r="AD71" s="8"/>
      <c r="AE71" s="8">
        <v>43502</v>
      </c>
      <c r="AF71" s="16">
        <v>581.38</v>
      </c>
      <c r="AG71" s="18"/>
      <c r="AH71" s="18"/>
      <c r="AI71" s="18"/>
      <c r="AJ71" s="9"/>
      <c r="AK71" s="9">
        <v>1</v>
      </c>
      <c r="AL71" s="18"/>
      <c r="AM71" s="18"/>
      <c r="AN71" s="18"/>
      <c r="AO71" s="18"/>
      <c r="AP71" s="18"/>
      <c r="AQ71" s="18"/>
    </row>
    <row r="72" spans="1:43" ht="63" x14ac:dyDescent="0.25">
      <c r="A72" s="17" t="s">
        <v>149</v>
      </c>
      <c r="B72" s="70"/>
      <c r="C72" s="10">
        <v>1</v>
      </c>
      <c r="D72" s="10">
        <v>1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1</v>
      </c>
      <c r="M72" s="10">
        <v>1</v>
      </c>
      <c r="N72" s="10">
        <v>1</v>
      </c>
      <c r="O72" s="10">
        <v>1</v>
      </c>
      <c r="P72" s="10">
        <v>1</v>
      </c>
      <c r="Q72" s="10">
        <v>0</v>
      </c>
      <c r="R72" s="10">
        <v>0</v>
      </c>
      <c r="S72" s="10">
        <v>674.23</v>
      </c>
      <c r="T72" s="17"/>
      <c r="U72" s="27">
        <v>1</v>
      </c>
      <c r="V72" s="27">
        <v>1</v>
      </c>
      <c r="W72" s="7">
        <v>1</v>
      </c>
      <c r="X72" s="7">
        <v>0</v>
      </c>
      <c r="Y72" s="7"/>
      <c r="Z72" s="9"/>
      <c r="AA72" s="7"/>
      <c r="AB72" s="7"/>
      <c r="AC72" s="8"/>
      <c r="AD72" s="106"/>
      <c r="AE72" s="8">
        <v>43879</v>
      </c>
      <c r="AF72" s="16">
        <v>893.54</v>
      </c>
      <c r="AG72" s="18"/>
      <c r="AH72" s="18"/>
      <c r="AI72" s="18"/>
      <c r="AJ72" s="9"/>
      <c r="AK72" s="9">
        <v>1</v>
      </c>
      <c r="AL72" s="18"/>
      <c r="AM72" s="18"/>
      <c r="AN72" s="18"/>
      <c r="AO72" s="18"/>
      <c r="AP72" s="18"/>
      <c r="AQ72" s="18"/>
    </row>
    <row r="73" spans="1:43" ht="85.5" customHeight="1" x14ac:dyDescent="0.25">
      <c r="A73" s="17" t="s">
        <v>201</v>
      </c>
      <c r="B73" s="70"/>
      <c r="C73" s="10">
        <v>1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>
        <v>1</v>
      </c>
      <c r="N73" s="10">
        <v>1</v>
      </c>
      <c r="O73" s="10">
        <v>1</v>
      </c>
      <c r="P73" s="10">
        <v>0</v>
      </c>
      <c r="Q73" s="10">
        <v>1</v>
      </c>
      <c r="R73" s="10">
        <v>1</v>
      </c>
      <c r="S73" s="10">
        <v>1113.8599999999999</v>
      </c>
      <c r="T73" s="17"/>
      <c r="U73" s="27">
        <v>1</v>
      </c>
      <c r="V73" s="27">
        <v>1</v>
      </c>
      <c r="W73" s="7">
        <v>1</v>
      </c>
      <c r="X73" s="7">
        <v>0</v>
      </c>
      <c r="Y73" s="7"/>
      <c r="Z73" s="9"/>
      <c r="AA73" s="7"/>
      <c r="AB73" s="7"/>
      <c r="AC73" s="8"/>
      <c r="AD73" s="106"/>
      <c r="AE73" s="8">
        <v>43879</v>
      </c>
      <c r="AF73" s="16">
        <v>926.13</v>
      </c>
      <c r="AG73" s="18"/>
      <c r="AH73" s="18"/>
      <c r="AI73" s="18"/>
      <c r="AJ73" s="9"/>
      <c r="AK73" s="9">
        <v>1</v>
      </c>
      <c r="AL73" s="18"/>
      <c r="AM73" s="18"/>
      <c r="AN73" s="18"/>
      <c r="AO73" s="18"/>
      <c r="AP73" s="18"/>
      <c r="AQ73" s="18"/>
    </row>
    <row r="74" spans="1:43" ht="115.5" customHeight="1" x14ac:dyDescent="0.25">
      <c r="A74" s="17" t="s">
        <v>202</v>
      </c>
      <c r="B74" s="70"/>
      <c r="C74" s="10">
        <v>1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10">
        <v>0</v>
      </c>
      <c r="Q74" s="10">
        <v>1</v>
      </c>
      <c r="R74" s="10">
        <v>1</v>
      </c>
      <c r="S74" s="10">
        <v>1007.84</v>
      </c>
      <c r="T74" s="15"/>
      <c r="U74" s="6">
        <v>1</v>
      </c>
      <c r="V74" s="6">
        <v>1</v>
      </c>
      <c r="W74" s="14">
        <v>1</v>
      </c>
      <c r="X74" s="14">
        <v>0</v>
      </c>
      <c r="Y74" s="14"/>
      <c r="Z74" s="119"/>
      <c r="AA74" s="7"/>
      <c r="AB74" s="7"/>
      <c r="AC74" s="8"/>
      <c r="AD74" s="106"/>
      <c r="AE74" s="8">
        <v>43879</v>
      </c>
      <c r="AF74" s="16">
        <v>926.13</v>
      </c>
      <c r="AG74" s="18"/>
      <c r="AH74" s="18"/>
      <c r="AI74" s="18"/>
      <c r="AJ74" s="9"/>
      <c r="AK74" s="9">
        <v>1</v>
      </c>
      <c r="AL74" s="18"/>
      <c r="AM74" s="18"/>
      <c r="AN74" s="18"/>
      <c r="AO74" s="18"/>
      <c r="AP74" s="18"/>
      <c r="AQ74" s="18"/>
    </row>
    <row r="75" spans="1:43" ht="114.75" customHeight="1" x14ac:dyDescent="0.25">
      <c r="A75" s="17" t="s">
        <v>203</v>
      </c>
      <c r="B75" s="70"/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0</v>
      </c>
      <c r="Q75" s="10">
        <v>1</v>
      </c>
      <c r="R75" s="10">
        <v>1</v>
      </c>
      <c r="S75" s="10">
        <v>1170.3599999999999</v>
      </c>
      <c r="T75" s="15"/>
      <c r="U75" s="27">
        <v>1</v>
      </c>
      <c r="V75" s="27">
        <v>1</v>
      </c>
      <c r="W75" s="7">
        <v>1</v>
      </c>
      <c r="X75" s="7">
        <v>0</v>
      </c>
      <c r="Y75" s="7"/>
      <c r="Z75" s="119"/>
      <c r="AA75" s="7"/>
      <c r="AB75" s="7"/>
      <c r="AC75" s="8"/>
      <c r="AD75" s="106"/>
      <c r="AE75" s="8">
        <v>43882</v>
      </c>
      <c r="AF75" s="16">
        <v>745.7</v>
      </c>
      <c r="AG75" s="18"/>
      <c r="AH75" s="18"/>
      <c r="AI75" s="18"/>
      <c r="AJ75" s="9"/>
      <c r="AK75" s="9">
        <v>1</v>
      </c>
      <c r="AL75" s="18"/>
      <c r="AM75" s="18"/>
      <c r="AN75" s="18"/>
      <c r="AO75" s="18"/>
      <c r="AP75" s="18"/>
      <c r="AQ75" s="18"/>
    </row>
    <row r="76" spans="1:43" ht="114.75" customHeight="1" x14ac:dyDescent="0.25">
      <c r="A76" s="17" t="s">
        <v>262</v>
      </c>
      <c r="B76" s="70"/>
      <c r="C76" s="10">
        <v>1</v>
      </c>
      <c r="D76" s="10">
        <v>1</v>
      </c>
      <c r="E76" s="10">
        <v>1</v>
      </c>
      <c r="F76" s="10">
        <v>1</v>
      </c>
      <c r="G76" s="10">
        <v>1</v>
      </c>
      <c r="H76" s="10">
        <v>1</v>
      </c>
      <c r="I76" s="10">
        <v>1</v>
      </c>
      <c r="J76" s="10">
        <v>1</v>
      </c>
      <c r="K76" s="10">
        <v>1</v>
      </c>
      <c r="L76" s="10">
        <v>1</v>
      </c>
      <c r="M76" s="10">
        <v>0</v>
      </c>
      <c r="N76" s="10">
        <v>1</v>
      </c>
      <c r="O76" s="10">
        <v>1</v>
      </c>
      <c r="P76" s="10">
        <v>0</v>
      </c>
      <c r="Q76" s="10">
        <v>1</v>
      </c>
      <c r="R76" s="10">
        <v>1</v>
      </c>
      <c r="S76" s="10">
        <v>1340.82</v>
      </c>
      <c r="T76" s="15"/>
      <c r="U76" s="27"/>
      <c r="V76" s="27"/>
      <c r="W76" s="7"/>
      <c r="X76" s="7"/>
      <c r="Y76" s="7"/>
      <c r="Z76" s="119"/>
      <c r="AA76" s="7"/>
      <c r="AB76" s="7"/>
      <c r="AC76" s="8"/>
      <c r="AD76" s="106"/>
      <c r="AE76" s="8"/>
      <c r="AF76" s="16"/>
      <c r="AG76" s="18"/>
      <c r="AH76" s="18"/>
      <c r="AI76" s="18"/>
      <c r="AJ76" s="9"/>
      <c r="AK76" s="9">
        <v>1</v>
      </c>
      <c r="AL76" s="18"/>
      <c r="AM76" s="18"/>
      <c r="AN76" s="18"/>
      <c r="AO76" s="18"/>
      <c r="AP76" s="18"/>
      <c r="AQ76" s="18"/>
    </row>
    <row r="77" spans="1:43" ht="87" customHeight="1" x14ac:dyDescent="0.25">
      <c r="A77" s="17" t="s">
        <v>204</v>
      </c>
      <c r="B77" s="70"/>
      <c r="C77" s="10">
        <v>1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>
        <v>1</v>
      </c>
      <c r="L77" s="10">
        <v>1</v>
      </c>
      <c r="M77" s="10">
        <v>1</v>
      </c>
      <c r="N77" s="10">
        <v>1</v>
      </c>
      <c r="O77" s="10">
        <v>1</v>
      </c>
      <c r="P77" s="10">
        <v>0</v>
      </c>
      <c r="Q77" s="10">
        <v>1</v>
      </c>
      <c r="R77" s="10">
        <v>1</v>
      </c>
      <c r="S77" s="10">
        <v>1138.5</v>
      </c>
      <c r="T77" s="15"/>
      <c r="U77" s="14">
        <v>1</v>
      </c>
      <c r="V77" s="14">
        <v>1</v>
      </c>
      <c r="W77" s="7">
        <v>1</v>
      </c>
      <c r="X77" s="7">
        <v>0</v>
      </c>
      <c r="Y77" s="7"/>
      <c r="Z77" s="9"/>
      <c r="AA77" s="7"/>
      <c r="AB77" s="7"/>
      <c r="AC77" s="8"/>
      <c r="AD77" s="8"/>
      <c r="AE77" s="8">
        <v>43893</v>
      </c>
      <c r="AF77" s="16">
        <v>779.72</v>
      </c>
      <c r="AG77" s="18"/>
      <c r="AH77" s="18"/>
      <c r="AI77" s="18"/>
      <c r="AJ77" s="9"/>
      <c r="AK77" s="9">
        <v>1</v>
      </c>
      <c r="AL77" s="18"/>
      <c r="AM77" s="18"/>
      <c r="AN77" s="18"/>
      <c r="AO77" s="18"/>
      <c r="AP77" s="18"/>
      <c r="AQ77" s="18"/>
    </row>
    <row r="78" spans="1:43" s="13" customFormat="1" x14ac:dyDescent="0.25">
      <c r="A78" s="33" t="s">
        <v>59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>
        <f>SUM(S79:S103)</f>
        <v>48385.087999999996</v>
      </c>
      <c r="T78" s="33"/>
      <c r="U78" s="33">
        <f t="shared" ref="U78:AJ78" si="12">SUM(U79:U92)</f>
        <v>10</v>
      </c>
      <c r="V78" s="33">
        <f t="shared" si="12"/>
        <v>9</v>
      </c>
      <c r="W78" s="33">
        <f t="shared" si="12"/>
        <v>5</v>
      </c>
      <c r="X78" s="33">
        <f t="shared" si="12"/>
        <v>2</v>
      </c>
      <c r="Y78" s="33">
        <f t="shared" si="12"/>
        <v>0</v>
      </c>
      <c r="Z78" s="33">
        <f t="shared" si="12"/>
        <v>0</v>
      </c>
      <c r="AA78" s="33">
        <f t="shared" si="12"/>
        <v>0</v>
      </c>
      <c r="AB78" s="33">
        <f t="shared" si="12"/>
        <v>0</v>
      </c>
      <c r="AC78" s="33">
        <f t="shared" si="12"/>
        <v>0</v>
      </c>
      <c r="AD78" s="33">
        <f t="shared" si="12"/>
        <v>43864</v>
      </c>
      <c r="AE78" s="33">
        <f t="shared" si="12"/>
        <v>482441</v>
      </c>
      <c r="AF78" s="33">
        <f t="shared" si="12"/>
        <v>18962.3</v>
      </c>
      <c r="AG78" s="33">
        <f t="shared" si="12"/>
        <v>0</v>
      </c>
      <c r="AH78" s="33">
        <f t="shared" si="12"/>
        <v>0</v>
      </c>
      <c r="AI78" s="33">
        <f t="shared" si="12"/>
        <v>0</v>
      </c>
      <c r="AJ78" s="33">
        <f t="shared" si="12"/>
        <v>0</v>
      </c>
      <c r="AK78" s="33">
        <f>SUM(AK79:AK103)</f>
        <v>25</v>
      </c>
      <c r="AL78" s="88"/>
      <c r="AM78" s="88"/>
      <c r="AN78" s="88"/>
      <c r="AO78" s="88"/>
      <c r="AP78" s="88"/>
      <c r="AQ78" s="88"/>
    </row>
    <row r="79" spans="1:43" ht="68.25" customHeight="1" x14ac:dyDescent="0.25">
      <c r="A79" s="17" t="s">
        <v>111</v>
      </c>
      <c r="B79" s="120">
        <v>44594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1</v>
      </c>
      <c r="O79" s="10">
        <v>1</v>
      </c>
      <c r="P79" s="10">
        <v>0</v>
      </c>
      <c r="Q79" s="10">
        <v>1</v>
      </c>
      <c r="R79" s="10">
        <v>1</v>
      </c>
      <c r="S79" s="10">
        <v>2118.63</v>
      </c>
      <c r="T79" s="15"/>
      <c r="U79" s="14">
        <v>1</v>
      </c>
      <c r="V79" s="14">
        <v>0</v>
      </c>
      <c r="W79" s="7">
        <v>1</v>
      </c>
      <c r="X79" s="7">
        <v>0</v>
      </c>
      <c r="Y79" s="23"/>
      <c r="Z79" s="9"/>
      <c r="AA79" s="7"/>
      <c r="AB79" s="7"/>
      <c r="AC79" s="8"/>
      <c r="AD79" s="8"/>
      <c r="AE79" s="8">
        <v>43794</v>
      </c>
      <c r="AF79" s="16">
        <v>3162.29</v>
      </c>
      <c r="AG79" s="18"/>
      <c r="AH79" s="18"/>
      <c r="AI79" s="18"/>
      <c r="AJ79" s="9"/>
      <c r="AK79" s="9">
        <v>1</v>
      </c>
      <c r="AL79" s="18"/>
      <c r="AM79" s="18"/>
      <c r="AN79" s="18"/>
      <c r="AO79" s="18"/>
      <c r="AP79" s="18"/>
      <c r="AQ79" s="18"/>
    </row>
    <row r="80" spans="1:43" ht="68.25" customHeight="1" x14ac:dyDescent="0.25">
      <c r="A80" s="17" t="s">
        <v>127</v>
      </c>
      <c r="B80" s="103">
        <v>44596</v>
      </c>
      <c r="C80" s="10">
        <v>1</v>
      </c>
      <c r="D80" s="10">
        <v>1</v>
      </c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10">
        <v>1</v>
      </c>
      <c r="L80" s="10">
        <v>1</v>
      </c>
      <c r="M80" s="10">
        <v>1</v>
      </c>
      <c r="N80" s="10">
        <v>1</v>
      </c>
      <c r="O80" s="10">
        <v>1</v>
      </c>
      <c r="P80" s="10">
        <v>0</v>
      </c>
      <c r="Q80" s="10">
        <v>1</v>
      </c>
      <c r="R80" s="10">
        <v>1</v>
      </c>
      <c r="S80" s="10">
        <v>3610.61</v>
      </c>
      <c r="T80" s="15"/>
      <c r="U80" s="14"/>
      <c r="V80" s="14"/>
      <c r="W80" s="7"/>
      <c r="X80" s="7"/>
      <c r="Y80" s="23"/>
      <c r="Z80" s="9"/>
      <c r="AA80" s="7"/>
      <c r="AB80" s="7"/>
      <c r="AC80" s="8"/>
      <c r="AD80" s="8"/>
      <c r="AE80" s="8"/>
      <c r="AF80" s="16"/>
      <c r="AG80" s="18"/>
      <c r="AH80" s="18"/>
      <c r="AI80" s="18"/>
      <c r="AJ80" s="9"/>
      <c r="AK80" s="9">
        <v>1</v>
      </c>
      <c r="AL80" s="18"/>
      <c r="AM80" s="18"/>
      <c r="AN80" s="18"/>
      <c r="AO80" s="18"/>
      <c r="AP80" s="18"/>
      <c r="AQ80" s="18"/>
    </row>
    <row r="81" spans="1:43 16369:16369" ht="47.25" x14ac:dyDescent="0.25">
      <c r="A81" s="17" t="s">
        <v>113</v>
      </c>
      <c r="B81" s="104"/>
      <c r="C81" s="10">
        <v>1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 s="10">
        <v>1</v>
      </c>
      <c r="J81" s="10">
        <v>1</v>
      </c>
      <c r="K81" s="10">
        <v>1</v>
      </c>
      <c r="L81" s="10">
        <v>1</v>
      </c>
      <c r="M81" s="10">
        <v>1</v>
      </c>
      <c r="N81" s="10">
        <v>1</v>
      </c>
      <c r="O81" s="10">
        <v>1</v>
      </c>
      <c r="P81" s="10">
        <v>0</v>
      </c>
      <c r="Q81" s="10">
        <v>1</v>
      </c>
      <c r="R81" s="10">
        <v>1</v>
      </c>
      <c r="S81" s="10">
        <v>1106.8900000000001</v>
      </c>
      <c r="T81" s="17"/>
      <c r="U81" s="14">
        <v>1</v>
      </c>
      <c r="V81" s="14">
        <v>1</v>
      </c>
      <c r="W81" s="7">
        <v>0</v>
      </c>
      <c r="X81" s="7">
        <v>0</v>
      </c>
      <c r="Y81" s="7"/>
      <c r="Z81" s="9"/>
      <c r="AA81" s="7"/>
      <c r="AB81" s="8"/>
      <c r="AC81" s="7"/>
      <c r="AD81" s="7"/>
      <c r="AE81" s="8">
        <v>43799</v>
      </c>
      <c r="AF81" s="16">
        <v>769.88</v>
      </c>
      <c r="AG81" s="18"/>
      <c r="AH81" s="18"/>
      <c r="AI81" s="18"/>
      <c r="AJ81" s="9"/>
      <c r="AK81" s="9">
        <v>1</v>
      </c>
      <c r="AL81" s="18"/>
      <c r="AM81" s="18"/>
      <c r="AN81" s="18"/>
      <c r="AO81" s="18"/>
      <c r="AP81" s="18"/>
      <c r="AQ81" s="18"/>
    </row>
    <row r="82" spans="1:43 16369:16369" ht="60.75" customHeight="1" x14ac:dyDescent="0.25">
      <c r="A82" s="17" t="s">
        <v>112</v>
      </c>
      <c r="B82" s="104"/>
      <c r="C82" s="10">
        <v>1</v>
      </c>
      <c r="D82" s="10">
        <v>1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0">
        <v>0</v>
      </c>
      <c r="Q82" s="10">
        <v>1</v>
      </c>
      <c r="R82" s="10">
        <v>1</v>
      </c>
      <c r="S82" s="10">
        <v>1549.1579999999999</v>
      </c>
      <c r="T82" s="17"/>
      <c r="U82" s="14">
        <v>1</v>
      </c>
      <c r="V82" s="14">
        <v>1</v>
      </c>
      <c r="W82" s="7">
        <v>1</v>
      </c>
      <c r="X82" s="7">
        <v>1</v>
      </c>
      <c r="Y82" s="23"/>
      <c r="Z82" s="9"/>
      <c r="AA82" s="7"/>
      <c r="AB82" s="8"/>
      <c r="AC82" s="8"/>
      <c r="AD82" s="8"/>
      <c r="AE82" s="8">
        <v>43802</v>
      </c>
      <c r="AF82" s="16">
        <v>2964.24</v>
      </c>
      <c r="AG82" s="18"/>
      <c r="AH82" s="18"/>
      <c r="AI82" s="18"/>
      <c r="AJ82" s="9"/>
      <c r="AK82" s="9">
        <v>1</v>
      </c>
      <c r="AL82" s="18"/>
      <c r="AM82" s="18"/>
      <c r="AN82" s="18"/>
      <c r="AO82" s="18"/>
      <c r="AP82" s="18"/>
      <c r="AQ82" s="18"/>
    </row>
    <row r="83" spans="1:43 16369:16369" ht="60.75" customHeight="1" x14ac:dyDescent="0.25">
      <c r="A83" s="17" t="s">
        <v>128</v>
      </c>
      <c r="B83" s="104"/>
      <c r="C83" s="10"/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0">
        <v>1</v>
      </c>
      <c r="M83" s="10">
        <v>1</v>
      </c>
      <c r="N83" s="10">
        <v>1</v>
      </c>
      <c r="O83" s="10">
        <v>1</v>
      </c>
      <c r="P83" s="10">
        <v>0</v>
      </c>
      <c r="Q83" s="10">
        <v>1</v>
      </c>
      <c r="R83" s="10">
        <v>1</v>
      </c>
      <c r="S83" s="10">
        <v>1059.97</v>
      </c>
      <c r="T83" s="17"/>
      <c r="U83" s="14"/>
      <c r="V83" s="14"/>
      <c r="W83" s="7"/>
      <c r="X83" s="7"/>
      <c r="Y83" s="23"/>
      <c r="Z83" s="9"/>
      <c r="AA83" s="7"/>
      <c r="AB83" s="8"/>
      <c r="AC83" s="8"/>
      <c r="AD83" s="8"/>
      <c r="AE83" s="8"/>
      <c r="AF83" s="16"/>
      <c r="AG83" s="18"/>
      <c r="AH83" s="18"/>
      <c r="AI83" s="18"/>
      <c r="AJ83" s="9"/>
      <c r="AK83" s="9">
        <v>1</v>
      </c>
      <c r="AL83" s="18"/>
      <c r="AM83" s="18"/>
      <c r="AN83" s="18"/>
      <c r="AO83" s="18"/>
      <c r="AP83" s="18"/>
      <c r="AQ83" s="18"/>
    </row>
    <row r="84" spans="1:43 16369:16369" ht="63" x14ac:dyDescent="0.25">
      <c r="A84" s="17" t="s">
        <v>114</v>
      </c>
      <c r="B84" s="103">
        <v>44594</v>
      </c>
      <c r="C84" s="10">
        <v>1</v>
      </c>
      <c r="D84" s="10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10">
        <v>1</v>
      </c>
      <c r="L84" s="10">
        <v>1</v>
      </c>
      <c r="M84" s="10">
        <v>1</v>
      </c>
      <c r="N84" s="10">
        <v>1</v>
      </c>
      <c r="O84" s="10">
        <v>1</v>
      </c>
      <c r="P84" s="10">
        <v>0</v>
      </c>
      <c r="Q84" s="10">
        <v>1</v>
      </c>
      <c r="R84" s="10">
        <v>1</v>
      </c>
      <c r="S84" s="10">
        <v>2749.38</v>
      </c>
      <c r="T84" s="17"/>
      <c r="U84" s="14">
        <v>1</v>
      </c>
      <c r="V84" s="14">
        <v>1</v>
      </c>
      <c r="W84" s="7">
        <v>0</v>
      </c>
      <c r="X84" s="7">
        <v>0</v>
      </c>
      <c r="Y84" s="7"/>
      <c r="Z84" s="9"/>
      <c r="AA84" s="7"/>
      <c r="AB84" s="8"/>
      <c r="AC84" s="8"/>
      <c r="AD84" s="8"/>
      <c r="AE84" s="8">
        <v>43817</v>
      </c>
      <c r="AF84" s="16">
        <v>1176.52</v>
      </c>
      <c r="AG84" s="18"/>
      <c r="AH84" s="18"/>
      <c r="AI84" s="18"/>
      <c r="AJ84" s="9"/>
      <c r="AK84" s="9">
        <v>1</v>
      </c>
      <c r="AL84" s="18"/>
      <c r="AM84" s="18"/>
      <c r="AN84" s="18"/>
      <c r="AO84" s="18"/>
      <c r="AP84" s="18"/>
      <c r="AQ84" s="18"/>
    </row>
    <row r="85" spans="1:43 16369:16369" ht="47.25" x14ac:dyDescent="0.25">
      <c r="A85" s="17" t="s">
        <v>115</v>
      </c>
      <c r="B85" s="104"/>
      <c r="C85" s="10">
        <v>1</v>
      </c>
      <c r="D85" s="10">
        <v>1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J85" s="10">
        <v>1</v>
      </c>
      <c r="K85" s="10">
        <v>1</v>
      </c>
      <c r="L85" s="10">
        <v>1</v>
      </c>
      <c r="M85" s="10">
        <v>1</v>
      </c>
      <c r="N85" s="10">
        <v>1</v>
      </c>
      <c r="O85" s="10">
        <v>1</v>
      </c>
      <c r="P85" s="10">
        <v>0</v>
      </c>
      <c r="Q85" s="10">
        <v>1</v>
      </c>
      <c r="R85" s="10">
        <v>1</v>
      </c>
      <c r="S85" s="10">
        <v>1450.6</v>
      </c>
      <c r="T85" s="17"/>
      <c r="U85" s="7">
        <v>1</v>
      </c>
      <c r="V85" s="7">
        <v>1</v>
      </c>
      <c r="W85" s="7">
        <v>0</v>
      </c>
      <c r="X85" s="7">
        <v>0</v>
      </c>
      <c r="Y85" s="9"/>
      <c r="Z85" s="9"/>
      <c r="AA85" s="7"/>
      <c r="AB85" s="8"/>
      <c r="AC85" s="8"/>
      <c r="AD85" s="8"/>
      <c r="AE85" s="8">
        <v>43887</v>
      </c>
      <c r="AF85" s="17">
        <v>956.83</v>
      </c>
      <c r="AG85" s="18"/>
      <c r="AH85" s="18"/>
      <c r="AI85" s="18"/>
      <c r="AJ85" s="9"/>
      <c r="AK85" s="9">
        <v>1</v>
      </c>
      <c r="AL85" s="18"/>
      <c r="AM85" s="18"/>
      <c r="AN85" s="18"/>
      <c r="AO85" s="18"/>
      <c r="AP85" s="18"/>
      <c r="AQ85" s="18"/>
      <c r="XEO85" s="1">
        <f>SUBTOTAL(9,AF85:XEN85)</f>
        <v>957.83</v>
      </c>
    </row>
    <row r="86" spans="1:43 16369:16369" ht="46.5" customHeight="1" x14ac:dyDescent="0.25">
      <c r="A86" s="17" t="s">
        <v>116</v>
      </c>
      <c r="B86" s="121"/>
      <c r="C86" s="10">
        <v>1</v>
      </c>
      <c r="D86" s="10">
        <v>1</v>
      </c>
      <c r="E86" s="10">
        <v>1</v>
      </c>
      <c r="F86" s="10">
        <v>1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0</v>
      </c>
      <c r="Q86" s="10">
        <v>1</v>
      </c>
      <c r="R86" s="10">
        <v>1</v>
      </c>
      <c r="S86" s="10">
        <v>1450.6</v>
      </c>
      <c r="T86" s="17"/>
      <c r="U86" s="7">
        <v>1</v>
      </c>
      <c r="V86" s="7">
        <v>1</v>
      </c>
      <c r="W86" s="7">
        <v>0</v>
      </c>
      <c r="X86" s="7">
        <v>0</v>
      </c>
      <c r="Y86" s="9"/>
      <c r="Z86" s="9"/>
      <c r="AA86" s="7"/>
      <c r="AB86" s="8"/>
      <c r="AC86" s="8"/>
      <c r="AD86" s="8"/>
      <c r="AE86" s="8">
        <v>43867</v>
      </c>
      <c r="AF86" s="17">
        <v>1330.19</v>
      </c>
      <c r="AG86" s="18"/>
      <c r="AH86" s="18"/>
      <c r="AI86" s="18"/>
      <c r="AJ86" s="9"/>
      <c r="AK86" s="9">
        <v>1</v>
      </c>
      <c r="AL86" s="18"/>
      <c r="AM86" s="18"/>
      <c r="AN86" s="18"/>
      <c r="AO86" s="18"/>
      <c r="AP86" s="18"/>
      <c r="AQ86" s="18"/>
    </row>
    <row r="87" spans="1:43 16369:16369" ht="60.75" customHeight="1" x14ac:dyDescent="0.25">
      <c r="A87" s="17" t="s">
        <v>117</v>
      </c>
      <c r="B87" s="103">
        <v>44596</v>
      </c>
      <c r="C87" s="10">
        <v>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v>0</v>
      </c>
      <c r="Q87" s="10">
        <v>1</v>
      </c>
      <c r="R87" s="10">
        <v>1</v>
      </c>
      <c r="S87" s="10">
        <v>1960.72</v>
      </c>
      <c r="T87" s="17"/>
      <c r="U87" s="7">
        <v>0</v>
      </c>
      <c r="V87" s="7">
        <v>0</v>
      </c>
      <c r="W87" s="7">
        <v>1</v>
      </c>
      <c r="X87" s="7">
        <v>1</v>
      </c>
      <c r="Y87" s="9"/>
      <c r="Z87" s="119"/>
      <c r="AA87" s="7"/>
      <c r="AB87" s="8"/>
      <c r="AC87" s="7"/>
      <c r="AD87" s="8"/>
      <c r="AE87" s="8">
        <v>43931</v>
      </c>
      <c r="AF87" s="9">
        <v>2283.65</v>
      </c>
      <c r="AG87" s="18"/>
      <c r="AH87" s="18"/>
      <c r="AI87" s="18"/>
      <c r="AJ87" s="9"/>
      <c r="AK87" s="9">
        <v>1</v>
      </c>
      <c r="AL87" s="18"/>
      <c r="AM87" s="18"/>
      <c r="AN87" s="18"/>
      <c r="AO87" s="18"/>
      <c r="AP87" s="18"/>
      <c r="AQ87" s="18"/>
    </row>
    <row r="88" spans="1:43 16369:16369" ht="57.75" customHeight="1" x14ac:dyDescent="0.25">
      <c r="A88" s="17" t="s">
        <v>118</v>
      </c>
      <c r="B88" s="104"/>
      <c r="C88" s="10">
        <v>1</v>
      </c>
      <c r="D88" s="10">
        <v>1</v>
      </c>
      <c r="E88" s="10">
        <v>1</v>
      </c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1</v>
      </c>
      <c r="L88" s="10">
        <v>1</v>
      </c>
      <c r="M88" s="10">
        <v>1</v>
      </c>
      <c r="N88" s="10">
        <v>1</v>
      </c>
      <c r="O88" s="10">
        <v>1</v>
      </c>
      <c r="P88" s="10">
        <v>0</v>
      </c>
      <c r="Q88" s="10">
        <v>1</v>
      </c>
      <c r="R88" s="10">
        <v>1</v>
      </c>
      <c r="S88" s="10">
        <v>1711.69</v>
      </c>
      <c r="T88" s="17"/>
      <c r="U88" s="7">
        <v>1</v>
      </c>
      <c r="V88" s="7">
        <v>1</v>
      </c>
      <c r="W88" s="7">
        <v>0</v>
      </c>
      <c r="X88" s="7">
        <v>0</v>
      </c>
      <c r="Y88" s="9"/>
      <c r="Z88" s="9"/>
      <c r="AA88" s="7"/>
      <c r="AB88" s="7"/>
      <c r="AC88" s="7"/>
      <c r="AD88" s="8"/>
      <c r="AE88" s="8">
        <v>43887</v>
      </c>
      <c r="AF88" s="9">
        <v>1019.92</v>
      </c>
      <c r="AG88" s="18"/>
      <c r="AH88" s="18"/>
      <c r="AI88" s="18"/>
      <c r="AJ88" s="9"/>
      <c r="AK88" s="9">
        <v>1</v>
      </c>
      <c r="AL88" s="18"/>
      <c r="AM88" s="18"/>
      <c r="AN88" s="18"/>
      <c r="AO88" s="18"/>
      <c r="AP88" s="18"/>
      <c r="AQ88" s="18"/>
    </row>
    <row r="89" spans="1:43 16369:16369" ht="63.75" customHeight="1" x14ac:dyDescent="0.25">
      <c r="A89" s="17" t="s">
        <v>119</v>
      </c>
      <c r="B89" s="104"/>
      <c r="C89" s="10">
        <v>1</v>
      </c>
      <c r="D89" s="10">
        <v>1</v>
      </c>
      <c r="E89" s="10">
        <v>1</v>
      </c>
      <c r="F89" s="10">
        <v>1</v>
      </c>
      <c r="G89" s="10">
        <v>1</v>
      </c>
      <c r="H89" s="10">
        <v>1</v>
      </c>
      <c r="I89" s="10">
        <v>1</v>
      </c>
      <c r="J89" s="10">
        <v>1</v>
      </c>
      <c r="K89" s="10">
        <v>1</v>
      </c>
      <c r="L89" s="10">
        <v>1</v>
      </c>
      <c r="M89" s="10">
        <v>1</v>
      </c>
      <c r="N89" s="10">
        <v>1</v>
      </c>
      <c r="O89" s="10">
        <v>1</v>
      </c>
      <c r="P89" s="10">
        <v>0</v>
      </c>
      <c r="Q89" s="10">
        <v>1</v>
      </c>
      <c r="R89" s="10">
        <v>1</v>
      </c>
      <c r="S89" s="10">
        <v>1417.32</v>
      </c>
      <c r="T89" s="17"/>
      <c r="U89" s="7">
        <v>1</v>
      </c>
      <c r="V89" s="7">
        <v>1</v>
      </c>
      <c r="W89" s="7">
        <v>0</v>
      </c>
      <c r="X89" s="7">
        <v>0</v>
      </c>
      <c r="Y89" s="9"/>
      <c r="Z89" s="9"/>
      <c r="AA89" s="7"/>
      <c r="AB89" s="7"/>
      <c r="AC89" s="7"/>
      <c r="AD89" s="8"/>
      <c r="AE89" s="8">
        <v>43887</v>
      </c>
      <c r="AF89" s="9">
        <v>1019.22</v>
      </c>
      <c r="AG89" s="18"/>
      <c r="AH89" s="18"/>
      <c r="AI89" s="18"/>
      <c r="AJ89" s="9"/>
      <c r="AK89" s="9">
        <v>1</v>
      </c>
      <c r="AL89" s="18"/>
      <c r="AM89" s="18"/>
      <c r="AN89" s="18"/>
      <c r="AO89" s="18"/>
      <c r="AP89" s="18"/>
      <c r="AQ89" s="18"/>
    </row>
    <row r="90" spans="1:43 16369:16369" ht="51" customHeight="1" x14ac:dyDescent="0.25">
      <c r="A90" s="17" t="s">
        <v>120</v>
      </c>
      <c r="B90" s="104"/>
      <c r="C90" s="10">
        <v>1</v>
      </c>
      <c r="D90" s="10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0">
        <v>1</v>
      </c>
      <c r="N90" s="10">
        <v>1</v>
      </c>
      <c r="O90" s="10">
        <v>1</v>
      </c>
      <c r="P90" s="10">
        <v>0</v>
      </c>
      <c r="Q90" s="10">
        <v>1</v>
      </c>
      <c r="R90" s="10">
        <v>1</v>
      </c>
      <c r="S90" s="10">
        <v>1417.32</v>
      </c>
      <c r="T90" s="17"/>
      <c r="U90" s="7">
        <v>1</v>
      </c>
      <c r="V90" s="7">
        <v>1</v>
      </c>
      <c r="W90" s="7">
        <v>0</v>
      </c>
      <c r="X90" s="7">
        <v>0</v>
      </c>
      <c r="Y90" s="9"/>
      <c r="Z90" s="9"/>
      <c r="AA90" s="7"/>
      <c r="AB90" s="7"/>
      <c r="AC90" s="8"/>
      <c r="AD90" s="8"/>
      <c r="AE90" s="8">
        <v>43889</v>
      </c>
      <c r="AF90" s="9">
        <v>1376.72</v>
      </c>
      <c r="AG90" s="18"/>
      <c r="AH90" s="18"/>
      <c r="AI90" s="18"/>
      <c r="AJ90" s="9"/>
      <c r="AK90" s="9">
        <v>1</v>
      </c>
      <c r="AL90" s="18"/>
      <c r="AM90" s="18"/>
      <c r="AN90" s="18"/>
      <c r="AO90" s="18"/>
      <c r="AP90" s="18"/>
      <c r="AQ90" s="18"/>
    </row>
    <row r="91" spans="1:43 16369:16369" ht="60.75" customHeight="1" x14ac:dyDescent="0.25">
      <c r="A91" s="17" t="s">
        <v>121</v>
      </c>
      <c r="B91" s="105">
        <v>44594</v>
      </c>
      <c r="C91" s="10">
        <v>1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10">
        <v>1</v>
      </c>
      <c r="P91" s="10">
        <v>0</v>
      </c>
      <c r="Q91" s="10">
        <v>1</v>
      </c>
      <c r="R91" s="10">
        <v>1</v>
      </c>
      <c r="S91" s="10">
        <v>1784.17</v>
      </c>
      <c r="T91" s="17"/>
      <c r="U91" s="7">
        <v>1</v>
      </c>
      <c r="V91" s="7">
        <v>1</v>
      </c>
      <c r="W91" s="7">
        <v>1</v>
      </c>
      <c r="X91" s="7">
        <v>0</v>
      </c>
      <c r="Y91" s="9"/>
      <c r="Z91" s="9"/>
      <c r="AA91" s="7"/>
      <c r="AB91" s="7"/>
      <c r="AC91" s="8"/>
      <c r="AD91" s="8">
        <v>43864</v>
      </c>
      <c r="AE91" s="8"/>
      <c r="AF91" s="9">
        <v>1471.52</v>
      </c>
      <c r="AG91" s="18" t="s">
        <v>60</v>
      </c>
      <c r="AH91" s="18" t="s">
        <v>61</v>
      </c>
      <c r="AI91" s="18"/>
      <c r="AJ91" s="9"/>
      <c r="AK91" s="9">
        <v>1</v>
      </c>
      <c r="AL91" s="18"/>
      <c r="AM91" s="18"/>
      <c r="AN91" s="18"/>
      <c r="AO91" s="18"/>
      <c r="AP91" s="18"/>
      <c r="AQ91" s="18"/>
    </row>
    <row r="92" spans="1:43 16369:16369" ht="78.75" customHeight="1" x14ac:dyDescent="0.25">
      <c r="A92" s="17" t="s">
        <v>122</v>
      </c>
      <c r="B92" s="105"/>
      <c r="C92" s="10">
        <v>1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1</v>
      </c>
      <c r="L92" s="10">
        <v>1</v>
      </c>
      <c r="M92" s="10">
        <v>1</v>
      </c>
      <c r="N92" s="10">
        <v>1</v>
      </c>
      <c r="O92" s="10">
        <v>1</v>
      </c>
      <c r="P92" s="10">
        <v>0</v>
      </c>
      <c r="Q92" s="10">
        <v>1</v>
      </c>
      <c r="R92" s="10">
        <v>1</v>
      </c>
      <c r="S92" s="10">
        <v>1740.3</v>
      </c>
      <c r="T92" s="17"/>
      <c r="U92" s="7">
        <v>0</v>
      </c>
      <c r="V92" s="7">
        <v>0</v>
      </c>
      <c r="W92" s="7">
        <v>1</v>
      </c>
      <c r="X92" s="7">
        <v>0</v>
      </c>
      <c r="Y92" s="9"/>
      <c r="Z92" s="9"/>
      <c r="AA92" s="7"/>
      <c r="AB92" s="7"/>
      <c r="AC92" s="8"/>
      <c r="AD92" s="8"/>
      <c r="AE92" s="8">
        <v>43881</v>
      </c>
      <c r="AF92" s="9">
        <v>1431.32</v>
      </c>
      <c r="AG92" s="20"/>
      <c r="AH92" s="18" t="s">
        <v>62</v>
      </c>
      <c r="AI92" s="18"/>
      <c r="AJ92" s="9"/>
      <c r="AK92" s="9">
        <v>1</v>
      </c>
      <c r="AL92" s="18"/>
      <c r="AM92" s="18"/>
      <c r="AN92" s="18"/>
      <c r="AO92" s="18"/>
      <c r="AP92" s="18"/>
      <c r="AQ92" s="18"/>
    </row>
    <row r="93" spans="1:43 16369:16369" ht="78.75" customHeight="1" x14ac:dyDescent="0.25">
      <c r="A93" s="17" t="s">
        <v>123</v>
      </c>
      <c r="B93" s="105"/>
      <c r="C93" s="10">
        <v>1</v>
      </c>
      <c r="D93" s="10">
        <v>1</v>
      </c>
      <c r="E93" s="10">
        <v>1</v>
      </c>
      <c r="F93" s="10">
        <v>1</v>
      </c>
      <c r="G93" s="10">
        <v>1</v>
      </c>
      <c r="H93" s="10">
        <v>1</v>
      </c>
      <c r="I93" s="10">
        <v>1</v>
      </c>
      <c r="J93" s="10">
        <v>1</v>
      </c>
      <c r="K93" s="10">
        <v>1</v>
      </c>
      <c r="L93" s="10">
        <v>1</v>
      </c>
      <c r="M93" s="10">
        <v>1</v>
      </c>
      <c r="N93" s="10">
        <v>1</v>
      </c>
      <c r="O93" s="10">
        <v>1</v>
      </c>
      <c r="P93" s="10">
        <v>0</v>
      </c>
      <c r="Q93" s="10">
        <v>1</v>
      </c>
      <c r="R93" s="10">
        <v>1</v>
      </c>
      <c r="S93" s="10">
        <v>1831.58</v>
      </c>
      <c r="T93" s="17"/>
      <c r="U93" s="7"/>
      <c r="V93" s="7"/>
      <c r="W93" s="7"/>
      <c r="X93" s="7"/>
      <c r="Y93" s="9"/>
      <c r="Z93" s="9"/>
      <c r="AA93" s="7"/>
      <c r="AB93" s="7"/>
      <c r="AC93" s="8"/>
      <c r="AD93" s="8"/>
      <c r="AE93" s="8"/>
      <c r="AF93" s="9"/>
      <c r="AG93" s="20"/>
      <c r="AH93" s="18"/>
      <c r="AI93" s="18"/>
      <c r="AJ93" s="9"/>
      <c r="AK93" s="9">
        <v>1</v>
      </c>
      <c r="AL93" s="18"/>
      <c r="AM93" s="18"/>
      <c r="AN93" s="18"/>
      <c r="AO93" s="18"/>
      <c r="AP93" s="18"/>
      <c r="AQ93" s="18"/>
    </row>
    <row r="94" spans="1:43 16369:16369" ht="78.75" customHeight="1" x14ac:dyDescent="0.25">
      <c r="A94" s="17" t="s">
        <v>124</v>
      </c>
      <c r="B94" s="105"/>
      <c r="C94" s="10">
        <v>1</v>
      </c>
      <c r="D94" s="10">
        <v>1</v>
      </c>
      <c r="E94" s="10">
        <v>1</v>
      </c>
      <c r="F94" s="10">
        <v>1</v>
      </c>
      <c r="G94" s="10">
        <v>1</v>
      </c>
      <c r="H94" s="10">
        <v>1</v>
      </c>
      <c r="I94" s="10">
        <v>1</v>
      </c>
      <c r="J94" s="10">
        <v>1</v>
      </c>
      <c r="K94" s="10">
        <v>1</v>
      </c>
      <c r="L94" s="10">
        <v>1</v>
      </c>
      <c r="M94" s="10">
        <v>1</v>
      </c>
      <c r="N94" s="10">
        <v>1</v>
      </c>
      <c r="O94" s="10">
        <v>1</v>
      </c>
      <c r="P94" s="10">
        <v>0</v>
      </c>
      <c r="Q94" s="10">
        <v>1</v>
      </c>
      <c r="R94" s="10">
        <v>1</v>
      </c>
      <c r="S94" s="10">
        <v>1777.78</v>
      </c>
      <c r="T94" s="17"/>
      <c r="U94" s="7"/>
      <c r="V94" s="7"/>
      <c r="W94" s="7"/>
      <c r="X94" s="7"/>
      <c r="Y94" s="9"/>
      <c r="Z94" s="9"/>
      <c r="AA94" s="7"/>
      <c r="AB94" s="7"/>
      <c r="AC94" s="8"/>
      <c r="AD94" s="8"/>
      <c r="AE94" s="8"/>
      <c r="AF94" s="9"/>
      <c r="AG94" s="20"/>
      <c r="AH94" s="18"/>
      <c r="AI94" s="18"/>
      <c r="AJ94" s="9"/>
      <c r="AK94" s="9">
        <v>1</v>
      </c>
      <c r="AL94" s="18"/>
      <c r="AM94" s="18"/>
      <c r="AN94" s="18"/>
      <c r="AO94" s="18"/>
      <c r="AP94" s="18"/>
      <c r="AQ94" s="18"/>
    </row>
    <row r="95" spans="1:43 16369:16369" ht="78.75" customHeight="1" x14ac:dyDescent="0.25">
      <c r="A95" s="17" t="s">
        <v>125</v>
      </c>
      <c r="B95" s="105"/>
      <c r="C95" s="10">
        <v>1</v>
      </c>
      <c r="D95" s="10">
        <v>1</v>
      </c>
      <c r="E95" s="10">
        <v>1</v>
      </c>
      <c r="F95" s="10">
        <v>1</v>
      </c>
      <c r="G95" s="10">
        <v>1</v>
      </c>
      <c r="H95" s="10">
        <v>1</v>
      </c>
      <c r="I95" s="10">
        <v>1</v>
      </c>
      <c r="J95" s="10">
        <v>1</v>
      </c>
      <c r="K95" s="10">
        <v>1</v>
      </c>
      <c r="L95" s="10">
        <v>1</v>
      </c>
      <c r="M95" s="10">
        <v>1</v>
      </c>
      <c r="N95" s="10">
        <v>1</v>
      </c>
      <c r="O95" s="10">
        <v>1</v>
      </c>
      <c r="P95" s="10">
        <v>0</v>
      </c>
      <c r="Q95" s="10">
        <v>1</v>
      </c>
      <c r="R95" s="10">
        <v>1</v>
      </c>
      <c r="S95" s="10">
        <v>1844.14</v>
      </c>
      <c r="T95" s="17"/>
      <c r="U95" s="7"/>
      <c r="V95" s="7"/>
      <c r="W95" s="7"/>
      <c r="X95" s="7"/>
      <c r="Y95" s="9"/>
      <c r="Z95" s="9"/>
      <c r="AA95" s="7"/>
      <c r="AB95" s="7"/>
      <c r="AC95" s="8"/>
      <c r="AD95" s="8"/>
      <c r="AE95" s="8"/>
      <c r="AF95" s="9"/>
      <c r="AG95" s="20"/>
      <c r="AH95" s="18"/>
      <c r="AI95" s="18"/>
      <c r="AJ95" s="9"/>
      <c r="AK95" s="9">
        <v>1</v>
      </c>
      <c r="AL95" s="18"/>
      <c r="AM95" s="18"/>
      <c r="AN95" s="18"/>
      <c r="AO95" s="18"/>
      <c r="AP95" s="18"/>
      <c r="AQ95" s="18"/>
    </row>
    <row r="96" spans="1:43 16369:16369" ht="78.75" customHeight="1" x14ac:dyDescent="0.25">
      <c r="A96" s="17" t="s">
        <v>126</v>
      </c>
      <c r="B96" s="105"/>
      <c r="C96" s="10">
        <v>1</v>
      </c>
      <c r="D96" s="10">
        <v>1</v>
      </c>
      <c r="E96" s="10">
        <v>1</v>
      </c>
      <c r="F96" s="10">
        <v>1</v>
      </c>
      <c r="G96" s="10">
        <v>1</v>
      </c>
      <c r="H96" s="10">
        <v>1</v>
      </c>
      <c r="I96" s="10">
        <v>1</v>
      </c>
      <c r="J96" s="10">
        <v>1</v>
      </c>
      <c r="K96" s="10">
        <v>1</v>
      </c>
      <c r="L96" s="10">
        <v>1</v>
      </c>
      <c r="M96" s="10">
        <v>1</v>
      </c>
      <c r="N96" s="10">
        <v>1</v>
      </c>
      <c r="O96" s="10">
        <v>1</v>
      </c>
      <c r="P96" s="10">
        <v>0</v>
      </c>
      <c r="Q96" s="10">
        <v>1</v>
      </c>
      <c r="R96" s="10">
        <v>1</v>
      </c>
      <c r="S96" s="10">
        <v>1746.7</v>
      </c>
      <c r="T96" s="17"/>
      <c r="U96" s="7"/>
      <c r="V96" s="7"/>
      <c r="W96" s="7"/>
      <c r="X96" s="7"/>
      <c r="Y96" s="9"/>
      <c r="Z96" s="9"/>
      <c r="AA96" s="7"/>
      <c r="AB96" s="7"/>
      <c r="AC96" s="8"/>
      <c r="AD96" s="8"/>
      <c r="AE96" s="8"/>
      <c r="AF96" s="9"/>
      <c r="AG96" s="20"/>
      <c r="AH96" s="18"/>
      <c r="AI96" s="18"/>
      <c r="AJ96" s="9"/>
      <c r="AK96" s="9">
        <v>1</v>
      </c>
      <c r="AL96" s="18"/>
      <c r="AM96" s="18"/>
      <c r="AN96" s="18"/>
      <c r="AO96" s="18"/>
      <c r="AP96" s="18"/>
      <c r="AQ96" s="18"/>
    </row>
    <row r="97" spans="1:43" ht="78.75" customHeight="1" x14ac:dyDescent="0.25">
      <c r="A97" s="17" t="s">
        <v>152</v>
      </c>
      <c r="B97" s="105"/>
      <c r="C97" s="10">
        <v>1</v>
      </c>
      <c r="D97" s="10">
        <v>1</v>
      </c>
      <c r="E97" s="10">
        <v>1</v>
      </c>
      <c r="F97" s="10">
        <v>1</v>
      </c>
      <c r="G97" s="10">
        <v>1</v>
      </c>
      <c r="H97" s="10">
        <v>1</v>
      </c>
      <c r="I97" s="10">
        <v>1</v>
      </c>
      <c r="J97" s="10">
        <v>1</v>
      </c>
      <c r="K97" s="10">
        <v>1</v>
      </c>
      <c r="L97" s="10">
        <v>1</v>
      </c>
      <c r="M97" s="10">
        <v>1</v>
      </c>
      <c r="N97" s="10">
        <v>1</v>
      </c>
      <c r="O97" s="10">
        <v>1</v>
      </c>
      <c r="P97" s="10">
        <v>0</v>
      </c>
      <c r="Q97" s="10">
        <v>1</v>
      </c>
      <c r="R97" s="10">
        <v>1</v>
      </c>
      <c r="S97" s="10">
        <v>2351.5700000000002</v>
      </c>
      <c r="T97" s="17"/>
      <c r="U97" s="7"/>
      <c r="V97" s="7"/>
      <c r="W97" s="7"/>
      <c r="X97" s="7"/>
      <c r="Y97" s="9"/>
      <c r="Z97" s="9"/>
      <c r="AA97" s="7"/>
      <c r="AB97" s="7"/>
      <c r="AC97" s="8"/>
      <c r="AD97" s="8"/>
      <c r="AE97" s="8"/>
      <c r="AF97" s="9"/>
      <c r="AG97" s="20"/>
      <c r="AH97" s="18"/>
      <c r="AI97" s="18"/>
      <c r="AJ97" s="9"/>
      <c r="AK97" s="9">
        <v>1</v>
      </c>
      <c r="AL97" s="18"/>
      <c r="AM97" s="18"/>
      <c r="AN97" s="18"/>
      <c r="AO97" s="18"/>
      <c r="AP97" s="18"/>
      <c r="AQ97" s="18"/>
    </row>
    <row r="98" spans="1:43" ht="78.75" customHeight="1" x14ac:dyDescent="0.25">
      <c r="A98" s="17" t="s">
        <v>151</v>
      </c>
      <c r="B98" s="105"/>
      <c r="C98" s="10">
        <v>1</v>
      </c>
      <c r="D98" s="10">
        <v>1</v>
      </c>
      <c r="E98" s="10">
        <v>1</v>
      </c>
      <c r="F98" s="10">
        <v>1</v>
      </c>
      <c r="G98" s="10">
        <v>1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0">
        <v>1</v>
      </c>
      <c r="N98" s="10">
        <v>1</v>
      </c>
      <c r="O98" s="10">
        <v>1</v>
      </c>
      <c r="P98" s="10">
        <v>0</v>
      </c>
      <c r="Q98" s="10">
        <v>1</v>
      </c>
      <c r="R98" s="10">
        <v>1</v>
      </c>
      <c r="S98" s="10">
        <v>2388.85</v>
      </c>
      <c r="T98" s="17"/>
      <c r="U98" s="7"/>
      <c r="V98" s="7"/>
      <c r="W98" s="7"/>
      <c r="X98" s="7"/>
      <c r="Y98" s="9"/>
      <c r="Z98" s="9"/>
      <c r="AA98" s="7"/>
      <c r="AB98" s="7"/>
      <c r="AC98" s="8"/>
      <c r="AD98" s="8"/>
      <c r="AE98" s="8"/>
      <c r="AF98" s="9"/>
      <c r="AG98" s="20"/>
      <c r="AH98" s="18"/>
      <c r="AI98" s="18"/>
      <c r="AJ98" s="9"/>
      <c r="AK98" s="9">
        <v>1</v>
      </c>
      <c r="AL98" s="18"/>
      <c r="AM98" s="18"/>
      <c r="AN98" s="18"/>
      <c r="AO98" s="18"/>
      <c r="AP98" s="18"/>
      <c r="AQ98" s="18"/>
    </row>
    <row r="99" spans="1:43" ht="78.75" customHeight="1" x14ac:dyDescent="0.25">
      <c r="A99" s="17" t="s">
        <v>153</v>
      </c>
      <c r="B99" s="105"/>
      <c r="C99" s="10">
        <v>1</v>
      </c>
      <c r="D99" s="10">
        <v>1</v>
      </c>
      <c r="E99" s="10">
        <v>1</v>
      </c>
      <c r="F99" s="10">
        <v>1</v>
      </c>
      <c r="G99" s="10">
        <v>1</v>
      </c>
      <c r="H99" s="10">
        <v>1</v>
      </c>
      <c r="I99" s="10">
        <v>1</v>
      </c>
      <c r="J99" s="10">
        <v>1</v>
      </c>
      <c r="K99" s="10">
        <v>1</v>
      </c>
      <c r="L99" s="10">
        <v>1</v>
      </c>
      <c r="M99" s="10">
        <v>1</v>
      </c>
      <c r="N99" s="10">
        <v>1</v>
      </c>
      <c r="O99" s="10">
        <v>1</v>
      </c>
      <c r="P99" s="10">
        <v>0</v>
      </c>
      <c r="Q99" s="10">
        <v>1</v>
      </c>
      <c r="R99" s="10">
        <v>1</v>
      </c>
      <c r="S99" s="10">
        <v>1130.83</v>
      </c>
      <c r="T99" s="17"/>
      <c r="U99" s="7"/>
      <c r="V99" s="7"/>
      <c r="W99" s="7"/>
      <c r="X99" s="7"/>
      <c r="Y99" s="9"/>
      <c r="Z99" s="9"/>
      <c r="AA99" s="7"/>
      <c r="AB99" s="7"/>
      <c r="AC99" s="8"/>
      <c r="AD99" s="8"/>
      <c r="AE99" s="8"/>
      <c r="AF99" s="9"/>
      <c r="AG99" s="20"/>
      <c r="AH99" s="18"/>
      <c r="AI99" s="18"/>
      <c r="AJ99" s="9"/>
      <c r="AK99" s="9">
        <v>1</v>
      </c>
      <c r="AL99" s="18"/>
      <c r="AM99" s="18"/>
      <c r="AN99" s="18"/>
      <c r="AO99" s="18"/>
      <c r="AP99" s="18"/>
      <c r="AQ99" s="18"/>
    </row>
    <row r="100" spans="1:43" ht="78.75" customHeight="1" x14ac:dyDescent="0.25">
      <c r="A100" s="17" t="s">
        <v>261</v>
      </c>
      <c r="B100" s="105"/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0">
        <v>1</v>
      </c>
      <c r="N100" s="10">
        <v>1</v>
      </c>
      <c r="O100" s="10">
        <v>1</v>
      </c>
      <c r="P100" s="10">
        <v>0</v>
      </c>
      <c r="Q100" s="10">
        <v>1</v>
      </c>
      <c r="R100" s="10">
        <v>1</v>
      </c>
      <c r="S100" s="10">
        <v>1452.01</v>
      </c>
      <c r="T100" s="17"/>
      <c r="U100" s="7"/>
      <c r="V100" s="7"/>
      <c r="W100" s="7"/>
      <c r="X100" s="7"/>
      <c r="Y100" s="9"/>
      <c r="Z100" s="9"/>
      <c r="AA100" s="7"/>
      <c r="AB100" s="7"/>
      <c r="AC100" s="8"/>
      <c r="AD100" s="8"/>
      <c r="AE100" s="8"/>
      <c r="AF100" s="9"/>
      <c r="AG100" s="20"/>
      <c r="AH100" s="18"/>
      <c r="AI100" s="18"/>
      <c r="AJ100" s="9"/>
      <c r="AK100" s="9">
        <v>1</v>
      </c>
      <c r="AL100" s="18"/>
      <c r="AM100" s="18"/>
      <c r="AN100" s="18"/>
      <c r="AO100" s="18"/>
      <c r="AP100" s="18"/>
      <c r="AQ100" s="18"/>
    </row>
    <row r="101" spans="1:43" ht="78.75" customHeight="1" x14ac:dyDescent="0.25">
      <c r="A101" s="17" t="s">
        <v>184</v>
      </c>
      <c r="B101" s="105"/>
      <c r="C101" s="10">
        <v>1</v>
      </c>
      <c r="D101" s="10">
        <v>1</v>
      </c>
      <c r="E101" s="10">
        <v>1</v>
      </c>
      <c r="F101" s="10">
        <v>1</v>
      </c>
      <c r="G101" s="10">
        <v>1</v>
      </c>
      <c r="H101" s="10">
        <v>1</v>
      </c>
      <c r="I101" s="10">
        <v>1</v>
      </c>
      <c r="J101" s="10">
        <v>1</v>
      </c>
      <c r="K101" s="10">
        <v>1</v>
      </c>
      <c r="L101" s="10">
        <v>1</v>
      </c>
      <c r="M101" s="10">
        <v>1</v>
      </c>
      <c r="N101" s="10">
        <v>1</v>
      </c>
      <c r="O101" s="10">
        <v>1</v>
      </c>
      <c r="P101" s="10">
        <v>0</v>
      </c>
      <c r="Q101" s="10">
        <v>1</v>
      </c>
      <c r="R101" s="10">
        <v>1</v>
      </c>
      <c r="S101" s="10">
        <v>3831.64</v>
      </c>
      <c r="T101" s="17"/>
      <c r="U101" s="7"/>
      <c r="V101" s="7"/>
      <c r="W101" s="7"/>
      <c r="X101" s="7"/>
      <c r="Y101" s="9"/>
      <c r="Z101" s="9"/>
      <c r="AA101" s="7"/>
      <c r="AB101" s="7"/>
      <c r="AC101" s="8"/>
      <c r="AD101" s="8"/>
      <c r="AE101" s="8"/>
      <c r="AF101" s="9"/>
      <c r="AG101" s="20"/>
      <c r="AH101" s="18"/>
      <c r="AI101" s="18"/>
      <c r="AJ101" s="9"/>
      <c r="AK101" s="9">
        <v>1</v>
      </c>
      <c r="AL101" s="18"/>
      <c r="AM101" s="18"/>
      <c r="AN101" s="18"/>
      <c r="AO101" s="18"/>
      <c r="AP101" s="18"/>
      <c r="AQ101" s="18"/>
    </row>
    <row r="102" spans="1:43" ht="144.75" customHeight="1" x14ac:dyDescent="0.25">
      <c r="A102" s="17" t="s">
        <v>185</v>
      </c>
      <c r="B102" s="105"/>
      <c r="C102" s="10">
        <v>1</v>
      </c>
      <c r="D102" s="10">
        <v>1</v>
      </c>
      <c r="E102" s="10">
        <v>1</v>
      </c>
      <c r="F102" s="10">
        <v>1</v>
      </c>
      <c r="G102" s="10">
        <v>1</v>
      </c>
      <c r="H102" s="10">
        <v>1</v>
      </c>
      <c r="I102" s="10">
        <v>1</v>
      </c>
      <c r="J102" s="10">
        <v>1</v>
      </c>
      <c r="K102" s="10">
        <v>1</v>
      </c>
      <c r="L102" s="10">
        <v>1</v>
      </c>
      <c r="M102" s="10">
        <v>1</v>
      </c>
      <c r="N102" s="10">
        <v>1</v>
      </c>
      <c r="O102" s="10">
        <v>1</v>
      </c>
      <c r="P102" s="10">
        <v>0</v>
      </c>
      <c r="Q102" s="10">
        <v>1</v>
      </c>
      <c r="R102" s="10">
        <v>1</v>
      </c>
      <c r="S102" s="10">
        <v>3251.04</v>
      </c>
      <c r="T102" s="17"/>
      <c r="U102" s="7"/>
      <c r="V102" s="7"/>
      <c r="W102" s="7"/>
      <c r="X102" s="7"/>
      <c r="Y102" s="9"/>
      <c r="Z102" s="9"/>
      <c r="AA102" s="7"/>
      <c r="AB102" s="7"/>
      <c r="AC102" s="8"/>
      <c r="AD102" s="8"/>
      <c r="AE102" s="8"/>
      <c r="AF102" s="9"/>
      <c r="AG102" s="20"/>
      <c r="AH102" s="18"/>
      <c r="AI102" s="18"/>
      <c r="AJ102" s="9"/>
      <c r="AK102" s="9">
        <v>1</v>
      </c>
      <c r="AL102" s="18"/>
      <c r="AM102" s="18"/>
      <c r="AN102" s="18"/>
      <c r="AO102" s="18"/>
      <c r="AP102" s="18"/>
      <c r="AQ102" s="18"/>
    </row>
    <row r="103" spans="1:43" ht="64.5" customHeight="1" x14ac:dyDescent="0.25">
      <c r="A103" s="17" t="s">
        <v>186</v>
      </c>
      <c r="B103" s="122"/>
      <c r="C103" s="10">
        <v>1</v>
      </c>
      <c r="D103" s="10">
        <v>1</v>
      </c>
      <c r="E103" s="10">
        <v>1</v>
      </c>
      <c r="F103" s="10">
        <v>1</v>
      </c>
      <c r="G103" s="10">
        <v>1</v>
      </c>
      <c r="H103" s="10">
        <v>1</v>
      </c>
      <c r="I103" s="10">
        <v>1</v>
      </c>
      <c r="J103" s="10">
        <v>1</v>
      </c>
      <c r="K103" s="10">
        <v>1</v>
      </c>
      <c r="L103" s="10">
        <v>1</v>
      </c>
      <c r="M103" s="10">
        <v>1</v>
      </c>
      <c r="N103" s="10">
        <v>1</v>
      </c>
      <c r="O103" s="10">
        <v>1</v>
      </c>
      <c r="P103" s="10">
        <v>0</v>
      </c>
      <c r="Q103" s="10">
        <v>1</v>
      </c>
      <c r="R103" s="10">
        <v>1</v>
      </c>
      <c r="S103" s="10">
        <v>1651.59</v>
      </c>
      <c r="T103" s="17"/>
      <c r="U103" s="7"/>
      <c r="V103" s="7"/>
      <c r="W103" s="7"/>
      <c r="X103" s="7"/>
      <c r="Y103" s="9"/>
      <c r="Z103" s="9"/>
      <c r="AA103" s="7"/>
      <c r="AB103" s="7"/>
      <c r="AC103" s="8"/>
      <c r="AD103" s="8"/>
      <c r="AE103" s="8"/>
      <c r="AF103" s="9"/>
      <c r="AG103" s="20"/>
      <c r="AH103" s="18"/>
      <c r="AI103" s="18"/>
      <c r="AJ103" s="9"/>
      <c r="AK103" s="9">
        <v>1</v>
      </c>
      <c r="AL103" s="18"/>
      <c r="AM103" s="18"/>
      <c r="AN103" s="18"/>
      <c r="AO103" s="18"/>
      <c r="AP103" s="18"/>
      <c r="AQ103" s="18"/>
    </row>
    <row r="104" spans="1:43" ht="15.75" customHeight="1" x14ac:dyDescent="0.25">
      <c r="A104" s="33" t="s">
        <v>63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>
        <f>SUM(S105:S105)</f>
        <v>0</v>
      </c>
      <c r="T104" s="33"/>
      <c r="U104" s="33">
        <f t="shared" ref="U104:AK104" si="13">SUM(U105:U105)</f>
        <v>0</v>
      </c>
      <c r="V104" s="33">
        <f t="shared" si="13"/>
        <v>0</v>
      </c>
      <c r="W104" s="33">
        <f t="shared" si="13"/>
        <v>1</v>
      </c>
      <c r="X104" s="33">
        <f t="shared" si="13"/>
        <v>1</v>
      </c>
      <c r="Y104" s="33">
        <f t="shared" si="13"/>
        <v>0</v>
      </c>
      <c r="Z104" s="33">
        <f t="shared" si="13"/>
        <v>0</v>
      </c>
      <c r="AA104" s="33">
        <f t="shared" si="13"/>
        <v>0</v>
      </c>
      <c r="AB104" s="33">
        <f t="shared" si="13"/>
        <v>0</v>
      </c>
      <c r="AC104" s="33">
        <f t="shared" si="13"/>
        <v>0</v>
      </c>
      <c r="AD104" s="33">
        <f t="shared" si="13"/>
        <v>0</v>
      </c>
      <c r="AE104" s="33">
        <f t="shared" si="13"/>
        <v>43829</v>
      </c>
      <c r="AF104" s="33">
        <f t="shared" si="13"/>
        <v>744.77</v>
      </c>
      <c r="AG104" s="33">
        <f t="shared" si="13"/>
        <v>0</v>
      </c>
      <c r="AH104" s="33">
        <f t="shared" si="13"/>
        <v>0</v>
      </c>
      <c r="AI104" s="33">
        <f t="shared" si="13"/>
        <v>0</v>
      </c>
      <c r="AJ104" s="33">
        <f t="shared" si="13"/>
        <v>0</v>
      </c>
      <c r="AK104" s="33">
        <f t="shared" si="13"/>
        <v>0</v>
      </c>
      <c r="AL104" s="18"/>
      <c r="AM104" s="18"/>
      <c r="AN104" s="18"/>
      <c r="AO104" s="18"/>
      <c r="AP104" s="18"/>
      <c r="AQ104" s="18"/>
    </row>
    <row r="105" spans="1:43" x14ac:dyDescent="0.25">
      <c r="A105" s="17"/>
      <c r="B105" s="12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7"/>
      <c r="U105" s="124"/>
      <c r="V105" s="124"/>
      <c r="W105" s="7">
        <v>1</v>
      </c>
      <c r="X105" s="7">
        <v>1</v>
      </c>
      <c r="Y105" s="23"/>
      <c r="Z105" s="23"/>
      <c r="AA105" s="23"/>
      <c r="AB105" s="23"/>
      <c r="AC105" s="23"/>
      <c r="AD105" s="23"/>
      <c r="AE105" s="125">
        <v>43829</v>
      </c>
      <c r="AF105" s="36">
        <v>744.77</v>
      </c>
      <c r="AG105" s="18"/>
      <c r="AH105" s="18"/>
      <c r="AI105" s="18"/>
      <c r="AJ105" s="9"/>
      <c r="AK105" s="9"/>
      <c r="AL105" s="18"/>
      <c r="AM105" s="18"/>
      <c r="AN105" s="18"/>
      <c r="AO105" s="18"/>
      <c r="AP105" s="18"/>
      <c r="AQ105" s="18"/>
    </row>
    <row r="106" spans="1:43" ht="15.75" customHeight="1" x14ac:dyDescent="0.25">
      <c r="A106" s="33" t="s">
        <v>64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>
        <f>SUM(S107:S118)</f>
        <v>23323.343000000004</v>
      </c>
      <c r="T106" s="33"/>
      <c r="U106" s="33">
        <f t="shared" ref="U106:AK106" si="14">SUM(U107:U118)</f>
        <v>11</v>
      </c>
      <c r="V106" s="33">
        <f t="shared" si="14"/>
        <v>3</v>
      </c>
      <c r="W106" s="33">
        <f t="shared" si="14"/>
        <v>11</v>
      </c>
      <c r="X106" s="33">
        <f t="shared" si="14"/>
        <v>0</v>
      </c>
      <c r="Y106" s="33">
        <f t="shared" si="14"/>
        <v>0</v>
      </c>
      <c r="Z106" s="33">
        <f t="shared" si="14"/>
        <v>0</v>
      </c>
      <c r="AA106" s="33">
        <f t="shared" si="14"/>
        <v>0</v>
      </c>
      <c r="AB106" s="33">
        <f t="shared" si="14"/>
        <v>0</v>
      </c>
      <c r="AC106" s="33">
        <f t="shared" si="14"/>
        <v>0</v>
      </c>
      <c r="AD106" s="33">
        <f t="shared" si="14"/>
        <v>0</v>
      </c>
      <c r="AE106" s="33">
        <f t="shared" si="14"/>
        <v>526663</v>
      </c>
      <c r="AF106" s="33">
        <f t="shared" si="14"/>
        <v>6742.2759999999998</v>
      </c>
      <c r="AG106" s="33">
        <f t="shared" si="14"/>
        <v>0</v>
      </c>
      <c r="AH106" s="33">
        <f t="shared" si="14"/>
        <v>0</v>
      </c>
      <c r="AI106" s="33">
        <f t="shared" si="14"/>
        <v>0</v>
      </c>
      <c r="AJ106" s="33">
        <f t="shared" si="14"/>
        <v>0</v>
      </c>
      <c r="AK106" s="33">
        <f t="shared" si="14"/>
        <v>12</v>
      </c>
      <c r="AL106" s="18"/>
      <c r="AM106" s="18"/>
      <c r="AN106" s="18"/>
      <c r="AO106" s="18"/>
      <c r="AP106" s="18"/>
      <c r="AQ106" s="18"/>
    </row>
    <row r="107" spans="1:43" ht="63" customHeight="1" x14ac:dyDescent="0.25">
      <c r="A107" s="22" t="s">
        <v>108</v>
      </c>
      <c r="B107" s="126"/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0">
        <v>1</v>
      </c>
      <c r="I107" s="10">
        <v>1</v>
      </c>
      <c r="J107" s="10">
        <v>1</v>
      </c>
      <c r="K107" s="10">
        <v>1</v>
      </c>
      <c r="L107" s="10">
        <v>1</v>
      </c>
      <c r="M107" s="10">
        <v>1</v>
      </c>
      <c r="N107" s="10">
        <v>1</v>
      </c>
      <c r="O107" s="10">
        <v>1</v>
      </c>
      <c r="P107" s="10">
        <v>0</v>
      </c>
      <c r="Q107" s="10">
        <v>1</v>
      </c>
      <c r="R107" s="10">
        <v>1</v>
      </c>
      <c r="S107" s="10">
        <v>1375.14</v>
      </c>
      <c r="T107" s="22"/>
      <c r="U107" s="14">
        <v>1</v>
      </c>
      <c r="V107" s="14">
        <v>0</v>
      </c>
      <c r="W107" s="7">
        <v>1</v>
      </c>
      <c r="X107" s="7">
        <v>0</v>
      </c>
      <c r="Y107" s="7"/>
      <c r="Z107" s="9"/>
      <c r="AA107" s="7"/>
      <c r="AB107" s="7"/>
      <c r="AC107" s="8"/>
      <c r="AD107" s="8"/>
      <c r="AE107" s="8">
        <v>43902</v>
      </c>
      <c r="AF107" s="16">
        <v>374.04</v>
      </c>
      <c r="AG107" s="20"/>
      <c r="AH107" s="18" t="s">
        <v>65</v>
      </c>
      <c r="AI107" s="18"/>
      <c r="AJ107" s="9"/>
      <c r="AK107" s="9">
        <v>1</v>
      </c>
      <c r="AL107" s="18"/>
      <c r="AM107" s="18"/>
      <c r="AN107" s="18"/>
      <c r="AO107" s="18"/>
      <c r="AP107" s="18"/>
      <c r="AQ107" s="18"/>
    </row>
    <row r="108" spans="1:43" ht="55.5" customHeight="1" x14ac:dyDescent="0.25">
      <c r="A108" s="22" t="s">
        <v>109</v>
      </c>
      <c r="B108" s="127"/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>
        <v>1</v>
      </c>
      <c r="P108" s="10">
        <v>0</v>
      </c>
      <c r="Q108" s="10">
        <v>1</v>
      </c>
      <c r="R108" s="10">
        <v>1</v>
      </c>
      <c r="S108" s="10">
        <v>1332.51</v>
      </c>
      <c r="T108" s="22"/>
      <c r="U108" s="14"/>
      <c r="V108" s="14"/>
      <c r="W108" s="7"/>
      <c r="X108" s="7">
        <v>0</v>
      </c>
      <c r="Y108" s="23"/>
      <c r="Z108" s="9"/>
      <c r="AA108" s="7"/>
      <c r="AB108" s="7"/>
      <c r="AC108" s="8"/>
      <c r="AD108" s="8"/>
      <c r="AE108" s="8">
        <v>43872</v>
      </c>
      <c r="AF108" s="16">
        <v>923.14</v>
      </c>
      <c r="AG108" s="18"/>
      <c r="AH108" s="18"/>
      <c r="AI108" s="18"/>
      <c r="AJ108" s="9"/>
      <c r="AK108" s="9">
        <v>1</v>
      </c>
      <c r="AL108" s="18"/>
      <c r="AM108" s="18"/>
      <c r="AN108" s="18"/>
      <c r="AO108" s="18"/>
      <c r="AP108" s="18"/>
      <c r="AQ108" s="18"/>
    </row>
    <row r="109" spans="1:43" ht="51" customHeight="1" x14ac:dyDescent="0.25">
      <c r="A109" s="22" t="s">
        <v>110</v>
      </c>
      <c r="B109" s="127"/>
      <c r="C109" s="10">
        <v>1</v>
      </c>
      <c r="D109" s="10">
        <v>1</v>
      </c>
      <c r="E109" s="10">
        <v>1</v>
      </c>
      <c r="F109" s="10">
        <v>1</v>
      </c>
      <c r="G109" s="10">
        <v>1</v>
      </c>
      <c r="H109" s="100">
        <v>1</v>
      </c>
      <c r="I109" s="100">
        <v>1</v>
      </c>
      <c r="J109" s="6">
        <v>1</v>
      </c>
      <c r="K109" s="6">
        <v>1</v>
      </c>
      <c r="L109" s="10">
        <v>1</v>
      </c>
      <c r="M109" s="10">
        <v>1</v>
      </c>
      <c r="N109" s="10">
        <v>1</v>
      </c>
      <c r="O109" s="10">
        <v>1</v>
      </c>
      <c r="P109" s="10">
        <v>0</v>
      </c>
      <c r="Q109" s="10">
        <v>1</v>
      </c>
      <c r="R109" s="10">
        <v>1</v>
      </c>
      <c r="S109" s="10">
        <v>1312.32</v>
      </c>
      <c r="T109" s="22"/>
      <c r="U109" s="14">
        <v>1</v>
      </c>
      <c r="V109" s="14">
        <v>1</v>
      </c>
      <c r="W109" s="7">
        <v>1</v>
      </c>
      <c r="X109" s="7">
        <v>0</v>
      </c>
      <c r="Y109" s="23"/>
      <c r="Z109" s="9"/>
      <c r="AA109" s="7"/>
      <c r="AB109" s="7"/>
      <c r="AC109" s="8"/>
      <c r="AD109" s="8"/>
      <c r="AE109" s="8">
        <v>43902</v>
      </c>
      <c r="AF109" s="16">
        <v>621.18299999999999</v>
      </c>
      <c r="AG109" s="18"/>
      <c r="AH109" s="18" t="s">
        <v>66</v>
      </c>
      <c r="AI109" s="18"/>
      <c r="AJ109" s="9"/>
      <c r="AK109" s="9">
        <v>1</v>
      </c>
      <c r="AL109" s="18"/>
      <c r="AM109" s="18"/>
      <c r="AN109" s="18"/>
      <c r="AO109" s="18"/>
      <c r="AP109" s="18"/>
      <c r="AQ109" s="18"/>
    </row>
    <row r="110" spans="1:43" ht="73.5" customHeight="1" x14ac:dyDescent="0.25">
      <c r="A110" s="22" t="s">
        <v>129</v>
      </c>
      <c r="B110" s="127"/>
      <c r="C110" s="100">
        <v>1</v>
      </c>
      <c r="D110" s="100">
        <v>1</v>
      </c>
      <c r="E110" s="10">
        <v>1</v>
      </c>
      <c r="F110" s="10">
        <v>1</v>
      </c>
      <c r="G110" s="10">
        <v>1</v>
      </c>
      <c r="H110" s="100">
        <v>1</v>
      </c>
      <c r="I110" s="100">
        <v>1</v>
      </c>
      <c r="J110" s="100">
        <v>1</v>
      </c>
      <c r="K110" s="100">
        <v>1</v>
      </c>
      <c r="L110" s="100">
        <v>1</v>
      </c>
      <c r="M110" s="10">
        <v>1</v>
      </c>
      <c r="N110" s="10">
        <v>1</v>
      </c>
      <c r="O110" s="10">
        <v>1</v>
      </c>
      <c r="P110" s="10">
        <v>0</v>
      </c>
      <c r="Q110" s="10">
        <v>1</v>
      </c>
      <c r="R110" s="10">
        <v>1</v>
      </c>
      <c r="S110" s="10">
        <v>1369.826</v>
      </c>
      <c r="T110" s="22"/>
      <c r="U110" s="14">
        <v>1</v>
      </c>
      <c r="V110" s="14">
        <v>0</v>
      </c>
      <c r="W110" s="7">
        <v>1</v>
      </c>
      <c r="X110" s="7">
        <v>0</v>
      </c>
      <c r="Y110" s="23"/>
      <c r="Z110" s="9"/>
      <c r="AA110" s="7"/>
      <c r="AB110" s="7"/>
      <c r="AC110" s="8"/>
      <c r="AD110" s="8"/>
      <c r="AE110" s="8">
        <v>43903</v>
      </c>
      <c r="AF110" s="16">
        <v>337.45400000000001</v>
      </c>
      <c r="AG110" s="18"/>
      <c r="AH110" s="18" t="s">
        <v>67</v>
      </c>
      <c r="AI110" s="18"/>
      <c r="AJ110" s="9"/>
      <c r="AK110" s="9">
        <v>1</v>
      </c>
      <c r="AL110" s="18"/>
      <c r="AM110" s="18"/>
      <c r="AN110" s="18"/>
      <c r="AO110" s="18"/>
      <c r="AP110" s="18"/>
      <c r="AQ110" s="18"/>
    </row>
    <row r="111" spans="1:43" ht="110.25" customHeight="1" x14ac:dyDescent="0.25">
      <c r="A111" s="22" t="s">
        <v>229</v>
      </c>
      <c r="B111" s="127"/>
      <c r="C111" s="100">
        <v>1</v>
      </c>
      <c r="D111" s="100">
        <v>1</v>
      </c>
      <c r="E111" s="100">
        <v>0</v>
      </c>
      <c r="F111" s="100">
        <v>1</v>
      </c>
      <c r="G111" s="100">
        <v>1</v>
      </c>
      <c r="H111" s="100">
        <v>1</v>
      </c>
      <c r="I111" s="100">
        <v>1</v>
      </c>
      <c r="J111" s="100">
        <v>1</v>
      </c>
      <c r="K111" s="100">
        <v>1</v>
      </c>
      <c r="L111" s="10">
        <v>1</v>
      </c>
      <c r="M111" s="10">
        <v>1</v>
      </c>
      <c r="N111" s="10">
        <v>1</v>
      </c>
      <c r="O111" s="10">
        <v>1</v>
      </c>
      <c r="P111" s="10">
        <v>0</v>
      </c>
      <c r="Q111" s="10">
        <v>1</v>
      </c>
      <c r="R111" s="10">
        <v>1</v>
      </c>
      <c r="S111" s="10">
        <v>2083.9470000000001</v>
      </c>
      <c r="T111" s="22"/>
      <c r="U111" s="14">
        <v>1</v>
      </c>
      <c r="V111" s="14">
        <v>0</v>
      </c>
      <c r="W111" s="7">
        <v>1</v>
      </c>
      <c r="X111" s="7">
        <v>0</v>
      </c>
      <c r="Y111" s="23"/>
      <c r="Z111" s="9"/>
      <c r="AA111" s="7"/>
      <c r="AB111" s="7"/>
      <c r="AC111" s="8"/>
      <c r="AD111" s="8"/>
      <c r="AE111" s="8">
        <v>43903</v>
      </c>
      <c r="AF111" s="16">
        <v>364.245</v>
      </c>
      <c r="AG111" s="18"/>
      <c r="AH111" s="18" t="s">
        <v>68</v>
      </c>
      <c r="AI111" s="18"/>
      <c r="AJ111" s="9"/>
      <c r="AK111" s="9">
        <v>1</v>
      </c>
      <c r="AL111" s="18"/>
      <c r="AM111" s="18"/>
      <c r="AN111" s="18"/>
      <c r="AO111" s="18"/>
      <c r="AP111" s="18"/>
      <c r="AQ111" s="18"/>
    </row>
    <row r="112" spans="1:43" ht="80.25" customHeight="1" x14ac:dyDescent="0.25">
      <c r="A112" s="22" t="s">
        <v>130</v>
      </c>
      <c r="B112" s="127"/>
      <c r="C112" s="100">
        <v>1</v>
      </c>
      <c r="D112" s="100">
        <v>1</v>
      </c>
      <c r="E112" s="10">
        <v>1</v>
      </c>
      <c r="F112" s="10">
        <v>1</v>
      </c>
      <c r="G112" s="10">
        <v>1</v>
      </c>
      <c r="H112" s="10">
        <v>1</v>
      </c>
      <c r="I112" s="10">
        <v>1</v>
      </c>
      <c r="J112" s="100">
        <v>1</v>
      </c>
      <c r="K112" s="100">
        <v>1</v>
      </c>
      <c r="L112" s="10">
        <v>1</v>
      </c>
      <c r="M112" s="10">
        <v>1</v>
      </c>
      <c r="N112" s="10">
        <v>1</v>
      </c>
      <c r="O112" s="10">
        <v>1</v>
      </c>
      <c r="P112" s="10">
        <v>0</v>
      </c>
      <c r="Q112" s="10">
        <v>1</v>
      </c>
      <c r="R112" s="10">
        <v>1</v>
      </c>
      <c r="S112" s="10">
        <v>2038.19</v>
      </c>
      <c r="T112" s="22"/>
      <c r="U112" s="14">
        <v>1</v>
      </c>
      <c r="V112" s="14">
        <v>0</v>
      </c>
      <c r="W112" s="7">
        <v>1</v>
      </c>
      <c r="X112" s="7">
        <v>0</v>
      </c>
      <c r="Y112" s="23"/>
      <c r="Z112" s="9"/>
      <c r="AA112" s="7"/>
      <c r="AB112" s="7"/>
      <c r="AC112" s="8"/>
      <c r="AD112" s="8"/>
      <c r="AE112" s="8">
        <v>43902</v>
      </c>
      <c r="AF112" s="16">
        <v>337.45400000000001</v>
      </c>
      <c r="AG112" s="18"/>
      <c r="AH112" s="18" t="s">
        <v>69</v>
      </c>
      <c r="AI112" s="18"/>
      <c r="AJ112" s="9"/>
      <c r="AK112" s="9">
        <v>1</v>
      </c>
      <c r="AL112" s="18"/>
      <c r="AM112" s="18"/>
      <c r="AN112" s="18"/>
      <c r="AO112" s="18"/>
      <c r="AP112" s="18"/>
      <c r="AQ112" s="18"/>
    </row>
    <row r="113" spans="1:43" ht="63" customHeight="1" x14ac:dyDescent="0.25">
      <c r="A113" s="22" t="s">
        <v>147</v>
      </c>
      <c r="B113" s="128">
        <v>44595</v>
      </c>
      <c r="C113" s="10">
        <v>1</v>
      </c>
      <c r="D113" s="10">
        <v>1</v>
      </c>
      <c r="E113" s="10">
        <v>1</v>
      </c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1</v>
      </c>
      <c r="N113" s="10">
        <v>0</v>
      </c>
      <c r="O113" s="10">
        <v>1</v>
      </c>
      <c r="P113" s="10">
        <v>1</v>
      </c>
      <c r="Q113" s="10">
        <v>0</v>
      </c>
      <c r="R113" s="10">
        <v>0</v>
      </c>
      <c r="S113" s="10">
        <v>2342.8200000000002</v>
      </c>
      <c r="T113" s="22"/>
      <c r="U113" s="14">
        <v>1</v>
      </c>
      <c r="V113" s="14"/>
      <c r="W113" s="7">
        <v>1</v>
      </c>
      <c r="X113" s="7">
        <v>0</v>
      </c>
      <c r="Y113" s="23"/>
      <c r="Z113" s="9"/>
      <c r="AA113" s="7"/>
      <c r="AB113" s="7"/>
      <c r="AC113" s="8"/>
      <c r="AD113" s="8"/>
      <c r="AE113" s="8">
        <v>43819</v>
      </c>
      <c r="AF113" s="16">
        <v>562.48</v>
      </c>
      <c r="AG113" s="18"/>
      <c r="AH113" s="18"/>
      <c r="AI113" s="18"/>
      <c r="AJ113" s="9"/>
      <c r="AK113" s="9">
        <v>1</v>
      </c>
      <c r="AL113" s="18"/>
      <c r="AM113" s="18"/>
      <c r="AN113" s="18"/>
      <c r="AO113" s="18"/>
      <c r="AP113" s="18"/>
      <c r="AQ113" s="18"/>
    </row>
    <row r="114" spans="1:43" ht="70.5" customHeight="1" x14ac:dyDescent="0.25">
      <c r="A114" s="15" t="s">
        <v>247</v>
      </c>
      <c r="B114" s="129" t="s">
        <v>246</v>
      </c>
      <c r="C114" s="10">
        <v>1</v>
      </c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10">
        <v>1</v>
      </c>
      <c r="L114" s="10">
        <v>1</v>
      </c>
      <c r="M114" s="10">
        <v>1</v>
      </c>
      <c r="N114" s="10">
        <v>1</v>
      </c>
      <c r="O114" s="10">
        <v>1</v>
      </c>
      <c r="P114" s="10">
        <v>0</v>
      </c>
      <c r="Q114" s="10">
        <v>1</v>
      </c>
      <c r="R114" s="10">
        <v>1</v>
      </c>
      <c r="S114" s="10">
        <v>2608.75</v>
      </c>
      <c r="T114" s="15"/>
      <c r="U114" s="14">
        <v>1</v>
      </c>
      <c r="V114" s="14">
        <v>0</v>
      </c>
      <c r="W114" s="7">
        <v>1</v>
      </c>
      <c r="X114" s="7">
        <v>0</v>
      </c>
      <c r="Y114" s="23"/>
      <c r="Z114" s="9"/>
      <c r="AA114" s="7"/>
      <c r="AB114" s="7"/>
      <c r="AC114" s="8"/>
      <c r="AD114" s="8"/>
      <c r="AE114" s="130">
        <v>43896</v>
      </c>
      <c r="AF114" s="19">
        <v>263.58</v>
      </c>
      <c r="AG114" s="18"/>
      <c r="AH114" s="18"/>
      <c r="AI114" s="18"/>
      <c r="AJ114" s="9"/>
      <c r="AK114" s="9">
        <v>1</v>
      </c>
      <c r="AL114" s="18"/>
      <c r="AM114" s="18"/>
      <c r="AN114" s="18"/>
      <c r="AO114" s="18"/>
      <c r="AP114" s="18"/>
      <c r="AQ114" s="18"/>
    </row>
    <row r="115" spans="1:43" ht="63.75" customHeight="1" x14ac:dyDescent="0.25">
      <c r="A115" s="15" t="s">
        <v>225</v>
      </c>
      <c r="B115" s="129"/>
      <c r="C115" s="10">
        <v>1</v>
      </c>
      <c r="D115" s="10">
        <v>1</v>
      </c>
      <c r="E115" s="10">
        <v>1</v>
      </c>
      <c r="F115" s="10">
        <v>1</v>
      </c>
      <c r="G115" s="10">
        <v>1</v>
      </c>
      <c r="H115" s="10">
        <v>1</v>
      </c>
      <c r="I115" s="10">
        <v>1</v>
      </c>
      <c r="J115" s="10">
        <v>1</v>
      </c>
      <c r="K115" s="10">
        <v>1</v>
      </c>
      <c r="L115" s="10">
        <v>1</v>
      </c>
      <c r="M115" s="10">
        <v>1</v>
      </c>
      <c r="N115" s="10">
        <v>1</v>
      </c>
      <c r="O115" s="10">
        <v>1</v>
      </c>
      <c r="P115" s="10">
        <v>0</v>
      </c>
      <c r="Q115" s="10">
        <v>1</v>
      </c>
      <c r="R115" s="10">
        <v>1</v>
      </c>
      <c r="S115" s="10">
        <v>2384.16</v>
      </c>
      <c r="T115" s="15"/>
      <c r="U115" s="14">
        <v>1</v>
      </c>
      <c r="V115" s="14">
        <v>1</v>
      </c>
      <c r="W115" s="7">
        <v>1</v>
      </c>
      <c r="X115" s="7">
        <v>0</v>
      </c>
      <c r="Y115" s="23"/>
      <c r="Z115" s="9"/>
      <c r="AA115" s="7"/>
      <c r="AB115" s="7"/>
      <c r="AC115" s="8"/>
      <c r="AD115" s="8"/>
      <c r="AE115" s="8">
        <v>43907</v>
      </c>
      <c r="AF115" s="16">
        <v>860.09</v>
      </c>
      <c r="AG115" s="18"/>
      <c r="AH115" s="18" t="s">
        <v>70</v>
      </c>
      <c r="AI115" s="18"/>
      <c r="AJ115" s="9"/>
      <c r="AK115" s="9">
        <v>1</v>
      </c>
      <c r="AL115" s="18"/>
      <c r="AM115" s="18"/>
      <c r="AN115" s="18"/>
      <c r="AO115" s="18"/>
      <c r="AP115" s="18"/>
      <c r="AQ115" s="18"/>
    </row>
    <row r="116" spans="1:43" ht="84.75" customHeight="1" x14ac:dyDescent="0.25">
      <c r="A116" s="22" t="s">
        <v>226</v>
      </c>
      <c r="B116" s="129"/>
      <c r="C116" s="100">
        <v>1</v>
      </c>
      <c r="D116" s="100">
        <v>1</v>
      </c>
      <c r="E116" s="100">
        <v>1</v>
      </c>
      <c r="F116" s="100">
        <v>1</v>
      </c>
      <c r="G116" s="100">
        <v>1</v>
      </c>
      <c r="H116" s="100">
        <v>1</v>
      </c>
      <c r="I116" s="100">
        <v>1</v>
      </c>
      <c r="J116" s="100">
        <v>1</v>
      </c>
      <c r="K116" s="100">
        <v>1</v>
      </c>
      <c r="L116" s="10">
        <v>1</v>
      </c>
      <c r="M116" s="10">
        <v>1</v>
      </c>
      <c r="N116" s="10">
        <v>1</v>
      </c>
      <c r="O116" s="10">
        <v>1</v>
      </c>
      <c r="P116" s="10">
        <v>0</v>
      </c>
      <c r="Q116" s="10">
        <v>1</v>
      </c>
      <c r="R116" s="10">
        <v>1</v>
      </c>
      <c r="S116" s="10">
        <v>2571.58</v>
      </c>
      <c r="T116" s="22"/>
      <c r="U116" s="14">
        <v>1</v>
      </c>
      <c r="V116" s="14">
        <v>0</v>
      </c>
      <c r="W116" s="7">
        <v>1</v>
      </c>
      <c r="X116" s="7">
        <v>0</v>
      </c>
      <c r="Y116" s="23"/>
      <c r="Z116" s="9"/>
      <c r="AA116" s="7"/>
      <c r="AB116" s="8"/>
      <c r="AC116" s="7"/>
      <c r="AD116" s="8"/>
      <c r="AE116" s="8">
        <v>43894</v>
      </c>
      <c r="AF116" s="16">
        <v>809.4</v>
      </c>
      <c r="AG116" s="18"/>
      <c r="AH116" s="18"/>
      <c r="AI116" s="18"/>
      <c r="AJ116" s="9"/>
      <c r="AK116" s="9">
        <v>1</v>
      </c>
      <c r="AL116" s="18"/>
      <c r="AM116" s="18"/>
      <c r="AN116" s="18"/>
      <c r="AO116" s="18"/>
      <c r="AP116" s="18"/>
      <c r="AQ116" s="18"/>
    </row>
    <row r="117" spans="1:43" ht="85.5" customHeight="1" x14ac:dyDescent="0.25">
      <c r="A117" s="22" t="s">
        <v>227</v>
      </c>
      <c r="B117" s="129"/>
      <c r="C117" s="100">
        <v>1</v>
      </c>
      <c r="D117" s="100">
        <v>1</v>
      </c>
      <c r="E117" s="100">
        <v>1</v>
      </c>
      <c r="F117" s="100">
        <v>1</v>
      </c>
      <c r="G117" s="100">
        <v>1</v>
      </c>
      <c r="H117" s="100">
        <v>1</v>
      </c>
      <c r="I117" s="100">
        <v>1</v>
      </c>
      <c r="J117" s="100">
        <v>1</v>
      </c>
      <c r="K117" s="100">
        <v>1</v>
      </c>
      <c r="L117" s="10">
        <v>1</v>
      </c>
      <c r="M117" s="10">
        <v>1</v>
      </c>
      <c r="N117" s="10">
        <v>1</v>
      </c>
      <c r="O117" s="10">
        <v>1</v>
      </c>
      <c r="P117" s="10">
        <v>0</v>
      </c>
      <c r="Q117" s="10">
        <v>1</v>
      </c>
      <c r="R117" s="10">
        <v>1</v>
      </c>
      <c r="S117" s="10">
        <v>2571.58</v>
      </c>
      <c r="T117" s="22"/>
      <c r="U117" s="14">
        <v>1</v>
      </c>
      <c r="V117" s="14">
        <v>0</v>
      </c>
      <c r="W117" s="7">
        <v>1</v>
      </c>
      <c r="X117" s="7">
        <v>0</v>
      </c>
      <c r="Y117" s="23"/>
      <c r="Z117" s="9"/>
      <c r="AA117" s="7"/>
      <c r="AB117" s="8"/>
      <c r="AC117" s="7"/>
      <c r="AD117" s="8"/>
      <c r="AE117" s="8">
        <v>43881</v>
      </c>
      <c r="AF117" s="16">
        <v>503.75</v>
      </c>
      <c r="AG117" s="18"/>
      <c r="AH117" s="18"/>
      <c r="AI117" s="18"/>
      <c r="AJ117" s="9"/>
      <c r="AK117" s="9">
        <v>1</v>
      </c>
      <c r="AL117" s="18"/>
      <c r="AM117" s="18"/>
      <c r="AN117" s="18"/>
      <c r="AO117" s="18"/>
      <c r="AP117" s="18"/>
      <c r="AQ117" s="18"/>
    </row>
    <row r="118" spans="1:43" ht="93.75" customHeight="1" x14ac:dyDescent="0.25">
      <c r="A118" s="22" t="s">
        <v>228</v>
      </c>
      <c r="B118" s="129"/>
      <c r="C118" s="100">
        <v>1</v>
      </c>
      <c r="D118" s="100">
        <v>1</v>
      </c>
      <c r="E118" s="100">
        <v>1</v>
      </c>
      <c r="F118" s="100">
        <v>1</v>
      </c>
      <c r="G118" s="100">
        <v>1</v>
      </c>
      <c r="H118" s="100">
        <v>1</v>
      </c>
      <c r="I118" s="100">
        <v>1</v>
      </c>
      <c r="J118" s="100">
        <v>1</v>
      </c>
      <c r="K118" s="100">
        <v>1</v>
      </c>
      <c r="L118" s="10">
        <v>1</v>
      </c>
      <c r="M118" s="10">
        <v>1</v>
      </c>
      <c r="N118" s="10">
        <v>1</v>
      </c>
      <c r="O118" s="10">
        <v>1</v>
      </c>
      <c r="P118" s="10">
        <v>0</v>
      </c>
      <c r="Q118" s="10">
        <v>1</v>
      </c>
      <c r="R118" s="10">
        <v>1</v>
      </c>
      <c r="S118" s="10">
        <v>1332.52</v>
      </c>
      <c r="T118" s="22"/>
      <c r="U118" s="14">
        <v>1</v>
      </c>
      <c r="V118" s="14">
        <v>1</v>
      </c>
      <c r="W118" s="7">
        <v>1</v>
      </c>
      <c r="X118" s="7">
        <v>0</v>
      </c>
      <c r="Y118" s="23"/>
      <c r="Z118" s="9"/>
      <c r="AA118" s="7"/>
      <c r="AB118" s="8"/>
      <c r="AC118" s="7"/>
      <c r="AD118" s="8"/>
      <c r="AE118" s="8">
        <v>43882</v>
      </c>
      <c r="AF118" s="16">
        <v>785.46</v>
      </c>
      <c r="AG118" s="18"/>
      <c r="AH118" s="18"/>
      <c r="AI118" s="18"/>
      <c r="AJ118" s="9"/>
      <c r="AK118" s="9">
        <v>1</v>
      </c>
      <c r="AL118" s="18"/>
      <c r="AM118" s="18"/>
      <c r="AN118" s="18"/>
      <c r="AO118" s="18"/>
      <c r="AP118" s="18"/>
      <c r="AQ118" s="18"/>
    </row>
    <row r="119" spans="1:43" ht="15.75" customHeight="1" x14ac:dyDescent="0.25">
      <c r="A119" s="33" t="s">
        <v>71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>
        <f>SUM(S120:S133)</f>
        <v>33200.86</v>
      </c>
      <c r="T119" s="33"/>
      <c r="U119" s="33">
        <f t="shared" ref="U119:AJ119" si="15">SUM(U127:U133)</f>
        <v>7</v>
      </c>
      <c r="V119" s="33">
        <f t="shared" si="15"/>
        <v>6</v>
      </c>
      <c r="W119" s="33">
        <f t="shared" si="15"/>
        <v>2</v>
      </c>
      <c r="X119" s="33">
        <f t="shared" si="15"/>
        <v>0</v>
      </c>
      <c r="Y119" s="33">
        <f t="shared" si="15"/>
        <v>0</v>
      </c>
      <c r="Z119" s="33">
        <f t="shared" si="15"/>
        <v>0</v>
      </c>
      <c r="AA119" s="33">
        <f t="shared" si="15"/>
        <v>0</v>
      </c>
      <c r="AB119" s="33">
        <f t="shared" si="15"/>
        <v>0</v>
      </c>
      <c r="AC119" s="33">
        <f t="shared" si="15"/>
        <v>0</v>
      </c>
      <c r="AD119" s="33">
        <f t="shared" si="15"/>
        <v>0</v>
      </c>
      <c r="AE119" s="33">
        <f t="shared" si="15"/>
        <v>307076</v>
      </c>
      <c r="AF119" s="33">
        <f t="shared" si="15"/>
        <v>7771.4800000000005</v>
      </c>
      <c r="AG119" s="33">
        <f t="shared" si="15"/>
        <v>0</v>
      </c>
      <c r="AH119" s="33">
        <f t="shared" si="15"/>
        <v>0</v>
      </c>
      <c r="AI119" s="33">
        <f t="shared" si="15"/>
        <v>0</v>
      </c>
      <c r="AJ119" s="33">
        <f t="shared" si="15"/>
        <v>0</v>
      </c>
      <c r="AK119" s="33">
        <f>SUM(AK120:AK133)</f>
        <v>14</v>
      </c>
      <c r="AL119" s="18"/>
      <c r="AM119" s="18"/>
      <c r="AN119" s="18"/>
      <c r="AO119" s="18"/>
      <c r="AP119" s="18"/>
      <c r="AQ119" s="18"/>
    </row>
    <row r="120" spans="1:43" ht="77.25" customHeight="1" x14ac:dyDescent="0.25">
      <c r="A120" s="17" t="s">
        <v>223</v>
      </c>
      <c r="B120" s="131">
        <v>44586</v>
      </c>
      <c r="C120" s="35">
        <v>1</v>
      </c>
      <c r="D120" s="35">
        <v>1</v>
      </c>
      <c r="E120" s="35">
        <v>1</v>
      </c>
      <c r="F120" s="35">
        <v>1</v>
      </c>
      <c r="G120" s="35">
        <v>1</v>
      </c>
      <c r="H120" s="35">
        <v>1</v>
      </c>
      <c r="I120" s="35">
        <v>1</v>
      </c>
      <c r="J120" s="35">
        <v>1</v>
      </c>
      <c r="K120" s="35">
        <v>1</v>
      </c>
      <c r="L120" s="35">
        <v>1</v>
      </c>
      <c r="M120" s="35">
        <v>1</v>
      </c>
      <c r="N120" s="35">
        <v>1</v>
      </c>
      <c r="O120" s="35">
        <v>1</v>
      </c>
      <c r="P120" s="35">
        <v>1</v>
      </c>
      <c r="Q120" s="35">
        <v>0</v>
      </c>
      <c r="R120" s="35">
        <v>0</v>
      </c>
      <c r="S120" s="35">
        <v>1834.59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  <c r="AH120" s="34"/>
      <c r="AI120" s="34"/>
      <c r="AJ120" s="33"/>
      <c r="AK120" s="33">
        <v>1</v>
      </c>
      <c r="AL120" s="18"/>
      <c r="AM120" s="18"/>
      <c r="AN120" s="18"/>
      <c r="AO120" s="18"/>
      <c r="AP120" s="18"/>
      <c r="AQ120" s="18"/>
    </row>
    <row r="121" spans="1:43" ht="60.75" customHeight="1" x14ac:dyDescent="0.25">
      <c r="A121" s="17" t="s">
        <v>218</v>
      </c>
      <c r="B121" s="132"/>
      <c r="C121" s="35">
        <v>1</v>
      </c>
      <c r="D121" s="35">
        <v>1</v>
      </c>
      <c r="E121" s="35">
        <v>1</v>
      </c>
      <c r="F121" s="35">
        <v>1</v>
      </c>
      <c r="G121" s="35">
        <v>1</v>
      </c>
      <c r="H121" s="35">
        <v>1</v>
      </c>
      <c r="I121" s="35">
        <v>1</v>
      </c>
      <c r="J121" s="35">
        <v>1</v>
      </c>
      <c r="K121" s="35">
        <v>1</v>
      </c>
      <c r="L121" s="35">
        <v>1</v>
      </c>
      <c r="M121" s="35">
        <v>1</v>
      </c>
      <c r="N121" s="35">
        <v>1</v>
      </c>
      <c r="O121" s="35">
        <v>1</v>
      </c>
      <c r="P121" s="35">
        <v>1</v>
      </c>
      <c r="Q121" s="35">
        <v>0</v>
      </c>
      <c r="R121" s="35">
        <v>0</v>
      </c>
      <c r="S121" s="35">
        <v>1841.66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4"/>
      <c r="AI121" s="34"/>
      <c r="AJ121" s="33"/>
      <c r="AK121" s="33">
        <v>1</v>
      </c>
      <c r="AL121" s="18"/>
      <c r="AM121" s="18"/>
      <c r="AN121" s="18"/>
      <c r="AO121" s="18"/>
      <c r="AP121" s="18"/>
      <c r="AQ121" s="18"/>
    </row>
    <row r="122" spans="1:43" ht="75.75" customHeight="1" x14ac:dyDescent="0.25">
      <c r="A122" s="17" t="s">
        <v>219</v>
      </c>
      <c r="B122" s="132"/>
      <c r="C122" s="35">
        <v>1</v>
      </c>
      <c r="D122" s="35">
        <v>1</v>
      </c>
      <c r="E122" s="35">
        <v>1</v>
      </c>
      <c r="F122" s="35">
        <v>1</v>
      </c>
      <c r="G122" s="35">
        <v>1</v>
      </c>
      <c r="H122" s="35">
        <v>1</v>
      </c>
      <c r="I122" s="35">
        <v>1</v>
      </c>
      <c r="J122" s="35">
        <v>1</v>
      </c>
      <c r="K122" s="35">
        <v>1</v>
      </c>
      <c r="L122" s="35">
        <v>1</v>
      </c>
      <c r="M122" s="35">
        <v>1</v>
      </c>
      <c r="N122" s="35">
        <v>1</v>
      </c>
      <c r="O122" s="35">
        <v>1</v>
      </c>
      <c r="P122" s="35">
        <v>1</v>
      </c>
      <c r="Q122" s="35">
        <v>0</v>
      </c>
      <c r="R122" s="35">
        <v>0</v>
      </c>
      <c r="S122" s="35">
        <v>2097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  <c r="AH122" s="34"/>
      <c r="AI122" s="34"/>
      <c r="AJ122" s="33"/>
      <c r="AK122" s="33">
        <v>1</v>
      </c>
      <c r="AL122" s="18"/>
      <c r="AM122" s="18"/>
      <c r="AN122" s="18"/>
      <c r="AO122" s="18"/>
      <c r="AP122" s="18"/>
      <c r="AQ122" s="18"/>
    </row>
    <row r="123" spans="1:43" ht="63.75" customHeight="1" x14ac:dyDescent="0.25">
      <c r="A123" s="17" t="s">
        <v>220</v>
      </c>
      <c r="B123" s="132"/>
      <c r="C123" s="35">
        <v>1</v>
      </c>
      <c r="D123" s="35">
        <v>1</v>
      </c>
      <c r="E123" s="35">
        <v>1</v>
      </c>
      <c r="F123" s="35">
        <v>1</v>
      </c>
      <c r="G123" s="35">
        <v>1</v>
      </c>
      <c r="H123" s="35">
        <v>1</v>
      </c>
      <c r="I123" s="35">
        <v>1</v>
      </c>
      <c r="J123" s="35">
        <v>1</v>
      </c>
      <c r="K123" s="35">
        <v>1</v>
      </c>
      <c r="L123" s="35">
        <v>1</v>
      </c>
      <c r="M123" s="35">
        <v>1</v>
      </c>
      <c r="N123" s="35">
        <v>1</v>
      </c>
      <c r="O123" s="35">
        <v>1</v>
      </c>
      <c r="P123" s="35">
        <v>1</v>
      </c>
      <c r="Q123" s="35">
        <v>0</v>
      </c>
      <c r="R123" s="35">
        <v>0</v>
      </c>
      <c r="S123" s="35">
        <v>2511.7800000000002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34"/>
      <c r="AI123" s="34"/>
      <c r="AJ123" s="33"/>
      <c r="AK123" s="33">
        <v>1</v>
      </c>
      <c r="AL123" s="18"/>
      <c r="AM123" s="18"/>
      <c r="AN123" s="18"/>
      <c r="AO123" s="18"/>
      <c r="AP123" s="18"/>
      <c r="AQ123" s="18"/>
    </row>
    <row r="124" spans="1:43" ht="60.75" customHeight="1" x14ac:dyDescent="0.25">
      <c r="A124" s="17" t="s">
        <v>224</v>
      </c>
      <c r="B124" s="132"/>
      <c r="C124" s="33">
        <v>1</v>
      </c>
      <c r="D124" s="33">
        <v>1</v>
      </c>
      <c r="E124" s="33">
        <v>1</v>
      </c>
      <c r="F124" s="33">
        <v>1</v>
      </c>
      <c r="G124" s="33">
        <v>1</v>
      </c>
      <c r="H124" s="33">
        <v>1</v>
      </c>
      <c r="I124" s="33">
        <v>1</v>
      </c>
      <c r="J124" s="33">
        <v>1</v>
      </c>
      <c r="K124" s="33">
        <v>1</v>
      </c>
      <c r="L124" s="33">
        <v>1</v>
      </c>
      <c r="M124" s="33">
        <v>1</v>
      </c>
      <c r="N124" s="33">
        <v>1</v>
      </c>
      <c r="O124" s="33">
        <v>1</v>
      </c>
      <c r="P124" s="33">
        <v>1</v>
      </c>
      <c r="Q124" s="33">
        <v>0</v>
      </c>
      <c r="R124" s="33">
        <v>0</v>
      </c>
      <c r="S124" s="33">
        <v>2538.71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34"/>
      <c r="AI124" s="34"/>
      <c r="AJ124" s="33"/>
      <c r="AK124" s="33">
        <v>1</v>
      </c>
      <c r="AL124" s="18"/>
      <c r="AM124" s="18"/>
      <c r="AN124" s="18"/>
      <c r="AO124" s="18"/>
      <c r="AP124" s="18"/>
      <c r="AQ124" s="18"/>
    </row>
    <row r="125" spans="1:43" ht="60.75" customHeight="1" x14ac:dyDescent="0.25">
      <c r="A125" s="17" t="s">
        <v>222</v>
      </c>
      <c r="B125" s="132"/>
      <c r="C125" s="33">
        <v>1</v>
      </c>
      <c r="D125" s="33">
        <v>1</v>
      </c>
      <c r="E125" s="33">
        <v>1</v>
      </c>
      <c r="F125" s="33">
        <v>1</v>
      </c>
      <c r="G125" s="33">
        <v>1</v>
      </c>
      <c r="H125" s="33">
        <v>1</v>
      </c>
      <c r="I125" s="33">
        <v>1</v>
      </c>
      <c r="J125" s="33">
        <v>1</v>
      </c>
      <c r="K125" s="33">
        <v>1</v>
      </c>
      <c r="L125" s="33">
        <v>1</v>
      </c>
      <c r="M125" s="33">
        <v>1</v>
      </c>
      <c r="N125" s="33">
        <v>1</v>
      </c>
      <c r="O125" s="33">
        <v>1</v>
      </c>
      <c r="P125" s="33">
        <v>1</v>
      </c>
      <c r="Q125" s="33">
        <v>0</v>
      </c>
      <c r="R125" s="33">
        <v>0</v>
      </c>
      <c r="S125" s="33">
        <v>2091.7600000000002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4"/>
      <c r="AH125" s="34"/>
      <c r="AI125" s="34"/>
      <c r="AJ125" s="33"/>
      <c r="AK125" s="33">
        <v>1</v>
      </c>
      <c r="AL125" s="18"/>
      <c r="AM125" s="18"/>
      <c r="AN125" s="18"/>
      <c r="AO125" s="18"/>
      <c r="AP125" s="18"/>
      <c r="AQ125" s="18"/>
    </row>
    <row r="126" spans="1:43" ht="75" customHeight="1" x14ac:dyDescent="0.25">
      <c r="A126" s="17" t="s">
        <v>221</v>
      </c>
      <c r="B126" s="132"/>
      <c r="C126" s="33">
        <v>1</v>
      </c>
      <c r="D126" s="33">
        <v>1</v>
      </c>
      <c r="E126" s="33">
        <v>1</v>
      </c>
      <c r="F126" s="33">
        <v>1</v>
      </c>
      <c r="G126" s="33">
        <v>1</v>
      </c>
      <c r="H126" s="33">
        <v>1</v>
      </c>
      <c r="I126" s="33">
        <v>1</v>
      </c>
      <c r="J126" s="33">
        <v>1</v>
      </c>
      <c r="K126" s="33">
        <v>1</v>
      </c>
      <c r="L126" s="33">
        <v>1</v>
      </c>
      <c r="M126" s="33">
        <v>1</v>
      </c>
      <c r="N126" s="33">
        <v>1</v>
      </c>
      <c r="O126" s="33">
        <v>1</v>
      </c>
      <c r="P126" s="33">
        <v>1</v>
      </c>
      <c r="Q126" s="33">
        <v>0</v>
      </c>
      <c r="R126" s="33">
        <v>0</v>
      </c>
      <c r="S126" s="33">
        <v>1858.39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4"/>
      <c r="AH126" s="34"/>
      <c r="AI126" s="34"/>
      <c r="AJ126" s="33"/>
      <c r="AK126" s="33">
        <v>1</v>
      </c>
      <c r="AL126" s="18"/>
      <c r="AM126" s="18"/>
      <c r="AN126" s="18"/>
      <c r="AO126" s="18"/>
      <c r="AP126" s="18"/>
      <c r="AQ126" s="18"/>
    </row>
    <row r="127" spans="1:43" ht="97.5" customHeight="1" x14ac:dyDescent="0.25">
      <c r="A127" s="17" t="s">
        <v>177</v>
      </c>
      <c r="B127" s="132"/>
      <c r="C127" s="10">
        <v>1</v>
      </c>
      <c r="D127" s="10">
        <v>1</v>
      </c>
      <c r="E127" s="10">
        <v>1</v>
      </c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10">
        <v>1</v>
      </c>
      <c r="L127" s="10">
        <v>1</v>
      </c>
      <c r="M127" s="10">
        <v>1</v>
      </c>
      <c r="N127" s="10">
        <v>1</v>
      </c>
      <c r="O127" s="10">
        <v>1</v>
      </c>
      <c r="P127" s="10">
        <v>0</v>
      </c>
      <c r="Q127" s="10">
        <v>1</v>
      </c>
      <c r="R127" s="10">
        <v>1</v>
      </c>
      <c r="S127" s="6">
        <v>3331.75</v>
      </c>
      <c r="T127" s="9"/>
      <c r="U127" s="7">
        <v>1</v>
      </c>
      <c r="V127" s="7">
        <v>0</v>
      </c>
      <c r="W127" s="14"/>
      <c r="X127" s="14"/>
      <c r="Y127" s="14"/>
      <c r="Z127" s="9"/>
      <c r="AA127" s="7"/>
      <c r="AB127" s="7"/>
      <c r="AC127" s="8"/>
      <c r="AD127" s="8"/>
      <c r="AE127" s="8">
        <v>43867</v>
      </c>
      <c r="AF127" s="16">
        <v>264.04000000000002</v>
      </c>
      <c r="AG127" s="18"/>
      <c r="AH127" s="18" t="s">
        <v>72</v>
      </c>
      <c r="AI127" s="18"/>
      <c r="AJ127" s="9"/>
      <c r="AK127" s="9">
        <v>1</v>
      </c>
      <c r="AL127" s="18"/>
      <c r="AM127" s="18"/>
      <c r="AN127" s="18"/>
      <c r="AO127" s="18"/>
      <c r="AP127" s="18"/>
      <c r="AQ127" s="18"/>
    </row>
    <row r="128" spans="1:43" ht="84" customHeight="1" x14ac:dyDescent="0.25">
      <c r="A128" s="17" t="s">
        <v>178</v>
      </c>
      <c r="B128" s="132"/>
      <c r="C128" s="10">
        <v>1</v>
      </c>
      <c r="D128" s="10">
        <v>1</v>
      </c>
      <c r="E128" s="10">
        <v>1</v>
      </c>
      <c r="F128" s="10">
        <v>1</v>
      </c>
      <c r="G128" s="10">
        <v>1</v>
      </c>
      <c r="H128" s="10">
        <v>1</v>
      </c>
      <c r="I128" s="10">
        <v>0</v>
      </c>
      <c r="J128" s="10">
        <v>1</v>
      </c>
      <c r="K128" s="10">
        <v>0</v>
      </c>
      <c r="L128" s="10">
        <v>0</v>
      </c>
      <c r="M128" s="10">
        <v>1</v>
      </c>
      <c r="N128" s="10">
        <v>1</v>
      </c>
      <c r="O128" s="10">
        <v>1</v>
      </c>
      <c r="P128" s="10">
        <v>0</v>
      </c>
      <c r="Q128" s="10">
        <v>1</v>
      </c>
      <c r="R128" s="10">
        <v>1</v>
      </c>
      <c r="S128" s="6">
        <v>2515.9699999999998</v>
      </c>
      <c r="T128" s="9"/>
      <c r="U128" s="7">
        <v>1</v>
      </c>
      <c r="V128" s="7">
        <v>1</v>
      </c>
      <c r="W128" s="14"/>
      <c r="X128" s="14"/>
      <c r="Y128" s="14"/>
      <c r="Z128" s="9"/>
      <c r="AA128" s="7"/>
      <c r="AB128" s="7"/>
      <c r="AC128" s="8"/>
      <c r="AD128" s="8"/>
      <c r="AE128" s="8">
        <v>43866</v>
      </c>
      <c r="AF128" s="16">
        <v>870.78</v>
      </c>
      <c r="AG128" s="18"/>
      <c r="AH128" s="18" t="s">
        <v>73</v>
      </c>
      <c r="AI128" s="18"/>
      <c r="AJ128" s="9"/>
      <c r="AK128" s="9">
        <v>1</v>
      </c>
      <c r="AL128" s="18"/>
      <c r="AM128" s="18"/>
      <c r="AN128" s="18"/>
      <c r="AO128" s="18"/>
      <c r="AP128" s="18"/>
      <c r="AQ128" s="18"/>
    </row>
    <row r="129" spans="1:43" ht="88.5" customHeight="1" x14ac:dyDescent="0.25">
      <c r="A129" s="17" t="s">
        <v>179</v>
      </c>
      <c r="B129" s="133"/>
      <c r="C129" s="10">
        <v>1</v>
      </c>
      <c r="D129" s="10">
        <v>1</v>
      </c>
      <c r="E129" s="10">
        <v>1</v>
      </c>
      <c r="F129" s="10">
        <v>1</v>
      </c>
      <c r="G129" s="10">
        <v>1</v>
      </c>
      <c r="H129" s="10">
        <v>1</v>
      </c>
      <c r="I129" s="10">
        <v>1</v>
      </c>
      <c r="J129" s="10">
        <v>1</v>
      </c>
      <c r="K129" s="10">
        <v>0</v>
      </c>
      <c r="L129" s="10">
        <v>0</v>
      </c>
      <c r="M129" s="10">
        <v>1</v>
      </c>
      <c r="N129" s="10">
        <v>1</v>
      </c>
      <c r="O129" s="10">
        <v>1</v>
      </c>
      <c r="P129" s="10">
        <v>0</v>
      </c>
      <c r="Q129" s="10">
        <v>1</v>
      </c>
      <c r="R129" s="10">
        <v>1</v>
      </c>
      <c r="S129" s="6">
        <v>2515.9</v>
      </c>
      <c r="T129" s="9"/>
      <c r="U129" s="7">
        <v>1</v>
      </c>
      <c r="V129" s="7">
        <v>1</v>
      </c>
      <c r="W129" s="14">
        <v>1</v>
      </c>
      <c r="X129" s="14">
        <v>0</v>
      </c>
      <c r="Y129" s="14"/>
      <c r="Z129" s="9"/>
      <c r="AA129" s="7"/>
      <c r="AB129" s="7"/>
      <c r="AC129" s="8"/>
      <c r="AD129" s="8"/>
      <c r="AE129" s="8">
        <v>43867</v>
      </c>
      <c r="AF129" s="16">
        <v>2143.71</v>
      </c>
      <c r="AG129" s="18"/>
      <c r="AH129" s="18" t="s">
        <v>74</v>
      </c>
      <c r="AI129" s="18"/>
      <c r="AJ129" s="9"/>
      <c r="AK129" s="9">
        <v>1</v>
      </c>
      <c r="AL129" s="18"/>
      <c r="AM129" s="18"/>
      <c r="AN129" s="18"/>
      <c r="AO129" s="18"/>
      <c r="AP129" s="18"/>
      <c r="AQ129" s="18"/>
    </row>
    <row r="130" spans="1:43" ht="88.5" customHeight="1" x14ac:dyDescent="0.25">
      <c r="A130" s="17" t="s">
        <v>180</v>
      </c>
      <c r="B130" s="133"/>
      <c r="C130" s="10">
        <v>1</v>
      </c>
      <c r="D130" s="10">
        <v>1</v>
      </c>
      <c r="E130" s="10">
        <v>1</v>
      </c>
      <c r="F130" s="10">
        <v>1</v>
      </c>
      <c r="G130" s="10">
        <v>1</v>
      </c>
      <c r="H130" s="10">
        <v>1</v>
      </c>
      <c r="I130" s="10">
        <v>1</v>
      </c>
      <c r="J130" s="10">
        <v>1</v>
      </c>
      <c r="K130" s="10">
        <v>0</v>
      </c>
      <c r="L130" s="10">
        <v>0</v>
      </c>
      <c r="M130" s="10">
        <v>1</v>
      </c>
      <c r="N130" s="10">
        <v>1</v>
      </c>
      <c r="O130" s="10">
        <v>1</v>
      </c>
      <c r="P130" s="10">
        <v>0</v>
      </c>
      <c r="Q130" s="10">
        <v>1</v>
      </c>
      <c r="R130" s="10">
        <v>1</v>
      </c>
      <c r="S130" s="6">
        <v>2516</v>
      </c>
      <c r="T130" s="9"/>
      <c r="U130" s="7">
        <v>2</v>
      </c>
      <c r="V130" s="7">
        <v>2</v>
      </c>
      <c r="W130" s="14"/>
      <c r="X130" s="14"/>
      <c r="Y130" s="14"/>
      <c r="Z130" s="9"/>
      <c r="AA130" s="7"/>
      <c r="AB130" s="7"/>
      <c r="AC130" s="8"/>
      <c r="AD130" s="8"/>
      <c r="AE130" s="8">
        <v>43867</v>
      </c>
      <c r="AF130" s="16">
        <v>1643.65</v>
      </c>
      <c r="AG130" s="18"/>
      <c r="AH130" s="18" t="s">
        <v>75</v>
      </c>
      <c r="AI130" s="18"/>
      <c r="AJ130" s="9"/>
      <c r="AK130" s="9">
        <v>1</v>
      </c>
      <c r="AL130" s="18"/>
      <c r="AM130" s="18"/>
      <c r="AN130" s="18"/>
      <c r="AO130" s="18"/>
      <c r="AP130" s="18"/>
      <c r="AQ130" s="18"/>
    </row>
    <row r="131" spans="1:43" ht="78" customHeight="1" x14ac:dyDescent="0.25">
      <c r="A131" s="17" t="s">
        <v>181</v>
      </c>
      <c r="B131" s="133"/>
      <c r="C131" s="10">
        <v>1</v>
      </c>
      <c r="D131" s="10">
        <v>1</v>
      </c>
      <c r="E131" s="10">
        <v>1</v>
      </c>
      <c r="F131" s="10">
        <v>1</v>
      </c>
      <c r="G131" s="10">
        <v>1</v>
      </c>
      <c r="H131" s="10">
        <v>1</v>
      </c>
      <c r="I131" s="10">
        <v>1</v>
      </c>
      <c r="J131" s="10">
        <v>1</v>
      </c>
      <c r="K131" s="10">
        <v>0</v>
      </c>
      <c r="L131" s="10">
        <v>0</v>
      </c>
      <c r="M131" s="10">
        <v>1</v>
      </c>
      <c r="N131" s="10">
        <v>1</v>
      </c>
      <c r="O131" s="10">
        <v>1</v>
      </c>
      <c r="P131" s="10">
        <v>0</v>
      </c>
      <c r="Q131" s="10">
        <v>1</v>
      </c>
      <c r="R131" s="10">
        <v>0</v>
      </c>
      <c r="S131" s="6">
        <v>2515.86</v>
      </c>
      <c r="T131" s="9"/>
      <c r="U131" s="7"/>
      <c r="V131" s="7"/>
      <c r="W131" s="14">
        <v>1</v>
      </c>
      <c r="X131" s="14">
        <v>0</v>
      </c>
      <c r="Y131" s="14"/>
      <c r="Z131" s="9"/>
      <c r="AA131" s="7"/>
      <c r="AB131" s="7"/>
      <c r="AC131" s="8"/>
      <c r="AD131" s="8"/>
      <c r="AE131" s="8">
        <v>43871</v>
      </c>
      <c r="AF131" s="16">
        <v>1115.6300000000001</v>
      </c>
      <c r="AG131" s="18"/>
      <c r="AH131" s="18" t="s">
        <v>76</v>
      </c>
      <c r="AI131" s="18"/>
      <c r="AJ131" s="9"/>
      <c r="AK131" s="9">
        <v>1</v>
      </c>
      <c r="AL131" s="18"/>
      <c r="AM131" s="18"/>
      <c r="AN131" s="18"/>
      <c r="AO131" s="18"/>
      <c r="AP131" s="18"/>
      <c r="AQ131" s="18"/>
    </row>
    <row r="132" spans="1:43" ht="84" customHeight="1" x14ac:dyDescent="0.25">
      <c r="A132" s="17" t="s">
        <v>182</v>
      </c>
      <c r="B132" s="133"/>
      <c r="C132" s="10">
        <v>1</v>
      </c>
      <c r="D132" s="10">
        <v>1</v>
      </c>
      <c r="E132" s="10">
        <v>1</v>
      </c>
      <c r="F132" s="10">
        <v>1</v>
      </c>
      <c r="G132" s="10">
        <v>1</v>
      </c>
      <c r="H132" s="10">
        <v>1</v>
      </c>
      <c r="I132" s="10">
        <v>1</v>
      </c>
      <c r="J132" s="10">
        <v>1</v>
      </c>
      <c r="K132" s="10">
        <v>0</v>
      </c>
      <c r="L132" s="10">
        <v>0</v>
      </c>
      <c r="M132" s="10">
        <v>1</v>
      </c>
      <c r="N132" s="10">
        <v>1</v>
      </c>
      <c r="O132" s="10">
        <v>1</v>
      </c>
      <c r="P132" s="10">
        <v>0</v>
      </c>
      <c r="Q132" s="10">
        <v>1</v>
      </c>
      <c r="R132" s="10">
        <v>1</v>
      </c>
      <c r="S132" s="6">
        <v>2515.59</v>
      </c>
      <c r="T132" s="9"/>
      <c r="U132" s="14">
        <v>1</v>
      </c>
      <c r="V132" s="14">
        <v>1</v>
      </c>
      <c r="W132" s="14"/>
      <c r="X132" s="14"/>
      <c r="Y132" s="14"/>
      <c r="Z132" s="9"/>
      <c r="AA132" s="7"/>
      <c r="AB132" s="7"/>
      <c r="AC132" s="8"/>
      <c r="AD132" s="8"/>
      <c r="AE132" s="8">
        <v>43867</v>
      </c>
      <c r="AF132" s="16">
        <v>870.78</v>
      </c>
      <c r="AG132" s="18"/>
      <c r="AH132" s="18" t="s">
        <v>77</v>
      </c>
      <c r="AI132" s="18"/>
      <c r="AJ132" s="9"/>
      <c r="AK132" s="9">
        <v>1</v>
      </c>
      <c r="AL132" s="18"/>
      <c r="AM132" s="18"/>
      <c r="AN132" s="18"/>
      <c r="AO132" s="18"/>
      <c r="AP132" s="18"/>
      <c r="AQ132" s="18"/>
    </row>
    <row r="133" spans="1:43" ht="82.5" customHeight="1" x14ac:dyDescent="0.25">
      <c r="A133" s="17" t="s">
        <v>183</v>
      </c>
      <c r="B133" s="133"/>
      <c r="C133" s="10">
        <v>1</v>
      </c>
      <c r="D133" s="10">
        <v>1</v>
      </c>
      <c r="E133" s="10">
        <v>1</v>
      </c>
      <c r="F133" s="10">
        <v>1</v>
      </c>
      <c r="G133" s="10">
        <v>1</v>
      </c>
      <c r="H133" s="10">
        <v>1</v>
      </c>
      <c r="I133" s="10">
        <v>1</v>
      </c>
      <c r="J133" s="10">
        <v>1</v>
      </c>
      <c r="K133" s="10">
        <v>0</v>
      </c>
      <c r="L133" s="10">
        <v>0</v>
      </c>
      <c r="M133" s="10">
        <v>1</v>
      </c>
      <c r="N133" s="10">
        <v>1</v>
      </c>
      <c r="O133" s="10">
        <v>1</v>
      </c>
      <c r="P133" s="10">
        <v>0</v>
      </c>
      <c r="Q133" s="10">
        <v>1</v>
      </c>
      <c r="R133" s="10">
        <v>1</v>
      </c>
      <c r="S133" s="6">
        <v>2515.9</v>
      </c>
      <c r="T133" s="9"/>
      <c r="U133" s="14">
        <v>1</v>
      </c>
      <c r="V133" s="14">
        <v>1</v>
      </c>
      <c r="W133" s="14"/>
      <c r="X133" s="14"/>
      <c r="Y133" s="14"/>
      <c r="Z133" s="9"/>
      <c r="AA133" s="7"/>
      <c r="AB133" s="7"/>
      <c r="AC133" s="8"/>
      <c r="AD133" s="8"/>
      <c r="AE133" s="8">
        <v>43871</v>
      </c>
      <c r="AF133" s="16">
        <v>862.89</v>
      </c>
      <c r="AG133" s="18"/>
      <c r="AH133" s="18" t="s">
        <v>78</v>
      </c>
      <c r="AI133" s="18"/>
      <c r="AJ133" s="9"/>
      <c r="AK133" s="9">
        <v>1</v>
      </c>
      <c r="AL133" s="18"/>
      <c r="AM133" s="18"/>
      <c r="AN133" s="18"/>
      <c r="AO133" s="18"/>
      <c r="AP133" s="18"/>
      <c r="AQ133" s="18"/>
    </row>
    <row r="134" spans="1:43" ht="15.75" customHeight="1" x14ac:dyDescent="0.25">
      <c r="A134" s="33" t="s">
        <v>79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>
        <f>SUM(S135:S148)</f>
        <v>25395.75</v>
      </c>
      <c r="T134" s="33"/>
      <c r="U134" s="33">
        <f t="shared" ref="U134:AJ134" si="16">SUM(U135:U148)</f>
        <v>11</v>
      </c>
      <c r="V134" s="33">
        <f t="shared" si="16"/>
        <v>11</v>
      </c>
      <c r="W134" s="33">
        <f t="shared" si="16"/>
        <v>4</v>
      </c>
      <c r="X134" s="33">
        <f t="shared" si="16"/>
        <v>0</v>
      </c>
      <c r="Y134" s="33">
        <f t="shared" si="16"/>
        <v>0</v>
      </c>
      <c r="Z134" s="33">
        <f t="shared" si="16"/>
        <v>0</v>
      </c>
      <c r="AA134" s="33">
        <f t="shared" si="16"/>
        <v>0</v>
      </c>
      <c r="AB134" s="33">
        <f t="shared" si="16"/>
        <v>0</v>
      </c>
      <c r="AC134" s="33">
        <f t="shared" si="16"/>
        <v>43913</v>
      </c>
      <c r="AD134" s="33">
        <f t="shared" si="16"/>
        <v>306893</v>
      </c>
      <c r="AE134" s="33">
        <f t="shared" si="16"/>
        <v>395165</v>
      </c>
      <c r="AF134" s="33">
        <f t="shared" si="16"/>
        <v>14517.59</v>
      </c>
      <c r="AG134" s="33">
        <f t="shared" si="16"/>
        <v>0</v>
      </c>
      <c r="AH134" s="33">
        <f t="shared" si="16"/>
        <v>0</v>
      </c>
      <c r="AI134" s="33">
        <f t="shared" si="16"/>
        <v>0</v>
      </c>
      <c r="AJ134" s="33">
        <f t="shared" si="16"/>
        <v>0</v>
      </c>
      <c r="AK134" s="33">
        <f>SUM(AK135:AK148)</f>
        <v>14</v>
      </c>
      <c r="AL134" s="18"/>
      <c r="AM134" s="18"/>
      <c r="AN134" s="18"/>
      <c r="AO134" s="18"/>
      <c r="AP134" s="18"/>
      <c r="AQ134" s="18"/>
    </row>
    <row r="135" spans="1:43" ht="86.25" customHeight="1" x14ac:dyDescent="0.25">
      <c r="A135" s="17" t="s">
        <v>239</v>
      </c>
      <c r="B135" s="134" t="s">
        <v>240</v>
      </c>
      <c r="C135" s="10">
        <v>1</v>
      </c>
      <c r="D135" s="10">
        <v>1</v>
      </c>
      <c r="E135" s="10">
        <v>1</v>
      </c>
      <c r="F135" s="10">
        <v>1</v>
      </c>
      <c r="G135" s="10">
        <v>1</v>
      </c>
      <c r="H135" s="10">
        <v>1</v>
      </c>
      <c r="I135" s="10">
        <v>1</v>
      </c>
      <c r="J135" s="10">
        <v>1</v>
      </c>
      <c r="K135" s="10">
        <v>1</v>
      </c>
      <c r="L135" s="10">
        <v>1</v>
      </c>
      <c r="M135" s="10">
        <v>1</v>
      </c>
      <c r="N135" s="10">
        <v>1</v>
      </c>
      <c r="O135" s="10">
        <v>1</v>
      </c>
      <c r="P135" s="10">
        <v>0</v>
      </c>
      <c r="Q135" s="10">
        <v>1</v>
      </c>
      <c r="R135" s="10">
        <v>1</v>
      </c>
      <c r="S135" s="10">
        <v>2239.31</v>
      </c>
      <c r="T135" s="17"/>
      <c r="U135" s="14">
        <v>1</v>
      </c>
      <c r="V135" s="14">
        <v>1</v>
      </c>
      <c r="W135" s="7"/>
      <c r="X135" s="7"/>
      <c r="Y135" s="7"/>
      <c r="Z135" s="9"/>
      <c r="AA135" s="7"/>
      <c r="AB135" s="7"/>
      <c r="AC135" s="8"/>
      <c r="AD135" s="8"/>
      <c r="AE135" s="8">
        <v>43825</v>
      </c>
      <c r="AF135" s="135">
        <v>1239.22</v>
      </c>
      <c r="AG135" s="18"/>
      <c r="AH135" s="18"/>
      <c r="AI135" s="18"/>
      <c r="AJ135" s="9"/>
      <c r="AK135" s="9">
        <v>1</v>
      </c>
      <c r="AL135" s="18"/>
      <c r="AM135" s="18"/>
      <c r="AN135" s="18"/>
      <c r="AO135" s="18"/>
      <c r="AP135" s="18"/>
      <c r="AQ135" s="18"/>
    </row>
    <row r="136" spans="1:43" ht="78.75" customHeight="1" x14ac:dyDescent="0.25">
      <c r="A136" s="17" t="s">
        <v>238</v>
      </c>
      <c r="B136" s="105">
        <v>44594</v>
      </c>
      <c r="C136" s="10">
        <v>1</v>
      </c>
      <c r="D136" s="10">
        <v>1</v>
      </c>
      <c r="E136" s="10">
        <v>1</v>
      </c>
      <c r="F136" s="10">
        <v>1</v>
      </c>
      <c r="G136" s="10">
        <v>1</v>
      </c>
      <c r="H136" s="10">
        <v>1</v>
      </c>
      <c r="I136" s="10">
        <v>1</v>
      </c>
      <c r="J136" s="10">
        <v>1</v>
      </c>
      <c r="K136" s="10">
        <v>1</v>
      </c>
      <c r="L136" s="10">
        <v>1</v>
      </c>
      <c r="M136" s="10">
        <v>1</v>
      </c>
      <c r="N136" s="10">
        <v>1</v>
      </c>
      <c r="O136" s="10">
        <v>1</v>
      </c>
      <c r="P136" s="10">
        <v>0</v>
      </c>
      <c r="Q136" s="10">
        <v>1</v>
      </c>
      <c r="R136" s="10">
        <v>1</v>
      </c>
      <c r="S136" s="10">
        <v>1946.68</v>
      </c>
      <c r="T136" s="17"/>
      <c r="U136" s="14">
        <v>1</v>
      </c>
      <c r="V136" s="14">
        <v>1</v>
      </c>
      <c r="W136" s="7">
        <v>1</v>
      </c>
      <c r="X136" s="7"/>
      <c r="Y136" s="7"/>
      <c r="Z136" s="9"/>
      <c r="AA136" s="7"/>
      <c r="AB136" s="7"/>
      <c r="AC136" s="8"/>
      <c r="AD136" s="8">
        <v>43903</v>
      </c>
      <c r="AE136" s="8">
        <v>43951</v>
      </c>
      <c r="AF136" s="135">
        <v>1500</v>
      </c>
      <c r="AG136" s="18"/>
      <c r="AH136" s="18"/>
      <c r="AI136" s="18"/>
      <c r="AJ136" s="9"/>
      <c r="AK136" s="9">
        <v>1</v>
      </c>
      <c r="AL136" s="18"/>
      <c r="AM136" s="18"/>
      <c r="AN136" s="18"/>
      <c r="AO136" s="18"/>
      <c r="AP136" s="18"/>
      <c r="AQ136" s="18"/>
    </row>
    <row r="137" spans="1:43" ht="141.75" customHeight="1" x14ac:dyDescent="0.25">
      <c r="A137" s="17" t="s">
        <v>242</v>
      </c>
      <c r="B137" s="104" t="s">
        <v>241</v>
      </c>
      <c r="C137" s="10">
        <v>1</v>
      </c>
      <c r="D137" s="10">
        <v>1</v>
      </c>
      <c r="E137" s="10">
        <v>1</v>
      </c>
      <c r="F137" s="10">
        <v>1</v>
      </c>
      <c r="G137" s="10">
        <v>1</v>
      </c>
      <c r="H137" s="10">
        <v>1</v>
      </c>
      <c r="I137" s="10">
        <v>1</v>
      </c>
      <c r="J137" s="10">
        <v>1</v>
      </c>
      <c r="K137" s="10">
        <v>1</v>
      </c>
      <c r="L137" s="10">
        <v>1</v>
      </c>
      <c r="M137" s="10">
        <v>1</v>
      </c>
      <c r="N137" s="10">
        <v>1</v>
      </c>
      <c r="O137" s="10">
        <v>1</v>
      </c>
      <c r="P137" s="10">
        <v>1</v>
      </c>
      <c r="Q137" s="10">
        <v>0</v>
      </c>
      <c r="R137" s="10">
        <v>0</v>
      </c>
      <c r="S137" s="10">
        <v>1392.09</v>
      </c>
      <c r="T137" s="17"/>
      <c r="U137" s="14">
        <v>1</v>
      </c>
      <c r="V137" s="14">
        <v>1</v>
      </c>
      <c r="W137" s="7"/>
      <c r="X137" s="7"/>
      <c r="Y137" s="7"/>
      <c r="Z137" s="9"/>
      <c r="AA137" s="7"/>
      <c r="AB137" s="7"/>
      <c r="AC137" s="8"/>
      <c r="AD137" s="8"/>
      <c r="AE137" s="8">
        <v>43810</v>
      </c>
      <c r="AF137" s="135">
        <v>1178.44</v>
      </c>
      <c r="AG137" s="18"/>
      <c r="AH137" s="18"/>
      <c r="AI137" s="18"/>
      <c r="AJ137" s="9"/>
      <c r="AK137" s="9">
        <v>1</v>
      </c>
      <c r="AL137" s="18"/>
      <c r="AM137" s="18"/>
      <c r="AN137" s="18"/>
      <c r="AO137" s="18"/>
      <c r="AP137" s="18"/>
      <c r="AQ137" s="18"/>
    </row>
    <row r="138" spans="1:43" ht="119.25" customHeight="1" x14ac:dyDescent="0.25">
      <c r="A138" s="17" t="s">
        <v>196</v>
      </c>
      <c r="B138" s="104"/>
      <c r="C138" s="10">
        <v>1</v>
      </c>
      <c r="D138" s="10">
        <v>1</v>
      </c>
      <c r="E138" s="10">
        <v>1</v>
      </c>
      <c r="F138" s="10">
        <v>1</v>
      </c>
      <c r="G138" s="10">
        <v>1</v>
      </c>
      <c r="H138" s="10">
        <v>1</v>
      </c>
      <c r="I138" s="10">
        <v>1</v>
      </c>
      <c r="J138" s="10">
        <v>1</v>
      </c>
      <c r="K138" s="10">
        <v>1</v>
      </c>
      <c r="L138" s="10">
        <v>1</v>
      </c>
      <c r="M138" s="10">
        <v>1</v>
      </c>
      <c r="N138" s="10">
        <v>1</v>
      </c>
      <c r="O138" s="10">
        <v>1</v>
      </c>
      <c r="P138" s="10">
        <v>0</v>
      </c>
      <c r="Q138" s="10">
        <v>1</v>
      </c>
      <c r="R138" s="10">
        <v>1</v>
      </c>
      <c r="S138" s="10">
        <v>1334.88</v>
      </c>
      <c r="T138" s="17"/>
      <c r="U138" s="14">
        <v>1</v>
      </c>
      <c r="V138" s="14">
        <v>1</v>
      </c>
      <c r="W138" s="7">
        <v>1</v>
      </c>
      <c r="X138" s="7"/>
      <c r="Y138" s="7"/>
      <c r="Z138" s="9"/>
      <c r="AA138" s="7"/>
      <c r="AB138" s="7"/>
      <c r="AC138" s="8"/>
      <c r="AD138" s="8">
        <v>43903</v>
      </c>
      <c r="AE138" s="8">
        <v>43951</v>
      </c>
      <c r="AF138" s="135">
        <v>1500</v>
      </c>
      <c r="AG138" s="18"/>
      <c r="AH138" s="18"/>
      <c r="AI138" s="18"/>
      <c r="AJ138" s="9"/>
      <c r="AK138" s="9">
        <v>1</v>
      </c>
      <c r="AL138" s="18"/>
      <c r="AM138" s="18"/>
      <c r="AN138" s="18"/>
      <c r="AO138" s="18"/>
      <c r="AP138" s="18"/>
      <c r="AQ138" s="18"/>
    </row>
    <row r="139" spans="1:43" ht="119.25" customHeight="1" x14ac:dyDescent="0.25">
      <c r="A139" s="17" t="s">
        <v>197</v>
      </c>
      <c r="B139" s="104"/>
      <c r="C139" s="10">
        <v>1</v>
      </c>
      <c r="D139" s="10">
        <v>1</v>
      </c>
      <c r="E139" s="10">
        <v>1</v>
      </c>
      <c r="F139" s="10">
        <v>1</v>
      </c>
      <c r="G139" s="10">
        <v>1</v>
      </c>
      <c r="H139" s="10">
        <v>1</v>
      </c>
      <c r="I139" s="10">
        <v>1</v>
      </c>
      <c r="J139" s="10">
        <v>1</v>
      </c>
      <c r="K139" s="10">
        <v>1</v>
      </c>
      <c r="L139" s="10">
        <v>1</v>
      </c>
      <c r="M139" s="10">
        <v>1</v>
      </c>
      <c r="N139" s="10">
        <v>1</v>
      </c>
      <c r="O139" s="10">
        <v>1</v>
      </c>
      <c r="P139" s="10">
        <v>1</v>
      </c>
      <c r="Q139" s="10">
        <v>0</v>
      </c>
      <c r="R139" s="10">
        <v>0</v>
      </c>
      <c r="S139" s="10">
        <v>1350.61</v>
      </c>
      <c r="T139" s="17"/>
      <c r="U139" s="14">
        <v>1</v>
      </c>
      <c r="V139" s="14">
        <v>1</v>
      </c>
      <c r="W139" s="7"/>
      <c r="X139" s="7"/>
      <c r="Y139" s="7"/>
      <c r="Z139" s="9"/>
      <c r="AA139" s="7"/>
      <c r="AB139" s="7"/>
      <c r="AC139" s="8"/>
      <c r="AD139" s="8"/>
      <c r="AE139" s="8">
        <v>43824</v>
      </c>
      <c r="AF139" s="135">
        <v>1237.29</v>
      </c>
      <c r="AG139" s="18"/>
      <c r="AH139" s="18"/>
      <c r="AI139" s="18"/>
      <c r="AJ139" s="9"/>
      <c r="AK139" s="9">
        <v>1</v>
      </c>
      <c r="AL139" s="18"/>
      <c r="AM139" s="18"/>
      <c r="AN139" s="18"/>
      <c r="AO139" s="18"/>
      <c r="AP139" s="18"/>
      <c r="AQ139" s="18"/>
    </row>
    <row r="140" spans="1:43" ht="118.5" customHeight="1" x14ac:dyDescent="0.25">
      <c r="A140" s="17" t="s">
        <v>198</v>
      </c>
      <c r="B140" s="104"/>
      <c r="C140" s="10">
        <v>1</v>
      </c>
      <c r="D140" s="10">
        <v>1</v>
      </c>
      <c r="E140" s="10">
        <v>1</v>
      </c>
      <c r="F140" s="10">
        <v>1</v>
      </c>
      <c r="G140" s="10">
        <v>1</v>
      </c>
      <c r="H140" s="10">
        <v>1</v>
      </c>
      <c r="I140" s="10">
        <v>1</v>
      </c>
      <c r="J140" s="10">
        <v>1</v>
      </c>
      <c r="K140" s="10">
        <v>1</v>
      </c>
      <c r="L140" s="10">
        <v>1</v>
      </c>
      <c r="M140" s="10">
        <v>1</v>
      </c>
      <c r="N140" s="10">
        <v>1</v>
      </c>
      <c r="O140" s="10">
        <v>1</v>
      </c>
      <c r="P140" s="10">
        <v>0</v>
      </c>
      <c r="Q140" s="10">
        <v>1</v>
      </c>
      <c r="R140" s="10">
        <v>1</v>
      </c>
      <c r="S140" s="10">
        <v>1383.01</v>
      </c>
      <c r="T140" s="17"/>
      <c r="U140" s="14">
        <v>1</v>
      </c>
      <c r="V140" s="14">
        <v>1</v>
      </c>
      <c r="W140" s="7">
        <v>1</v>
      </c>
      <c r="X140" s="7"/>
      <c r="Y140" s="7"/>
      <c r="Z140" s="9"/>
      <c r="AA140" s="7"/>
      <c r="AB140" s="7"/>
      <c r="AC140" s="8"/>
      <c r="AD140" s="8">
        <v>43903</v>
      </c>
      <c r="AE140" s="8">
        <v>43951</v>
      </c>
      <c r="AF140" s="135">
        <v>1500</v>
      </c>
      <c r="AG140" s="18"/>
      <c r="AH140" s="18"/>
      <c r="AI140" s="18"/>
      <c r="AJ140" s="9"/>
      <c r="AK140" s="9">
        <v>1</v>
      </c>
      <c r="AL140" s="18"/>
      <c r="AM140" s="18"/>
      <c r="AN140" s="18"/>
      <c r="AO140" s="18"/>
      <c r="AP140" s="18"/>
      <c r="AQ140" s="18"/>
    </row>
    <row r="141" spans="1:43" ht="118.5" customHeight="1" x14ac:dyDescent="0.25">
      <c r="A141" s="17" t="s">
        <v>199</v>
      </c>
      <c r="B141" s="104"/>
      <c r="C141" s="10">
        <v>1</v>
      </c>
      <c r="D141" s="10">
        <v>1</v>
      </c>
      <c r="E141" s="10">
        <v>1</v>
      </c>
      <c r="F141" s="10">
        <v>1</v>
      </c>
      <c r="G141" s="10">
        <v>1</v>
      </c>
      <c r="H141" s="10">
        <v>1</v>
      </c>
      <c r="I141" s="10">
        <v>1</v>
      </c>
      <c r="J141" s="10">
        <v>1</v>
      </c>
      <c r="K141" s="10">
        <v>1</v>
      </c>
      <c r="L141" s="10">
        <v>1</v>
      </c>
      <c r="M141" s="10">
        <v>1</v>
      </c>
      <c r="N141" s="10">
        <v>1</v>
      </c>
      <c r="O141" s="10">
        <v>1</v>
      </c>
      <c r="P141" s="10">
        <v>1</v>
      </c>
      <c r="Q141" s="10">
        <v>0</v>
      </c>
      <c r="R141" s="10">
        <v>0</v>
      </c>
      <c r="S141" s="10">
        <v>1356.55</v>
      </c>
      <c r="T141" s="17"/>
      <c r="U141" s="14">
        <v>1</v>
      </c>
      <c r="V141" s="14">
        <v>1</v>
      </c>
      <c r="W141" s="7">
        <v>1</v>
      </c>
      <c r="X141" s="7"/>
      <c r="Y141" s="7"/>
      <c r="Z141" s="9"/>
      <c r="AA141" s="7"/>
      <c r="AB141" s="7"/>
      <c r="AC141" s="8">
        <v>43913</v>
      </c>
      <c r="AD141" s="8"/>
      <c r="AE141" s="8"/>
      <c r="AF141" s="135">
        <v>1600</v>
      </c>
      <c r="AG141" s="18" t="s">
        <v>80</v>
      </c>
      <c r="AH141" s="18"/>
      <c r="AI141" s="18"/>
      <c r="AJ141" s="9"/>
      <c r="AK141" s="9">
        <v>1</v>
      </c>
      <c r="AL141" s="18"/>
      <c r="AM141" s="18"/>
      <c r="AN141" s="18"/>
      <c r="AO141" s="18"/>
      <c r="AP141" s="18"/>
      <c r="AQ141" s="18"/>
    </row>
    <row r="142" spans="1:43" ht="126.75" customHeight="1" x14ac:dyDescent="0.25">
      <c r="A142" s="17" t="s">
        <v>200</v>
      </c>
      <c r="B142" s="104"/>
      <c r="C142" s="10">
        <v>1</v>
      </c>
      <c r="D142" s="10">
        <v>1</v>
      </c>
      <c r="E142" s="10">
        <v>1</v>
      </c>
      <c r="F142" s="10">
        <v>1</v>
      </c>
      <c r="G142" s="10">
        <v>1</v>
      </c>
      <c r="H142" s="10">
        <v>1</v>
      </c>
      <c r="I142" s="10">
        <v>1</v>
      </c>
      <c r="J142" s="10">
        <v>1</v>
      </c>
      <c r="K142" s="10">
        <v>1</v>
      </c>
      <c r="L142" s="10">
        <v>1</v>
      </c>
      <c r="M142" s="10">
        <v>1</v>
      </c>
      <c r="N142" s="10">
        <v>1</v>
      </c>
      <c r="O142" s="10">
        <v>1</v>
      </c>
      <c r="P142" s="10">
        <v>1</v>
      </c>
      <c r="Q142" s="10">
        <v>0</v>
      </c>
      <c r="R142" s="10">
        <v>0</v>
      </c>
      <c r="S142" s="10">
        <v>1363.45</v>
      </c>
      <c r="T142" s="136"/>
      <c r="U142" s="137">
        <v>1</v>
      </c>
      <c r="V142" s="137">
        <v>1</v>
      </c>
      <c r="W142" s="138"/>
      <c r="X142" s="138"/>
      <c r="Y142" s="138"/>
      <c r="Z142" s="139"/>
      <c r="AA142" s="138"/>
      <c r="AB142" s="140"/>
      <c r="AC142" s="140"/>
      <c r="AD142" s="140">
        <v>43796</v>
      </c>
      <c r="AE142" s="8">
        <v>43951</v>
      </c>
      <c r="AF142" s="135">
        <v>1190.6600000000001</v>
      </c>
      <c r="AG142" s="18"/>
      <c r="AH142" s="18" t="s">
        <v>81</v>
      </c>
      <c r="AI142" s="18"/>
      <c r="AJ142" s="9"/>
      <c r="AK142" s="9">
        <v>1</v>
      </c>
      <c r="AL142" s="18"/>
      <c r="AM142" s="18"/>
      <c r="AN142" s="18"/>
      <c r="AO142" s="18"/>
      <c r="AP142" s="18"/>
      <c r="AQ142" s="18"/>
    </row>
    <row r="143" spans="1:43" ht="60" customHeight="1" x14ac:dyDescent="0.25">
      <c r="A143" s="17" t="s">
        <v>234</v>
      </c>
      <c r="B143" s="70" t="s">
        <v>245</v>
      </c>
      <c r="C143" s="10">
        <v>1</v>
      </c>
      <c r="D143" s="10">
        <v>1</v>
      </c>
      <c r="E143" s="10">
        <v>1</v>
      </c>
      <c r="F143" s="10">
        <v>1</v>
      </c>
      <c r="G143" s="10">
        <v>1</v>
      </c>
      <c r="H143" s="10">
        <v>1</v>
      </c>
      <c r="I143" s="10">
        <v>1</v>
      </c>
      <c r="J143" s="10">
        <v>1</v>
      </c>
      <c r="K143" s="10">
        <v>1</v>
      </c>
      <c r="L143" s="10">
        <v>1</v>
      </c>
      <c r="M143" s="10">
        <v>1</v>
      </c>
      <c r="N143" s="10">
        <v>1</v>
      </c>
      <c r="O143" s="10">
        <v>1</v>
      </c>
      <c r="P143" s="10">
        <v>0</v>
      </c>
      <c r="Q143" s="10">
        <v>1</v>
      </c>
      <c r="R143" s="10">
        <v>1</v>
      </c>
      <c r="S143" s="10">
        <v>2326.5500000000002</v>
      </c>
      <c r="T143" s="136"/>
      <c r="U143" s="137">
        <v>1</v>
      </c>
      <c r="V143" s="137">
        <v>1</v>
      </c>
      <c r="W143" s="138"/>
      <c r="X143" s="138"/>
      <c r="Y143" s="138"/>
      <c r="Z143" s="139"/>
      <c r="AA143" s="138"/>
      <c r="AB143" s="140"/>
      <c r="AC143" s="140"/>
      <c r="AD143" s="140">
        <v>43796</v>
      </c>
      <c r="AE143" s="8">
        <v>43951</v>
      </c>
      <c r="AF143" s="135">
        <v>1190.6600000000001</v>
      </c>
      <c r="AG143" s="18"/>
      <c r="AH143" s="18" t="s">
        <v>82</v>
      </c>
      <c r="AI143" s="18"/>
      <c r="AJ143" s="9"/>
      <c r="AK143" s="9">
        <v>1</v>
      </c>
      <c r="AL143" s="18"/>
      <c r="AM143" s="18"/>
      <c r="AN143" s="18"/>
      <c r="AO143" s="18"/>
      <c r="AP143" s="18"/>
      <c r="AQ143" s="18"/>
    </row>
    <row r="144" spans="1:43" ht="81" customHeight="1" x14ac:dyDescent="0.25">
      <c r="A144" s="17" t="s">
        <v>235</v>
      </c>
      <c r="B144" s="70"/>
      <c r="C144" s="10">
        <v>1</v>
      </c>
      <c r="D144" s="10">
        <v>1</v>
      </c>
      <c r="E144" s="10">
        <v>1</v>
      </c>
      <c r="F144" s="10">
        <v>1</v>
      </c>
      <c r="G144" s="10">
        <v>1</v>
      </c>
      <c r="H144" s="10">
        <v>1</v>
      </c>
      <c r="I144" s="10">
        <v>1</v>
      </c>
      <c r="J144" s="10">
        <v>1</v>
      </c>
      <c r="K144" s="10">
        <v>1</v>
      </c>
      <c r="L144" s="10">
        <v>1</v>
      </c>
      <c r="M144" s="10">
        <v>1</v>
      </c>
      <c r="N144" s="10">
        <v>1</v>
      </c>
      <c r="O144" s="10">
        <v>1</v>
      </c>
      <c r="P144" s="10">
        <v>0</v>
      </c>
      <c r="Q144" s="10">
        <v>1</v>
      </c>
      <c r="R144" s="10">
        <v>1</v>
      </c>
      <c r="S144" s="10">
        <v>2040.66</v>
      </c>
      <c r="T144" s="24"/>
      <c r="U144" s="137">
        <v>1</v>
      </c>
      <c r="V144" s="137">
        <v>1</v>
      </c>
      <c r="W144" s="138"/>
      <c r="X144" s="138"/>
      <c r="Y144" s="138"/>
      <c r="Z144" s="139"/>
      <c r="AA144" s="138"/>
      <c r="AB144" s="140"/>
      <c r="AC144" s="140"/>
      <c r="AD144" s="140">
        <v>43796</v>
      </c>
      <c r="AE144" s="7"/>
      <c r="AF144" s="135">
        <v>1190.6600000000001</v>
      </c>
      <c r="AG144" s="18" t="s">
        <v>83</v>
      </c>
      <c r="AH144" s="18" t="s">
        <v>84</v>
      </c>
      <c r="AI144" s="18"/>
      <c r="AJ144" s="9"/>
      <c r="AK144" s="9">
        <v>1</v>
      </c>
      <c r="AL144" s="18"/>
      <c r="AM144" s="18"/>
      <c r="AN144" s="18"/>
      <c r="AO144" s="18"/>
      <c r="AP144" s="18"/>
      <c r="AQ144" s="18"/>
    </row>
    <row r="145" spans="1:43" ht="62.25" customHeight="1" x14ac:dyDescent="0.25">
      <c r="A145" s="17" t="s">
        <v>236</v>
      </c>
      <c r="B145" s="70"/>
      <c r="C145" s="10">
        <v>1</v>
      </c>
      <c r="D145" s="10">
        <v>1</v>
      </c>
      <c r="E145" s="10">
        <v>1</v>
      </c>
      <c r="F145" s="10">
        <v>1</v>
      </c>
      <c r="G145" s="10">
        <v>1</v>
      </c>
      <c r="H145" s="10">
        <v>1</v>
      </c>
      <c r="I145" s="10">
        <v>1</v>
      </c>
      <c r="J145" s="10">
        <v>1</v>
      </c>
      <c r="K145" s="10">
        <v>1</v>
      </c>
      <c r="L145" s="10">
        <v>1</v>
      </c>
      <c r="M145" s="10">
        <v>1</v>
      </c>
      <c r="N145" s="10">
        <v>1</v>
      </c>
      <c r="O145" s="10">
        <v>1</v>
      </c>
      <c r="P145" s="10">
        <v>0</v>
      </c>
      <c r="Q145" s="10">
        <v>1</v>
      </c>
      <c r="R145" s="10">
        <v>1</v>
      </c>
      <c r="S145" s="10">
        <v>1649.82</v>
      </c>
      <c r="T145" s="136"/>
      <c r="U145" s="137">
        <v>1</v>
      </c>
      <c r="V145" s="137">
        <v>1</v>
      </c>
      <c r="W145" s="138"/>
      <c r="X145" s="138"/>
      <c r="Y145" s="138"/>
      <c r="Z145" s="139"/>
      <c r="AA145" s="138"/>
      <c r="AB145" s="140"/>
      <c r="AC145" s="140"/>
      <c r="AD145" s="140">
        <v>43796</v>
      </c>
      <c r="AE145" s="8">
        <v>43951</v>
      </c>
      <c r="AF145" s="135">
        <v>1190.6600000000001</v>
      </c>
      <c r="AG145" s="18"/>
      <c r="AH145" s="18" t="s">
        <v>85</v>
      </c>
      <c r="AI145" s="18"/>
      <c r="AJ145" s="9"/>
      <c r="AK145" s="9">
        <v>1</v>
      </c>
      <c r="AL145" s="18"/>
      <c r="AM145" s="18"/>
      <c r="AN145" s="18"/>
      <c r="AO145" s="18"/>
      <c r="AP145" s="18"/>
      <c r="AQ145" s="18"/>
    </row>
    <row r="146" spans="1:43" ht="62.25" customHeight="1" x14ac:dyDescent="0.25">
      <c r="A146" s="17" t="s">
        <v>237</v>
      </c>
      <c r="B146" s="70"/>
      <c r="C146" s="10">
        <v>1</v>
      </c>
      <c r="D146" s="10">
        <v>1</v>
      </c>
      <c r="E146" s="10">
        <v>1</v>
      </c>
      <c r="F146" s="10">
        <v>1</v>
      </c>
      <c r="G146" s="10">
        <v>1</v>
      </c>
      <c r="H146" s="10">
        <v>1</v>
      </c>
      <c r="I146" s="10">
        <v>1</v>
      </c>
      <c r="J146" s="10">
        <v>1</v>
      </c>
      <c r="K146" s="10">
        <v>1</v>
      </c>
      <c r="L146" s="10">
        <v>1</v>
      </c>
      <c r="M146" s="10">
        <v>1</v>
      </c>
      <c r="N146" s="10">
        <v>1</v>
      </c>
      <c r="O146" s="10">
        <v>1</v>
      </c>
      <c r="P146" s="10">
        <v>0</v>
      </c>
      <c r="Q146" s="10">
        <v>1</v>
      </c>
      <c r="R146" s="10">
        <v>1</v>
      </c>
      <c r="S146" s="10">
        <v>2559.87</v>
      </c>
      <c r="T146" s="136"/>
      <c r="U146" s="137"/>
      <c r="V146" s="137"/>
      <c r="W146" s="138"/>
      <c r="X146" s="138"/>
      <c r="Y146" s="138"/>
      <c r="Z146" s="139"/>
      <c r="AA146" s="138"/>
      <c r="AB146" s="140"/>
      <c r="AC146" s="140"/>
      <c r="AD146" s="140"/>
      <c r="AE146" s="8"/>
      <c r="AF146" s="135"/>
      <c r="AG146" s="18"/>
      <c r="AH146" s="18"/>
      <c r="AI146" s="18"/>
      <c r="AJ146" s="9"/>
      <c r="AK146" s="9">
        <v>1</v>
      </c>
      <c r="AL146" s="18"/>
      <c r="AM146" s="18"/>
      <c r="AN146" s="18"/>
      <c r="AO146" s="18"/>
      <c r="AP146" s="18"/>
      <c r="AQ146" s="18"/>
    </row>
    <row r="147" spans="1:43" ht="62.25" customHeight="1" x14ac:dyDescent="0.25">
      <c r="A147" s="17" t="s">
        <v>243</v>
      </c>
      <c r="B147" s="70"/>
      <c r="C147" s="10">
        <v>1</v>
      </c>
      <c r="D147" s="10">
        <v>1</v>
      </c>
      <c r="E147" s="10">
        <v>1</v>
      </c>
      <c r="F147" s="10">
        <v>1</v>
      </c>
      <c r="G147" s="10">
        <v>1</v>
      </c>
      <c r="H147" s="10">
        <v>1</v>
      </c>
      <c r="I147" s="10">
        <v>1</v>
      </c>
      <c r="J147" s="10">
        <v>1</v>
      </c>
      <c r="K147" s="10">
        <v>1</v>
      </c>
      <c r="L147" s="10">
        <v>1</v>
      </c>
      <c r="M147" s="10">
        <v>1</v>
      </c>
      <c r="N147" s="10">
        <v>1</v>
      </c>
      <c r="O147" s="10">
        <v>1</v>
      </c>
      <c r="P147" s="10">
        <v>0</v>
      </c>
      <c r="Q147" s="10">
        <v>1</v>
      </c>
      <c r="R147" s="10">
        <v>1</v>
      </c>
      <c r="S147" s="10">
        <v>2321.6799999999998</v>
      </c>
      <c r="T147" s="136"/>
      <c r="U147" s="137"/>
      <c r="V147" s="137"/>
      <c r="W147" s="138"/>
      <c r="X147" s="138"/>
      <c r="Y147" s="138"/>
      <c r="Z147" s="139"/>
      <c r="AA147" s="138"/>
      <c r="AB147" s="140"/>
      <c r="AC147" s="140"/>
      <c r="AD147" s="140"/>
      <c r="AE147" s="8"/>
      <c r="AF147" s="135"/>
      <c r="AG147" s="18"/>
      <c r="AH147" s="18"/>
      <c r="AI147" s="18"/>
      <c r="AJ147" s="9"/>
      <c r="AK147" s="9">
        <v>1</v>
      </c>
      <c r="AL147" s="18"/>
      <c r="AM147" s="18"/>
      <c r="AN147" s="18"/>
      <c r="AO147" s="18"/>
      <c r="AP147" s="18"/>
      <c r="AQ147" s="18"/>
    </row>
    <row r="148" spans="1:43" ht="62.25" customHeight="1" x14ac:dyDescent="0.25">
      <c r="A148" s="17" t="s">
        <v>244</v>
      </c>
      <c r="B148" s="70"/>
      <c r="C148" s="10">
        <v>1</v>
      </c>
      <c r="D148" s="10">
        <v>1</v>
      </c>
      <c r="E148" s="10">
        <v>1</v>
      </c>
      <c r="F148" s="10">
        <v>1</v>
      </c>
      <c r="G148" s="10">
        <v>1</v>
      </c>
      <c r="H148" s="10">
        <v>1</v>
      </c>
      <c r="I148" s="10">
        <v>1</v>
      </c>
      <c r="J148" s="10">
        <v>1</v>
      </c>
      <c r="K148" s="10">
        <v>1</v>
      </c>
      <c r="L148" s="10">
        <v>1</v>
      </c>
      <c r="M148" s="10">
        <v>1</v>
      </c>
      <c r="N148" s="10">
        <v>1</v>
      </c>
      <c r="O148" s="10">
        <v>1</v>
      </c>
      <c r="P148" s="10">
        <v>0</v>
      </c>
      <c r="Q148" s="10">
        <v>1</v>
      </c>
      <c r="R148" s="10">
        <v>1</v>
      </c>
      <c r="S148" s="10">
        <v>2130.59</v>
      </c>
      <c r="T148" s="136"/>
      <c r="U148" s="137"/>
      <c r="V148" s="137"/>
      <c r="W148" s="138"/>
      <c r="X148" s="138"/>
      <c r="Y148" s="138"/>
      <c r="Z148" s="139"/>
      <c r="AA148" s="138"/>
      <c r="AB148" s="140"/>
      <c r="AC148" s="140"/>
      <c r="AD148" s="140"/>
      <c r="AE148" s="8"/>
      <c r="AF148" s="135"/>
      <c r="AG148" s="18"/>
      <c r="AH148" s="18"/>
      <c r="AI148" s="18"/>
      <c r="AJ148" s="9"/>
      <c r="AK148" s="9">
        <v>1</v>
      </c>
      <c r="AL148" s="18"/>
      <c r="AM148" s="18"/>
      <c r="AN148" s="18"/>
      <c r="AO148" s="18"/>
      <c r="AP148" s="18"/>
      <c r="AQ148" s="18"/>
    </row>
    <row r="149" spans="1:43" ht="15.75" customHeight="1" x14ac:dyDescent="0.25">
      <c r="A149" s="33" t="s">
        <v>86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>
        <f>SUM(S150:S151)</f>
        <v>3133.58</v>
      </c>
      <c r="T149" s="33"/>
      <c r="U149" s="33">
        <f t="shared" ref="U149:AK149" si="17">SUM(U150:U151)</f>
        <v>2</v>
      </c>
      <c r="V149" s="33">
        <f t="shared" si="17"/>
        <v>0</v>
      </c>
      <c r="W149" s="33">
        <f t="shared" si="17"/>
        <v>2</v>
      </c>
      <c r="X149" s="33">
        <f t="shared" si="17"/>
        <v>0</v>
      </c>
      <c r="Y149" s="33">
        <f t="shared" si="17"/>
        <v>0</v>
      </c>
      <c r="Z149" s="33">
        <f t="shared" si="17"/>
        <v>0</v>
      </c>
      <c r="AA149" s="33">
        <f t="shared" si="17"/>
        <v>0</v>
      </c>
      <c r="AB149" s="33">
        <f t="shared" si="17"/>
        <v>0</v>
      </c>
      <c r="AC149" s="33">
        <f t="shared" si="17"/>
        <v>0</v>
      </c>
      <c r="AD149" s="33">
        <f t="shared" si="17"/>
        <v>0</v>
      </c>
      <c r="AE149" s="33">
        <f t="shared" si="17"/>
        <v>43857</v>
      </c>
      <c r="AF149" s="33">
        <f t="shared" si="17"/>
        <v>1898.86</v>
      </c>
      <c r="AG149" s="33">
        <f t="shared" si="17"/>
        <v>0</v>
      </c>
      <c r="AH149" s="33">
        <f t="shared" si="17"/>
        <v>0</v>
      </c>
      <c r="AI149" s="33">
        <f t="shared" si="17"/>
        <v>0</v>
      </c>
      <c r="AJ149" s="33">
        <f t="shared" si="17"/>
        <v>0</v>
      </c>
      <c r="AK149" s="33">
        <f t="shared" si="17"/>
        <v>2</v>
      </c>
      <c r="AL149" s="18"/>
      <c r="AM149" s="18"/>
      <c r="AN149" s="18"/>
      <c r="AO149" s="18"/>
      <c r="AP149" s="18"/>
      <c r="AQ149" s="18"/>
    </row>
    <row r="150" spans="1:43" ht="76.5" customHeight="1" x14ac:dyDescent="0.25">
      <c r="A150" s="17" t="s">
        <v>187</v>
      </c>
      <c r="B150" s="103">
        <v>44607</v>
      </c>
      <c r="C150" s="10">
        <v>1</v>
      </c>
      <c r="D150" s="10">
        <v>1</v>
      </c>
      <c r="E150" s="10">
        <v>1</v>
      </c>
      <c r="F150" s="10">
        <v>1</v>
      </c>
      <c r="G150" s="10">
        <v>1</v>
      </c>
      <c r="H150" s="10">
        <v>1</v>
      </c>
      <c r="I150" s="10">
        <v>1</v>
      </c>
      <c r="J150" s="10">
        <v>1</v>
      </c>
      <c r="K150" s="10">
        <v>1</v>
      </c>
      <c r="L150" s="10">
        <v>1</v>
      </c>
      <c r="M150" s="10">
        <v>1</v>
      </c>
      <c r="N150" s="10">
        <v>1</v>
      </c>
      <c r="O150" s="10">
        <v>1</v>
      </c>
      <c r="P150" s="10">
        <v>1</v>
      </c>
      <c r="Q150" s="10">
        <v>0</v>
      </c>
      <c r="R150" s="10">
        <v>1</v>
      </c>
      <c r="S150" s="10">
        <v>1566.79</v>
      </c>
      <c r="T150" s="17"/>
      <c r="U150" s="14">
        <v>2</v>
      </c>
      <c r="V150" s="14"/>
      <c r="W150" s="7">
        <v>2</v>
      </c>
      <c r="X150" s="7"/>
      <c r="Y150" s="7"/>
      <c r="Z150" s="9"/>
      <c r="AA150" s="7"/>
      <c r="AB150" s="8"/>
      <c r="AC150" s="106"/>
      <c r="AD150" s="8"/>
      <c r="AE150" s="8">
        <v>43857</v>
      </c>
      <c r="AF150" s="16">
        <v>1898.86</v>
      </c>
      <c r="AG150" s="18"/>
      <c r="AH150" s="18"/>
      <c r="AI150" s="18"/>
      <c r="AJ150" s="9"/>
      <c r="AK150" s="9">
        <v>1</v>
      </c>
      <c r="AL150" s="18"/>
      <c r="AM150" s="18"/>
      <c r="AN150" s="18"/>
      <c r="AO150" s="18"/>
      <c r="AP150" s="18"/>
      <c r="AQ150" s="18"/>
    </row>
    <row r="151" spans="1:43" ht="70.5" customHeight="1" x14ac:dyDescent="0.25">
      <c r="A151" s="17" t="s">
        <v>188</v>
      </c>
      <c r="B151" s="70"/>
      <c r="C151" s="10">
        <v>1</v>
      </c>
      <c r="D151" s="10">
        <v>1</v>
      </c>
      <c r="E151" s="10">
        <v>1</v>
      </c>
      <c r="F151" s="10">
        <v>1</v>
      </c>
      <c r="G151" s="10">
        <v>1</v>
      </c>
      <c r="H151" s="10">
        <v>1</v>
      </c>
      <c r="I151" s="10">
        <v>1</v>
      </c>
      <c r="J151" s="10">
        <v>1</v>
      </c>
      <c r="K151" s="10">
        <v>1</v>
      </c>
      <c r="L151" s="10">
        <v>1</v>
      </c>
      <c r="M151" s="10">
        <v>1</v>
      </c>
      <c r="N151" s="10">
        <v>1</v>
      </c>
      <c r="O151" s="10">
        <v>1</v>
      </c>
      <c r="P151" s="10">
        <v>1</v>
      </c>
      <c r="Q151" s="10">
        <v>1</v>
      </c>
      <c r="R151" s="10">
        <v>1</v>
      </c>
      <c r="S151" s="10">
        <v>1566.79</v>
      </c>
      <c r="T151" s="17"/>
      <c r="U151" s="14"/>
      <c r="V151" s="14"/>
      <c r="W151" s="7"/>
      <c r="X151" s="7"/>
      <c r="Y151" s="7"/>
      <c r="Z151" s="9"/>
      <c r="AA151" s="7"/>
      <c r="AB151" s="8"/>
      <c r="AC151" s="106"/>
      <c r="AD151" s="8"/>
      <c r="AE151" s="8"/>
      <c r="AF151" s="16"/>
      <c r="AG151" s="18"/>
      <c r="AH151" s="18"/>
      <c r="AI151" s="18"/>
      <c r="AJ151" s="9"/>
      <c r="AK151" s="9">
        <v>1</v>
      </c>
      <c r="AL151" s="18"/>
      <c r="AM151" s="18"/>
      <c r="AN151" s="18"/>
      <c r="AO151" s="18"/>
      <c r="AP151" s="18"/>
      <c r="AQ151" s="18"/>
    </row>
    <row r="152" spans="1:43" ht="15.75" customHeight="1" x14ac:dyDescent="0.25">
      <c r="A152" s="33" t="s">
        <v>87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124" t="e">
        <f>SUM(#REF!)</f>
        <v>#REF!</v>
      </c>
      <c r="V152" s="124">
        <v>3</v>
      </c>
      <c r="W152" s="124" t="e">
        <f>SUM(#REF!)</f>
        <v>#REF!</v>
      </c>
      <c r="X152" s="124">
        <v>0</v>
      </c>
      <c r="Y152" s="124" t="e">
        <f>SUM(#REF!)</f>
        <v>#REF!</v>
      </c>
      <c r="Z152" s="124"/>
      <c r="AA152" s="124" t="e">
        <f>SUM(#REF!)</f>
        <v>#REF!</v>
      </c>
      <c r="AB152" s="23"/>
      <c r="AC152" s="23">
        <v>0</v>
      </c>
      <c r="AD152" s="23">
        <v>5</v>
      </c>
      <c r="AE152" s="23"/>
      <c r="AF152" s="87" t="e">
        <f>SUM(#REF!)</f>
        <v>#REF!</v>
      </c>
      <c r="AG152" s="18"/>
      <c r="AH152" s="112" t="e">
        <f>AF152-AG152</f>
        <v>#REF!</v>
      </c>
      <c r="AI152" s="18"/>
      <c r="AJ152" s="9"/>
      <c r="AK152" s="9"/>
      <c r="AL152" s="18"/>
      <c r="AM152" s="18"/>
      <c r="AN152" s="18"/>
      <c r="AO152" s="18"/>
      <c r="AP152" s="18"/>
      <c r="AQ152" s="18"/>
    </row>
    <row r="153" spans="1:43" s="12" customFormat="1" ht="15.7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124"/>
      <c r="V153" s="124"/>
      <c r="W153" s="124"/>
      <c r="X153" s="124"/>
      <c r="Y153" s="124"/>
      <c r="Z153" s="124"/>
      <c r="AA153" s="124"/>
      <c r="AB153" s="23"/>
      <c r="AC153" s="23"/>
      <c r="AD153" s="23"/>
      <c r="AE153" s="23"/>
      <c r="AF153" s="87"/>
      <c r="AG153" s="18"/>
      <c r="AH153" s="112"/>
      <c r="AI153" s="18"/>
      <c r="AJ153" s="9"/>
      <c r="AK153" s="9"/>
      <c r="AL153" s="18"/>
      <c r="AM153" s="18"/>
      <c r="AN153" s="18"/>
      <c r="AO153" s="18"/>
      <c r="AP153" s="18"/>
      <c r="AQ153" s="18"/>
    </row>
    <row r="154" spans="1:43" s="13" customFormat="1" ht="15.75" customHeight="1" x14ac:dyDescent="0.25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>
        <f>SUM(S155:S167)</f>
        <v>23570.58</v>
      </c>
      <c r="T154" s="33"/>
      <c r="U154" s="33">
        <f t="shared" ref="U154:AK154" si="18">SUM(U155:U167)</f>
        <v>13</v>
      </c>
      <c r="V154" s="33">
        <f t="shared" si="18"/>
        <v>0</v>
      </c>
      <c r="W154" s="33">
        <f t="shared" si="18"/>
        <v>3</v>
      </c>
      <c r="X154" s="33">
        <f t="shared" si="18"/>
        <v>0</v>
      </c>
      <c r="Y154" s="33">
        <f t="shared" si="18"/>
        <v>0</v>
      </c>
      <c r="Z154" s="33">
        <f t="shared" si="18"/>
        <v>0</v>
      </c>
      <c r="AA154" s="33">
        <f t="shared" si="18"/>
        <v>0</v>
      </c>
      <c r="AB154" s="33">
        <f t="shared" si="18"/>
        <v>0</v>
      </c>
      <c r="AC154" s="33">
        <f t="shared" si="18"/>
        <v>0</v>
      </c>
      <c r="AD154" s="33">
        <f t="shared" si="18"/>
        <v>0</v>
      </c>
      <c r="AE154" s="33">
        <f t="shared" si="18"/>
        <v>570193</v>
      </c>
      <c r="AF154" s="33">
        <f t="shared" si="18"/>
        <v>6041.6370000000006</v>
      </c>
      <c r="AG154" s="33">
        <f t="shared" si="18"/>
        <v>0</v>
      </c>
      <c r="AH154" s="33">
        <f t="shared" si="18"/>
        <v>0</v>
      </c>
      <c r="AI154" s="33">
        <f t="shared" si="18"/>
        <v>0</v>
      </c>
      <c r="AJ154" s="33">
        <f t="shared" si="18"/>
        <v>0</v>
      </c>
      <c r="AK154" s="33">
        <f t="shared" si="18"/>
        <v>13</v>
      </c>
      <c r="AL154" s="88"/>
      <c r="AM154" s="88"/>
      <c r="AN154" s="88"/>
      <c r="AO154" s="88"/>
      <c r="AP154" s="88"/>
      <c r="AQ154" s="88"/>
    </row>
    <row r="155" spans="1:43" ht="87.75" customHeight="1" x14ac:dyDescent="0.25">
      <c r="A155" s="141" t="s">
        <v>205</v>
      </c>
      <c r="B155" s="142"/>
      <c r="C155" s="10">
        <v>1</v>
      </c>
      <c r="D155" s="10">
        <v>1</v>
      </c>
      <c r="E155" s="10">
        <v>1</v>
      </c>
      <c r="F155" s="10">
        <v>1</v>
      </c>
      <c r="G155" s="10">
        <v>1</v>
      </c>
      <c r="H155" s="10">
        <v>1</v>
      </c>
      <c r="I155" s="10">
        <v>1</v>
      </c>
      <c r="J155" s="10">
        <v>1</v>
      </c>
      <c r="K155" s="10">
        <v>1</v>
      </c>
      <c r="L155" s="10">
        <v>1</v>
      </c>
      <c r="M155" s="10">
        <v>1</v>
      </c>
      <c r="N155" s="10">
        <v>1</v>
      </c>
      <c r="O155" s="10">
        <v>1</v>
      </c>
      <c r="P155" s="10">
        <v>0</v>
      </c>
      <c r="Q155" s="10">
        <v>1</v>
      </c>
      <c r="R155" s="10">
        <v>1</v>
      </c>
      <c r="S155" s="10">
        <v>1052.27</v>
      </c>
      <c r="T155" s="141"/>
      <c r="U155" s="100">
        <v>1</v>
      </c>
      <c r="V155" s="100">
        <v>0</v>
      </c>
      <c r="W155" s="100">
        <v>0</v>
      </c>
      <c r="X155" s="100">
        <v>0</v>
      </c>
      <c r="Y155" s="100"/>
      <c r="Z155" s="100"/>
      <c r="AA155" s="100"/>
      <c r="AB155" s="100"/>
      <c r="AC155" s="143"/>
      <c r="AD155" s="143"/>
      <c r="AE155" s="143">
        <v>43882</v>
      </c>
      <c r="AF155" s="144">
        <v>613.40200000000004</v>
      </c>
      <c r="AG155" s="18"/>
      <c r="AH155" s="18"/>
      <c r="AI155" s="18"/>
      <c r="AJ155" s="9"/>
      <c r="AK155" s="9">
        <v>1</v>
      </c>
      <c r="AL155" s="18"/>
      <c r="AM155" s="18"/>
      <c r="AN155" s="18"/>
      <c r="AO155" s="18"/>
      <c r="AP155" s="18"/>
      <c r="AQ155" s="18"/>
    </row>
    <row r="156" spans="1:43" ht="102.75" customHeight="1" x14ac:dyDescent="0.25">
      <c r="A156" s="141" t="s">
        <v>206</v>
      </c>
      <c r="B156" s="129"/>
      <c r="C156" s="10">
        <v>1</v>
      </c>
      <c r="D156" s="10">
        <v>1</v>
      </c>
      <c r="E156" s="10">
        <v>1</v>
      </c>
      <c r="F156" s="10">
        <v>1</v>
      </c>
      <c r="G156" s="10">
        <v>1</v>
      </c>
      <c r="H156" s="10">
        <v>1</v>
      </c>
      <c r="I156" s="10">
        <v>1</v>
      </c>
      <c r="J156" s="10">
        <v>1</v>
      </c>
      <c r="K156" s="10">
        <v>1</v>
      </c>
      <c r="L156" s="10">
        <v>1</v>
      </c>
      <c r="M156" s="10">
        <v>1</v>
      </c>
      <c r="N156" s="10">
        <v>1</v>
      </c>
      <c r="O156" s="10">
        <v>1</v>
      </c>
      <c r="P156" s="10">
        <v>1</v>
      </c>
      <c r="Q156" s="10">
        <v>0</v>
      </c>
      <c r="R156" s="10">
        <v>0</v>
      </c>
      <c r="S156" s="10">
        <v>5199.78</v>
      </c>
      <c r="T156" s="141"/>
      <c r="U156" s="100">
        <v>1</v>
      </c>
      <c r="V156" s="100">
        <v>0</v>
      </c>
      <c r="W156" s="100">
        <v>0</v>
      </c>
      <c r="X156" s="100">
        <v>0</v>
      </c>
      <c r="Y156" s="100"/>
      <c r="Z156" s="100"/>
      <c r="AA156" s="100"/>
      <c r="AB156" s="100"/>
      <c r="AC156" s="143"/>
      <c r="AD156" s="143"/>
      <c r="AE156" s="143">
        <v>43827</v>
      </c>
      <c r="AF156" s="144">
        <v>249.77799999999999</v>
      </c>
      <c r="AG156" s="18"/>
      <c r="AH156" s="18"/>
      <c r="AI156" s="18"/>
      <c r="AJ156" s="9"/>
      <c r="AK156" s="9">
        <v>1</v>
      </c>
      <c r="AL156" s="18"/>
      <c r="AM156" s="18"/>
      <c r="AN156" s="18"/>
      <c r="AO156" s="18"/>
      <c r="AP156" s="18"/>
      <c r="AQ156" s="18"/>
    </row>
    <row r="157" spans="1:43" ht="108" customHeight="1" x14ac:dyDescent="0.25">
      <c r="A157" s="141" t="s">
        <v>207</v>
      </c>
      <c r="B157" s="129"/>
      <c r="C157" s="10">
        <v>1</v>
      </c>
      <c r="D157" s="10">
        <v>1</v>
      </c>
      <c r="E157" s="10">
        <v>1</v>
      </c>
      <c r="F157" s="10">
        <v>1</v>
      </c>
      <c r="G157" s="10">
        <v>1</v>
      </c>
      <c r="H157" s="10">
        <v>1</v>
      </c>
      <c r="I157" s="10">
        <v>1</v>
      </c>
      <c r="J157" s="10">
        <v>1</v>
      </c>
      <c r="K157" s="10">
        <v>1</v>
      </c>
      <c r="L157" s="10">
        <v>1</v>
      </c>
      <c r="M157" s="10">
        <v>1</v>
      </c>
      <c r="N157" s="10">
        <v>1</v>
      </c>
      <c r="O157" s="10">
        <v>1</v>
      </c>
      <c r="P157" s="10">
        <v>0</v>
      </c>
      <c r="Q157" s="10">
        <v>1</v>
      </c>
      <c r="R157" s="10">
        <v>1</v>
      </c>
      <c r="S157" s="10">
        <v>2336.96</v>
      </c>
      <c r="T157" s="141"/>
      <c r="U157" s="100">
        <v>0</v>
      </c>
      <c r="V157" s="100">
        <v>0</v>
      </c>
      <c r="W157" s="100">
        <v>1</v>
      </c>
      <c r="X157" s="100">
        <v>0</v>
      </c>
      <c r="Y157" s="100"/>
      <c r="Z157" s="100"/>
      <c r="AA157" s="100"/>
      <c r="AB157" s="100"/>
      <c r="AC157" s="143"/>
      <c r="AD157" s="143"/>
      <c r="AE157" s="143">
        <v>43827</v>
      </c>
      <c r="AF157" s="144">
        <v>138.30699999999999</v>
      </c>
      <c r="AG157" s="18"/>
      <c r="AH157" s="18"/>
      <c r="AI157" s="18"/>
      <c r="AJ157" s="9"/>
      <c r="AK157" s="9">
        <v>1</v>
      </c>
      <c r="AL157" s="18"/>
      <c r="AM157" s="18"/>
      <c r="AN157" s="18"/>
      <c r="AO157" s="18"/>
      <c r="AP157" s="18"/>
      <c r="AQ157" s="18"/>
    </row>
    <row r="158" spans="1:43" ht="76.5" customHeight="1" x14ac:dyDescent="0.25">
      <c r="A158" s="141" t="s">
        <v>208</v>
      </c>
      <c r="B158" s="129"/>
      <c r="C158" s="10">
        <v>1</v>
      </c>
      <c r="D158" s="10">
        <v>1</v>
      </c>
      <c r="E158" s="10">
        <v>1</v>
      </c>
      <c r="F158" s="10">
        <v>1</v>
      </c>
      <c r="G158" s="10">
        <v>1</v>
      </c>
      <c r="H158" s="10">
        <v>1</v>
      </c>
      <c r="I158" s="10">
        <v>1</v>
      </c>
      <c r="J158" s="10">
        <v>1</v>
      </c>
      <c r="K158" s="10">
        <v>1</v>
      </c>
      <c r="L158" s="10">
        <v>1</v>
      </c>
      <c r="M158" s="10">
        <v>1</v>
      </c>
      <c r="N158" s="10">
        <v>1</v>
      </c>
      <c r="O158" s="10">
        <v>1</v>
      </c>
      <c r="P158" s="10">
        <v>0</v>
      </c>
      <c r="Q158" s="10">
        <v>1</v>
      </c>
      <c r="R158" s="10">
        <v>1</v>
      </c>
      <c r="S158" s="10">
        <v>1864.48</v>
      </c>
      <c r="T158" s="141"/>
      <c r="U158" s="100">
        <v>0</v>
      </c>
      <c r="V158" s="100">
        <v>0</v>
      </c>
      <c r="W158" s="100">
        <v>1</v>
      </c>
      <c r="X158" s="100">
        <v>0</v>
      </c>
      <c r="Y158" s="100"/>
      <c r="Z158" s="100"/>
      <c r="AA158" s="100"/>
      <c r="AB158" s="100"/>
      <c r="AC158" s="143"/>
      <c r="AD158" s="143"/>
      <c r="AE158" s="143">
        <v>43827</v>
      </c>
      <c r="AF158" s="144">
        <v>173.63499999999999</v>
      </c>
      <c r="AG158" s="18"/>
      <c r="AH158" s="18"/>
      <c r="AI158" s="18"/>
      <c r="AJ158" s="9"/>
      <c r="AK158" s="9">
        <v>1</v>
      </c>
      <c r="AL158" s="18"/>
      <c r="AM158" s="18"/>
      <c r="AN158" s="18"/>
      <c r="AO158" s="18"/>
      <c r="AP158" s="18"/>
      <c r="AQ158" s="18"/>
    </row>
    <row r="159" spans="1:43" ht="90" customHeight="1" x14ac:dyDescent="0.25">
      <c r="A159" s="141" t="s">
        <v>209</v>
      </c>
      <c r="B159" s="129"/>
      <c r="C159" s="10">
        <v>1</v>
      </c>
      <c r="D159" s="10">
        <v>1</v>
      </c>
      <c r="E159" s="10">
        <v>1</v>
      </c>
      <c r="F159" s="10">
        <v>1</v>
      </c>
      <c r="G159" s="10">
        <v>1</v>
      </c>
      <c r="H159" s="10">
        <v>1</v>
      </c>
      <c r="I159" s="10">
        <v>1</v>
      </c>
      <c r="J159" s="10">
        <v>1</v>
      </c>
      <c r="K159" s="10">
        <v>1</v>
      </c>
      <c r="L159" s="10">
        <v>1</v>
      </c>
      <c r="M159" s="10">
        <v>1</v>
      </c>
      <c r="N159" s="10">
        <v>1</v>
      </c>
      <c r="O159" s="10">
        <v>1</v>
      </c>
      <c r="P159" s="10">
        <v>0</v>
      </c>
      <c r="Q159" s="10">
        <v>1</v>
      </c>
      <c r="R159" s="10">
        <v>1</v>
      </c>
      <c r="S159" s="10">
        <v>1891.75</v>
      </c>
      <c r="T159" s="141"/>
      <c r="U159" s="100">
        <v>0</v>
      </c>
      <c r="V159" s="100">
        <v>0</v>
      </c>
      <c r="W159" s="100">
        <v>1</v>
      </c>
      <c r="X159" s="100">
        <v>0</v>
      </c>
      <c r="Y159" s="100"/>
      <c r="Z159" s="100"/>
      <c r="AA159" s="100"/>
      <c r="AB159" s="100"/>
      <c r="AC159" s="143"/>
      <c r="AD159" s="143"/>
      <c r="AE159" s="143">
        <v>43827</v>
      </c>
      <c r="AF159" s="144">
        <v>112.52200000000001</v>
      </c>
      <c r="AG159" s="18"/>
      <c r="AH159" s="18"/>
      <c r="AI159" s="18"/>
      <c r="AJ159" s="9"/>
      <c r="AK159" s="9">
        <v>1</v>
      </c>
      <c r="AL159" s="18"/>
      <c r="AM159" s="18"/>
      <c r="AN159" s="18"/>
      <c r="AO159" s="18"/>
      <c r="AP159" s="18"/>
      <c r="AQ159" s="18"/>
    </row>
    <row r="160" spans="1:43" ht="78.75" customHeight="1" x14ac:dyDescent="0.25">
      <c r="A160" s="141" t="s">
        <v>210</v>
      </c>
      <c r="B160" s="129"/>
      <c r="C160" s="10">
        <v>1</v>
      </c>
      <c r="D160" s="10">
        <v>1</v>
      </c>
      <c r="E160" s="10">
        <v>1</v>
      </c>
      <c r="F160" s="10">
        <v>1</v>
      </c>
      <c r="G160" s="10">
        <v>1</v>
      </c>
      <c r="H160" s="10">
        <v>1</v>
      </c>
      <c r="I160" s="10">
        <v>1</v>
      </c>
      <c r="J160" s="10">
        <v>1</v>
      </c>
      <c r="K160" s="10">
        <v>1</v>
      </c>
      <c r="L160" s="10">
        <v>1</v>
      </c>
      <c r="M160" s="10">
        <v>1</v>
      </c>
      <c r="N160" s="10">
        <v>1</v>
      </c>
      <c r="O160" s="10">
        <v>1</v>
      </c>
      <c r="P160" s="10">
        <v>0</v>
      </c>
      <c r="Q160" s="10">
        <v>1</v>
      </c>
      <c r="R160" s="10">
        <v>1</v>
      </c>
      <c r="S160" s="10">
        <v>1715.09</v>
      </c>
      <c r="T160" s="141"/>
      <c r="U160" s="145">
        <v>1</v>
      </c>
      <c r="V160" s="145">
        <v>0</v>
      </c>
      <c r="W160" s="146">
        <v>0</v>
      </c>
      <c r="X160" s="100">
        <v>0</v>
      </c>
      <c r="Y160" s="146"/>
      <c r="Z160" s="146"/>
      <c r="AA160" s="100"/>
      <c r="AB160" s="146"/>
      <c r="AC160" s="143"/>
      <c r="AD160" s="143"/>
      <c r="AE160" s="143">
        <v>43794</v>
      </c>
      <c r="AF160" s="144">
        <v>519.41</v>
      </c>
      <c r="AG160" s="18"/>
      <c r="AH160" s="18"/>
      <c r="AI160" s="18"/>
      <c r="AJ160" s="9"/>
      <c r="AK160" s="9">
        <v>1</v>
      </c>
      <c r="AL160" s="18"/>
      <c r="AM160" s="18"/>
      <c r="AN160" s="18"/>
      <c r="AO160" s="18"/>
      <c r="AP160" s="18"/>
      <c r="AQ160" s="18"/>
    </row>
    <row r="161" spans="1:43" ht="97.5" customHeight="1" x14ac:dyDescent="0.25">
      <c r="A161" s="141" t="s">
        <v>211</v>
      </c>
      <c r="B161" s="129"/>
      <c r="C161" s="10">
        <v>1</v>
      </c>
      <c r="D161" s="10">
        <v>1</v>
      </c>
      <c r="E161" s="10">
        <v>1</v>
      </c>
      <c r="F161" s="10">
        <v>1</v>
      </c>
      <c r="G161" s="10">
        <v>1</v>
      </c>
      <c r="H161" s="10">
        <v>1</v>
      </c>
      <c r="I161" s="10">
        <v>1</v>
      </c>
      <c r="J161" s="10">
        <v>1</v>
      </c>
      <c r="K161" s="10">
        <v>1</v>
      </c>
      <c r="L161" s="10">
        <v>1</v>
      </c>
      <c r="M161" s="10">
        <v>1</v>
      </c>
      <c r="N161" s="10">
        <v>1</v>
      </c>
      <c r="O161" s="10">
        <v>1</v>
      </c>
      <c r="P161" s="10">
        <v>0</v>
      </c>
      <c r="Q161" s="10">
        <v>1</v>
      </c>
      <c r="R161" s="10">
        <v>1</v>
      </c>
      <c r="S161" s="10">
        <v>1237.55</v>
      </c>
      <c r="T161" s="141"/>
      <c r="U161" s="100">
        <v>1</v>
      </c>
      <c r="V161" s="100">
        <v>0</v>
      </c>
      <c r="W161" s="145">
        <v>0</v>
      </c>
      <c r="X161" s="145">
        <v>0</v>
      </c>
      <c r="Y161" s="145"/>
      <c r="Z161" s="100"/>
      <c r="AA161" s="100"/>
      <c r="AB161" s="143"/>
      <c r="AC161" s="143"/>
      <c r="AD161" s="143"/>
      <c r="AE161" s="143">
        <v>43881</v>
      </c>
      <c r="AF161" s="147">
        <v>1026.5899999999999</v>
      </c>
      <c r="AG161" s="18"/>
      <c r="AH161" s="18"/>
      <c r="AI161" s="18"/>
      <c r="AJ161" s="9"/>
      <c r="AK161" s="9">
        <v>1</v>
      </c>
      <c r="AL161" s="18"/>
      <c r="AM161" s="18"/>
      <c r="AN161" s="18"/>
      <c r="AO161" s="18"/>
      <c r="AP161" s="18"/>
      <c r="AQ161" s="18"/>
    </row>
    <row r="162" spans="1:43" ht="69" customHeight="1" x14ac:dyDescent="0.25">
      <c r="A162" s="141" t="s">
        <v>212</v>
      </c>
      <c r="B162" s="129"/>
      <c r="C162" s="10">
        <v>1</v>
      </c>
      <c r="D162" s="10">
        <v>1</v>
      </c>
      <c r="E162" s="10">
        <v>1</v>
      </c>
      <c r="F162" s="10">
        <v>1</v>
      </c>
      <c r="G162" s="10">
        <v>1</v>
      </c>
      <c r="H162" s="10">
        <v>1</v>
      </c>
      <c r="I162" s="10">
        <v>1</v>
      </c>
      <c r="J162" s="10">
        <v>1</v>
      </c>
      <c r="K162" s="10">
        <v>1</v>
      </c>
      <c r="L162" s="10">
        <v>1</v>
      </c>
      <c r="M162" s="10">
        <v>1</v>
      </c>
      <c r="N162" s="10">
        <v>1</v>
      </c>
      <c r="O162" s="10">
        <v>1</v>
      </c>
      <c r="P162" s="10">
        <v>0</v>
      </c>
      <c r="Q162" s="10">
        <v>1</v>
      </c>
      <c r="R162" s="10">
        <v>1</v>
      </c>
      <c r="S162" s="10">
        <v>2600.9299999999998</v>
      </c>
      <c r="T162" s="141"/>
      <c r="U162" s="100">
        <v>1</v>
      </c>
      <c r="V162" s="100">
        <v>0</v>
      </c>
      <c r="W162" s="145">
        <v>0</v>
      </c>
      <c r="X162" s="145">
        <v>0</v>
      </c>
      <c r="Y162" s="145"/>
      <c r="Z162" s="100"/>
      <c r="AA162" s="100"/>
      <c r="AB162" s="143"/>
      <c r="AC162" s="143"/>
      <c r="AD162" s="143"/>
      <c r="AE162" s="143">
        <v>43854</v>
      </c>
      <c r="AF162" s="144">
        <v>333.29</v>
      </c>
      <c r="AG162" s="18"/>
      <c r="AH162" s="18"/>
      <c r="AI162" s="18"/>
      <c r="AJ162" s="9"/>
      <c r="AK162" s="9">
        <v>1</v>
      </c>
      <c r="AL162" s="18"/>
      <c r="AM162" s="18"/>
      <c r="AN162" s="18"/>
      <c r="AO162" s="18"/>
      <c r="AP162" s="18"/>
      <c r="AQ162" s="18"/>
    </row>
    <row r="163" spans="1:43" ht="90" customHeight="1" x14ac:dyDescent="0.25">
      <c r="A163" s="141" t="s">
        <v>213</v>
      </c>
      <c r="B163" s="129"/>
      <c r="C163" s="10">
        <v>1</v>
      </c>
      <c r="D163" s="10">
        <v>1</v>
      </c>
      <c r="E163" s="10">
        <v>1</v>
      </c>
      <c r="F163" s="10">
        <v>1</v>
      </c>
      <c r="G163" s="10">
        <v>1</v>
      </c>
      <c r="H163" s="10">
        <v>1</v>
      </c>
      <c r="I163" s="10">
        <v>1</v>
      </c>
      <c r="J163" s="10">
        <v>1</v>
      </c>
      <c r="K163" s="10">
        <v>0</v>
      </c>
      <c r="L163" s="10">
        <v>0</v>
      </c>
      <c r="M163" s="10">
        <v>1</v>
      </c>
      <c r="N163" s="10">
        <v>1</v>
      </c>
      <c r="O163" s="10">
        <v>1</v>
      </c>
      <c r="P163" s="10">
        <v>0</v>
      </c>
      <c r="Q163" s="10">
        <v>1</v>
      </c>
      <c r="R163" s="10">
        <v>1</v>
      </c>
      <c r="S163" s="10">
        <v>1246.57</v>
      </c>
      <c r="T163" s="141"/>
      <c r="U163" s="100">
        <v>1</v>
      </c>
      <c r="V163" s="100">
        <v>0</v>
      </c>
      <c r="W163" s="145">
        <v>0</v>
      </c>
      <c r="X163" s="145">
        <v>0</v>
      </c>
      <c r="Y163" s="145"/>
      <c r="Z163" s="100"/>
      <c r="AA163" s="100"/>
      <c r="AB163" s="143"/>
      <c r="AC163" s="143"/>
      <c r="AD163" s="143"/>
      <c r="AE163" s="143">
        <v>43917</v>
      </c>
      <c r="AF163" s="144" t="s">
        <v>89</v>
      </c>
      <c r="AG163" s="18"/>
      <c r="AH163" s="18" t="s">
        <v>90</v>
      </c>
      <c r="AI163" s="18"/>
      <c r="AJ163" s="9"/>
      <c r="AK163" s="9">
        <v>1</v>
      </c>
      <c r="AL163" s="18"/>
      <c r="AM163" s="18"/>
      <c r="AN163" s="18"/>
      <c r="AO163" s="18"/>
      <c r="AP163" s="18"/>
      <c r="AQ163" s="18"/>
    </row>
    <row r="164" spans="1:43" ht="82.5" customHeight="1" x14ac:dyDescent="0.25">
      <c r="A164" s="141" t="s">
        <v>214</v>
      </c>
      <c r="B164" s="129"/>
      <c r="C164" s="10">
        <v>1</v>
      </c>
      <c r="D164" s="10">
        <v>1</v>
      </c>
      <c r="E164" s="10">
        <v>1</v>
      </c>
      <c r="F164" s="10">
        <v>1</v>
      </c>
      <c r="G164" s="10">
        <v>1</v>
      </c>
      <c r="H164" s="10">
        <v>1</v>
      </c>
      <c r="I164" s="10">
        <v>1</v>
      </c>
      <c r="J164" s="10">
        <v>1</v>
      </c>
      <c r="K164" s="10">
        <v>1</v>
      </c>
      <c r="L164" s="10">
        <v>1</v>
      </c>
      <c r="M164" s="10">
        <v>1</v>
      </c>
      <c r="N164" s="10">
        <v>1</v>
      </c>
      <c r="O164" s="10">
        <v>1</v>
      </c>
      <c r="P164" s="10">
        <v>0</v>
      </c>
      <c r="Q164" s="10">
        <v>1</v>
      </c>
      <c r="R164" s="10">
        <v>1</v>
      </c>
      <c r="S164" s="10">
        <v>1388.68</v>
      </c>
      <c r="T164" s="141"/>
      <c r="U164" s="145">
        <v>1</v>
      </c>
      <c r="V164" s="145">
        <v>0</v>
      </c>
      <c r="W164" s="100">
        <v>0</v>
      </c>
      <c r="X164" s="100">
        <v>0</v>
      </c>
      <c r="Y164" s="100"/>
      <c r="Z164" s="100"/>
      <c r="AA164" s="100"/>
      <c r="AB164" s="143"/>
      <c r="AC164" s="143"/>
      <c r="AD164" s="143"/>
      <c r="AE164" s="143">
        <v>43917</v>
      </c>
      <c r="AF164" s="144">
        <v>313.96699999999998</v>
      </c>
      <c r="AG164" s="18"/>
      <c r="AH164" s="18" t="s">
        <v>91</v>
      </c>
      <c r="AI164" s="18"/>
      <c r="AJ164" s="9"/>
      <c r="AK164" s="9">
        <v>1</v>
      </c>
      <c r="AL164" s="18"/>
      <c r="AM164" s="18"/>
      <c r="AN164" s="18"/>
      <c r="AO164" s="18"/>
      <c r="AP164" s="18"/>
      <c r="AQ164" s="18"/>
    </row>
    <row r="165" spans="1:43" ht="67.5" customHeight="1" x14ac:dyDescent="0.25">
      <c r="A165" s="141" t="s">
        <v>215</v>
      </c>
      <c r="B165" s="129"/>
      <c r="C165" s="10">
        <v>1</v>
      </c>
      <c r="D165" s="10">
        <v>1</v>
      </c>
      <c r="E165" s="10">
        <v>1</v>
      </c>
      <c r="F165" s="10">
        <v>1</v>
      </c>
      <c r="G165" s="10">
        <v>1</v>
      </c>
      <c r="H165" s="10">
        <v>1</v>
      </c>
      <c r="I165" s="10">
        <v>1</v>
      </c>
      <c r="J165" s="10">
        <v>1</v>
      </c>
      <c r="K165" s="10">
        <v>1</v>
      </c>
      <c r="L165" s="10">
        <v>1</v>
      </c>
      <c r="M165" s="10">
        <v>1</v>
      </c>
      <c r="N165" s="10">
        <v>1</v>
      </c>
      <c r="O165" s="10">
        <v>1</v>
      </c>
      <c r="P165" s="10">
        <v>0</v>
      </c>
      <c r="Q165" s="10">
        <v>1</v>
      </c>
      <c r="R165" s="10">
        <v>1</v>
      </c>
      <c r="S165" s="10">
        <v>1053.83</v>
      </c>
      <c r="T165" s="141"/>
      <c r="U165" s="100">
        <v>2</v>
      </c>
      <c r="V165" s="100">
        <v>0</v>
      </c>
      <c r="W165" s="145">
        <v>0</v>
      </c>
      <c r="X165" s="145">
        <v>0</v>
      </c>
      <c r="Y165" s="145"/>
      <c r="Z165" s="100"/>
      <c r="AA165" s="100"/>
      <c r="AB165" s="143"/>
      <c r="AC165" s="100"/>
      <c r="AD165" s="143"/>
      <c r="AE165" s="143">
        <v>43874</v>
      </c>
      <c r="AF165" s="144">
        <v>1266.106</v>
      </c>
      <c r="AG165" s="18"/>
      <c r="AH165" s="18"/>
      <c r="AI165" s="18"/>
      <c r="AJ165" s="9"/>
      <c r="AK165" s="9">
        <v>1</v>
      </c>
      <c r="AL165" s="18"/>
      <c r="AM165" s="18"/>
      <c r="AN165" s="18"/>
      <c r="AO165" s="18"/>
      <c r="AP165" s="18"/>
      <c r="AQ165" s="18"/>
    </row>
    <row r="166" spans="1:43" ht="92.25" customHeight="1" x14ac:dyDescent="0.25">
      <c r="A166" s="141" t="s">
        <v>216</v>
      </c>
      <c r="B166" s="129"/>
      <c r="C166" s="10">
        <v>1</v>
      </c>
      <c r="D166" s="10">
        <v>1</v>
      </c>
      <c r="E166" s="10">
        <v>1</v>
      </c>
      <c r="F166" s="10">
        <v>1</v>
      </c>
      <c r="G166" s="10">
        <v>1</v>
      </c>
      <c r="H166" s="10">
        <v>1</v>
      </c>
      <c r="I166" s="10">
        <v>1</v>
      </c>
      <c r="J166" s="10">
        <v>1</v>
      </c>
      <c r="K166" s="10">
        <v>1</v>
      </c>
      <c r="L166" s="10">
        <v>1</v>
      </c>
      <c r="M166" s="10">
        <v>1</v>
      </c>
      <c r="N166" s="10">
        <v>1</v>
      </c>
      <c r="O166" s="10">
        <v>1</v>
      </c>
      <c r="P166" s="10">
        <v>0</v>
      </c>
      <c r="Q166" s="10">
        <v>1</v>
      </c>
      <c r="R166" s="10">
        <v>1</v>
      </c>
      <c r="S166" s="10">
        <v>761.33</v>
      </c>
      <c r="T166" s="141"/>
      <c r="U166" s="100">
        <v>1</v>
      </c>
      <c r="V166" s="100">
        <v>0</v>
      </c>
      <c r="W166" s="145">
        <v>0</v>
      </c>
      <c r="X166" s="145">
        <v>0</v>
      </c>
      <c r="Y166" s="145"/>
      <c r="Z166" s="100"/>
      <c r="AA166" s="100"/>
      <c r="AB166" s="143"/>
      <c r="AC166" s="100"/>
      <c r="AD166" s="143"/>
      <c r="AE166" s="143">
        <v>43874</v>
      </c>
      <c r="AF166" s="144">
        <v>633</v>
      </c>
      <c r="AG166" s="18"/>
      <c r="AH166" s="18"/>
      <c r="AI166" s="18"/>
      <c r="AJ166" s="9"/>
      <c r="AK166" s="9">
        <v>1</v>
      </c>
      <c r="AL166" s="18"/>
      <c r="AM166" s="18"/>
      <c r="AN166" s="18"/>
      <c r="AO166" s="18"/>
      <c r="AP166" s="18"/>
      <c r="AQ166" s="18"/>
    </row>
    <row r="167" spans="1:43" ht="101.25" customHeight="1" x14ac:dyDescent="0.25">
      <c r="A167" s="141" t="s">
        <v>217</v>
      </c>
      <c r="B167" s="129"/>
      <c r="C167" s="10">
        <v>1</v>
      </c>
      <c r="D167" s="10">
        <v>1</v>
      </c>
      <c r="E167" s="10">
        <v>1</v>
      </c>
      <c r="F167" s="10">
        <v>1</v>
      </c>
      <c r="G167" s="10">
        <v>1</v>
      </c>
      <c r="H167" s="10">
        <v>1</v>
      </c>
      <c r="I167" s="10">
        <v>1</v>
      </c>
      <c r="J167" s="10">
        <v>1</v>
      </c>
      <c r="K167" s="10">
        <v>1</v>
      </c>
      <c r="L167" s="10">
        <v>1</v>
      </c>
      <c r="M167" s="10">
        <v>1</v>
      </c>
      <c r="N167" s="10">
        <v>1</v>
      </c>
      <c r="O167" s="10">
        <v>1</v>
      </c>
      <c r="P167" s="10">
        <v>0</v>
      </c>
      <c r="Q167" s="10">
        <v>1</v>
      </c>
      <c r="R167" s="10">
        <v>1</v>
      </c>
      <c r="S167" s="10">
        <v>1221.3599999999999</v>
      </c>
      <c r="T167" s="141"/>
      <c r="U167" s="100">
        <v>3</v>
      </c>
      <c r="V167" s="100">
        <v>0</v>
      </c>
      <c r="W167" s="145">
        <v>0</v>
      </c>
      <c r="X167" s="145">
        <v>0</v>
      </c>
      <c r="Y167" s="145"/>
      <c r="Z167" s="100"/>
      <c r="AA167" s="100"/>
      <c r="AB167" s="143"/>
      <c r="AC167" s="143"/>
      <c r="AD167" s="143"/>
      <c r="AE167" s="143">
        <v>43892</v>
      </c>
      <c r="AF167" s="144">
        <v>661.63</v>
      </c>
      <c r="AG167" s="18"/>
      <c r="AH167" s="18"/>
      <c r="AI167" s="18"/>
      <c r="AJ167" s="9"/>
      <c r="AK167" s="9">
        <v>1</v>
      </c>
      <c r="AL167" s="18"/>
      <c r="AM167" s="18"/>
      <c r="AN167" s="18"/>
      <c r="AO167" s="18"/>
      <c r="AP167" s="18"/>
      <c r="AQ167" s="18"/>
    </row>
    <row r="168" spans="1:43" ht="15.75" customHeight="1" x14ac:dyDescent="0.25">
      <c r="A168" s="33" t="s">
        <v>92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>
        <f>SUM(S169:S180)</f>
        <v>27018.04</v>
      </c>
      <c r="T168" s="33"/>
      <c r="U168" s="33">
        <f t="shared" ref="U168:AJ168" si="19">SUM(U169:U180)</f>
        <v>11</v>
      </c>
      <c r="V168" s="33">
        <f t="shared" si="19"/>
        <v>7</v>
      </c>
      <c r="W168" s="33">
        <f t="shared" si="19"/>
        <v>11</v>
      </c>
      <c r="X168" s="33">
        <f t="shared" si="19"/>
        <v>0</v>
      </c>
      <c r="Y168" s="33">
        <f t="shared" si="19"/>
        <v>0</v>
      </c>
      <c r="Z168" s="33">
        <f t="shared" si="19"/>
        <v>0</v>
      </c>
      <c r="AA168" s="33">
        <f t="shared" si="19"/>
        <v>0</v>
      </c>
      <c r="AB168" s="33">
        <f t="shared" si="19"/>
        <v>0</v>
      </c>
      <c r="AC168" s="33">
        <f t="shared" si="19"/>
        <v>0</v>
      </c>
      <c r="AD168" s="33">
        <f t="shared" si="19"/>
        <v>0</v>
      </c>
      <c r="AE168" s="33">
        <f t="shared" si="19"/>
        <v>307219</v>
      </c>
      <c r="AF168" s="33">
        <f t="shared" si="19"/>
        <v>13461.9</v>
      </c>
      <c r="AG168" s="33">
        <f t="shared" si="19"/>
        <v>0</v>
      </c>
      <c r="AH168" s="33">
        <f t="shared" si="19"/>
        <v>0</v>
      </c>
      <c r="AI168" s="33">
        <f t="shared" si="19"/>
        <v>0</v>
      </c>
      <c r="AJ168" s="33">
        <f t="shared" si="19"/>
        <v>0</v>
      </c>
      <c r="AK168" s="33">
        <f>SUM(AK169:AK180)</f>
        <v>12</v>
      </c>
      <c r="AL168" s="18"/>
      <c r="AM168" s="18"/>
      <c r="AN168" s="18"/>
      <c r="AO168" s="18"/>
      <c r="AP168" s="18"/>
      <c r="AQ168" s="18"/>
    </row>
    <row r="169" spans="1:43" ht="83.25" customHeight="1" x14ac:dyDescent="0.25">
      <c r="A169" s="141" t="s">
        <v>139</v>
      </c>
      <c r="B169" s="60"/>
      <c r="C169" s="10">
        <v>1</v>
      </c>
      <c r="D169" s="10">
        <v>1</v>
      </c>
      <c r="E169" s="10">
        <v>1</v>
      </c>
      <c r="F169" s="10">
        <v>1</v>
      </c>
      <c r="G169" s="10">
        <v>1</v>
      </c>
      <c r="H169" s="10">
        <v>1</v>
      </c>
      <c r="I169" s="10">
        <v>1</v>
      </c>
      <c r="J169" s="10">
        <v>1</v>
      </c>
      <c r="K169" s="10">
        <v>1</v>
      </c>
      <c r="L169" s="10">
        <v>1</v>
      </c>
      <c r="M169" s="10">
        <v>1</v>
      </c>
      <c r="N169" s="10">
        <v>1</v>
      </c>
      <c r="O169" s="10">
        <v>1</v>
      </c>
      <c r="P169" s="10">
        <v>0</v>
      </c>
      <c r="Q169" s="6">
        <v>1</v>
      </c>
      <c r="R169" s="6">
        <v>1</v>
      </c>
      <c r="S169" s="10">
        <v>2461.11</v>
      </c>
      <c r="T169" s="90"/>
      <c r="U169" s="14">
        <v>1</v>
      </c>
      <c r="V169" s="14">
        <v>1</v>
      </c>
      <c r="W169" s="7">
        <v>1</v>
      </c>
      <c r="X169" s="7">
        <v>0</v>
      </c>
      <c r="Y169" s="23"/>
      <c r="Z169" s="30"/>
      <c r="AA169" s="23"/>
      <c r="AB169" s="148"/>
      <c r="AC169" s="8"/>
      <c r="AD169" s="148"/>
      <c r="AE169" s="143">
        <v>43843</v>
      </c>
      <c r="AF169" s="16">
        <v>1356.33</v>
      </c>
      <c r="AG169" s="18"/>
      <c r="AH169" s="18"/>
      <c r="AI169" s="18"/>
      <c r="AJ169" s="9"/>
      <c r="AK169" s="9">
        <v>1</v>
      </c>
      <c r="AL169" s="18"/>
      <c r="AM169" s="18"/>
      <c r="AN169" s="18"/>
      <c r="AO169" s="18"/>
      <c r="AP169" s="18"/>
      <c r="AQ169" s="18"/>
    </row>
    <row r="170" spans="1:43" ht="68.25" customHeight="1" x14ac:dyDescent="0.25">
      <c r="A170" s="15" t="s">
        <v>140</v>
      </c>
      <c r="B170" s="70"/>
      <c r="C170" s="10">
        <v>1</v>
      </c>
      <c r="D170" s="10">
        <v>1</v>
      </c>
      <c r="E170" s="10">
        <v>1</v>
      </c>
      <c r="F170" s="10">
        <v>1</v>
      </c>
      <c r="G170" s="10">
        <v>1</v>
      </c>
      <c r="H170" s="10">
        <v>1</v>
      </c>
      <c r="I170" s="10">
        <v>1</v>
      </c>
      <c r="J170" s="10">
        <v>1</v>
      </c>
      <c r="K170" s="10">
        <v>1</v>
      </c>
      <c r="L170" s="10">
        <v>1</v>
      </c>
      <c r="M170" s="10">
        <v>1</v>
      </c>
      <c r="N170" s="10">
        <v>1</v>
      </c>
      <c r="O170" s="10">
        <v>1</v>
      </c>
      <c r="P170" s="10">
        <v>0</v>
      </c>
      <c r="Q170" s="6">
        <v>1</v>
      </c>
      <c r="R170" s="6">
        <v>1</v>
      </c>
      <c r="S170" s="10">
        <v>2461.11</v>
      </c>
      <c r="T170" s="90"/>
      <c r="U170" s="149">
        <v>1</v>
      </c>
      <c r="V170" s="149">
        <v>1</v>
      </c>
      <c r="W170" s="150">
        <v>1</v>
      </c>
      <c r="X170" s="150">
        <v>0</v>
      </c>
      <c r="Y170" s="150"/>
      <c r="Z170" s="9"/>
      <c r="AA170" s="7"/>
      <c r="AB170" s="7"/>
      <c r="AC170" s="8"/>
      <c r="AD170" s="8"/>
      <c r="AE170" s="143">
        <v>43843</v>
      </c>
      <c r="AF170" s="16">
        <v>1428.9</v>
      </c>
      <c r="AG170" s="18"/>
      <c r="AH170" s="18"/>
      <c r="AI170" s="18"/>
      <c r="AJ170" s="9"/>
      <c r="AK170" s="9">
        <v>1</v>
      </c>
      <c r="AL170" s="18"/>
      <c r="AM170" s="18"/>
      <c r="AN170" s="18"/>
      <c r="AO170" s="18"/>
      <c r="AP170" s="18"/>
      <c r="AQ170" s="18"/>
    </row>
    <row r="171" spans="1:43" ht="68.25" customHeight="1" x14ac:dyDescent="0.25">
      <c r="A171" s="15" t="s">
        <v>167</v>
      </c>
      <c r="B171" s="70"/>
      <c r="C171" s="10">
        <v>1</v>
      </c>
      <c r="D171" s="10">
        <v>1</v>
      </c>
      <c r="E171" s="10">
        <v>1</v>
      </c>
      <c r="F171" s="10">
        <v>1</v>
      </c>
      <c r="G171" s="10">
        <v>1</v>
      </c>
      <c r="H171" s="10">
        <v>1</v>
      </c>
      <c r="I171" s="10">
        <v>1</v>
      </c>
      <c r="J171" s="10">
        <v>1</v>
      </c>
      <c r="K171" s="10">
        <v>1</v>
      </c>
      <c r="L171" s="10">
        <v>1</v>
      </c>
      <c r="M171" s="10">
        <v>1</v>
      </c>
      <c r="N171" s="10">
        <v>1</v>
      </c>
      <c r="O171" s="10">
        <v>1</v>
      </c>
      <c r="P171" s="10">
        <v>0</v>
      </c>
      <c r="Q171" s="6">
        <v>1</v>
      </c>
      <c r="R171" s="6">
        <v>1</v>
      </c>
      <c r="S171" s="10">
        <v>1905.52</v>
      </c>
      <c r="T171" s="90"/>
      <c r="U171" s="149">
        <v>1</v>
      </c>
      <c r="V171" s="149">
        <v>1</v>
      </c>
      <c r="W171" s="150">
        <v>1</v>
      </c>
      <c r="X171" s="150">
        <v>0</v>
      </c>
      <c r="Y171" s="150"/>
      <c r="Z171" s="9"/>
      <c r="AA171" s="7"/>
      <c r="AB171" s="7"/>
      <c r="AC171" s="8"/>
      <c r="AD171" s="8"/>
      <c r="AE171" s="143">
        <v>43850</v>
      </c>
      <c r="AF171" s="16">
        <v>1046.0999999999999</v>
      </c>
      <c r="AG171" s="18"/>
      <c r="AH171" s="18"/>
      <c r="AI171" s="18"/>
      <c r="AJ171" s="9"/>
      <c r="AK171" s="9">
        <v>1</v>
      </c>
      <c r="AL171" s="18"/>
      <c r="AM171" s="18"/>
      <c r="AN171" s="18"/>
      <c r="AO171" s="18"/>
      <c r="AP171" s="18"/>
      <c r="AQ171" s="18"/>
    </row>
    <row r="172" spans="1:43" ht="45.75" customHeight="1" x14ac:dyDescent="0.25">
      <c r="A172" s="15" t="s">
        <v>168</v>
      </c>
      <c r="B172" s="70"/>
      <c r="C172" s="10">
        <v>1</v>
      </c>
      <c r="D172" s="10">
        <v>1</v>
      </c>
      <c r="E172" s="10">
        <v>1</v>
      </c>
      <c r="F172" s="10">
        <v>1</v>
      </c>
      <c r="G172" s="10">
        <v>1</v>
      </c>
      <c r="H172" s="10">
        <v>1</v>
      </c>
      <c r="I172" s="10">
        <v>1</v>
      </c>
      <c r="J172" s="10">
        <v>1</v>
      </c>
      <c r="K172" s="10">
        <v>1</v>
      </c>
      <c r="L172" s="10">
        <v>1</v>
      </c>
      <c r="M172" s="100">
        <v>1</v>
      </c>
      <c r="N172" s="10">
        <v>1</v>
      </c>
      <c r="O172" s="10">
        <v>1</v>
      </c>
      <c r="P172" s="10">
        <v>0</v>
      </c>
      <c r="Q172" s="6">
        <v>1</v>
      </c>
      <c r="R172" s="6">
        <v>1</v>
      </c>
      <c r="S172" s="10">
        <v>1226.23</v>
      </c>
      <c r="T172" s="90"/>
      <c r="U172" s="149">
        <v>2</v>
      </c>
      <c r="V172" s="149">
        <v>1</v>
      </c>
      <c r="W172" s="150">
        <v>2</v>
      </c>
      <c r="X172" s="150">
        <v>0</v>
      </c>
      <c r="Y172" s="150"/>
      <c r="Z172" s="9"/>
      <c r="AA172" s="7"/>
      <c r="AB172" s="7"/>
      <c r="AC172" s="8"/>
      <c r="AD172" s="8"/>
      <c r="AE172" s="143">
        <v>44181</v>
      </c>
      <c r="AF172" s="16">
        <v>2226.38</v>
      </c>
      <c r="AG172" s="18"/>
      <c r="AH172" s="18"/>
      <c r="AI172" s="18"/>
      <c r="AJ172" s="9"/>
      <c r="AK172" s="9">
        <v>1</v>
      </c>
      <c r="AL172" s="18"/>
      <c r="AM172" s="18"/>
      <c r="AN172" s="18"/>
      <c r="AO172" s="18"/>
      <c r="AP172" s="18"/>
      <c r="AQ172" s="18"/>
    </row>
    <row r="173" spans="1:43" ht="69.75" customHeight="1" x14ac:dyDescent="0.25">
      <c r="A173" s="15" t="s">
        <v>169</v>
      </c>
      <c r="B173" s="70"/>
      <c r="C173" s="10">
        <v>1</v>
      </c>
      <c r="D173" s="10">
        <v>1</v>
      </c>
      <c r="E173" s="10">
        <v>1</v>
      </c>
      <c r="F173" s="10">
        <v>1</v>
      </c>
      <c r="G173" s="10">
        <v>1</v>
      </c>
      <c r="H173" s="10">
        <v>1</v>
      </c>
      <c r="I173" s="10">
        <v>1</v>
      </c>
      <c r="J173" s="10">
        <v>1</v>
      </c>
      <c r="K173" s="10">
        <v>1</v>
      </c>
      <c r="L173" s="10">
        <v>1</v>
      </c>
      <c r="M173" s="10">
        <v>1</v>
      </c>
      <c r="N173" s="10">
        <v>1</v>
      </c>
      <c r="O173" s="10">
        <v>1</v>
      </c>
      <c r="P173" s="10">
        <v>0</v>
      </c>
      <c r="Q173" s="6">
        <v>1</v>
      </c>
      <c r="R173" s="6">
        <v>1</v>
      </c>
      <c r="S173" s="10">
        <v>2450.6999999999998</v>
      </c>
      <c r="T173" s="90"/>
      <c r="U173" s="149"/>
      <c r="V173" s="149"/>
      <c r="W173" s="150"/>
      <c r="X173" s="150"/>
      <c r="Y173" s="150"/>
      <c r="Z173" s="9"/>
      <c r="AA173" s="7"/>
      <c r="AB173" s="7"/>
      <c r="AC173" s="8"/>
      <c r="AD173" s="8"/>
      <c r="AE173" s="143"/>
      <c r="AF173" s="16"/>
      <c r="AG173" s="18"/>
      <c r="AH173" s="18"/>
      <c r="AI173" s="18"/>
      <c r="AJ173" s="9"/>
      <c r="AK173" s="9">
        <v>1</v>
      </c>
      <c r="AL173" s="18"/>
      <c r="AM173" s="18"/>
      <c r="AN173" s="18"/>
      <c r="AO173" s="18"/>
      <c r="AP173" s="18"/>
      <c r="AQ173" s="18"/>
    </row>
    <row r="174" spans="1:43" ht="69.75" customHeight="1" x14ac:dyDescent="0.25">
      <c r="A174" s="15" t="s">
        <v>170</v>
      </c>
      <c r="B174" s="70"/>
      <c r="C174" s="10">
        <v>1</v>
      </c>
      <c r="D174" s="10">
        <v>1</v>
      </c>
      <c r="E174" s="10">
        <v>1</v>
      </c>
      <c r="F174" s="10">
        <v>1</v>
      </c>
      <c r="G174" s="10">
        <v>1</v>
      </c>
      <c r="H174" s="10">
        <v>1</v>
      </c>
      <c r="I174" s="10">
        <v>1</v>
      </c>
      <c r="J174" s="10">
        <v>1</v>
      </c>
      <c r="K174" s="10">
        <v>1</v>
      </c>
      <c r="L174" s="10">
        <v>1</v>
      </c>
      <c r="M174" s="10">
        <v>1</v>
      </c>
      <c r="N174" s="10">
        <v>1</v>
      </c>
      <c r="O174" s="10">
        <v>1</v>
      </c>
      <c r="P174" s="10">
        <v>0</v>
      </c>
      <c r="Q174" s="6">
        <v>1</v>
      </c>
      <c r="R174" s="6">
        <v>1</v>
      </c>
      <c r="S174" s="10">
        <v>1944.55</v>
      </c>
      <c r="T174" s="90"/>
      <c r="U174" s="149">
        <v>1</v>
      </c>
      <c r="V174" s="149">
        <v>1</v>
      </c>
      <c r="W174" s="150">
        <v>1</v>
      </c>
      <c r="X174" s="150">
        <v>0</v>
      </c>
      <c r="Y174" s="150"/>
      <c r="Z174" s="9"/>
      <c r="AA174" s="7"/>
      <c r="AB174" s="7"/>
      <c r="AC174" s="8"/>
      <c r="AD174" s="8"/>
      <c r="AE174" s="143">
        <v>43840</v>
      </c>
      <c r="AF174" s="16">
        <v>1396.38</v>
      </c>
      <c r="AG174" s="18"/>
      <c r="AH174" s="18"/>
      <c r="AI174" s="18"/>
      <c r="AJ174" s="9"/>
      <c r="AK174" s="9">
        <v>1</v>
      </c>
      <c r="AL174" s="18"/>
      <c r="AM174" s="18"/>
      <c r="AN174" s="18"/>
      <c r="AO174" s="18"/>
      <c r="AP174" s="18"/>
      <c r="AQ174" s="18"/>
    </row>
    <row r="175" spans="1:43" ht="69.75" customHeight="1" x14ac:dyDescent="0.25">
      <c r="A175" s="15" t="s">
        <v>171</v>
      </c>
      <c r="B175" s="70"/>
      <c r="C175" s="10">
        <v>1</v>
      </c>
      <c r="D175" s="10">
        <v>1</v>
      </c>
      <c r="E175" s="10">
        <v>1</v>
      </c>
      <c r="F175" s="10">
        <v>1</v>
      </c>
      <c r="G175" s="10">
        <v>1</v>
      </c>
      <c r="H175" s="10">
        <v>1</v>
      </c>
      <c r="I175" s="10">
        <v>1</v>
      </c>
      <c r="J175" s="10">
        <v>1</v>
      </c>
      <c r="K175" s="10">
        <v>1</v>
      </c>
      <c r="L175" s="10">
        <v>1</v>
      </c>
      <c r="M175" s="10">
        <v>1</v>
      </c>
      <c r="N175" s="10">
        <v>1</v>
      </c>
      <c r="O175" s="10">
        <v>1</v>
      </c>
      <c r="P175" s="10">
        <v>0</v>
      </c>
      <c r="Q175" s="6">
        <v>1</v>
      </c>
      <c r="R175" s="6">
        <v>1</v>
      </c>
      <c r="S175" s="10">
        <v>2310.63</v>
      </c>
      <c r="T175" s="90"/>
      <c r="U175" s="149">
        <v>1</v>
      </c>
      <c r="V175" s="149">
        <v>1</v>
      </c>
      <c r="W175" s="150">
        <v>1</v>
      </c>
      <c r="X175" s="150">
        <v>0</v>
      </c>
      <c r="Y175" s="150"/>
      <c r="Z175" s="9"/>
      <c r="AA175" s="7"/>
      <c r="AB175" s="7"/>
      <c r="AC175" s="8"/>
      <c r="AD175" s="8"/>
      <c r="AE175" s="143">
        <v>43843</v>
      </c>
      <c r="AF175" s="16">
        <v>1245.24</v>
      </c>
      <c r="AG175" s="18"/>
      <c r="AH175" s="18"/>
      <c r="AI175" s="18"/>
      <c r="AJ175" s="9"/>
      <c r="AK175" s="9">
        <v>1</v>
      </c>
      <c r="AL175" s="18"/>
      <c r="AM175" s="18"/>
      <c r="AN175" s="18"/>
      <c r="AO175" s="18"/>
      <c r="AP175" s="18"/>
      <c r="AQ175" s="18"/>
    </row>
    <row r="176" spans="1:43" ht="79.5" customHeight="1" x14ac:dyDescent="0.25">
      <c r="A176" s="141" t="s">
        <v>172</v>
      </c>
      <c r="B176" s="70"/>
      <c r="C176" s="10">
        <v>1</v>
      </c>
      <c r="D176" s="10">
        <v>1</v>
      </c>
      <c r="E176" s="10">
        <v>1</v>
      </c>
      <c r="F176" s="10">
        <v>1</v>
      </c>
      <c r="G176" s="10">
        <v>1</v>
      </c>
      <c r="H176" s="10">
        <v>1</v>
      </c>
      <c r="I176" s="10">
        <v>1</v>
      </c>
      <c r="J176" s="10">
        <v>1</v>
      </c>
      <c r="K176" s="10">
        <v>1</v>
      </c>
      <c r="L176" s="10">
        <v>1</v>
      </c>
      <c r="M176" s="10">
        <v>1</v>
      </c>
      <c r="N176" s="10">
        <v>1</v>
      </c>
      <c r="O176" s="10">
        <v>1</v>
      </c>
      <c r="P176" s="10">
        <v>0</v>
      </c>
      <c r="Q176" s="6">
        <v>1</v>
      </c>
      <c r="R176" s="6">
        <v>1</v>
      </c>
      <c r="S176" s="10">
        <v>2175.69</v>
      </c>
      <c r="T176" s="90"/>
      <c r="U176" s="149"/>
      <c r="V176" s="149"/>
      <c r="W176" s="150"/>
      <c r="X176" s="150"/>
      <c r="Y176" s="150"/>
      <c r="Z176" s="9"/>
      <c r="AA176" s="7"/>
      <c r="AB176" s="7"/>
      <c r="AC176" s="8"/>
      <c r="AD176" s="8"/>
      <c r="AE176" s="143"/>
      <c r="AF176" s="16"/>
      <c r="AG176" s="18"/>
      <c r="AH176" s="18"/>
      <c r="AI176" s="18"/>
      <c r="AJ176" s="9"/>
      <c r="AK176" s="9">
        <v>1</v>
      </c>
      <c r="AL176" s="18"/>
      <c r="AM176" s="18"/>
      <c r="AN176" s="18"/>
      <c r="AO176" s="18"/>
      <c r="AP176" s="18"/>
      <c r="AQ176" s="18"/>
    </row>
    <row r="177" spans="1:43" ht="81.75" customHeight="1" x14ac:dyDescent="0.25">
      <c r="A177" s="141" t="s">
        <v>173</v>
      </c>
      <c r="B177" s="70"/>
      <c r="C177" s="10">
        <v>1</v>
      </c>
      <c r="D177" s="10">
        <v>1</v>
      </c>
      <c r="E177" s="10">
        <v>1</v>
      </c>
      <c r="F177" s="10">
        <v>1</v>
      </c>
      <c r="G177" s="10">
        <v>1</v>
      </c>
      <c r="H177" s="10">
        <v>1</v>
      </c>
      <c r="I177" s="10">
        <v>1</v>
      </c>
      <c r="J177" s="10">
        <v>1</v>
      </c>
      <c r="K177" s="10">
        <v>1</v>
      </c>
      <c r="L177" s="10">
        <v>1</v>
      </c>
      <c r="M177" s="10">
        <v>1</v>
      </c>
      <c r="N177" s="10">
        <v>1</v>
      </c>
      <c r="O177" s="10">
        <v>1</v>
      </c>
      <c r="P177" s="10">
        <v>0</v>
      </c>
      <c r="Q177" s="6">
        <v>1</v>
      </c>
      <c r="R177" s="6">
        <v>1</v>
      </c>
      <c r="S177" s="10">
        <v>3063.99</v>
      </c>
      <c r="T177" s="90"/>
      <c r="U177" s="149"/>
      <c r="V177" s="149"/>
      <c r="W177" s="150"/>
      <c r="X177" s="150"/>
      <c r="Y177" s="150"/>
      <c r="Z177" s="9"/>
      <c r="AA177" s="7"/>
      <c r="AB177" s="7"/>
      <c r="AC177" s="8"/>
      <c r="AD177" s="8"/>
      <c r="AE177" s="143"/>
      <c r="AF177" s="16"/>
      <c r="AG177" s="18"/>
      <c r="AH177" s="18"/>
      <c r="AI177" s="18"/>
      <c r="AJ177" s="9"/>
      <c r="AK177" s="9">
        <v>1</v>
      </c>
      <c r="AL177" s="18"/>
      <c r="AM177" s="18"/>
      <c r="AN177" s="18"/>
      <c r="AO177" s="18"/>
      <c r="AP177" s="18"/>
      <c r="AQ177" s="18"/>
    </row>
    <row r="178" spans="1:43" ht="51" customHeight="1" x14ac:dyDescent="0.25">
      <c r="A178" s="141" t="s">
        <v>174</v>
      </c>
      <c r="B178" s="70"/>
      <c r="C178" s="10">
        <v>1</v>
      </c>
      <c r="D178" s="10">
        <v>1</v>
      </c>
      <c r="E178" s="10">
        <v>1</v>
      </c>
      <c r="F178" s="10">
        <v>1</v>
      </c>
      <c r="G178" s="10">
        <v>1</v>
      </c>
      <c r="H178" s="10">
        <v>1</v>
      </c>
      <c r="I178" s="10">
        <v>1</v>
      </c>
      <c r="J178" s="10">
        <v>1</v>
      </c>
      <c r="K178" s="10">
        <v>1</v>
      </c>
      <c r="L178" s="10">
        <v>1</v>
      </c>
      <c r="M178" s="10">
        <v>1</v>
      </c>
      <c r="N178" s="10">
        <v>1</v>
      </c>
      <c r="O178" s="10">
        <v>1</v>
      </c>
      <c r="P178" s="100">
        <v>0</v>
      </c>
      <c r="Q178" s="6">
        <v>1</v>
      </c>
      <c r="R178" s="6">
        <v>1</v>
      </c>
      <c r="S178" s="10">
        <v>2074.15</v>
      </c>
      <c r="T178" s="90"/>
      <c r="U178" s="149"/>
      <c r="V178" s="149"/>
      <c r="W178" s="150"/>
      <c r="X178" s="150"/>
      <c r="Y178" s="150"/>
      <c r="Z178" s="9"/>
      <c r="AA178" s="7"/>
      <c r="AB178" s="7"/>
      <c r="AC178" s="8"/>
      <c r="AD178" s="8"/>
      <c r="AE178" s="143"/>
      <c r="AF178" s="16"/>
      <c r="AG178" s="18"/>
      <c r="AH178" s="18"/>
      <c r="AI178" s="18"/>
      <c r="AJ178" s="9"/>
      <c r="AK178" s="9">
        <v>1</v>
      </c>
      <c r="AL178" s="18"/>
      <c r="AM178" s="18"/>
      <c r="AN178" s="18"/>
      <c r="AO178" s="18"/>
      <c r="AP178" s="18"/>
      <c r="AQ178" s="18"/>
    </row>
    <row r="179" spans="1:43" ht="51" customHeight="1" x14ac:dyDescent="0.25">
      <c r="A179" s="141" t="s">
        <v>176</v>
      </c>
      <c r="B179" s="70"/>
      <c r="C179" s="10">
        <v>1</v>
      </c>
      <c r="D179" s="10">
        <v>1</v>
      </c>
      <c r="E179" s="10">
        <v>1</v>
      </c>
      <c r="F179" s="10">
        <v>1</v>
      </c>
      <c r="G179" s="10">
        <v>1</v>
      </c>
      <c r="H179" s="10">
        <v>1</v>
      </c>
      <c r="I179" s="10">
        <v>1</v>
      </c>
      <c r="J179" s="10">
        <v>1</v>
      </c>
      <c r="K179" s="10">
        <v>1</v>
      </c>
      <c r="L179" s="10">
        <v>1</v>
      </c>
      <c r="M179" s="10">
        <v>1</v>
      </c>
      <c r="N179" s="10">
        <v>1</v>
      </c>
      <c r="O179" s="10">
        <v>1</v>
      </c>
      <c r="P179" s="100">
        <v>0</v>
      </c>
      <c r="Q179" s="6">
        <v>1</v>
      </c>
      <c r="R179" s="6">
        <v>1</v>
      </c>
      <c r="S179" s="10">
        <v>2310.5100000000002</v>
      </c>
      <c r="T179" s="90"/>
      <c r="U179" s="149"/>
      <c r="V179" s="149"/>
      <c r="W179" s="150"/>
      <c r="X179" s="150"/>
      <c r="Y179" s="150"/>
      <c r="Z179" s="9"/>
      <c r="AA179" s="7"/>
      <c r="AB179" s="7"/>
      <c r="AC179" s="8"/>
      <c r="AD179" s="8"/>
      <c r="AE179" s="143"/>
      <c r="AF179" s="16"/>
      <c r="AG179" s="18"/>
      <c r="AH179" s="18"/>
      <c r="AI179" s="18"/>
      <c r="AJ179" s="9"/>
      <c r="AK179" s="9">
        <v>1</v>
      </c>
      <c r="AL179" s="18"/>
      <c r="AM179" s="18"/>
      <c r="AN179" s="18"/>
      <c r="AO179" s="18"/>
      <c r="AP179" s="18"/>
      <c r="AQ179" s="18"/>
    </row>
    <row r="180" spans="1:43" ht="64.5" customHeight="1" x14ac:dyDescent="0.25">
      <c r="A180" s="141" t="s">
        <v>175</v>
      </c>
      <c r="B180" s="83"/>
      <c r="C180" s="10">
        <v>1</v>
      </c>
      <c r="D180" s="10">
        <v>1</v>
      </c>
      <c r="E180" s="10">
        <v>1</v>
      </c>
      <c r="F180" s="10">
        <v>1</v>
      </c>
      <c r="G180" s="10">
        <v>1</v>
      </c>
      <c r="H180" s="10">
        <v>1</v>
      </c>
      <c r="I180" s="10">
        <v>1</v>
      </c>
      <c r="J180" s="10">
        <v>1</v>
      </c>
      <c r="K180" s="10">
        <v>1</v>
      </c>
      <c r="L180" s="10">
        <v>1</v>
      </c>
      <c r="M180" s="10">
        <v>1</v>
      </c>
      <c r="N180" s="10">
        <v>1</v>
      </c>
      <c r="O180" s="10">
        <v>1</v>
      </c>
      <c r="P180" s="10">
        <v>1</v>
      </c>
      <c r="Q180" s="6">
        <v>1</v>
      </c>
      <c r="R180" s="6">
        <v>1</v>
      </c>
      <c r="S180" s="10">
        <v>2633.85</v>
      </c>
      <c r="T180" s="151"/>
      <c r="U180" s="149">
        <v>4</v>
      </c>
      <c r="V180" s="149">
        <v>1</v>
      </c>
      <c r="W180" s="150">
        <v>4</v>
      </c>
      <c r="X180" s="150">
        <v>0</v>
      </c>
      <c r="Y180" s="150"/>
      <c r="Z180" s="9"/>
      <c r="AA180" s="7"/>
      <c r="AB180" s="7"/>
      <c r="AC180" s="8"/>
      <c r="AD180" s="8"/>
      <c r="AE180" s="143">
        <v>43819</v>
      </c>
      <c r="AF180" s="16">
        <v>4762.57</v>
      </c>
      <c r="AG180" s="18"/>
      <c r="AH180" s="18"/>
      <c r="AI180" s="18"/>
      <c r="AJ180" s="9"/>
      <c r="AK180" s="9">
        <v>1</v>
      </c>
      <c r="AL180" s="18"/>
      <c r="AM180" s="18"/>
      <c r="AN180" s="18"/>
      <c r="AO180" s="18"/>
      <c r="AP180" s="18"/>
      <c r="AQ180" s="18"/>
    </row>
    <row r="181" spans="1:43" ht="15" customHeight="1" x14ac:dyDescent="0.25">
      <c r="A181" s="152" t="s">
        <v>93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>
        <f>SUM(S182:S191)</f>
        <v>27080.01</v>
      </c>
      <c r="T181" s="152"/>
      <c r="U181" s="152">
        <f t="shared" ref="U181:AK181" si="20">SUM(U182:U191)</f>
        <v>9</v>
      </c>
      <c r="V181" s="152">
        <f t="shared" si="20"/>
        <v>8</v>
      </c>
      <c r="W181" s="152">
        <f t="shared" si="20"/>
        <v>9</v>
      </c>
      <c r="X181" s="152">
        <f t="shared" si="20"/>
        <v>0</v>
      </c>
      <c r="Y181" s="152">
        <f t="shared" si="20"/>
        <v>0</v>
      </c>
      <c r="Z181" s="152">
        <f t="shared" si="20"/>
        <v>0</v>
      </c>
      <c r="AA181" s="152">
        <f t="shared" si="20"/>
        <v>0</v>
      </c>
      <c r="AB181" s="152">
        <f t="shared" si="20"/>
        <v>0</v>
      </c>
      <c r="AC181" s="152">
        <f t="shared" si="20"/>
        <v>0</v>
      </c>
      <c r="AD181" s="152">
        <f t="shared" si="20"/>
        <v>0</v>
      </c>
      <c r="AE181" s="152">
        <f t="shared" si="20"/>
        <v>394281</v>
      </c>
      <c r="AF181" s="152">
        <f t="shared" si="20"/>
        <v>13790.342000000001</v>
      </c>
      <c r="AG181" s="152">
        <f t="shared" si="20"/>
        <v>0</v>
      </c>
      <c r="AH181" s="152">
        <f t="shared" si="20"/>
        <v>0</v>
      </c>
      <c r="AI181" s="152">
        <f t="shared" si="20"/>
        <v>0</v>
      </c>
      <c r="AJ181" s="152">
        <f t="shared" si="20"/>
        <v>0</v>
      </c>
      <c r="AK181" s="152">
        <f t="shared" si="20"/>
        <v>10</v>
      </c>
      <c r="AL181" s="18"/>
      <c r="AM181" s="18"/>
      <c r="AN181" s="18"/>
      <c r="AO181" s="18"/>
      <c r="AP181" s="18"/>
      <c r="AQ181" s="18"/>
    </row>
    <row r="182" spans="1:43" s="18" customFormat="1" ht="51.75" customHeight="1" x14ac:dyDescent="0.25">
      <c r="A182" s="15" t="s">
        <v>103</v>
      </c>
      <c r="B182" s="153">
        <v>44607.683333333334</v>
      </c>
      <c r="C182" s="10">
        <v>1</v>
      </c>
      <c r="D182" s="10">
        <v>1</v>
      </c>
      <c r="E182" s="10">
        <v>1</v>
      </c>
      <c r="F182" s="10">
        <v>1</v>
      </c>
      <c r="G182" s="10">
        <v>1</v>
      </c>
      <c r="H182" s="10">
        <v>1</v>
      </c>
      <c r="I182" s="10">
        <v>1</v>
      </c>
      <c r="J182" s="10">
        <v>1</v>
      </c>
      <c r="K182" s="10">
        <v>1</v>
      </c>
      <c r="L182" s="10">
        <v>1</v>
      </c>
      <c r="M182" s="10">
        <v>1</v>
      </c>
      <c r="N182" s="10">
        <v>1</v>
      </c>
      <c r="O182" s="10">
        <v>1</v>
      </c>
      <c r="P182" s="10">
        <v>0</v>
      </c>
      <c r="Q182" s="10">
        <v>1</v>
      </c>
      <c r="R182" s="10">
        <v>1</v>
      </c>
      <c r="S182" s="10">
        <v>2621.41</v>
      </c>
      <c r="T182" s="26"/>
      <c r="U182" s="27">
        <v>1</v>
      </c>
      <c r="V182" s="27">
        <v>0</v>
      </c>
      <c r="W182" s="6">
        <v>1</v>
      </c>
      <c r="X182" s="6">
        <v>0</v>
      </c>
      <c r="Y182" s="6"/>
      <c r="Z182" s="6"/>
      <c r="AA182" s="6"/>
      <c r="AB182" s="28"/>
      <c r="AC182" s="28"/>
      <c r="AD182" s="28"/>
      <c r="AE182" s="28">
        <v>43789</v>
      </c>
      <c r="AF182" s="29">
        <v>338.262</v>
      </c>
      <c r="AJ182" s="9"/>
      <c r="AK182" s="9">
        <v>1</v>
      </c>
    </row>
    <row r="183" spans="1:43" s="18" customFormat="1" ht="55.5" customHeight="1" x14ac:dyDescent="0.25">
      <c r="A183" s="15" t="s">
        <v>104</v>
      </c>
      <c r="B183" s="154"/>
      <c r="C183" s="10">
        <v>1</v>
      </c>
      <c r="D183" s="10">
        <v>1</v>
      </c>
      <c r="E183" s="10">
        <v>1</v>
      </c>
      <c r="F183" s="10">
        <v>1</v>
      </c>
      <c r="G183" s="10">
        <v>1</v>
      </c>
      <c r="H183" s="10">
        <v>1</v>
      </c>
      <c r="I183" s="10">
        <v>1</v>
      </c>
      <c r="J183" s="10">
        <v>1</v>
      </c>
      <c r="K183" s="10">
        <v>1</v>
      </c>
      <c r="L183" s="10">
        <v>1</v>
      </c>
      <c r="M183" s="10">
        <v>1</v>
      </c>
      <c r="N183" s="10">
        <v>1</v>
      </c>
      <c r="O183" s="10">
        <v>1</v>
      </c>
      <c r="P183" s="10">
        <v>0</v>
      </c>
      <c r="Q183" s="10">
        <v>1</v>
      </c>
      <c r="R183" s="10">
        <v>1</v>
      </c>
      <c r="S183" s="10">
        <v>2608.7199999999998</v>
      </c>
      <c r="T183" s="26"/>
      <c r="U183" s="27"/>
      <c r="V183" s="27"/>
      <c r="W183" s="6"/>
      <c r="X183" s="6"/>
      <c r="Y183" s="6"/>
      <c r="Z183" s="6"/>
      <c r="AA183" s="6"/>
      <c r="AB183" s="28"/>
      <c r="AC183" s="28"/>
      <c r="AD183" s="28"/>
      <c r="AE183" s="28"/>
      <c r="AF183" s="29"/>
      <c r="AJ183" s="9"/>
      <c r="AK183" s="9">
        <v>1</v>
      </c>
    </row>
    <row r="184" spans="1:43" ht="47.25" customHeight="1" x14ac:dyDescent="0.25">
      <c r="A184" s="15" t="s">
        <v>105</v>
      </c>
      <c r="B184" s="155"/>
      <c r="C184" s="10">
        <v>1</v>
      </c>
      <c r="D184" s="10">
        <v>1</v>
      </c>
      <c r="E184" s="10">
        <v>1</v>
      </c>
      <c r="F184" s="10">
        <v>1</v>
      </c>
      <c r="G184" s="10">
        <v>1</v>
      </c>
      <c r="H184" s="10">
        <v>1</v>
      </c>
      <c r="I184" s="10">
        <v>1</v>
      </c>
      <c r="J184" s="10">
        <v>1</v>
      </c>
      <c r="K184" s="10">
        <v>1</v>
      </c>
      <c r="L184" s="10">
        <v>1</v>
      </c>
      <c r="M184" s="10">
        <v>1</v>
      </c>
      <c r="N184" s="10">
        <v>1</v>
      </c>
      <c r="O184" s="10">
        <v>1</v>
      </c>
      <c r="P184" s="10">
        <v>0</v>
      </c>
      <c r="Q184" s="10">
        <v>1</v>
      </c>
      <c r="R184" s="10">
        <v>1</v>
      </c>
      <c r="S184" s="10">
        <v>2668.78</v>
      </c>
      <c r="T184" s="15"/>
      <c r="U184" s="27">
        <v>1</v>
      </c>
      <c r="V184" s="27">
        <v>1</v>
      </c>
      <c r="W184" s="6">
        <v>1</v>
      </c>
      <c r="X184" s="6">
        <v>0</v>
      </c>
      <c r="Y184" s="6"/>
      <c r="Z184" s="6"/>
      <c r="AA184" s="6"/>
      <c r="AB184" s="28"/>
      <c r="AC184" s="28"/>
      <c r="AD184" s="28"/>
      <c r="AE184" s="28">
        <v>43810</v>
      </c>
      <c r="AF184" s="29">
        <v>1671.64</v>
      </c>
      <c r="AG184" s="18"/>
      <c r="AH184" s="18"/>
      <c r="AI184" s="18"/>
      <c r="AJ184" s="9"/>
      <c r="AK184" s="9">
        <v>1</v>
      </c>
      <c r="AL184" s="18"/>
      <c r="AM184" s="18"/>
      <c r="AN184" s="18"/>
      <c r="AO184" s="18"/>
      <c r="AP184" s="18"/>
      <c r="AQ184" s="18"/>
    </row>
    <row r="185" spans="1:43" ht="117" customHeight="1" x14ac:dyDescent="0.25">
      <c r="A185" s="15" t="s">
        <v>189</v>
      </c>
      <c r="B185" s="155"/>
      <c r="C185" s="10">
        <v>1</v>
      </c>
      <c r="D185" s="10">
        <v>1</v>
      </c>
      <c r="E185" s="10">
        <v>1</v>
      </c>
      <c r="F185" s="10">
        <v>1</v>
      </c>
      <c r="G185" s="10">
        <v>1</v>
      </c>
      <c r="H185" s="10">
        <v>1</v>
      </c>
      <c r="I185" s="10">
        <v>1</v>
      </c>
      <c r="J185" s="10">
        <v>1</v>
      </c>
      <c r="K185" s="10">
        <v>1</v>
      </c>
      <c r="L185" s="10">
        <v>1</v>
      </c>
      <c r="M185" s="10">
        <v>1</v>
      </c>
      <c r="N185" s="10">
        <v>1</v>
      </c>
      <c r="O185" s="10">
        <v>1</v>
      </c>
      <c r="P185" s="10">
        <v>0</v>
      </c>
      <c r="Q185" s="10">
        <v>1</v>
      </c>
      <c r="R185" s="10">
        <v>1</v>
      </c>
      <c r="S185" s="10">
        <v>2903.27</v>
      </c>
      <c r="T185" s="15"/>
      <c r="U185" s="27">
        <v>1</v>
      </c>
      <c r="V185" s="27">
        <v>1</v>
      </c>
      <c r="W185" s="6">
        <v>1</v>
      </c>
      <c r="X185" s="6">
        <v>0</v>
      </c>
      <c r="Y185" s="6"/>
      <c r="Z185" s="6"/>
      <c r="AA185" s="6"/>
      <c r="AB185" s="28"/>
      <c r="AC185" s="28"/>
      <c r="AD185" s="28"/>
      <c r="AE185" s="8">
        <v>43810</v>
      </c>
      <c r="AF185" s="29">
        <v>1595.9</v>
      </c>
      <c r="AG185" s="18"/>
      <c r="AH185" s="18"/>
      <c r="AI185" s="18"/>
      <c r="AJ185" s="9"/>
      <c r="AK185" s="9">
        <v>1</v>
      </c>
      <c r="AL185" s="18"/>
      <c r="AM185" s="18"/>
      <c r="AN185" s="18"/>
      <c r="AO185" s="18"/>
      <c r="AP185" s="18"/>
      <c r="AQ185" s="18"/>
    </row>
    <row r="186" spans="1:43" ht="89.25" customHeight="1" x14ac:dyDescent="0.25">
      <c r="A186" s="15" t="s">
        <v>195</v>
      </c>
      <c r="B186" s="155"/>
      <c r="C186" s="10">
        <v>1</v>
      </c>
      <c r="D186" s="10">
        <v>1</v>
      </c>
      <c r="E186" s="10">
        <v>1</v>
      </c>
      <c r="F186" s="10">
        <v>1</v>
      </c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1</v>
      </c>
      <c r="M186" s="10">
        <v>1</v>
      </c>
      <c r="N186" s="10">
        <v>1</v>
      </c>
      <c r="O186" s="10">
        <v>1</v>
      </c>
      <c r="P186" s="10">
        <v>0</v>
      </c>
      <c r="Q186" s="10">
        <v>1</v>
      </c>
      <c r="R186" s="10">
        <v>1</v>
      </c>
      <c r="S186" s="10">
        <v>2465.63</v>
      </c>
      <c r="T186" s="26"/>
      <c r="U186" s="6">
        <v>1</v>
      </c>
      <c r="V186" s="6">
        <v>1</v>
      </c>
      <c r="W186" s="27">
        <v>1</v>
      </c>
      <c r="X186" s="27">
        <v>0</v>
      </c>
      <c r="Y186" s="27"/>
      <c r="Z186" s="6"/>
      <c r="AA186" s="6"/>
      <c r="AB186" s="28"/>
      <c r="AC186" s="28"/>
      <c r="AD186" s="28"/>
      <c r="AE186" s="8">
        <v>43805</v>
      </c>
      <c r="AF186" s="29">
        <v>1761.9</v>
      </c>
      <c r="AG186" s="18"/>
      <c r="AH186" s="18"/>
      <c r="AI186" s="18"/>
      <c r="AJ186" s="9"/>
      <c r="AK186" s="9">
        <v>1</v>
      </c>
      <c r="AL186" s="18"/>
      <c r="AM186" s="18"/>
      <c r="AN186" s="18"/>
      <c r="AO186" s="18"/>
      <c r="AP186" s="18"/>
      <c r="AQ186" s="18"/>
    </row>
    <row r="187" spans="1:43" ht="98.25" customHeight="1" x14ac:dyDescent="0.25">
      <c r="A187" s="15" t="s">
        <v>190</v>
      </c>
      <c r="B187" s="155"/>
      <c r="C187" s="10">
        <v>1</v>
      </c>
      <c r="D187" s="10">
        <v>1</v>
      </c>
      <c r="E187" s="10">
        <v>1</v>
      </c>
      <c r="F187" s="10">
        <v>1</v>
      </c>
      <c r="G187" s="10">
        <v>1</v>
      </c>
      <c r="H187" s="10">
        <v>1</v>
      </c>
      <c r="I187" s="10">
        <v>1</v>
      </c>
      <c r="J187" s="10">
        <v>1</v>
      </c>
      <c r="K187" s="10">
        <v>1</v>
      </c>
      <c r="L187" s="10">
        <v>1</v>
      </c>
      <c r="M187" s="10">
        <v>1</v>
      </c>
      <c r="N187" s="10">
        <v>1</v>
      </c>
      <c r="O187" s="10">
        <v>1</v>
      </c>
      <c r="P187" s="10">
        <v>0</v>
      </c>
      <c r="Q187" s="10">
        <v>1</v>
      </c>
      <c r="R187" s="10">
        <v>1</v>
      </c>
      <c r="S187" s="10">
        <v>2577.2199999999998</v>
      </c>
      <c r="T187" s="15"/>
      <c r="U187" s="6">
        <v>1</v>
      </c>
      <c r="V187" s="6">
        <v>1</v>
      </c>
      <c r="W187" s="27">
        <v>1</v>
      </c>
      <c r="X187" s="27">
        <v>0</v>
      </c>
      <c r="Y187" s="27"/>
      <c r="Z187" s="6"/>
      <c r="AA187" s="6"/>
      <c r="AB187" s="28"/>
      <c r="AC187" s="28"/>
      <c r="AD187" s="28"/>
      <c r="AE187" s="8">
        <v>43815</v>
      </c>
      <c r="AF187" s="29">
        <v>1840.11</v>
      </c>
      <c r="AG187" s="18"/>
      <c r="AH187" s="18"/>
      <c r="AI187" s="18"/>
      <c r="AJ187" s="9"/>
      <c r="AK187" s="9">
        <v>1</v>
      </c>
      <c r="AL187" s="18"/>
      <c r="AM187" s="18"/>
      <c r="AN187" s="18"/>
      <c r="AO187" s="18"/>
      <c r="AP187" s="18"/>
      <c r="AQ187" s="18"/>
    </row>
    <row r="188" spans="1:43" ht="90" customHeight="1" x14ac:dyDescent="0.25">
      <c r="A188" s="15" t="s">
        <v>191</v>
      </c>
      <c r="B188" s="155"/>
      <c r="C188" s="10">
        <v>1</v>
      </c>
      <c r="D188" s="10">
        <v>1</v>
      </c>
      <c r="E188" s="10">
        <v>1</v>
      </c>
      <c r="F188" s="10">
        <v>1</v>
      </c>
      <c r="G188" s="10">
        <v>1</v>
      </c>
      <c r="H188" s="10">
        <v>1</v>
      </c>
      <c r="I188" s="10">
        <v>1</v>
      </c>
      <c r="J188" s="10">
        <v>1</v>
      </c>
      <c r="K188" s="10">
        <v>1</v>
      </c>
      <c r="L188" s="10">
        <v>1</v>
      </c>
      <c r="M188" s="10">
        <v>1</v>
      </c>
      <c r="N188" s="10">
        <v>1</v>
      </c>
      <c r="O188" s="10">
        <v>1</v>
      </c>
      <c r="P188" s="10">
        <v>0</v>
      </c>
      <c r="Q188" s="10">
        <v>1</v>
      </c>
      <c r="R188" s="10">
        <v>1</v>
      </c>
      <c r="S188" s="10">
        <v>2860.08</v>
      </c>
      <c r="T188" s="15"/>
      <c r="U188" s="6">
        <v>1</v>
      </c>
      <c r="V188" s="6">
        <v>1</v>
      </c>
      <c r="W188" s="27">
        <v>1</v>
      </c>
      <c r="X188" s="27">
        <v>0</v>
      </c>
      <c r="Y188" s="27"/>
      <c r="Z188" s="6"/>
      <c r="AA188" s="6"/>
      <c r="AB188" s="28"/>
      <c r="AC188" s="28"/>
      <c r="AD188" s="28"/>
      <c r="AE188" s="8">
        <v>43815</v>
      </c>
      <c r="AF188" s="29">
        <v>1756.75</v>
      </c>
      <c r="AG188" s="18"/>
      <c r="AH188" s="18"/>
      <c r="AI188" s="18"/>
      <c r="AJ188" s="9"/>
      <c r="AK188" s="9">
        <v>1</v>
      </c>
      <c r="AL188" s="18"/>
      <c r="AM188" s="18"/>
      <c r="AN188" s="18"/>
      <c r="AO188" s="18"/>
      <c r="AP188" s="18"/>
      <c r="AQ188" s="18"/>
    </row>
    <row r="189" spans="1:43" ht="116.25" customHeight="1" x14ac:dyDescent="0.25">
      <c r="A189" s="15" t="s">
        <v>192</v>
      </c>
      <c r="B189" s="155"/>
      <c r="C189" s="10">
        <v>1</v>
      </c>
      <c r="D189" s="10">
        <v>1</v>
      </c>
      <c r="E189" s="10">
        <v>1</v>
      </c>
      <c r="F189" s="10">
        <v>1</v>
      </c>
      <c r="G189" s="10">
        <v>1</v>
      </c>
      <c r="H189" s="10">
        <v>1</v>
      </c>
      <c r="I189" s="10">
        <v>1</v>
      </c>
      <c r="J189" s="10">
        <v>1</v>
      </c>
      <c r="K189" s="10">
        <v>1</v>
      </c>
      <c r="L189" s="10">
        <v>1</v>
      </c>
      <c r="M189" s="10">
        <v>1</v>
      </c>
      <c r="N189" s="10">
        <v>1</v>
      </c>
      <c r="O189" s="10">
        <v>1</v>
      </c>
      <c r="P189" s="10">
        <v>0</v>
      </c>
      <c r="Q189" s="10">
        <v>1</v>
      </c>
      <c r="R189" s="10">
        <v>1</v>
      </c>
      <c r="S189" s="10">
        <v>2516.0500000000002</v>
      </c>
      <c r="T189" s="15"/>
      <c r="U189" s="6">
        <v>1</v>
      </c>
      <c r="V189" s="6">
        <v>1</v>
      </c>
      <c r="W189" s="27">
        <v>1</v>
      </c>
      <c r="X189" s="27">
        <v>0</v>
      </c>
      <c r="Y189" s="27"/>
      <c r="Z189" s="6"/>
      <c r="AA189" s="6"/>
      <c r="AB189" s="28"/>
      <c r="AC189" s="28"/>
      <c r="AD189" s="28"/>
      <c r="AE189" s="8">
        <v>43816</v>
      </c>
      <c r="AF189" s="29">
        <v>1552.01</v>
      </c>
      <c r="AG189" s="18"/>
      <c r="AH189" s="18"/>
      <c r="AI189" s="18"/>
      <c r="AJ189" s="9"/>
      <c r="AK189" s="9">
        <v>1</v>
      </c>
      <c r="AL189" s="18"/>
      <c r="AM189" s="18"/>
      <c r="AN189" s="18"/>
      <c r="AO189" s="18"/>
      <c r="AP189" s="18"/>
      <c r="AQ189" s="18"/>
    </row>
    <row r="190" spans="1:43" ht="117.75" customHeight="1" x14ac:dyDescent="0.25">
      <c r="A190" s="15" t="s">
        <v>193</v>
      </c>
      <c r="B190" s="155"/>
      <c r="C190" s="10">
        <v>1</v>
      </c>
      <c r="D190" s="10">
        <v>1</v>
      </c>
      <c r="E190" s="10">
        <v>1</v>
      </c>
      <c r="F190" s="10">
        <v>1</v>
      </c>
      <c r="G190" s="10">
        <v>1</v>
      </c>
      <c r="H190" s="10">
        <v>1</v>
      </c>
      <c r="I190" s="10">
        <v>1</v>
      </c>
      <c r="J190" s="10">
        <v>1</v>
      </c>
      <c r="K190" s="10">
        <v>1</v>
      </c>
      <c r="L190" s="10">
        <v>1</v>
      </c>
      <c r="M190" s="10">
        <v>1</v>
      </c>
      <c r="N190" s="10">
        <v>1</v>
      </c>
      <c r="O190" s="10">
        <v>1</v>
      </c>
      <c r="P190" s="10">
        <v>0</v>
      </c>
      <c r="Q190" s="10">
        <v>1</v>
      </c>
      <c r="R190" s="10">
        <v>1</v>
      </c>
      <c r="S190" s="10">
        <v>2848.62</v>
      </c>
      <c r="T190" s="15"/>
      <c r="U190" s="6">
        <v>1</v>
      </c>
      <c r="V190" s="6">
        <v>1</v>
      </c>
      <c r="W190" s="27">
        <v>1</v>
      </c>
      <c r="X190" s="27">
        <v>0</v>
      </c>
      <c r="Y190" s="27"/>
      <c r="Z190" s="6"/>
      <c r="AA190" s="6"/>
      <c r="AB190" s="28"/>
      <c r="AC190" s="28"/>
      <c r="AD190" s="28"/>
      <c r="AE190" s="8">
        <v>43816</v>
      </c>
      <c r="AF190" s="29">
        <v>1672.5</v>
      </c>
      <c r="AG190" s="18"/>
      <c r="AH190" s="18"/>
      <c r="AI190" s="18"/>
      <c r="AJ190" s="9"/>
      <c r="AK190" s="9">
        <v>1</v>
      </c>
      <c r="AL190" s="18"/>
      <c r="AM190" s="18"/>
      <c r="AN190" s="18"/>
      <c r="AO190" s="18"/>
      <c r="AP190" s="18"/>
      <c r="AQ190" s="18"/>
    </row>
    <row r="191" spans="1:43" ht="114" customHeight="1" x14ac:dyDescent="0.25">
      <c r="A191" s="15" t="s">
        <v>194</v>
      </c>
      <c r="B191" s="155"/>
      <c r="C191" s="10">
        <v>1</v>
      </c>
      <c r="D191" s="10">
        <v>1</v>
      </c>
      <c r="E191" s="10">
        <v>1</v>
      </c>
      <c r="F191" s="10">
        <v>1</v>
      </c>
      <c r="G191" s="10">
        <v>1</v>
      </c>
      <c r="H191" s="10">
        <v>1</v>
      </c>
      <c r="I191" s="10">
        <v>1</v>
      </c>
      <c r="J191" s="10">
        <v>1</v>
      </c>
      <c r="K191" s="10">
        <v>1</v>
      </c>
      <c r="L191" s="10">
        <v>1</v>
      </c>
      <c r="M191" s="10">
        <v>1</v>
      </c>
      <c r="N191" s="10">
        <v>1</v>
      </c>
      <c r="O191" s="10">
        <v>1</v>
      </c>
      <c r="P191" s="10">
        <v>0</v>
      </c>
      <c r="Q191" s="10">
        <v>1</v>
      </c>
      <c r="R191" s="10">
        <v>1</v>
      </c>
      <c r="S191" s="10">
        <v>3010.23</v>
      </c>
      <c r="T191" s="26"/>
      <c r="U191" s="27">
        <v>1</v>
      </c>
      <c r="V191" s="27">
        <v>1</v>
      </c>
      <c r="W191" s="6">
        <v>1</v>
      </c>
      <c r="X191" s="6">
        <v>0</v>
      </c>
      <c r="Y191" s="6"/>
      <c r="Z191" s="6"/>
      <c r="AA191" s="6"/>
      <c r="AB191" s="28"/>
      <c r="AC191" s="28"/>
      <c r="AD191" s="28"/>
      <c r="AE191" s="8">
        <v>43805</v>
      </c>
      <c r="AF191" s="29">
        <v>1601.27</v>
      </c>
      <c r="AG191" s="18"/>
      <c r="AH191" s="18"/>
      <c r="AI191" s="18"/>
      <c r="AJ191" s="9"/>
      <c r="AK191" s="9">
        <v>1</v>
      </c>
      <c r="AL191" s="18"/>
      <c r="AM191" s="18"/>
      <c r="AN191" s="18"/>
      <c r="AO191" s="18"/>
      <c r="AP191" s="18"/>
      <c r="AQ191" s="18"/>
    </row>
    <row r="192" spans="1:43" s="13" customFormat="1" ht="15" customHeight="1" x14ac:dyDescent="0.2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7" t="e">
        <f>#REF!+#REF!</f>
        <v>#REF!</v>
      </c>
      <c r="V192" s="157">
        <v>0</v>
      </c>
      <c r="W192" s="35">
        <v>12</v>
      </c>
      <c r="X192" s="35">
        <v>0</v>
      </c>
      <c r="Y192" s="35"/>
      <c r="Z192" s="35"/>
      <c r="AA192" s="35"/>
      <c r="AB192" s="158"/>
      <c r="AC192" s="159"/>
      <c r="AD192" s="35">
        <v>2</v>
      </c>
      <c r="AE192" s="148"/>
      <c r="AF192" s="160" t="e">
        <f>SUM(#REF!)</f>
        <v>#REF!</v>
      </c>
      <c r="AG192" s="88"/>
      <c r="AH192" s="89" t="e">
        <f>AF192</f>
        <v>#REF!</v>
      </c>
      <c r="AI192" s="88"/>
      <c r="AJ192" s="30"/>
      <c r="AK192" s="30"/>
      <c r="AL192" s="88"/>
      <c r="AM192" s="88"/>
      <c r="AN192" s="88"/>
      <c r="AO192" s="88"/>
      <c r="AP192" s="88"/>
      <c r="AQ192" s="88"/>
    </row>
    <row r="193" spans="1:43" s="13" customFormat="1" ht="15" customHeight="1" x14ac:dyDescent="0.25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2"/>
      <c r="V193" s="162"/>
      <c r="W193" s="163"/>
      <c r="X193" s="163"/>
      <c r="Y193" s="163"/>
      <c r="Z193" s="163"/>
      <c r="AA193" s="163"/>
      <c r="AB193" s="164"/>
      <c r="AC193" s="164"/>
      <c r="AD193" s="164"/>
      <c r="AE193" s="164"/>
      <c r="AF193" s="165"/>
      <c r="AG193" s="88"/>
      <c r="AH193" s="88"/>
      <c r="AI193" s="88"/>
      <c r="AJ193" s="30"/>
      <c r="AK193" s="30"/>
      <c r="AL193" s="88"/>
      <c r="AM193" s="88"/>
      <c r="AN193" s="88"/>
      <c r="AO193" s="88"/>
      <c r="AP193" s="88"/>
      <c r="AQ193" s="88"/>
    </row>
    <row r="194" spans="1:43" x14ac:dyDescent="0.25">
      <c r="A194" s="33" t="s">
        <v>94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166">
        <f>SUM(S181,S168,S154,S149,S134,S119,S106,S78,S62,S53,S51,S37,S32,S13,S7)</f>
        <v>307336.61100000003</v>
      </c>
      <c r="T194" s="87"/>
      <c r="U194" s="87" t="e">
        <f t="shared" ref="U194:AK194" si="21">U192+U181+U168+U154+U152+U149+U134+U119+U106+U104+U78+U62+U60+U53+U51+U37+U32+U30+U28+U26+U13+U7</f>
        <v>#REF!</v>
      </c>
      <c r="V194" s="87" t="e">
        <f t="shared" si="21"/>
        <v>#REF!</v>
      </c>
      <c r="W194" s="87" t="e">
        <f t="shared" si="21"/>
        <v>#REF!</v>
      </c>
      <c r="X194" s="87" t="e">
        <f t="shared" si="21"/>
        <v>#REF!</v>
      </c>
      <c r="Y194" s="87" t="e">
        <f t="shared" si="21"/>
        <v>#REF!</v>
      </c>
      <c r="Z194" s="87" t="e">
        <f t="shared" si="21"/>
        <v>#REF!</v>
      </c>
      <c r="AA194" s="87" t="e">
        <f t="shared" si="21"/>
        <v>#REF!</v>
      </c>
      <c r="AB194" s="87" t="e">
        <f t="shared" si="21"/>
        <v>#REF!</v>
      </c>
      <c r="AC194" s="87" t="e">
        <f t="shared" si="21"/>
        <v>#REF!</v>
      </c>
      <c r="AD194" s="87" t="e">
        <f t="shared" si="21"/>
        <v>#REF!</v>
      </c>
      <c r="AE194" s="87" t="e">
        <f t="shared" si="21"/>
        <v>#REF!</v>
      </c>
      <c r="AF194" s="87" t="e">
        <f t="shared" si="21"/>
        <v>#REF!</v>
      </c>
      <c r="AG194" s="87" t="e">
        <f t="shared" si="21"/>
        <v>#REF!</v>
      </c>
      <c r="AH194" s="87" t="e">
        <f t="shared" si="21"/>
        <v>#REF!</v>
      </c>
      <c r="AI194" s="87" t="e">
        <f t="shared" si="21"/>
        <v>#REF!</v>
      </c>
      <c r="AJ194" s="87" t="e">
        <f t="shared" si="21"/>
        <v>#REF!</v>
      </c>
      <c r="AK194" s="87">
        <f t="shared" si="21"/>
        <v>158</v>
      </c>
      <c r="AL194" s="18"/>
      <c r="AM194" s="18"/>
      <c r="AN194" s="18"/>
      <c r="AO194" s="18"/>
      <c r="AP194" s="18"/>
      <c r="AQ194" s="18"/>
    </row>
    <row r="195" spans="1:43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67"/>
      <c r="AG195" s="18"/>
      <c r="AH195" s="18"/>
      <c r="AI195" s="18"/>
      <c r="AJ195" s="9"/>
      <c r="AK195" s="18"/>
      <c r="AL195" s="18"/>
      <c r="AM195" s="18"/>
      <c r="AN195" s="18"/>
      <c r="AO195" s="18"/>
      <c r="AP195" s="18"/>
      <c r="AQ195" s="18"/>
    </row>
    <row r="196" spans="1:43" ht="63" customHeight="1" x14ac:dyDescent="0.25">
      <c r="A196" s="32"/>
      <c r="S196" s="25"/>
    </row>
  </sheetData>
  <autoFilter ref="C8:S192"/>
  <mergeCells count="55">
    <mergeCell ref="A1:AF1"/>
    <mergeCell ref="C2:R2"/>
    <mergeCell ref="A3:A6"/>
    <mergeCell ref="B3:B6"/>
    <mergeCell ref="C3:M3"/>
    <mergeCell ref="N3:R3"/>
    <mergeCell ref="V3:V6"/>
    <mergeCell ref="W3:W6"/>
    <mergeCell ref="K4:K6"/>
    <mergeCell ref="L4:L6"/>
    <mergeCell ref="M4:M6"/>
    <mergeCell ref="AA4:AB5"/>
    <mergeCell ref="AC4:AC6"/>
    <mergeCell ref="AD4:AD6"/>
    <mergeCell ref="AE4:AE6"/>
    <mergeCell ref="X3:X6"/>
    <mergeCell ref="B38:B41"/>
    <mergeCell ref="B43:B50"/>
    <mergeCell ref="AJ3:AJ6"/>
    <mergeCell ref="C4:C6"/>
    <mergeCell ref="D4:D6"/>
    <mergeCell ref="E4:E6"/>
    <mergeCell ref="F4:F6"/>
    <mergeCell ref="G4:G6"/>
    <mergeCell ref="S3:S6"/>
    <mergeCell ref="T3:T6"/>
    <mergeCell ref="U3:U6"/>
    <mergeCell ref="AF4:AF6"/>
    <mergeCell ref="P4:P6"/>
    <mergeCell ref="Q4:Q6"/>
    <mergeCell ref="R4:R6"/>
    <mergeCell ref="H4:H6"/>
    <mergeCell ref="B33:B36"/>
    <mergeCell ref="B8:B12"/>
    <mergeCell ref="Y4:Z5"/>
    <mergeCell ref="N4:N6"/>
    <mergeCell ref="O4:O6"/>
    <mergeCell ref="I4:I6"/>
    <mergeCell ref="J4:J6"/>
    <mergeCell ref="B80:B83"/>
    <mergeCell ref="AK3:AK6"/>
    <mergeCell ref="B114:B118"/>
    <mergeCell ref="B120:B128"/>
    <mergeCell ref="B182:B191"/>
    <mergeCell ref="B54:B59"/>
    <mergeCell ref="B63:B77"/>
    <mergeCell ref="B150:B151"/>
    <mergeCell ref="B155:B167"/>
    <mergeCell ref="B169:B180"/>
    <mergeCell ref="B137:B142"/>
    <mergeCell ref="B143:B148"/>
    <mergeCell ref="Y3:AF3"/>
    <mergeCell ref="B14:B25"/>
    <mergeCell ref="B87:B90"/>
    <mergeCell ref="B84:B86"/>
  </mergeCells>
  <pageMargins left="0.51181102362204722" right="0.31496062992125984" top="0.35433070866141736" bottom="0.35433070866141736" header="0.31496062992125984" footer="0.31496062992125984"/>
  <pageSetup paperSize="9" scale="4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допуск нет</vt:lpstr>
      <vt:lpstr>'допуск нет'!Область_печати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Сергей Федоров</dc:creator>
  <cp:lastModifiedBy>ЖКХ 6. </cp:lastModifiedBy>
  <dcterms:created xsi:type="dcterms:W3CDTF">2020-07-09T12:48:06Z</dcterms:created>
  <dcterms:modified xsi:type="dcterms:W3CDTF">2022-02-28T05:53:54Z</dcterms:modified>
</cp:coreProperties>
</file>