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188" windowWidth="13020" windowHeight="6936"/>
  </bookViews>
  <sheets>
    <sheet name="2022" sheetId="14" r:id="rId1"/>
  </sheets>
  <definedNames>
    <definedName name="_xlnm.Print_Area" localSheetId="0">'2022'!$A$1:$F$233</definedName>
  </definedNames>
  <calcPr calcId="145621"/>
</workbook>
</file>

<file path=xl/calcChain.xml><?xml version="1.0" encoding="utf-8"?>
<calcChain xmlns="http://schemas.openxmlformats.org/spreadsheetml/2006/main">
  <c r="E185" i="14" l="1"/>
  <c r="F185" i="14"/>
  <c r="D185" i="14"/>
  <c r="C188" i="14"/>
  <c r="F186" i="14"/>
  <c r="E186" i="14"/>
  <c r="D186" i="14"/>
  <c r="C186" i="14" s="1"/>
  <c r="C216" i="14" l="1"/>
  <c r="C215" i="14"/>
  <c r="C214" i="14"/>
  <c r="F212" i="14"/>
  <c r="E212" i="14"/>
  <c r="D212" i="14"/>
  <c r="E207" i="14"/>
  <c r="F207" i="14"/>
  <c r="D207" i="14"/>
  <c r="C211" i="14"/>
  <c r="C210" i="14"/>
  <c r="C195" i="14"/>
  <c r="C194" i="14"/>
  <c r="F192" i="14"/>
  <c r="E192" i="14"/>
  <c r="D192" i="14"/>
  <c r="E189" i="14"/>
  <c r="F189" i="14"/>
  <c r="D189" i="14"/>
  <c r="C180" i="14"/>
  <c r="F178" i="14"/>
  <c r="E178" i="14"/>
  <c r="D178" i="14"/>
  <c r="C177" i="14"/>
  <c r="F175" i="14"/>
  <c r="E175" i="14"/>
  <c r="D175" i="14"/>
  <c r="C174" i="14"/>
  <c r="F172" i="14"/>
  <c r="E172" i="14"/>
  <c r="D172" i="14"/>
  <c r="C171" i="14"/>
  <c r="F169" i="14"/>
  <c r="E169" i="14"/>
  <c r="D169" i="14"/>
  <c r="C168" i="14"/>
  <c r="F166" i="14"/>
  <c r="E166" i="14"/>
  <c r="D166" i="14"/>
  <c r="E163" i="14"/>
  <c r="F163" i="14"/>
  <c r="D163" i="14"/>
  <c r="E160" i="14"/>
  <c r="F160" i="14"/>
  <c r="D160" i="14"/>
  <c r="C155" i="14"/>
  <c r="F153" i="14"/>
  <c r="E153" i="14"/>
  <c r="D153" i="14"/>
  <c r="C152" i="14"/>
  <c r="F150" i="14"/>
  <c r="E150" i="14"/>
  <c r="D150" i="14"/>
  <c r="E147" i="14"/>
  <c r="F147" i="14"/>
  <c r="D147" i="14"/>
  <c r="E144" i="14"/>
  <c r="F144" i="14"/>
  <c r="D144" i="14"/>
  <c r="C129" i="14"/>
  <c r="C128" i="14"/>
  <c r="F126" i="14"/>
  <c r="E126" i="14"/>
  <c r="D126" i="14"/>
  <c r="C125" i="14"/>
  <c r="C124" i="14"/>
  <c r="F122" i="14"/>
  <c r="E122" i="14"/>
  <c r="D122" i="14"/>
  <c r="C121" i="14"/>
  <c r="C120" i="14"/>
  <c r="F118" i="14"/>
  <c r="E118" i="14"/>
  <c r="D118" i="14"/>
  <c r="C113" i="14"/>
  <c r="C112" i="14"/>
  <c r="F110" i="14"/>
  <c r="E110" i="14"/>
  <c r="D110" i="14"/>
  <c r="C212" i="14" l="1"/>
  <c r="C192" i="14"/>
  <c r="C166" i="14"/>
  <c r="C169" i="14"/>
  <c r="C172" i="14"/>
  <c r="C178" i="14"/>
  <c r="C175" i="14"/>
  <c r="C150" i="14"/>
  <c r="C153" i="14"/>
  <c r="C110" i="14"/>
  <c r="C126" i="14"/>
  <c r="C122" i="14"/>
  <c r="C118" i="14"/>
  <c r="C105" i="14" l="1"/>
  <c r="F103" i="14"/>
  <c r="E103" i="14"/>
  <c r="D103" i="14"/>
  <c r="E134" i="14"/>
  <c r="F134" i="14"/>
  <c r="D134" i="14"/>
  <c r="C103" i="14" l="1"/>
  <c r="E97" i="14"/>
  <c r="F97" i="14"/>
  <c r="D97" i="14"/>
  <c r="D83" i="14" l="1"/>
  <c r="E88" i="14"/>
  <c r="F88" i="14"/>
  <c r="D88" i="14"/>
  <c r="C89" i="14"/>
  <c r="D81" i="14" l="1"/>
  <c r="D79" i="14" s="1"/>
  <c r="E83" i="14"/>
  <c r="E81" i="14" s="1"/>
  <c r="E79" i="14" s="1"/>
  <c r="F83" i="14"/>
  <c r="F81" i="14" s="1"/>
  <c r="F79" i="14" s="1"/>
  <c r="C86" i="14"/>
  <c r="C92" i="14"/>
  <c r="C91" i="14"/>
  <c r="E67" i="14"/>
  <c r="F67" i="14"/>
  <c r="D67" i="14"/>
  <c r="E63" i="14"/>
  <c r="F63" i="14"/>
  <c r="D63" i="14"/>
  <c r="C70" i="14"/>
  <c r="C69" i="14"/>
  <c r="C66" i="14"/>
  <c r="C67" i="14" l="1"/>
  <c r="E45" i="14" l="1"/>
  <c r="F45" i="14"/>
  <c r="D45" i="14"/>
  <c r="E48" i="14" l="1"/>
  <c r="F48" i="14"/>
  <c r="D48" i="14"/>
  <c r="E42" i="14"/>
  <c r="F42" i="14"/>
  <c r="D42" i="14"/>
  <c r="C41" i="14"/>
  <c r="C40" i="14"/>
  <c r="C39" i="14"/>
  <c r="C38" i="14"/>
  <c r="F36" i="14"/>
  <c r="E36" i="14"/>
  <c r="D36" i="14"/>
  <c r="E30" i="14"/>
  <c r="F30" i="14"/>
  <c r="D30" i="14"/>
  <c r="C32" i="14"/>
  <c r="C36" i="14" l="1"/>
  <c r="E25" i="14"/>
  <c r="F25" i="14"/>
  <c r="D25" i="14"/>
  <c r="C35" i="14" l="1"/>
  <c r="C33" i="14"/>
  <c r="C222" i="14" l="1"/>
  <c r="F220" i="14"/>
  <c r="E220" i="14"/>
  <c r="D220" i="14"/>
  <c r="C219" i="14"/>
  <c r="F217" i="14"/>
  <c r="E217" i="14"/>
  <c r="D217" i="14"/>
  <c r="C209" i="14"/>
  <c r="C206" i="14"/>
  <c r="F204" i="14"/>
  <c r="E204" i="14"/>
  <c r="D204" i="14"/>
  <c r="E200" i="14"/>
  <c r="F200" i="14"/>
  <c r="D200" i="14"/>
  <c r="C203" i="14"/>
  <c r="E196" i="14"/>
  <c r="F196" i="14"/>
  <c r="D196" i="14"/>
  <c r="C199" i="14"/>
  <c r="C191" i="14"/>
  <c r="C220" i="14" l="1"/>
  <c r="C207" i="14"/>
  <c r="C217" i="14"/>
  <c r="C204" i="14"/>
  <c r="C189" i="14"/>
  <c r="C165" i="14"/>
  <c r="C162" i="14"/>
  <c r="E156" i="14"/>
  <c r="F156" i="14"/>
  <c r="D156" i="14"/>
  <c r="C159" i="14"/>
  <c r="E140" i="14"/>
  <c r="F140" i="14"/>
  <c r="F139" i="14" s="1"/>
  <c r="D140" i="14"/>
  <c r="D139" i="14" s="1"/>
  <c r="C143" i="14"/>
  <c r="E139" i="14" l="1"/>
  <c r="C144" i="14"/>
  <c r="C163" i="14"/>
  <c r="C160" i="14"/>
  <c r="C136" i="14" l="1"/>
  <c r="C133" i="14"/>
  <c r="F131" i="14"/>
  <c r="F130" i="14" s="1"/>
  <c r="E131" i="14"/>
  <c r="E130" i="14" s="1"/>
  <c r="D131" i="14"/>
  <c r="D130" i="14" s="1"/>
  <c r="C117" i="14"/>
  <c r="C116" i="14"/>
  <c r="F114" i="14"/>
  <c r="E114" i="14"/>
  <c r="D114" i="14"/>
  <c r="C131" i="14" l="1"/>
  <c r="C114" i="14"/>
  <c r="C78" i="14"/>
  <c r="C77" i="14"/>
  <c r="F75" i="14"/>
  <c r="E75" i="14"/>
  <c r="D75" i="14"/>
  <c r="C74" i="14"/>
  <c r="C73" i="14"/>
  <c r="F71" i="14"/>
  <c r="E71" i="14"/>
  <c r="D71" i="14"/>
  <c r="E62" i="14" l="1"/>
  <c r="F62" i="14"/>
  <c r="D62" i="14"/>
  <c r="C75" i="14"/>
  <c r="C71" i="14"/>
  <c r="C65" i="14" l="1"/>
  <c r="C62" i="14" l="1"/>
  <c r="C63" i="14"/>
  <c r="E55" i="14"/>
  <c r="F55" i="14"/>
  <c r="D55" i="14"/>
  <c r="E51" i="14"/>
  <c r="F51" i="14"/>
  <c r="D51" i="14"/>
  <c r="C58" i="14"/>
  <c r="C54" i="14"/>
  <c r="C50" i="14"/>
  <c r="C47" i="14"/>
  <c r="C48" i="14" l="1"/>
  <c r="C45" i="14"/>
  <c r="C34" i="14" l="1"/>
  <c r="C109" i="14"/>
  <c r="C108" i="14"/>
  <c r="F106" i="14"/>
  <c r="F102" i="14" s="1"/>
  <c r="E106" i="14"/>
  <c r="E102" i="14" s="1"/>
  <c r="D106" i="14"/>
  <c r="D102" i="14" s="1"/>
  <c r="C102" i="14" l="1"/>
  <c r="C106" i="14"/>
  <c r="E228" i="14" l="1"/>
  <c r="F228" i="14"/>
  <c r="F227" i="14" s="1"/>
  <c r="F225" i="14" s="1"/>
  <c r="F223" i="14" s="1"/>
  <c r="D228" i="14"/>
  <c r="D227" i="14" s="1"/>
  <c r="D225" i="14" s="1"/>
  <c r="D223" i="14" s="1"/>
  <c r="C231" i="14"/>
  <c r="C230" i="14"/>
  <c r="C202" i="14"/>
  <c r="C200" i="14"/>
  <c r="C198" i="14"/>
  <c r="C196" i="14"/>
  <c r="F137" i="14"/>
  <c r="E137" i="14"/>
  <c r="D137" i="14"/>
  <c r="C158" i="14"/>
  <c r="C149" i="14"/>
  <c r="C146" i="14"/>
  <c r="C142" i="14"/>
  <c r="E100" i="14"/>
  <c r="C99" i="14"/>
  <c r="C98" i="14"/>
  <c r="F95" i="14"/>
  <c r="C95" i="14" s="1"/>
  <c r="C90" i="14"/>
  <c r="C87" i="14"/>
  <c r="C85" i="14"/>
  <c r="C84" i="14"/>
  <c r="C61" i="14"/>
  <c r="F59" i="14"/>
  <c r="F24" i="14" s="1"/>
  <c r="E59" i="14"/>
  <c r="E24" i="14" s="1"/>
  <c r="D59" i="14"/>
  <c r="D24" i="14" s="1"/>
  <c r="C57" i="14"/>
  <c r="C55" i="14"/>
  <c r="C53" i="14"/>
  <c r="C51" i="14"/>
  <c r="C44" i="14"/>
  <c r="C42" i="14"/>
  <c r="C29" i="14"/>
  <c r="C28" i="14"/>
  <c r="C27" i="14"/>
  <c r="F22" i="14" l="1"/>
  <c r="E183" i="14"/>
  <c r="E181" i="14" s="1"/>
  <c r="E14" i="14" s="1"/>
  <c r="F183" i="14"/>
  <c r="F181" i="14" s="1"/>
  <c r="F14" i="14" s="1"/>
  <c r="C156" i="14"/>
  <c r="D22" i="14"/>
  <c r="E22" i="14"/>
  <c r="C97" i="14"/>
  <c r="C59" i="14"/>
  <c r="C134" i="14"/>
  <c r="C147" i="14"/>
  <c r="C88" i="14"/>
  <c r="F100" i="14"/>
  <c r="C140" i="14"/>
  <c r="C228" i="14"/>
  <c r="C30" i="14"/>
  <c r="C83" i="14"/>
  <c r="E227" i="14"/>
  <c r="C25" i="14"/>
  <c r="F15" i="14" l="1"/>
  <c r="C139" i="14"/>
  <c r="F93" i="14"/>
  <c r="F13" i="14" s="1"/>
  <c r="E20" i="14"/>
  <c r="C137" i="14"/>
  <c r="C22" i="14"/>
  <c r="C24" i="14"/>
  <c r="F20" i="14"/>
  <c r="C227" i="14"/>
  <c r="E225" i="14"/>
  <c r="C81" i="14"/>
  <c r="E93" i="14"/>
  <c r="C185" i="14"/>
  <c r="D183" i="14"/>
  <c r="C130" i="14"/>
  <c r="D100" i="14"/>
  <c r="F232" i="14" l="1"/>
  <c r="C225" i="14"/>
  <c r="E223" i="14"/>
  <c r="E232" i="14" s="1"/>
  <c r="E12" i="14"/>
  <c r="F12" i="14"/>
  <c r="F10" i="14" s="1"/>
  <c r="D93" i="14"/>
  <c r="C100" i="14"/>
  <c r="C183" i="14"/>
  <c r="D181" i="14"/>
  <c r="E13" i="14"/>
  <c r="C79" i="14"/>
  <c r="D20" i="14"/>
  <c r="D232" i="14" l="1"/>
  <c r="E15" i="14"/>
  <c r="E10" i="14" s="1"/>
  <c r="D12" i="14"/>
  <c r="C20" i="14"/>
  <c r="C223" i="14"/>
  <c r="D15" i="14"/>
  <c r="C181" i="14"/>
  <c r="D14" i="14"/>
  <c r="C14" i="14" s="1"/>
  <c r="C93" i="14"/>
  <c r="D13" i="14"/>
  <c r="D10" i="14" l="1"/>
  <c r="C10" i="14" s="1"/>
  <c r="C232" i="14"/>
  <c r="C13" i="14"/>
  <c r="C15" i="14"/>
  <c r="C12" i="14"/>
</calcChain>
</file>

<file path=xl/sharedStrings.xml><?xml version="1.0" encoding="utf-8"?>
<sst xmlns="http://schemas.openxmlformats.org/spreadsheetml/2006/main" count="315" uniqueCount="141">
  <si>
    <t>в том числе:</t>
  </si>
  <si>
    <t>из них:</t>
  </si>
  <si>
    <t>Дорожное хозяйство</t>
  </si>
  <si>
    <t>Другие вопросы в области национальной экономики</t>
  </si>
  <si>
    <t>Коммунальное хозяйство</t>
  </si>
  <si>
    <t>Общее образование</t>
  </si>
  <si>
    <t>(тыс. рублей)</t>
  </si>
  <si>
    <t>Всего</t>
  </si>
  <si>
    <t xml:space="preserve">Реконструкция автомобильной дороги по ул. Гражданская (от кольца по ул. Гражданская до ул. Социалистическая) </t>
  </si>
  <si>
    <t>Строительство автодороги по ул.Ярмарочная</t>
  </si>
  <si>
    <t>проектные и изыскательские работы</t>
  </si>
  <si>
    <t>Благоустройство</t>
  </si>
  <si>
    <t>Сбор, удаление отходов и очистка сточных вод</t>
  </si>
  <si>
    <t>Строительство общеобразовательной школы поз. 37 в мкр. 3 района "Садовый" г. Чебоксары Чувашской Республики</t>
  </si>
  <si>
    <t>Жилищное хозяйство</t>
  </si>
  <si>
    <t>Объем финансирования</t>
  </si>
  <si>
    <t>в том числе за счет средств</t>
  </si>
  <si>
    <t>всего</t>
  </si>
  <si>
    <t xml:space="preserve">бюджета города Чебоксары </t>
  </si>
  <si>
    <t>федерального бюджета</t>
  </si>
  <si>
    <t>Код бюджетной классификации</t>
  </si>
  <si>
    <t>Бюджетные ассигнования по разделам бюджетной классификации - всего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</si>
  <si>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</si>
  <si>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</si>
  <si>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</si>
  <si>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</si>
  <si>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Наименование отраслей, главных распорядителей бюджетных средств, объектов, вводимая мощность в соответствующих единицах измерения</t>
  </si>
  <si>
    <t>Управление ЖКХ, энергетики, транспорта и связи администрации города Чебоксары Чувашской Республики</t>
  </si>
  <si>
    <t>Управление архитектуры и градостроительства администрации города Чебоксары</t>
  </si>
  <si>
    <t>Софинансирование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 (Создание комплекса обеспечивающей инфраструктуры туристско-рекреационного кластера "Чувашия - сердце Волги")</t>
  </si>
  <si>
    <t>932 0409 Ч21R153933 414</t>
  </si>
  <si>
    <t>932 0409 Ч210374220 414</t>
  </si>
  <si>
    <t>932 0503 А110115300 414</t>
  </si>
  <si>
    <t>932 0602 Ч370170137 414</t>
  </si>
  <si>
    <t>строительно-монтажные работы</t>
  </si>
  <si>
    <t>909 0501 А210372960 412</t>
  </si>
  <si>
    <t xml:space="preserve">Строительство снегоплавильной станции в городе Чебоксары  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</si>
  <si>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</si>
  <si>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</si>
  <si>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</si>
  <si>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</si>
  <si>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республикан   ского                                     бюджета Чувашской Республики</t>
  </si>
  <si>
    <t>республикан      ского                  бюджета Чувашской Республики</t>
  </si>
  <si>
    <t>осуществление технического надзора</t>
  </si>
  <si>
    <t>932 0412 Ц440371109 414</t>
  </si>
  <si>
    <t>строительно - монтажные работы</t>
  </si>
  <si>
    <t xml:space="preserve">проектные и изыскательские работы </t>
  </si>
  <si>
    <t>932 0503 А510277400 414</t>
  </si>
  <si>
    <t>Строительство очистных сооружений ливневых стоков на р. Трусиха в парке «Лакреевский лес» с подключением существующего коллектора</t>
  </si>
  <si>
    <t>909 0702 Ц74E155209 414</t>
  </si>
  <si>
    <t>Реконструкция Лапсарского проезда со строительством подъеза к д. 65 по Лапсарскому проезду в г. Чебоксары</t>
  </si>
  <si>
    <t>Реконструкция моста по ул. Полевая</t>
  </si>
  <si>
    <t>Реконструкция моста по ул.Грибоедова</t>
  </si>
  <si>
    <t>".</t>
  </si>
  <si>
    <t>Строительство (приобретение) жилья для граждан по решению судов</t>
  </si>
  <si>
    <t>Реконструкция Московской набережной 5-й этап</t>
  </si>
  <si>
    <t>Строительство (приобретение) жилья для малоимущих граждан</t>
  </si>
  <si>
    <t>Строительство наружного освещения на территории жилого дома по пр. 9-ой Пятилетки, 19/37</t>
  </si>
  <si>
    <t>Строительство наружного освещения в мкр.Соляное</t>
  </si>
  <si>
    <t>932 0602 Ч370170135 414</t>
  </si>
  <si>
    <t>Строительство ливневых очистных сооружений в районе Марпосадского шоссе</t>
  </si>
  <si>
    <t>932 0602 Ч370170136 414</t>
  </si>
  <si>
    <t>Строительство автомобильной дороги ул.1-ая Южная в г.Чебоксары</t>
  </si>
  <si>
    <t>Строительство ливневых очистных сооружений в районе Калининского микрорайона "Грязевская стрелка" г. Чебоксары в рамках реализации мероприятий по сокращению доли загрязненных сточных вод</t>
  </si>
  <si>
    <t>909 0702 Ц740375209 414</t>
  </si>
  <si>
    <t>Строительство автодороги по ул. Н.Рождественского от ул. Энгельса до ул. Гагарина</t>
  </si>
  <si>
    <t>Строительство наружного освещения от дома №5 по ул. Кукшумская до дома №26 Б по ул. Хузангая и к дому №12 по пр. И. Яковлева, вдоль стадиона «Трактор»</t>
  </si>
  <si>
    <t>Строительство сетей наружного освещения в г. Чебоксары вдоль дома № 21 по ул. Энгельса к домам №№11,12,15,17,19 по ул. Николаева, включая дом № 22 по ул. Чапаева</t>
  </si>
  <si>
    <t>Строительство сетей наружного освещения на участке от д. № 136 А до д. № 130 В по ул. Тельмана</t>
  </si>
  <si>
    <t>Реконструкция автомобильной дороги по пр. И. Яковлева от Канашского шоссе до кольца пр. 9-ой Пятилетки г. Чебоксары. 4 этап.</t>
  </si>
  <si>
    <t xml:space="preserve">технологическое присоединение   </t>
  </si>
  <si>
    <t>Реконструкция автомобильной дороги по Марпосадскому шоссе на участке от Хозяйственного проезда до кольцевой развязки на пересечении с Машиностроительным проездом г. Чебоксары (II этап)</t>
  </si>
  <si>
    <t>909 0409  А21077А21Е 414</t>
  </si>
  <si>
    <t>Строительство дороги № 2 в I очереди 7 микрорайона центральной части г. Чебоксары</t>
  </si>
  <si>
    <t>Строительство сетей наружного освещения в пос.Пролетарский</t>
  </si>
  <si>
    <t>Строительство сетей наружного освещения по ул.Крупская и ул.Кременского</t>
  </si>
  <si>
    <t xml:space="preserve">Строительство сооружений очистки дождевых стоков центральной части города Чебоксары в рамках реализации мероприятий по сокращению доли загрязненных сточных вод </t>
  </si>
  <si>
    <t>932 0602 Ч370170132 414</t>
  </si>
  <si>
    <t xml:space="preserve">затраты на возмещение ущерба рыбным запасам </t>
  </si>
  <si>
    <t>Строительство локальных очистных сооружений на водовыпуске в районе Гагаринского моста (№44)</t>
  </si>
  <si>
    <t>Строительство локальных очистных сооружений на водовыпуске в районе Октябрьского моста (№33)</t>
  </si>
  <si>
    <t>Строительство локальных очистных сооружений на водовыпуске в районе Ягодного пер. (№83)</t>
  </si>
  <si>
    <t>Строительство локальных очистных сооружений на водовыпуске в районе пр.Машиностроителей  (№21)</t>
  </si>
  <si>
    <t>Строительство локальных очистных сооружений на водовыпуске в районе ул.Гладкова (№64)</t>
  </si>
  <si>
    <t>Строительство объектов инженерной инфраструктуры для земельных участков, предоставленных многодетным семьям для целей жилищного строительства</t>
  </si>
  <si>
    <t>909 0502 А210773010 414</t>
  </si>
  <si>
    <t>932 0602 Ч37017013А 414</t>
  </si>
  <si>
    <t>932 0602 Ч37017013Б 414</t>
  </si>
  <si>
    <t>932 0602 Ч37017013В 414</t>
  </si>
  <si>
    <t>932 0602 Ч37017013Г 414</t>
  </si>
  <si>
    <t>932 0602 Ч37017013Д 414</t>
  </si>
  <si>
    <t>к бюджету города Чебоксары на 2022 год                                                                и на плановый период 2023 и 2024 годов</t>
  </si>
  <si>
    <t xml:space="preserve">Адресная инвестиционная программа города Чебоксары на 2022 год </t>
  </si>
  <si>
    <t>909 0409  A21F15021Е 414</t>
  </si>
  <si>
    <t>909 0409  A21F15021И 414</t>
  </si>
  <si>
    <t>909 0409  А21077А21И 414</t>
  </si>
  <si>
    <t>Строительство дороги с пешеходным бульваром по ул. З. Яковлевой в III микрорайоне центральной части г. Чебоксары</t>
  </si>
  <si>
    <t>Строительство участка дороги № 2 (выезд на Ядринское шоссе) на перекрестке дорог № 2, 3, 4 в мкр. "Университетский 2"</t>
  </si>
  <si>
    <t>909 0409  А21F15021К 414</t>
  </si>
  <si>
    <t>909 0409  А21077А21К 414</t>
  </si>
  <si>
    <t>Строительство объекта "Магистральные внутриквартальные дороги в микрорайоне 2А центральной части города Чебоксары "Грязевская стрелка", ограниченной улицами Гагарина, Ярмарочная, Пионерская, Калинина</t>
  </si>
  <si>
    <t>909 0409  А21F15021Л 414</t>
  </si>
  <si>
    <t>909 0409  А21077А21Л 414</t>
  </si>
  <si>
    <t>932 0412 Ц44J153362 414</t>
  </si>
  <si>
    <t>909 0412 Ц44J153364 414</t>
  </si>
  <si>
    <t>909 0412 Ц44J153365 414</t>
  </si>
  <si>
    <t>909 0412 Ц44J153366 414</t>
  </si>
  <si>
    <t>Строительство выставочно-экспозиционного, туристического павильона на Красной площади г.Чебоксары</t>
  </si>
  <si>
    <t>909 0412 Ц440371109 414</t>
  </si>
  <si>
    <t>Строительство сетей ливневой канализации в комплексе с очистными сооружениями в микрорайоне "Байконур"</t>
  </si>
  <si>
    <t>932 0502  А110171770 414</t>
  </si>
  <si>
    <t>Строительство отводящего коллектора водовыпуска №75 с подключением в сооружение очистки дождевых стоков центральной части г.Чебоксары</t>
  </si>
  <si>
    <t>932 0502  А130374460 414</t>
  </si>
  <si>
    <t>Строительство ливневой канализации в I очереди  VII микрорайона центральной части города Чебоксары</t>
  </si>
  <si>
    <t>909 0502 А21F15021C 414</t>
  </si>
  <si>
    <t>909 0502  А21077А21C 414</t>
  </si>
  <si>
    <t>909 0502 А21F15021У 414</t>
  </si>
  <si>
    <t>909 0502  А21077А21У 414</t>
  </si>
  <si>
    <t xml:space="preserve">Строительство ливневых очистных сооружений в микрорайоне "Акварель", ограниченный жилыми домами по ул. Академика Королева, ул. Гражданская, ул. Дементьева в г. Чебоксары </t>
  </si>
  <si>
    <t>Строительство сетей водоснабжения в микрорайоне "Акварель", ограниченный жилыми домами по ул. Академика Королева, ул. Гражданская, ул. Дементьева в г. Чебоксары</t>
  </si>
  <si>
    <t>909 0502  А21F15021Ф 414</t>
  </si>
  <si>
    <t>909 0502  А21077А21Ф 414</t>
  </si>
  <si>
    <t>909 0502  А21F15021Ц 414</t>
  </si>
  <si>
    <t>909 0502  А21077А21Ц 414</t>
  </si>
  <si>
    <t>Строительство сетей ливневой канализации в микрорайоне «Олимп» по ул. З. Яковлевой, 58 г. Чебоксары</t>
  </si>
  <si>
    <t>909 0502  А21F15021Э 414</t>
  </si>
  <si>
    <t>909 0502  А21077А21Э 414</t>
  </si>
  <si>
    <t>Строительство сетей водоснабжения в микрорайоне 2А центральной части города Чебоксары "Грязевская стрелка", ограниченной улицами Гагарина, Ярмарочная, Пионерская, Калинина</t>
  </si>
  <si>
    <t>909 0502  А21F15021Ю 414</t>
  </si>
  <si>
    <t>909 0502  А21077А21Ю 414</t>
  </si>
  <si>
    <t>Строительство сетей ливневой канализации в микрорайоне 2А центральной части города Чебоксары "Грязевская стрелка", ограниченной улицами Гагарина, Ярмарочная, Пионерская, Калинина</t>
  </si>
  <si>
    <t>Строительство  наружного освещения по ул.Солнечная г. Чебоксары</t>
  </si>
  <si>
    <t>Строительство наружного освещения г. Чебоксары (Этап 8. Строительство наружного освещения в дер. Чандрово г. Чебоксары по ул. Совхозная, ул. Спортивная, ул.Междуреченская)</t>
  </si>
  <si>
    <t>Строительство сетей наружного освещения дворовых территорий домов №№8,10,10А по ул. Гагарина</t>
  </si>
  <si>
    <t>Строительство сетей наружного освещения  по ул. Прирельсовая, по ул. 1-й, 2-й, 3-й Якимовский овраг</t>
  </si>
  <si>
    <t>Строительство сетей наружного освещения  по ул. Брусничная</t>
  </si>
  <si>
    <t xml:space="preserve">Строительство объекта "Внеплощадочные инженерные сети и сооружения жилого района "Новый город" в г. Чебоксары. Коллектор дождевой канализации с очистными сооружениями № 2" </t>
  </si>
  <si>
    <t>932 0602 Ч37G65013А 414</t>
  </si>
  <si>
    <t>Строительство объекта "Защитные сооружения на р. Волга в районе базы отдыха в районе 116 квартала Сосновского участкового лесничества КУ "Чебоксарское лесничество"</t>
  </si>
  <si>
    <t>Строительство  инженерной инфраструктуры грязелечебницы АО "Санаторий "Чувашиякурорт" по адресу: Чувашская Республика, г.Чебоксары, ул. Мичмана Павлова, д. 29</t>
  </si>
  <si>
    <t>"Приложение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</si>
</sst>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_(* #,##0.00_);_(* \(#,##0.00\);_(* &quot;-&quot;??_);_(@_)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u/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83">
    <xf numFmtId="0" fontId="0" fillId="0" borderId="0" xfId="0"/>
    <xf numFmtId="164" fontId="0" fillId="0" borderId="0" xfId="0" applyNumberFormat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/>
    </xf>
    <xf numFmtId="0" fontId="7" fillId="0" borderId="1" xfId="0" applyFont="1" applyFill="1" applyBorder="1" applyAlignment="1">
      <alignment horizontal="justify" vertical="top" wrapText="1"/>
    </xf>
    <xf numFmtId="0" fontId="3" fillId="0" borderId="4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top" wrapText="1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right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wrapText="1"/>
    </xf>
    <xf numFmtId="164" fontId="9" fillId="0" borderId="1" xfId="0" applyNumberFormat="1" applyFont="1" applyFill="1" applyBorder="1" applyAlignment="1"/>
    <xf numFmtId="0" fontId="9" fillId="0" borderId="1" xfId="0" applyFont="1" applyFill="1" applyBorder="1" applyAlignment="1">
      <alignment horizontal="justify" vertical="top" wrapText="1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right" wrapText="1"/>
    </xf>
    <xf numFmtId="0" fontId="10" fillId="0" borderId="1" xfId="0" applyFont="1" applyFill="1" applyBorder="1" applyAlignment="1">
      <alignment horizontal="justify" vertical="top" wrapText="1"/>
    </xf>
    <xf numFmtId="0" fontId="10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/>
    <xf numFmtId="164" fontId="2" fillId="0" borderId="1" xfId="0" applyNumberFormat="1" applyFont="1" applyFill="1" applyBorder="1" applyAlignment="1"/>
    <xf numFmtId="0" fontId="7" fillId="0" borderId="1" xfId="0" applyFont="1" applyFill="1" applyBorder="1" applyAlignment="1">
      <alignment horizontal="center" wrapText="1"/>
    </xf>
    <xf numFmtId="164" fontId="7" fillId="0" borderId="1" xfId="0" applyNumberFormat="1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/>
    </xf>
    <xf numFmtId="164" fontId="10" fillId="0" borderId="1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164" fontId="8" fillId="0" borderId="1" xfId="0" applyNumberFormat="1" applyFont="1" applyFill="1" applyBorder="1" applyAlignment="1"/>
    <xf numFmtId="164" fontId="2" fillId="0" borderId="1" xfId="0" applyNumberFormat="1" applyFont="1" applyFill="1" applyBorder="1" applyAlignment="1">
      <alignment horizontal="right"/>
    </xf>
    <xf numFmtId="164" fontId="9" fillId="0" borderId="1" xfId="0" applyNumberFormat="1" applyFont="1" applyFill="1" applyBorder="1" applyAlignment="1">
      <alignment horizontal="right"/>
    </xf>
    <xf numFmtId="49" fontId="10" fillId="0" borderId="1" xfId="0" applyNumberFormat="1" applyFont="1" applyFill="1" applyBorder="1" applyAlignment="1">
      <alignment horizontal="center" wrapText="1"/>
    </xf>
    <xf numFmtId="0" fontId="10" fillId="0" borderId="1" xfId="0" applyFont="1" applyBorder="1" applyAlignment="1">
      <alignment horizontal="justify" vertical="top" wrapText="1"/>
    </xf>
    <xf numFmtId="0" fontId="8" fillId="0" borderId="3" xfId="0" applyFont="1" applyFill="1" applyBorder="1" applyAlignment="1">
      <alignment horizontal="center" wrapText="1"/>
    </xf>
    <xf numFmtId="2" fontId="11" fillId="0" borderId="0" xfId="0" applyNumberFormat="1" applyFont="1" applyAlignment="1">
      <alignment vertical="top" wrapText="1"/>
    </xf>
    <xf numFmtId="0" fontId="9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2" fontId="10" fillId="0" borderId="1" xfId="0" applyNumberFormat="1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 wrapText="1"/>
    </xf>
    <xf numFmtId="49" fontId="9" fillId="0" borderId="1" xfId="0" applyNumberFormat="1" applyFont="1" applyBorder="1" applyAlignment="1">
      <alignment horizontal="justify" vertical="top" wrapText="1"/>
    </xf>
    <xf numFmtId="49" fontId="10" fillId="0" borderId="1" xfId="0" applyNumberFormat="1" applyFont="1" applyBorder="1" applyAlignment="1">
      <alignment horizontal="justify" vertical="top" wrapText="1"/>
    </xf>
    <xf numFmtId="0" fontId="10" fillId="0" borderId="1" xfId="0" applyFont="1" applyFill="1" applyBorder="1" applyAlignment="1" applyProtection="1">
      <alignment horizontal="justify" vertical="top" wrapText="1"/>
      <protection locked="0"/>
    </xf>
    <xf numFmtId="164" fontId="3" fillId="0" borderId="1" xfId="0" applyNumberFormat="1" applyFont="1" applyFill="1" applyBorder="1" applyAlignment="1">
      <alignment horizontal="right"/>
    </xf>
    <xf numFmtId="49" fontId="9" fillId="0" borderId="1" xfId="0" applyNumberFormat="1" applyFont="1" applyFill="1" applyBorder="1" applyAlignment="1">
      <alignment horizont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justify" vertical="top" wrapText="1"/>
    </xf>
    <xf numFmtId="0" fontId="9" fillId="0" borderId="1" xfId="0" applyFont="1" applyFill="1" applyBorder="1" applyAlignment="1">
      <alignment horizontal="left" vertical="top" wrapText="1" indent="2"/>
    </xf>
    <xf numFmtId="0" fontId="10" fillId="0" borderId="1" xfId="0" applyFont="1" applyFill="1" applyBorder="1" applyAlignment="1">
      <alignment horizontal="left" vertical="top" wrapText="1" indent="2"/>
    </xf>
    <xf numFmtId="49" fontId="10" fillId="0" borderId="1" xfId="0" applyNumberFormat="1" applyFont="1" applyBorder="1" applyAlignment="1">
      <alignment horizontal="left" vertical="top" wrapText="1" indent="2"/>
    </xf>
    <xf numFmtId="49" fontId="10" fillId="0" borderId="1" xfId="0" applyNumberFormat="1" applyFont="1" applyFill="1" applyBorder="1" applyAlignment="1">
      <alignment horizontal="justify" vertical="top" wrapText="1"/>
    </xf>
    <xf numFmtId="49" fontId="10" fillId="0" borderId="1" xfId="0" applyNumberFormat="1" applyFont="1" applyFill="1" applyBorder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center" wrapText="1"/>
    </xf>
    <xf numFmtId="0" fontId="14" fillId="0" borderId="0" xfId="0" applyFont="1"/>
    <xf numFmtId="14" fontId="0" fillId="0" borderId="0" xfId="0" applyNumberFormat="1" applyAlignment="1">
      <alignment horizontal="left" vertical="top"/>
    </xf>
    <xf numFmtId="0" fontId="10" fillId="0" borderId="1" xfId="0" applyFont="1" applyFill="1" applyBorder="1" applyAlignment="1" applyProtection="1">
      <alignment horizontal="left" vertical="top" wrapText="1" indent="2"/>
      <protection locked="0"/>
    </xf>
    <xf numFmtId="164" fontId="10" fillId="0" borderId="1" xfId="0" applyNumberFormat="1" applyFont="1" applyFill="1" applyBorder="1" applyAlignment="1">
      <alignment horizontal="right" vertical="center"/>
    </xf>
    <xf numFmtId="0" fontId="3" fillId="0" borderId="3" xfId="0" applyFont="1" applyBorder="1" applyAlignment="1">
      <alignment vertical="top"/>
    </xf>
    <xf numFmtId="0" fontId="2" fillId="0" borderId="3" xfId="0" applyFont="1" applyFill="1" applyBorder="1" applyAlignment="1">
      <alignment horizontal="center" wrapText="1"/>
    </xf>
    <xf numFmtId="164" fontId="3" fillId="0" borderId="3" xfId="0" applyNumberFormat="1" applyFont="1" applyFill="1" applyBorder="1" applyAlignment="1"/>
    <xf numFmtId="0" fontId="2" fillId="0" borderId="14" xfId="0" applyFont="1" applyFill="1" applyBorder="1" applyAlignment="1">
      <alignment horizontal="center" vertical="center" wrapText="1"/>
    </xf>
    <xf numFmtId="0" fontId="2" fillId="0" borderId="14" xfId="0" applyFont="1" applyBorder="1"/>
    <xf numFmtId="164" fontId="2" fillId="0" borderId="14" xfId="0" applyNumberFormat="1" applyFont="1" applyBorder="1"/>
    <xf numFmtId="164" fontId="2" fillId="0" borderId="14" xfId="0" applyNumberFormat="1" applyFont="1" applyBorder="1" applyAlignment="1">
      <alignment horizontal="right"/>
    </xf>
    <xf numFmtId="0" fontId="7" fillId="0" borderId="1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2" fontId="12" fillId="0" borderId="0" xfId="0" applyNumberFormat="1" applyFont="1" applyAlignment="1">
      <alignment horizontal="center" vertical="top" wrapText="1"/>
    </xf>
    <xf numFmtId="2" fontId="15" fillId="0" borderId="0" xfId="0" applyNumberFormat="1" applyFont="1" applyAlignment="1">
      <alignment horizontal="center" vertical="top" wrapText="1"/>
    </xf>
    <xf numFmtId="2" fontId="13" fillId="0" borderId="0" xfId="0" applyNumberFormat="1" applyFont="1" applyAlignment="1">
      <alignment horizontal="center" vertical="top" wrapText="1"/>
    </xf>
    <xf numFmtId="0" fontId="2" fillId="0" borderId="2" xfId="0" applyFont="1" applyBorder="1" applyAlignment="1">
      <alignment horizontal="right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5"/>
  <sheetViews>
    <sheetView tabSelected="1" view="pageBreakPreview" zoomScaleNormal="70" zoomScaleSheetLayoutView="100" workbookViewId="0">
      <selection activeCell="D2" sqref="D2:F2"/>
    </sheetView>
  </sheetViews>
  <sheetFormatPr defaultRowHeight="14.4" x14ac:dyDescent="0.3"/>
  <cols>
    <col min="1" max="1" width="70.6640625" customWidth="1"/>
    <col min="2" max="2" width="28.5546875" customWidth="1"/>
    <col min="3" max="3" width="15" customWidth="1"/>
    <col min="4" max="4" width="14" customWidth="1"/>
    <col min="5" max="5" width="15.5546875" customWidth="1"/>
    <col min="6" max="6" width="11.6640625" customWidth="1"/>
  </cols>
  <sheetData>
    <row r="1" spans="1:13" ht="18.75" customHeight="1" x14ac:dyDescent="0.35">
      <c r="A1" s="54"/>
      <c r="B1" s="53"/>
      <c r="D1" s="65" t="s">
        <v>140</v>
      </c>
      <c r="E1" s="65"/>
      <c r="F1" s="65"/>
    </row>
    <row r="2" spans="1:13" ht="30" customHeight="1" x14ac:dyDescent="0.35">
      <c r="A2" s="54"/>
      <c r="B2" s="53"/>
      <c r="D2" s="66" t="s">
        <v>91</v>
      </c>
      <c r="E2" s="66"/>
      <c r="F2" s="66"/>
    </row>
    <row r="3" spans="1:13" ht="18" customHeight="1" x14ac:dyDescent="0.3">
      <c r="A3" s="54"/>
      <c r="B3" s="53"/>
    </row>
    <row r="4" spans="1:13" ht="22.5" customHeight="1" x14ac:dyDescent="0.3">
      <c r="A4" s="69" t="s">
        <v>92</v>
      </c>
      <c r="B4" s="69"/>
      <c r="C4" s="69"/>
      <c r="D4" s="69"/>
      <c r="E4" s="69"/>
      <c r="F4" s="69"/>
    </row>
    <row r="5" spans="1:13" ht="15.75" customHeight="1" x14ac:dyDescent="0.3">
      <c r="A5" s="70"/>
      <c r="B5" s="71"/>
      <c r="C5" s="71"/>
      <c r="D5" s="71"/>
      <c r="E5" s="71"/>
      <c r="F5" s="34"/>
    </row>
    <row r="6" spans="1:13" ht="15.6" x14ac:dyDescent="0.3">
      <c r="A6" s="2"/>
      <c r="B6" s="2"/>
      <c r="C6" s="2"/>
      <c r="D6" s="2"/>
      <c r="E6" s="72" t="s">
        <v>6</v>
      </c>
      <c r="F6" s="72"/>
    </row>
    <row r="7" spans="1:13" ht="15.6" x14ac:dyDescent="0.3">
      <c r="A7" s="73" t="s">
        <v>21</v>
      </c>
      <c r="B7" s="74"/>
      <c r="C7" s="79" t="s">
        <v>15</v>
      </c>
      <c r="D7" s="79"/>
      <c r="E7" s="79"/>
      <c r="F7" s="79"/>
    </row>
    <row r="8" spans="1:13" ht="15.6" x14ac:dyDescent="0.3">
      <c r="A8" s="75"/>
      <c r="B8" s="76"/>
      <c r="C8" s="79" t="s">
        <v>17</v>
      </c>
      <c r="D8" s="79" t="s">
        <v>16</v>
      </c>
      <c r="E8" s="79"/>
      <c r="F8" s="79"/>
    </row>
    <row r="9" spans="1:13" ht="86.25" customHeight="1" x14ac:dyDescent="0.3">
      <c r="A9" s="75"/>
      <c r="B9" s="76"/>
      <c r="C9" s="79"/>
      <c r="D9" s="3" t="s">
        <v>19</v>
      </c>
      <c r="E9" s="3" t="s">
        <v>41</v>
      </c>
      <c r="F9" s="3" t="s">
        <v>18</v>
      </c>
      <c r="J9" s="65"/>
      <c r="K9" s="65"/>
      <c r="L9" s="65"/>
      <c r="M9" s="65"/>
    </row>
    <row r="10" spans="1:13" ht="15.6" x14ac:dyDescent="0.3">
      <c r="A10" s="77"/>
      <c r="B10" s="78"/>
      <c r="C10" s="4">
        <f>D10+E10+F10</f>
        <v>2462773.3000000003</v>
      </c>
      <c r="D10" s="5">
        <f>D12+D13+D14+D15</f>
        <v>1422601</v>
      </c>
      <c r="E10" s="5">
        <f t="shared" ref="E10:F10" si="0">E12+E13+E14+E15</f>
        <v>757252.70000000007</v>
      </c>
      <c r="F10" s="5">
        <f t="shared" si="0"/>
        <v>282919.59999999998</v>
      </c>
      <c r="J10" s="66"/>
      <c r="K10" s="66"/>
      <c r="L10" s="66"/>
      <c r="M10" s="66"/>
    </row>
    <row r="11" spans="1:13" ht="15.6" x14ac:dyDescent="0.3">
      <c r="A11" s="67" t="s">
        <v>0</v>
      </c>
      <c r="B11" s="68"/>
      <c r="C11" s="4"/>
      <c r="D11" s="5"/>
      <c r="E11" s="5"/>
      <c r="F11" s="5"/>
    </row>
    <row r="12" spans="1:13" ht="15.6" x14ac:dyDescent="0.3">
      <c r="A12" s="67" t="s">
        <v>22</v>
      </c>
      <c r="B12" s="68"/>
      <c r="C12" s="4">
        <f t="shared" ref="C12:C14" si="1">D12+E12+F12</f>
        <v>1362869.1</v>
      </c>
      <c r="D12" s="5">
        <f>D20</f>
        <v>530188.80000000005</v>
      </c>
      <c r="E12" s="5">
        <f t="shared" ref="E12:F12" si="2">E20</f>
        <v>642909.10000000009</v>
      </c>
      <c r="F12" s="5">
        <f t="shared" si="2"/>
        <v>189771.2</v>
      </c>
    </row>
    <row r="13" spans="1:13" ht="15.6" x14ac:dyDescent="0.3">
      <c r="A13" s="67" t="s">
        <v>23</v>
      </c>
      <c r="B13" s="68"/>
      <c r="C13" s="4">
        <f t="shared" si="1"/>
        <v>250419.9</v>
      </c>
      <c r="D13" s="5">
        <f>D93</f>
        <v>176015.3</v>
      </c>
      <c r="E13" s="5">
        <f t="shared" ref="E13:F13" si="3">E93</f>
        <v>28554.6</v>
      </c>
      <c r="F13" s="5">
        <f t="shared" si="3"/>
        <v>45850</v>
      </c>
    </row>
    <row r="14" spans="1:13" ht="15.6" x14ac:dyDescent="0.3">
      <c r="A14" s="67" t="s">
        <v>24</v>
      </c>
      <c r="B14" s="68"/>
      <c r="C14" s="4">
        <f t="shared" si="1"/>
        <v>228242.9</v>
      </c>
      <c r="D14" s="5">
        <f>D181</f>
        <v>201852.9</v>
      </c>
      <c r="E14" s="5">
        <f>E181</f>
        <v>1631.1</v>
      </c>
      <c r="F14" s="5">
        <f>F181</f>
        <v>24758.9</v>
      </c>
    </row>
    <row r="15" spans="1:13" ht="15.6" x14ac:dyDescent="0.3">
      <c r="A15" s="67" t="s">
        <v>25</v>
      </c>
      <c r="B15" s="68"/>
      <c r="C15" s="4">
        <f>D15+E15+F15</f>
        <v>621241.4</v>
      </c>
      <c r="D15" s="5">
        <f>D223</f>
        <v>514544</v>
      </c>
      <c r="E15" s="5">
        <f>E223</f>
        <v>84157.9</v>
      </c>
      <c r="F15" s="5">
        <f>F223</f>
        <v>22539.5</v>
      </c>
    </row>
    <row r="16" spans="1:13" ht="18.75" customHeight="1" x14ac:dyDescent="0.3">
      <c r="A16" s="80" t="s">
        <v>26</v>
      </c>
      <c r="B16" s="80" t="s">
        <v>20</v>
      </c>
      <c r="C16" s="79" t="s">
        <v>15</v>
      </c>
      <c r="D16" s="79"/>
      <c r="E16" s="79"/>
      <c r="F16" s="79"/>
    </row>
    <row r="17" spans="1:7" ht="15.6" x14ac:dyDescent="0.3">
      <c r="A17" s="81"/>
      <c r="B17" s="81"/>
      <c r="C17" s="79" t="s">
        <v>17</v>
      </c>
      <c r="D17" s="79" t="s">
        <v>16</v>
      </c>
      <c r="E17" s="79"/>
      <c r="F17" s="79"/>
    </row>
    <row r="18" spans="1:7" ht="84" customHeight="1" x14ac:dyDescent="0.3">
      <c r="A18" s="82"/>
      <c r="B18" s="82"/>
      <c r="C18" s="79"/>
      <c r="D18" s="3" t="s">
        <v>19</v>
      </c>
      <c r="E18" s="3" t="s">
        <v>42</v>
      </c>
      <c r="F18" s="3" t="s">
        <v>18</v>
      </c>
    </row>
    <row r="19" spans="1:7" ht="18.600000000000001" customHeight="1" x14ac:dyDescent="0.3">
      <c r="A19" s="6" t="s">
        <v>0</v>
      </c>
      <c r="B19" s="7"/>
      <c r="C19" s="7"/>
      <c r="D19" s="8"/>
      <c r="E19" s="8"/>
      <c r="F19" s="8"/>
    </row>
    <row r="20" spans="1:7" ht="18" customHeight="1" x14ac:dyDescent="0.3">
      <c r="A20" s="9" t="s">
        <v>37</v>
      </c>
      <c r="B20" s="10"/>
      <c r="C20" s="11">
        <f>D20+E20+F20</f>
        <v>1362869.1</v>
      </c>
      <c r="D20" s="11">
        <f>D22+D79</f>
        <v>530188.80000000005</v>
      </c>
      <c r="E20" s="11">
        <f>E22+E79</f>
        <v>642909.10000000009</v>
      </c>
      <c r="F20" s="11">
        <f>F22+F79</f>
        <v>189771.2</v>
      </c>
    </row>
    <row r="21" spans="1:7" ht="18" customHeight="1" x14ac:dyDescent="0.3">
      <c r="A21" s="6" t="s">
        <v>0</v>
      </c>
      <c r="B21" s="12"/>
      <c r="C21" s="13"/>
      <c r="D21" s="14"/>
      <c r="E21" s="14"/>
      <c r="F21" s="14"/>
    </row>
    <row r="22" spans="1:7" ht="15.6" x14ac:dyDescent="0.3">
      <c r="A22" s="15" t="s">
        <v>2</v>
      </c>
      <c r="B22" s="16"/>
      <c r="C22" s="17">
        <f>D22+E22+F22</f>
        <v>1090336</v>
      </c>
      <c r="D22" s="17">
        <f>D24+D62</f>
        <v>280530.3</v>
      </c>
      <c r="E22" s="17">
        <f>E24+E62</f>
        <v>628917.20000000007</v>
      </c>
      <c r="F22" s="17">
        <f>F24+F62</f>
        <v>180888.5</v>
      </c>
    </row>
    <row r="23" spans="1:7" ht="16.2" customHeight="1" x14ac:dyDescent="0.3">
      <c r="A23" s="18" t="s">
        <v>1</v>
      </c>
      <c r="B23" s="19"/>
      <c r="C23" s="17"/>
      <c r="D23" s="20"/>
      <c r="E23" s="21"/>
      <c r="F23" s="20"/>
    </row>
    <row r="24" spans="1:7" ht="34.200000000000003" customHeight="1" x14ac:dyDescent="0.3">
      <c r="A24" s="35" t="s">
        <v>27</v>
      </c>
      <c r="B24" s="19"/>
      <c r="C24" s="17">
        <f t="shared" ref="C24" si="4">D24+E24+F24</f>
        <v>715660.3</v>
      </c>
      <c r="D24" s="14">
        <f>D25+D30+D36+D42+D45+D48+D51+D55+D59</f>
        <v>0</v>
      </c>
      <c r="E24" s="14">
        <f t="shared" ref="E24:F24" si="5">E25+E30+E36+E42+E45+E48+E51+E55+E59</f>
        <v>556610.9</v>
      </c>
      <c r="F24" s="14">
        <f t="shared" si="5"/>
        <v>159049.4</v>
      </c>
      <c r="G24" s="1"/>
    </row>
    <row r="25" spans="1:7" ht="31.2" x14ac:dyDescent="0.3">
      <c r="A25" s="38" t="s">
        <v>8</v>
      </c>
      <c r="B25" s="22"/>
      <c r="C25" s="23">
        <f t="shared" ref="C25" si="6">D25+E25+F25</f>
        <v>585664.70000000007</v>
      </c>
      <c r="D25" s="24">
        <f>D27+D28+D29</f>
        <v>0</v>
      </c>
      <c r="E25" s="24">
        <f t="shared" ref="E25:F25" si="7">E27+E28+E29</f>
        <v>464307.9</v>
      </c>
      <c r="F25" s="24">
        <f t="shared" si="7"/>
        <v>121356.8</v>
      </c>
    </row>
    <row r="26" spans="1:7" ht="15.6" x14ac:dyDescent="0.3">
      <c r="A26" s="37" t="s">
        <v>0</v>
      </c>
      <c r="B26" s="22"/>
      <c r="C26" s="23"/>
      <c r="D26" s="24"/>
      <c r="E26" s="21"/>
      <c r="F26" s="24"/>
    </row>
    <row r="27" spans="1:7" ht="15.6" x14ac:dyDescent="0.3">
      <c r="A27" s="45" t="s">
        <v>45</v>
      </c>
      <c r="B27" s="22" t="s">
        <v>30</v>
      </c>
      <c r="C27" s="23">
        <f>D27+E27+F27</f>
        <v>580384.9</v>
      </c>
      <c r="D27" s="24"/>
      <c r="E27" s="21">
        <v>464307.9</v>
      </c>
      <c r="F27" s="24">
        <v>116077</v>
      </c>
    </row>
    <row r="28" spans="1:7" ht="15.6" x14ac:dyDescent="0.3">
      <c r="A28" s="45" t="s">
        <v>46</v>
      </c>
      <c r="B28" s="22" t="s">
        <v>31</v>
      </c>
      <c r="C28" s="23">
        <f t="shared" ref="C28:C30" si="8">D28+E28+F28</f>
        <v>909.3</v>
      </c>
      <c r="D28" s="24"/>
      <c r="E28" s="21"/>
      <c r="F28" s="24">
        <v>909.3</v>
      </c>
    </row>
    <row r="29" spans="1:7" ht="15.6" x14ac:dyDescent="0.3">
      <c r="A29" s="45" t="s">
        <v>43</v>
      </c>
      <c r="B29" s="22" t="s">
        <v>31</v>
      </c>
      <c r="C29" s="23">
        <f t="shared" si="8"/>
        <v>4370.5</v>
      </c>
      <c r="D29" s="24"/>
      <c r="E29" s="21"/>
      <c r="F29" s="24">
        <v>4370.5</v>
      </c>
    </row>
    <row r="30" spans="1:7" ht="31.2" x14ac:dyDescent="0.3">
      <c r="A30" s="6" t="s">
        <v>50</v>
      </c>
      <c r="B30" s="22"/>
      <c r="C30" s="23">
        <f t="shared" si="8"/>
        <v>85636.800000000003</v>
      </c>
      <c r="D30" s="25">
        <f>D32+D33+D34+D35</f>
        <v>0</v>
      </c>
      <c r="E30" s="25">
        <f t="shared" ref="E30:F30" si="9">E32+E33+E34+E35</f>
        <v>67303</v>
      </c>
      <c r="F30" s="25">
        <f t="shared" si="9"/>
        <v>18333.8</v>
      </c>
    </row>
    <row r="31" spans="1:7" ht="15.6" x14ac:dyDescent="0.3">
      <c r="A31" s="36" t="s">
        <v>0</v>
      </c>
      <c r="B31" s="22"/>
      <c r="C31" s="23"/>
      <c r="D31" s="25"/>
      <c r="E31" s="21"/>
      <c r="F31" s="25"/>
    </row>
    <row r="32" spans="1:7" ht="15.6" x14ac:dyDescent="0.3">
      <c r="A32" s="45" t="s">
        <v>45</v>
      </c>
      <c r="B32" s="22" t="s">
        <v>30</v>
      </c>
      <c r="C32" s="23">
        <f t="shared" ref="C32:C33" si="10">D32+E32+F32</f>
        <v>84128.8</v>
      </c>
      <c r="D32" s="25"/>
      <c r="E32" s="21">
        <v>67303</v>
      </c>
      <c r="F32" s="25">
        <v>16825.8</v>
      </c>
    </row>
    <row r="33" spans="1:6" ht="15.6" x14ac:dyDescent="0.3">
      <c r="A33" s="45" t="s">
        <v>46</v>
      </c>
      <c r="B33" s="22" t="s">
        <v>31</v>
      </c>
      <c r="C33" s="23">
        <f t="shared" si="10"/>
        <v>505</v>
      </c>
      <c r="D33" s="25"/>
      <c r="E33" s="21"/>
      <c r="F33" s="25">
        <v>505</v>
      </c>
    </row>
    <row r="34" spans="1:6" ht="15.6" x14ac:dyDescent="0.3">
      <c r="A34" s="45" t="s">
        <v>43</v>
      </c>
      <c r="B34" s="22" t="s">
        <v>31</v>
      </c>
      <c r="C34" s="23">
        <f t="shared" ref="C34:C36" si="11">D34+E34+F34</f>
        <v>923</v>
      </c>
      <c r="D34" s="25"/>
      <c r="E34" s="21"/>
      <c r="F34" s="25">
        <v>923</v>
      </c>
    </row>
    <row r="35" spans="1:6" ht="15.6" x14ac:dyDescent="0.3">
      <c r="A35" s="41" t="s">
        <v>70</v>
      </c>
      <c r="B35" s="22" t="s">
        <v>31</v>
      </c>
      <c r="C35" s="23">
        <f t="shared" si="11"/>
        <v>80</v>
      </c>
      <c r="D35" s="25"/>
      <c r="E35" s="21"/>
      <c r="F35" s="25">
        <v>80</v>
      </c>
    </row>
    <row r="36" spans="1:6" ht="15.6" x14ac:dyDescent="0.3">
      <c r="A36" s="6" t="s">
        <v>62</v>
      </c>
      <c r="B36" s="22" t="s">
        <v>31</v>
      </c>
      <c r="C36" s="23">
        <f t="shared" si="11"/>
        <v>33818.800000000003</v>
      </c>
      <c r="D36" s="25">
        <f>D38+D39+D40+D41</f>
        <v>0</v>
      </c>
      <c r="E36" s="25">
        <f t="shared" ref="E36:F36" si="12">E38+E39+E40+E41</f>
        <v>25000</v>
      </c>
      <c r="F36" s="25">
        <f t="shared" si="12"/>
        <v>8818.7999999999993</v>
      </c>
    </row>
    <row r="37" spans="1:6" ht="16.2" customHeight="1" x14ac:dyDescent="0.3">
      <c r="A37" s="36" t="s">
        <v>0</v>
      </c>
      <c r="B37" s="22"/>
      <c r="C37" s="23"/>
      <c r="D37" s="25"/>
      <c r="E37" s="21"/>
      <c r="F37" s="25"/>
    </row>
    <row r="38" spans="1:6" ht="18" customHeight="1" x14ac:dyDescent="0.3">
      <c r="A38" s="45" t="s">
        <v>45</v>
      </c>
      <c r="B38" s="22" t="s">
        <v>30</v>
      </c>
      <c r="C38" s="23">
        <f t="shared" ref="C38:C41" si="13">D38+E38+F38</f>
        <v>31250</v>
      </c>
      <c r="D38" s="25"/>
      <c r="E38" s="21">
        <v>25000</v>
      </c>
      <c r="F38" s="25">
        <v>6250</v>
      </c>
    </row>
    <row r="39" spans="1:6" ht="18" customHeight="1" x14ac:dyDescent="0.3">
      <c r="A39" s="45" t="s">
        <v>46</v>
      </c>
      <c r="B39" s="22" t="s">
        <v>31</v>
      </c>
      <c r="C39" s="23">
        <f t="shared" si="13"/>
        <v>1952.5</v>
      </c>
      <c r="D39" s="25"/>
      <c r="E39" s="21"/>
      <c r="F39" s="25">
        <v>1952.5</v>
      </c>
    </row>
    <row r="40" spans="1:6" ht="18" customHeight="1" x14ac:dyDescent="0.3">
      <c r="A40" s="45" t="s">
        <v>43</v>
      </c>
      <c r="B40" s="22" t="s">
        <v>31</v>
      </c>
      <c r="C40" s="23">
        <f t="shared" si="13"/>
        <v>606.29999999999995</v>
      </c>
      <c r="D40" s="25"/>
      <c r="E40" s="21"/>
      <c r="F40" s="25">
        <v>606.29999999999995</v>
      </c>
    </row>
    <row r="41" spans="1:6" ht="18" customHeight="1" x14ac:dyDescent="0.3">
      <c r="A41" s="41" t="s">
        <v>70</v>
      </c>
      <c r="B41" s="22" t="s">
        <v>31</v>
      </c>
      <c r="C41" s="23">
        <f t="shared" si="13"/>
        <v>10</v>
      </c>
      <c r="D41" s="25"/>
      <c r="E41" s="21"/>
      <c r="F41" s="25">
        <v>10</v>
      </c>
    </row>
    <row r="42" spans="1:6" ht="31.2" x14ac:dyDescent="0.3">
      <c r="A42" s="6" t="s">
        <v>69</v>
      </c>
      <c r="B42" s="22" t="s">
        <v>31</v>
      </c>
      <c r="C42" s="23">
        <f t="shared" ref="C42:C100" si="14">D42+E42+F42</f>
        <v>100</v>
      </c>
      <c r="D42" s="25">
        <f>D44</f>
        <v>0</v>
      </c>
      <c r="E42" s="25">
        <f t="shared" ref="E42:F42" si="15">E44</f>
        <v>0</v>
      </c>
      <c r="F42" s="25">
        <f t="shared" si="15"/>
        <v>100</v>
      </c>
    </row>
    <row r="43" spans="1:6" ht="15.6" x14ac:dyDescent="0.3">
      <c r="A43" s="36" t="s">
        <v>0</v>
      </c>
      <c r="B43" s="22"/>
      <c r="C43" s="23"/>
      <c r="D43" s="25"/>
      <c r="E43" s="21"/>
      <c r="F43" s="25"/>
    </row>
    <row r="44" spans="1:6" ht="15.6" x14ac:dyDescent="0.3">
      <c r="A44" s="37" t="s">
        <v>10</v>
      </c>
      <c r="B44" s="22"/>
      <c r="C44" s="23">
        <f t="shared" si="14"/>
        <v>100</v>
      </c>
      <c r="D44" s="25"/>
      <c r="E44" s="21"/>
      <c r="F44" s="25">
        <v>100</v>
      </c>
    </row>
    <row r="45" spans="1:6" ht="46.8" x14ac:dyDescent="0.3">
      <c r="A45" s="41" t="s">
        <v>71</v>
      </c>
      <c r="B45" s="22" t="s">
        <v>31</v>
      </c>
      <c r="C45" s="23">
        <f t="shared" ref="C45:C59" si="16">D45+E45+F45</f>
        <v>100</v>
      </c>
      <c r="D45" s="25">
        <f>D47</f>
        <v>0</v>
      </c>
      <c r="E45" s="25">
        <f t="shared" ref="E45:F45" si="17">E47</f>
        <v>0</v>
      </c>
      <c r="F45" s="25">
        <f t="shared" si="17"/>
        <v>100</v>
      </c>
    </row>
    <row r="46" spans="1:6" ht="15.6" x14ac:dyDescent="0.3">
      <c r="A46" s="36" t="s">
        <v>0</v>
      </c>
      <c r="B46" s="22"/>
      <c r="C46" s="23"/>
      <c r="D46" s="25"/>
      <c r="E46" s="21"/>
      <c r="F46" s="25"/>
    </row>
    <row r="47" spans="1:6" ht="15.6" x14ac:dyDescent="0.3">
      <c r="A47" s="45" t="s">
        <v>45</v>
      </c>
      <c r="B47" s="22"/>
      <c r="C47" s="23">
        <f t="shared" ref="C47:C48" si="18">D47+E47+F47</f>
        <v>100</v>
      </c>
      <c r="D47" s="25"/>
      <c r="E47" s="21"/>
      <c r="F47" s="25">
        <v>100</v>
      </c>
    </row>
    <row r="48" spans="1:6" ht="15.6" x14ac:dyDescent="0.3">
      <c r="A48" s="64" t="s">
        <v>9</v>
      </c>
      <c r="B48" s="22" t="s">
        <v>31</v>
      </c>
      <c r="C48" s="23">
        <f t="shared" si="18"/>
        <v>100</v>
      </c>
      <c r="D48" s="25">
        <f>D50</f>
        <v>0</v>
      </c>
      <c r="E48" s="25">
        <f t="shared" ref="E48:F48" si="19">E50</f>
        <v>0</v>
      </c>
      <c r="F48" s="25">
        <f t="shared" si="19"/>
        <v>100</v>
      </c>
    </row>
    <row r="49" spans="1:6" ht="15.6" x14ac:dyDescent="0.3">
      <c r="A49" s="36" t="s">
        <v>0</v>
      </c>
      <c r="B49" s="22"/>
      <c r="C49" s="23"/>
      <c r="D49" s="25"/>
      <c r="E49" s="21"/>
      <c r="F49" s="25"/>
    </row>
    <row r="50" spans="1:6" ht="15.6" x14ac:dyDescent="0.3">
      <c r="A50" s="37" t="s">
        <v>10</v>
      </c>
      <c r="B50" s="22"/>
      <c r="C50" s="23">
        <f t="shared" ref="C50" si="20">D50+E50+F50</f>
        <v>100</v>
      </c>
      <c r="D50" s="25"/>
      <c r="E50" s="21"/>
      <c r="F50" s="25">
        <v>100</v>
      </c>
    </row>
    <row r="51" spans="1:6" ht="15.6" x14ac:dyDescent="0.3">
      <c r="A51" s="6" t="s">
        <v>51</v>
      </c>
      <c r="B51" s="22" t="s">
        <v>31</v>
      </c>
      <c r="C51" s="23">
        <f t="shared" si="16"/>
        <v>3020</v>
      </c>
      <c r="D51" s="25">
        <f>D53+D54</f>
        <v>0</v>
      </c>
      <c r="E51" s="25">
        <f t="shared" ref="E51:F51" si="21">E53+E54</f>
        <v>0</v>
      </c>
      <c r="F51" s="25">
        <f t="shared" si="21"/>
        <v>3020</v>
      </c>
    </row>
    <row r="52" spans="1:6" ht="15.6" x14ac:dyDescent="0.3">
      <c r="A52" s="36" t="s">
        <v>0</v>
      </c>
      <c r="B52" s="22"/>
      <c r="C52" s="23"/>
      <c r="D52" s="25"/>
      <c r="E52" s="21"/>
      <c r="F52" s="25"/>
    </row>
    <row r="53" spans="1:6" ht="15.6" x14ac:dyDescent="0.3">
      <c r="A53" s="37" t="s">
        <v>10</v>
      </c>
      <c r="B53" s="22"/>
      <c r="C53" s="23">
        <f t="shared" ref="C53:C55" si="22">D53+E53+F53</f>
        <v>3010</v>
      </c>
      <c r="D53" s="25"/>
      <c r="E53" s="21"/>
      <c r="F53" s="25">
        <v>3010</v>
      </c>
    </row>
    <row r="54" spans="1:6" ht="15.6" x14ac:dyDescent="0.3">
      <c r="A54" s="41" t="s">
        <v>70</v>
      </c>
      <c r="B54" s="22"/>
      <c r="C54" s="23">
        <f t="shared" si="22"/>
        <v>10</v>
      </c>
      <c r="D54" s="24"/>
      <c r="E54" s="21"/>
      <c r="F54" s="24">
        <v>10</v>
      </c>
    </row>
    <row r="55" spans="1:6" ht="15.6" x14ac:dyDescent="0.3">
      <c r="A55" s="6" t="s">
        <v>52</v>
      </c>
      <c r="B55" s="22" t="s">
        <v>31</v>
      </c>
      <c r="C55" s="23">
        <f t="shared" si="22"/>
        <v>3020</v>
      </c>
      <c r="D55" s="25">
        <f>D57+D58</f>
        <v>0</v>
      </c>
      <c r="E55" s="25">
        <f t="shared" ref="E55:F55" si="23">E57+E58</f>
        <v>0</v>
      </c>
      <c r="F55" s="25">
        <f t="shared" si="23"/>
        <v>3020</v>
      </c>
    </row>
    <row r="56" spans="1:6" ht="15.6" x14ac:dyDescent="0.3">
      <c r="A56" s="36" t="s">
        <v>0</v>
      </c>
      <c r="B56" s="22"/>
      <c r="C56" s="23"/>
      <c r="D56" s="25"/>
      <c r="E56" s="21"/>
      <c r="F56" s="25"/>
    </row>
    <row r="57" spans="1:6" ht="15.6" x14ac:dyDescent="0.3">
      <c r="A57" s="37" t="s">
        <v>10</v>
      </c>
      <c r="B57" s="22"/>
      <c r="C57" s="23">
        <f t="shared" ref="C57:C58" si="24">D57+E57+F57</f>
        <v>3010</v>
      </c>
      <c r="D57" s="25"/>
      <c r="E57" s="21"/>
      <c r="F57" s="25">
        <v>3010</v>
      </c>
    </row>
    <row r="58" spans="1:6" ht="15.6" x14ac:dyDescent="0.3">
      <c r="A58" s="41" t="s">
        <v>70</v>
      </c>
      <c r="B58" s="22"/>
      <c r="C58" s="23">
        <f t="shared" si="24"/>
        <v>10</v>
      </c>
      <c r="D58" s="24"/>
      <c r="E58" s="21"/>
      <c r="F58" s="24">
        <v>10</v>
      </c>
    </row>
    <row r="59" spans="1:6" ht="33.6" customHeight="1" x14ac:dyDescent="0.3">
      <c r="A59" s="46" t="s">
        <v>65</v>
      </c>
      <c r="B59" s="22" t="s">
        <v>31</v>
      </c>
      <c r="C59" s="23">
        <f t="shared" si="16"/>
        <v>4200</v>
      </c>
      <c r="D59" s="25">
        <f>D61</f>
        <v>0</v>
      </c>
      <c r="E59" s="25">
        <f t="shared" ref="E59:F59" si="25">E61</f>
        <v>0</v>
      </c>
      <c r="F59" s="25">
        <f t="shared" si="25"/>
        <v>4200</v>
      </c>
    </row>
    <row r="60" spans="1:6" ht="15.6" x14ac:dyDescent="0.3">
      <c r="A60" s="36" t="s">
        <v>0</v>
      </c>
      <c r="B60" s="22"/>
      <c r="C60" s="23"/>
      <c r="D60" s="25"/>
      <c r="E60" s="21"/>
      <c r="F60" s="25"/>
    </row>
    <row r="61" spans="1:6" ht="15.6" x14ac:dyDescent="0.3">
      <c r="A61" s="37" t="s">
        <v>10</v>
      </c>
      <c r="B61" s="6"/>
      <c r="C61" s="23">
        <f t="shared" ref="C61:C62" si="26">D61+E61+F61</f>
        <v>4200</v>
      </c>
      <c r="D61" s="25"/>
      <c r="E61" s="21"/>
      <c r="F61" s="25">
        <v>4200</v>
      </c>
    </row>
    <row r="62" spans="1:6" ht="31.2" x14ac:dyDescent="0.3">
      <c r="A62" s="35" t="s">
        <v>28</v>
      </c>
      <c r="B62" s="22"/>
      <c r="C62" s="11">
        <f t="shared" si="26"/>
        <v>374675.69999999995</v>
      </c>
      <c r="D62" s="30">
        <f>D63++D67+D71+D75</f>
        <v>280530.3</v>
      </c>
      <c r="E62" s="30">
        <f t="shared" ref="E62:F62" si="27">E63++E67+E71+E75</f>
        <v>72306.3</v>
      </c>
      <c r="F62" s="30">
        <f t="shared" si="27"/>
        <v>21839.1</v>
      </c>
    </row>
    <row r="63" spans="1:6" ht="31.2" x14ac:dyDescent="0.3">
      <c r="A63" s="42" t="s">
        <v>73</v>
      </c>
      <c r="B63" s="22"/>
      <c r="C63" s="23">
        <f t="shared" ref="C63" si="28">D63+E63+F63</f>
        <v>92054.6</v>
      </c>
      <c r="D63" s="25">
        <f>D65+D66</f>
        <v>75750.600000000006</v>
      </c>
      <c r="E63" s="25">
        <f t="shared" ref="E63:F63" si="29">E65+E66</f>
        <v>13138</v>
      </c>
      <c r="F63" s="25">
        <f t="shared" si="29"/>
        <v>3166</v>
      </c>
    </row>
    <row r="64" spans="1:6" ht="15.6" x14ac:dyDescent="0.3">
      <c r="A64" s="36" t="s">
        <v>0</v>
      </c>
      <c r="B64" s="22"/>
      <c r="C64" s="23"/>
      <c r="D64" s="25"/>
      <c r="E64" s="21"/>
      <c r="F64" s="25"/>
    </row>
    <row r="65" spans="1:6" ht="15.6" x14ac:dyDescent="0.3">
      <c r="A65" s="45" t="s">
        <v>45</v>
      </c>
      <c r="B65" s="22" t="s">
        <v>93</v>
      </c>
      <c r="C65" s="23">
        <f t="shared" ref="C65:C67" si="30">D65+E65+F65</f>
        <v>91207.1</v>
      </c>
      <c r="D65" s="25">
        <v>75750.600000000006</v>
      </c>
      <c r="E65" s="21">
        <v>13138</v>
      </c>
      <c r="F65" s="25">
        <v>2318.5</v>
      </c>
    </row>
    <row r="66" spans="1:6" ht="15.6" x14ac:dyDescent="0.3">
      <c r="A66" s="37" t="s">
        <v>10</v>
      </c>
      <c r="B66" s="22" t="s">
        <v>72</v>
      </c>
      <c r="C66" s="23">
        <f t="shared" si="30"/>
        <v>847.5</v>
      </c>
      <c r="D66" s="24"/>
      <c r="E66" s="21"/>
      <c r="F66" s="24">
        <v>847.5</v>
      </c>
    </row>
    <row r="67" spans="1:6" ht="31.2" x14ac:dyDescent="0.3">
      <c r="A67" s="42" t="s">
        <v>96</v>
      </c>
      <c r="B67" s="22"/>
      <c r="C67" s="23">
        <f t="shared" si="30"/>
        <v>101488.8</v>
      </c>
      <c r="D67" s="25">
        <f>D69+D70</f>
        <v>58724.7</v>
      </c>
      <c r="E67" s="25">
        <f t="shared" ref="E67:F67" si="31">E69+E70</f>
        <v>33836.9</v>
      </c>
      <c r="F67" s="25">
        <f t="shared" si="31"/>
        <v>8927.2000000000007</v>
      </c>
    </row>
    <row r="68" spans="1:6" ht="15.6" x14ac:dyDescent="0.3">
      <c r="A68" s="36" t="s">
        <v>0</v>
      </c>
      <c r="B68" s="22"/>
      <c r="C68" s="23"/>
      <c r="D68" s="25"/>
      <c r="E68" s="21"/>
      <c r="F68" s="25"/>
    </row>
    <row r="69" spans="1:6" ht="15.6" x14ac:dyDescent="0.3">
      <c r="A69" s="45" t="s">
        <v>45</v>
      </c>
      <c r="B69" s="22" t="s">
        <v>94</v>
      </c>
      <c r="C69" s="23">
        <f t="shared" ref="C69:C70" si="32">D69+E69+F69</f>
        <v>98532.800000000003</v>
      </c>
      <c r="D69" s="25">
        <v>58724.7</v>
      </c>
      <c r="E69" s="21">
        <v>33836.9</v>
      </c>
      <c r="F69" s="25">
        <v>5971.2</v>
      </c>
    </row>
    <row r="70" spans="1:6" ht="15.6" x14ac:dyDescent="0.3">
      <c r="A70" s="37" t="s">
        <v>10</v>
      </c>
      <c r="B70" s="22" t="s">
        <v>95</v>
      </c>
      <c r="C70" s="23">
        <f t="shared" si="32"/>
        <v>2956</v>
      </c>
      <c r="D70" s="24"/>
      <c r="E70" s="21"/>
      <c r="F70" s="24">
        <v>2956</v>
      </c>
    </row>
    <row r="71" spans="1:6" ht="31.2" x14ac:dyDescent="0.3">
      <c r="A71" s="6" t="s">
        <v>97</v>
      </c>
      <c r="B71" s="22"/>
      <c r="C71" s="23">
        <f t="shared" ref="C71" si="33">D71+E71+F71</f>
        <v>26690.399999999998</v>
      </c>
      <c r="D71" s="25">
        <f>D73+D74</f>
        <v>21521.599999999999</v>
      </c>
      <c r="E71" s="25">
        <f t="shared" ref="E71:F71" si="34">E73+E74</f>
        <v>3732.7</v>
      </c>
      <c r="F71" s="25">
        <f t="shared" si="34"/>
        <v>1436.1</v>
      </c>
    </row>
    <row r="72" spans="1:6" ht="15.6" x14ac:dyDescent="0.3">
      <c r="A72" s="36" t="s">
        <v>0</v>
      </c>
      <c r="B72" s="22"/>
      <c r="C72" s="23"/>
      <c r="D72" s="25"/>
      <c r="E72" s="21"/>
      <c r="F72" s="25"/>
    </row>
    <row r="73" spans="1:6" ht="15.6" x14ac:dyDescent="0.3">
      <c r="A73" s="45" t="s">
        <v>45</v>
      </c>
      <c r="B73" s="22" t="s">
        <v>98</v>
      </c>
      <c r="C73" s="23">
        <f t="shared" ref="C73:C75" si="35">D73+E73+F73</f>
        <v>25913</v>
      </c>
      <c r="D73" s="25">
        <v>21521.599999999999</v>
      </c>
      <c r="E73" s="21">
        <v>3732.7</v>
      </c>
      <c r="F73" s="25">
        <v>658.7</v>
      </c>
    </row>
    <row r="74" spans="1:6" ht="15.6" x14ac:dyDescent="0.3">
      <c r="A74" s="37" t="s">
        <v>10</v>
      </c>
      <c r="B74" s="22" t="s">
        <v>99</v>
      </c>
      <c r="C74" s="23">
        <f t="shared" si="35"/>
        <v>777.4</v>
      </c>
      <c r="D74" s="24"/>
      <c r="E74" s="21"/>
      <c r="F74" s="24">
        <v>777.4</v>
      </c>
    </row>
    <row r="75" spans="1:6" ht="62.4" x14ac:dyDescent="0.3">
      <c r="A75" s="6" t="s">
        <v>100</v>
      </c>
      <c r="B75" s="22"/>
      <c r="C75" s="23">
        <f t="shared" si="35"/>
        <v>154441.9</v>
      </c>
      <c r="D75" s="25">
        <f>D77+D78</f>
        <v>124533.4</v>
      </c>
      <c r="E75" s="25">
        <f t="shared" ref="E75:F75" si="36">E77+E78</f>
        <v>21598.7</v>
      </c>
      <c r="F75" s="25">
        <f t="shared" si="36"/>
        <v>8309.7999999999993</v>
      </c>
    </row>
    <row r="76" spans="1:6" ht="15.6" x14ac:dyDescent="0.3">
      <c r="A76" s="36" t="s">
        <v>0</v>
      </c>
      <c r="B76" s="22"/>
      <c r="C76" s="23"/>
      <c r="D76" s="25"/>
      <c r="E76" s="21"/>
      <c r="F76" s="25"/>
    </row>
    <row r="77" spans="1:6" ht="15.6" x14ac:dyDescent="0.3">
      <c r="A77" s="45" t="s">
        <v>45</v>
      </c>
      <c r="B77" s="22" t="s">
        <v>101</v>
      </c>
      <c r="C77" s="23">
        <f t="shared" ref="C77:C78" si="37">D77+E77+F77</f>
        <v>149943.6</v>
      </c>
      <c r="D77" s="25">
        <v>124533.4</v>
      </c>
      <c r="E77" s="21">
        <v>21598.7</v>
      </c>
      <c r="F77" s="25">
        <v>3811.5</v>
      </c>
    </row>
    <row r="78" spans="1:6" ht="15.6" x14ac:dyDescent="0.3">
      <c r="A78" s="37" t="s">
        <v>10</v>
      </c>
      <c r="B78" s="22" t="s">
        <v>102</v>
      </c>
      <c r="C78" s="23">
        <f t="shared" si="37"/>
        <v>4498.3</v>
      </c>
      <c r="D78" s="24"/>
      <c r="E78" s="21"/>
      <c r="F78" s="24">
        <v>4498.3</v>
      </c>
    </row>
    <row r="79" spans="1:6" ht="15.6" x14ac:dyDescent="0.3">
      <c r="A79" s="9" t="s">
        <v>3</v>
      </c>
      <c r="B79" s="26"/>
      <c r="C79" s="11">
        <f t="shared" si="14"/>
        <v>272533.10000000003</v>
      </c>
      <c r="D79" s="11">
        <f>D81</f>
        <v>249658.5</v>
      </c>
      <c r="E79" s="11">
        <f t="shared" ref="E79:F79" si="38">E81</f>
        <v>13991.9</v>
      </c>
      <c r="F79" s="11">
        <f t="shared" si="38"/>
        <v>8882.6999999999989</v>
      </c>
    </row>
    <row r="80" spans="1:6" ht="15.75" customHeight="1" x14ac:dyDescent="0.3">
      <c r="A80" s="18" t="s">
        <v>1</v>
      </c>
      <c r="B80" s="26"/>
      <c r="C80" s="11"/>
      <c r="D80" s="11"/>
      <c r="E80" s="11"/>
      <c r="F80" s="11"/>
    </row>
    <row r="81" spans="1:6" ht="93.6" x14ac:dyDescent="0.3">
      <c r="A81" s="18" t="s">
        <v>29</v>
      </c>
      <c r="B81" s="26"/>
      <c r="C81" s="23">
        <f t="shared" si="14"/>
        <v>272533.10000000003</v>
      </c>
      <c r="D81" s="23">
        <f>D83+D88</f>
        <v>249658.5</v>
      </c>
      <c r="E81" s="23">
        <f t="shared" ref="E81:F81" si="39">E83+E88</f>
        <v>13991.9</v>
      </c>
      <c r="F81" s="23">
        <f t="shared" si="39"/>
        <v>8882.6999999999989</v>
      </c>
    </row>
    <row r="82" spans="1:6" ht="15.6" x14ac:dyDescent="0.3">
      <c r="A82" s="48" t="s">
        <v>0</v>
      </c>
      <c r="B82" s="26"/>
      <c r="C82" s="11"/>
      <c r="D82" s="11"/>
      <c r="E82" s="11"/>
      <c r="F82" s="11"/>
    </row>
    <row r="83" spans="1:6" ht="31.2" x14ac:dyDescent="0.3">
      <c r="A83" s="47" t="s">
        <v>27</v>
      </c>
      <c r="B83" s="22"/>
      <c r="C83" s="11">
        <f t="shared" si="14"/>
        <v>126345.8</v>
      </c>
      <c r="D83" s="30">
        <f>D84+D85+D86+D87</f>
        <v>117463.5</v>
      </c>
      <c r="E83" s="30">
        <f t="shared" ref="E83:F83" si="40">E84+E85+E86+E87</f>
        <v>5998.1</v>
      </c>
      <c r="F83" s="30">
        <f t="shared" si="40"/>
        <v>2884.2</v>
      </c>
    </row>
    <row r="84" spans="1:6" ht="15.75" customHeight="1" x14ac:dyDescent="0.3">
      <c r="A84" s="48" t="s">
        <v>10</v>
      </c>
      <c r="B84" s="22" t="s">
        <v>44</v>
      </c>
      <c r="C84" s="23">
        <f t="shared" si="14"/>
        <v>250</v>
      </c>
      <c r="D84" s="25"/>
      <c r="E84" s="21"/>
      <c r="F84" s="56">
        <v>250</v>
      </c>
    </row>
    <row r="85" spans="1:6" ht="15.75" customHeight="1" x14ac:dyDescent="0.3">
      <c r="A85" s="49" t="s">
        <v>43</v>
      </c>
      <c r="B85" s="22" t="s">
        <v>44</v>
      </c>
      <c r="C85" s="23">
        <f t="shared" si="14"/>
        <v>1124.7</v>
      </c>
      <c r="D85" s="25"/>
      <c r="E85" s="21"/>
      <c r="F85" s="56">
        <v>1124.7</v>
      </c>
    </row>
    <row r="86" spans="1:6" ht="15.75" customHeight="1" x14ac:dyDescent="0.3">
      <c r="A86" s="49" t="s">
        <v>70</v>
      </c>
      <c r="B86" s="22" t="s">
        <v>44</v>
      </c>
      <c r="C86" s="23">
        <f t="shared" ref="C86" si="41">D86+E86+F86</f>
        <v>10</v>
      </c>
      <c r="D86" s="25"/>
      <c r="E86" s="21"/>
      <c r="F86" s="56">
        <v>10</v>
      </c>
    </row>
    <row r="87" spans="1:6" ht="15.6" x14ac:dyDescent="0.3">
      <c r="A87" s="55" t="s">
        <v>55</v>
      </c>
      <c r="B87" s="22" t="s">
        <v>103</v>
      </c>
      <c r="C87" s="23">
        <f t="shared" si="14"/>
        <v>124961.1</v>
      </c>
      <c r="D87" s="25">
        <v>117463.5</v>
      </c>
      <c r="E87" s="25">
        <v>5998.1</v>
      </c>
      <c r="F87" s="25">
        <v>1499.5</v>
      </c>
    </row>
    <row r="88" spans="1:6" ht="31.2" x14ac:dyDescent="0.3">
      <c r="A88" s="47" t="s">
        <v>28</v>
      </c>
      <c r="B88" s="22"/>
      <c r="C88" s="11">
        <f t="shared" si="14"/>
        <v>146187.29999999999</v>
      </c>
      <c r="D88" s="30">
        <f>D89+D90++D91+D92</f>
        <v>132195</v>
      </c>
      <c r="E88" s="30">
        <f t="shared" ref="E88:F88" si="42">E89+E90++E91+E92</f>
        <v>7993.7999999999993</v>
      </c>
      <c r="F88" s="30">
        <f t="shared" si="42"/>
        <v>5998.4999999999991</v>
      </c>
    </row>
    <row r="89" spans="1:6" ht="15.6" x14ac:dyDescent="0.3">
      <c r="A89" s="48" t="s">
        <v>10</v>
      </c>
      <c r="B89" s="22" t="s">
        <v>108</v>
      </c>
      <c r="C89" s="23">
        <f t="shared" ref="C89" si="43">D89+E89+F89</f>
        <v>4000</v>
      </c>
      <c r="D89" s="25"/>
      <c r="E89" s="21"/>
      <c r="F89" s="56">
        <v>4000</v>
      </c>
    </row>
    <row r="90" spans="1:6" ht="46.8" x14ac:dyDescent="0.3">
      <c r="A90" s="55" t="s">
        <v>138</v>
      </c>
      <c r="B90" s="22" t="s">
        <v>104</v>
      </c>
      <c r="C90" s="23">
        <f t="shared" si="14"/>
        <v>59347.899999999994</v>
      </c>
      <c r="D90" s="25">
        <v>55787</v>
      </c>
      <c r="E90" s="21">
        <v>2848.7</v>
      </c>
      <c r="F90" s="25">
        <v>712.2</v>
      </c>
    </row>
    <row r="91" spans="1:6" ht="46.8" x14ac:dyDescent="0.3">
      <c r="A91" s="55" t="s">
        <v>139</v>
      </c>
      <c r="B91" s="22" t="s">
        <v>105</v>
      </c>
      <c r="C91" s="23">
        <f t="shared" ref="C91:C92" si="44">D91+E91+F91</f>
        <v>81285.099999999991</v>
      </c>
      <c r="D91" s="25">
        <v>76408</v>
      </c>
      <c r="E91" s="21">
        <v>3901.7</v>
      </c>
      <c r="F91" s="25">
        <v>975.4</v>
      </c>
    </row>
    <row r="92" spans="1:6" ht="31.2" x14ac:dyDescent="0.3">
      <c r="A92" s="55" t="s">
        <v>107</v>
      </c>
      <c r="B92" s="22" t="s">
        <v>106</v>
      </c>
      <c r="C92" s="23">
        <f t="shared" si="44"/>
        <v>1554.3000000000002</v>
      </c>
      <c r="D92" s="25"/>
      <c r="E92" s="21">
        <v>1243.4000000000001</v>
      </c>
      <c r="F92" s="25">
        <v>310.89999999999998</v>
      </c>
    </row>
    <row r="93" spans="1:6" ht="15.6" x14ac:dyDescent="0.3">
      <c r="A93" s="9" t="s">
        <v>38</v>
      </c>
      <c r="B93" s="26"/>
      <c r="C93" s="11">
        <f t="shared" si="14"/>
        <v>250419.9</v>
      </c>
      <c r="D93" s="28">
        <f>D95+D100+D137</f>
        <v>176015.3</v>
      </c>
      <c r="E93" s="28">
        <f>E95+E100+E137</f>
        <v>28554.6</v>
      </c>
      <c r="F93" s="28">
        <f>F95+F100+F137</f>
        <v>45850</v>
      </c>
    </row>
    <row r="94" spans="1:6" ht="15.6" x14ac:dyDescent="0.3">
      <c r="A94" s="6" t="s">
        <v>0</v>
      </c>
      <c r="B94" s="22"/>
      <c r="C94" s="23"/>
      <c r="D94" s="20"/>
      <c r="E94" s="21"/>
      <c r="F94" s="20"/>
    </row>
    <row r="95" spans="1:6" ht="15.6" x14ac:dyDescent="0.3">
      <c r="A95" s="9" t="s">
        <v>14</v>
      </c>
      <c r="B95" s="26"/>
      <c r="C95" s="11">
        <f t="shared" si="14"/>
        <v>12000</v>
      </c>
      <c r="D95" s="14"/>
      <c r="E95" s="14"/>
      <c r="F95" s="14">
        <f t="shared" ref="F95" si="45">F97</f>
        <v>12000</v>
      </c>
    </row>
    <row r="96" spans="1:6" ht="15.6" x14ac:dyDescent="0.3">
      <c r="A96" s="18" t="s">
        <v>1</v>
      </c>
      <c r="B96" s="26"/>
      <c r="C96" s="11"/>
      <c r="D96" s="14"/>
      <c r="E96" s="14"/>
      <c r="F96" s="14"/>
    </row>
    <row r="97" spans="1:6" ht="31.2" x14ac:dyDescent="0.3">
      <c r="A97" s="35" t="s">
        <v>28</v>
      </c>
      <c r="B97" s="26"/>
      <c r="C97" s="11">
        <f t="shared" si="14"/>
        <v>12000</v>
      </c>
      <c r="D97" s="14">
        <f>+D98+D99</f>
        <v>0</v>
      </c>
      <c r="E97" s="14">
        <f t="shared" ref="E97:F97" si="46">+E98+E99</f>
        <v>0</v>
      </c>
      <c r="F97" s="14">
        <f t="shared" si="46"/>
        <v>12000</v>
      </c>
    </row>
    <row r="98" spans="1:6" ht="15.6" customHeight="1" x14ac:dyDescent="0.3">
      <c r="A98" s="6" t="s">
        <v>54</v>
      </c>
      <c r="B98" s="27" t="s">
        <v>35</v>
      </c>
      <c r="C98" s="23">
        <f t="shared" si="14"/>
        <v>2000</v>
      </c>
      <c r="D98" s="20"/>
      <c r="E98" s="21"/>
      <c r="F98" s="20">
        <v>2000</v>
      </c>
    </row>
    <row r="99" spans="1:6" ht="15.6" x14ac:dyDescent="0.3">
      <c r="A99" s="6" t="s">
        <v>56</v>
      </c>
      <c r="B99" s="27" t="s">
        <v>35</v>
      </c>
      <c r="C99" s="23">
        <f t="shared" si="14"/>
        <v>10000</v>
      </c>
      <c r="D99" s="20"/>
      <c r="E99" s="20"/>
      <c r="F99" s="20">
        <v>10000</v>
      </c>
    </row>
    <row r="100" spans="1:6" ht="19.2" customHeight="1" x14ac:dyDescent="0.3">
      <c r="A100" s="9" t="s">
        <v>4</v>
      </c>
      <c r="B100" s="26"/>
      <c r="C100" s="11">
        <f t="shared" si="14"/>
        <v>230444.9</v>
      </c>
      <c r="D100" s="11">
        <f>D102+D130</f>
        <v>176015.3</v>
      </c>
      <c r="E100" s="11">
        <f>E102+E130</f>
        <v>28554.6</v>
      </c>
      <c r="F100" s="11">
        <f>F102+F130</f>
        <v>25875</v>
      </c>
    </row>
    <row r="101" spans="1:6" ht="15.6" x14ac:dyDescent="0.3">
      <c r="A101" s="18" t="s">
        <v>1</v>
      </c>
      <c r="B101" s="26"/>
      <c r="C101" s="11"/>
      <c r="D101" s="11"/>
      <c r="E101" s="11"/>
      <c r="F101" s="11"/>
    </row>
    <row r="102" spans="1:6" ht="31.2" x14ac:dyDescent="0.3">
      <c r="A102" s="35" t="s">
        <v>28</v>
      </c>
      <c r="B102" s="26"/>
      <c r="C102" s="11">
        <f>D102+E102+F102</f>
        <v>227284.9</v>
      </c>
      <c r="D102" s="11">
        <f>D103+D106+D110+D111+D114+D118+D122+D126</f>
        <v>176015.3</v>
      </c>
      <c r="E102" s="11">
        <f t="shared" ref="E102:F102" si="47">E103+E106+E110+E111+E114+E118+E122+E126</f>
        <v>28554.6</v>
      </c>
      <c r="F102" s="11">
        <f t="shared" si="47"/>
        <v>22715</v>
      </c>
    </row>
    <row r="103" spans="1:6" ht="46.8" x14ac:dyDescent="0.3">
      <c r="A103" s="18" t="s">
        <v>84</v>
      </c>
      <c r="B103" s="27" t="s">
        <v>85</v>
      </c>
      <c r="C103" s="23">
        <f t="shared" ref="C103" si="48">D103+E103+F103</f>
        <v>6500</v>
      </c>
      <c r="D103" s="29">
        <f>D105</f>
        <v>0</v>
      </c>
      <c r="E103" s="29">
        <f t="shared" ref="E103:F103" si="49">E105</f>
        <v>0</v>
      </c>
      <c r="F103" s="29">
        <f t="shared" si="49"/>
        <v>6500</v>
      </c>
    </row>
    <row r="104" spans="1:6" ht="15.6" x14ac:dyDescent="0.3">
      <c r="A104" s="37" t="s">
        <v>0</v>
      </c>
      <c r="B104" s="27"/>
      <c r="C104" s="23"/>
      <c r="D104" s="29"/>
      <c r="E104" s="21"/>
      <c r="F104" s="29"/>
    </row>
    <row r="105" spans="1:6" ht="15.6" x14ac:dyDescent="0.3">
      <c r="A105" s="37" t="s">
        <v>10</v>
      </c>
      <c r="B105" s="27"/>
      <c r="C105" s="23">
        <f t="shared" ref="C105" si="50">D105+E105+F105</f>
        <v>6500</v>
      </c>
      <c r="D105" s="29"/>
      <c r="E105" s="21"/>
      <c r="F105" s="29">
        <v>6500</v>
      </c>
    </row>
    <row r="106" spans="1:6" ht="31.2" x14ac:dyDescent="0.3">
      <c r="A106" s="42" t="s">
        <v>113</v>
      </c>
      <c r="B106" s="27"/>
      <c r="C106" s="23">
        <f t="shared" ref="C106" si="51">D106+E106+F106</f>
        <v>34824.799999999996</v>
      </c>
      <c r="D106" s="23">
        <f>D108+D109</f>
        <v>28363.7</v>
      </c>
      <c r="E106" s="23">
        <f t="shared" ref="E106:F106" si="52">E108+E109</f>
        <v>4628.8999999999996</v>
      </c>
      <c r="F106" s="23">
        <f t="shared" si="52"/>
        <v>1832.2</v>
      </c>
    </row>
    <row r="107" spans="1:6" ht="15.6" x14ac:dyDescent="0.3">
      <c r="A107" s="36" t="s">
        <v>0</v>
      </c>
      <c r="B107" s="26"/>
      <c r="C107" s="23"/>
      <c r="D107" s="23"/>
      <c r="E107" s="23"/>
      <c r="F107" s="23"/>
    </row>
    <row r="108" spans="1:6" ht="15.6" x14ac:dyDescent="0.3">
      <c r="A108" s="37" t="s">
        <v>34</v>
      </c>
      <c r="B108" s="27" t="s">
        <v>114</v>
      </c>
      <c r="C108" s="23">
        <f t="shared" ref="C108:C110" si="53">D108+E108+F108</f>
        <v>34149.799999999996</v>
      </c>
      <c r="D108" s="23">
        <v>28363.7</v>
      </c>
      <c r="E108" s="23">
        <v>4628.8999999999996</v>
      </c>
      <c r="F108" s="23">
        <v>1157.2</v>
      </c>
    </row>
    <row r="109" spans="1:6" ht="15.6" x14ac:dyDescent="0.3">
      <c r="A109" s="37" t="s">
        <v>10</v>
      </c>
      <c r="B109" s="22" t="s">
        <v>115</v>
      </c>
      <c r="C109" s="23">
        <f t="shared" si="53"/>
        <v>675</v>
      </c>
      <c r="D109" s="11"/>
      <c r="E109" s="11"/>
      <c r="F109" s="23">
        <v>675</v>
      </c>
    </row>
    <row r="110" spans="1:6" ht="48.6" customHeight="1" x14ac:dyDescent="0.3">
      <c r="A110" s="42" t="s">
        <v>118</v>
      </c>
      <c r="B110" s="27"/>
      <c r="C110" s="23">
        <f t="shared" si="53"/>
        <v>36050</v>
      </c>
      <c r="D110" s="23">
        <f>D112+D113</f>
        <v>29068.7</v>
      </c>
      <c r="E110" s="23">
        <f t="shared" ref="E110:F110" si="54">E112+E113</f>
        <v>4745</v>
      </c>
      <c r="F110" s="23">
        <f t="shared" si="54"/>
        <v>2236.3000000000002</v>
      </c>
    </row>
    <row r="111" spans="1:6" ht="15.6" x14ac:dyDescent="0.3">
      <c r="A111" s="36" t="s">
        <v>0</v>
      </c>
      <c r="B111" s="26"/>
      <c r="C111" s="23"/>
      <c r="D111" s="23"/>
      <c r="E111" s="23"/>
      <c r="F111" s="23"/>
    </row>
    <row r="112" spans="1:6" ht="15.6" x14ac:dyDescent="0.3">
      <c r="A112" s="37" t="s">
        <v>34</v>
      </c>
      <c r="B112" s="27" t="s">
        <v>116</v>
      </c>
      <c r="C112" s="23">
        <f t="shared" ref="C112:C113" si="55">D112+E112+F112</f>
        <v>35000</v>
      </c>
      <c r="D112" s="23">
        <v>29068.7</v>
      </c>
      <c r="E112" s="23">
        <v>4745</v>
      </c>
      <c r="F112" s="23">
        <v>1186.3</v>
      </c>
    </row>
    <row r="113" spans="1:6" ht="15.6" x14ac:dyDescent="0.3">
      <c r="A113" s="37" t="s">
        <v>10</v>
      </c>
      <c r="B113" s="22" t="s">
        <v>117</v>
      </c>
      <c r="C113" s="23">
        <f t="shared" si="55"/>
        <v>1050</v>
      </c>
      <c r="D113" s="11"/>
      <c r="E113" s="11"/>
      <c r="F113" s="23">
        <v>1050</v>
      </c>
    </row>
    <row r="114" spans="1:6" ht="33.6" customHeight="1" x14ac:dyDescent="0.3">
      <c r="A114" s="6" t="s">
        <v>119</v>
      </c>
      <c r="B114" s="22"/>
      <c r="C114" s="23">
        <f t="shared" ref="C114:C147" si="56">D114+E114+F114</f>
        <v>28231.3</v>
      </c>
      <c r="D114" s="25">
        <f>D116+D117</f>
        <v>22451.3</v>
      </c>
      <c r="E114" s="25">
        <f t="shared" ref="E114:F114" si="57">E116+E117</f>
        <v>3664</v>
      </c>
      <c r="F114" s="25">
        <f t="shared" si="57"/>
        <v>2116</v>
      </c>
    </row>
    <row r="115" spans="1:6" ht="15.6" x14ac:dyDescent="0.3">
      <c r="A115" s="36" t="s">
        <v>0</v>
      </c>
      <c r="B115" s="22"/>
      <c r="C115" s="23"/>
      <c r="D115" s="25"/>
      <c r="E115" s="21"/>
      <c r="F115" s="25"/>
    </row>
    <row r="116" spans="1:6" ht="15.6" x14ac:dyDescent="0.3">
      <c r="A116" s="45" t="s">
        <v>45</v>
      </c>
      <c r="B116" s="22" t="s">
        <v>120</v>
      </c>
      <c r="C116" s="23">
        <f t="shared" ref="C116:C118" si="58">D116+E116+F116</f>
        <v>27031.3</v>
      </c>
      <c r="D116" s="25">
        <v>22451.3</v>
      </c>
      <c r="E116" s="21">
        <v>3664</v>
      </c>
      <c r="F116" s="25">
        <v>916</v>
      </c>
    </row>
    <row r="117" spans="1:6" ht="15.6" x14ac:dyDescent="0.3">
      <c r="A117" s="37" t="s">
        <v>10</v>
      </c>
      <c r="B117" s="22" t="s">
        <v>121</v>
      </c>
      <c r="C117" s="23">
        <f t="shared" si="58"/>
        <v>1200</v>
      </c>
      <c r="D117" s="24"/>
      <c r="E117" s="21"/>
      <c r="F117" s="24">
        <v>1200</v>
      </c>
    </row>
    <row r="118" spans="1:6" ht="31.2" x14ac:dyDescent="0.3">
      <c r="A118" s="6" t="s">
        <v>124</v>
      </c>
      <c r="B118" s="22"/>
      <c r="C118" s="23">
        <f t="shared" si="58"/>
        <v>5675.8</v>
      </c>
      <c r="D118" s="25">
        <f>D120+D121</f>
        <v>4396.3</v>
      </c>
      <c r="E118" s="25">
        <f t="shared" ref="E118:F118" si="59">E120+E121</f>
        <v>543.6</v>
      </c>
      <c r="F118" s="25">
        <f t="shared" si="59"/>
        <v>735.9</v>
      </c>
    </row>
    <row r="119" spans="1:6" ht="15.6" x14ac:dyDescent="0.3">
      <c r="A119" s="36" t="s">
        <v>0</v>
      </c>
      <c r="B119" s="22"/>
      <c r="C119" s="23"/>
      <c r="D119" s="25"/>
      <c r="E119" s="21"/>
      <c r="F119" s="25"/>
    </row>
    <row r="120" spans="1:6" ht="15.6" x14ac:dyDescent="0.3">
      <c r="A120" s="45" t="s">
        <v>45</v>
      </c>
      <c r="B120" s="22" t="s">
        <v>122</v>
      </c>
      <c r="C120" s="23">
        <f t="shared" ref="C120:C122" si="60">D120+E120+F120</f>
        <v>5075.8</v>
      </c>
      <c r="D120" s="25">
        <v>4396.3</v>
      </c>
      <c r="E120" s="21">
        <v>543.6</v>
      </c>
      <c r="F120" s="25">
        <v>135.9</v>
      </c>
    </row>
    <row r="121" spans="1:6" ht="15.6" x14ac:dyDescent="0.3">
      <c r="A121" s="37" t="s">
        <v>10</v>
      </c>
      <c r="B121" s="22" t="s">
        <v>123</v>
      </c>
      <c r="C121" s="23">
        <f t="shared" si="60"/>
        <v>600</v>
      </c>
      <c r="D121" s="24"/>
      <c r="E121" s="21"/>
      <c r="F121" s="24">
        <v>600</v>
      </c>
    </row>
    <row r="122" spans="1:6" ht="46.8" x14ac:dyDescent="0.3">
      <c r="A122" s="6" t="s">
        <v>127</v>
      </c>
      <c r="B122" s="22"/>
      <c r="C122" s="23">
        <f t="shared" si="60"/>
        <v>45012.7</v>
      </c>
      <c r="D122" s="25">
        <f>D124+D125</f>
        <v>34492.699999999997</v>
      </c>
      <c r="E122" s="25">
        <f t="shared" ref="E122:F122" si="61">E124+E125</f>
        <v>5629.1</v>
      </c>
      <c r="F122" s="25">
        <f t="shared" si="61"/>
        <v>4890.8999999999996</v>
      </c>
    </row>
    <row r="123" spans="1:6" ht="15.6" x14ac:dyDescent="0.3">
      <c r="A123" s="36" t="s">
        <v>0</v>
      </c>
      <c r="B123" s="22"/>
      <c r="C123" s="23"/>
      <c r="D123" s="25"/>
      <c r="E123" s="21"/>
      <c r="F123" s="25"/>
    </row>
    <row r="124" spans="1:6" ht="15.6" x14ac:dyDescent="0.3">
      <c r="A124" s="45" t="s">
        <v>45</v>
      </c>
      <c r="B124" s="22" t="s">
        <v>125</v>
      </c>
      <c r="C124" s="23">
        <f t="shared" ref="C124:C126" si="62">D124+E124+F124</f>
        <v>41529.1</v>
      </c>
      <c r="D124" s="25">
        <v>34492.699999999997</v>
      </c>
      <c r="E124" s="21">
        <v>5629.1</v>
      </c>
      <c r="F124" s="25">
        <v>1407.3</v>
      </c>
    </row>
    <row r="125" spans="1:6" ht="15.6" x14ac:dyDescent="0.3">
      <c r="A125" s="37" t="s">
        <v>10</v>
      </c>
      <c r="B125" s="22" t="s">
        <v>126</v>
      </c>
      <c r="C125" s="23">
        <f t="shared" si="62"/>
        <v>3483.6</v>
      </c>
      <c r="D125" s="24"/>
      <c r="E125" s="21"/>
      <c r="F125" s="24">
        <v>3483.6</v>
      </c>
    </row>
    <row r="126" spans="1:6" ht="46.8" x14ac:dyDescent="0.3">
      <c r="A126" s="6" t="s">
        <v>130</v>
      </c>
      <c r="B126" s="22"/>
      <c r="C126" s="23">
        <f t="shared" si="62"/>
        <v>70990.3</v>
      </c>
      <c r="D126" s="25">
        <f>D128+D129</f>
        <v>57242.6</v>
      </c>
      <c r="E126" s="25">
        <f t="shared" ref="E126:F126" si="63">E128+E129</f>
        <v>9344</v>
      </c>
      <c r="F126" s="25">
        <f t="shared" si="63"/>
        <v>4403.7</v>
      </c>
    </row>
    <row r="127" spans="1:6" ht="15.6" x14ac:dyDescent="0.3">
      <c r="A127" s="36" t="s">
        <v>0</v>
      </c>
      <c r="B127" s="22"/>
      <c r="C127" s="23"/>
      <c r="D127" s="25"/>
      <c r="E127" s="21"/>
      <c r="F127" s="25"/>
    </row>
    <row r="128" spans="1:6" ht="15.6" x14ac:dyDescent="0.3">
      <c r="A128" s="45" t="s">
        <v>45</v>
      </c>
      <c r="B128" s="22" t="s">
        <v>128</v>
      </c>
      <c r="C128" s="23">
        <f t="shared" ref="C128:C129" si="64">D128+E128+F128</f>
        <v>68922.600000000006</v>
      </c>
      <c r="D128" s="25">
        <v>57242.6</v>
      </c>
      <c r="E128" s="21">
        <v>9344</v>
      </c>
      <c r="F128" s="25">
        <v>2336</v>
      </c>
    </row>
    <row r="129" spans="1:6" ht="15.6" x14ac:dyDescent="0.3">
      <c r="A129" s="37" t="s">
        <v>10</v>
      </c>
      <c r="B129" s="22" t="s">
        <v>129</v>
      </c>
      <c r="C129" s="23">
        <f t="shared" si="64"/>
        <v>2067.6999999999998</v>
      </c>
      <c r="D129" s="24"/>
      <c r="E129" s="21"/>
      <c r="F129" s="24">
        <v>2067.6999999999998</v>
      </c>
    </row>
    <row r="130" spans="1:6" ht="31.2" x14ac:dyDescent="0.3">
      <c r="A130" s="35" t="s">
        <v>27</v>
      </c>
      <c r="B130" s="27"/>
      <c r="C130" s="11">
        <f>D130+E130+F130</f>
        <v>3160</v>
      </c>
      <c r="D130" s="43">
        <f>D131+D134</f>
        <v>0</v>
      </c>
      <c r="E130" s="43">
        <f t="shared" ref="E130:F130" si="65">E131+E134</f>
        <v>0</v>
      </c>
      <c r="F130" s="43">
        <f t="shared" si="65"/>
        <v>3160</v>
      </c>
    </row>
    <row r="131" spans="1:6" ht="31.2" x14ac:dyDescent="0.3">
      <c r="A131" s="50" t="s">
        <v>109</v>
      </c>
      <c r="B131" s="22" t="s">
        <v>110</v>
      </c>
      <c r="C131" s="23">
        <f t="shared" ref="C131" si="66">D131+E131+F131</f>
        <v>150</v>
      </c>
      <c r="D131" s="29">
        <f>D133</f>
        <v>0</v>
      </c>
      <c r="E131" s="29">
        <f t="shared" ref="E131:F131" si="67">E133</f>
        <v>0</v>
      </c>
      <c r="F131" s="29">
        <f t="shared" si="67"/>
        <v>150</v>
      </c>
    </row>
    <row r="132" spans="1:6" ht="15.6" x14ac:dyDescent="0.3">
      <c r="A132" s="37" t="s">
        <v>0</v>
      </c>
      <c r="B132" s="27"/>
      <c r="C132" s="23"/>
      <c r="D132" s="29"/>
      <c r="E132" s="21"/>
      <c r="F132" s="29"/>
    </row>
    <row r="133" spans="1:6" ht="15.6" x14ac:dyDescent="0.3">
      <c r="A133" s="37" t="s">
        <v>10</v>
      </c>
      <c r="B133" s="27"/>
      <c r="C133" s="23">
        <f t="shared" ref="C133" si="68">D133+E133+F133</f>
        <v>150</v>
      </c>
      <c r="D133" s="29"/>
      <c r="E133" s="21"/>
      <c r="F133" s="29">
        <v>150</v>
      </c>
    </row>
    <row r="134" spans="1:6" ht="46.8" x14ac:dyDescent="0.3">
      <c r="A134" s="50" t="s">
        <v>111</v>
      </c>
      <c r="B134" s="22" t="s">
        <v>112</v>
      </c>
      <c r="C134" s="23">
        <f t="shared" ref="C134:C136" si="69">D134+E134+F134</f>
        <v>3010</v>
      </c>
      <c r="D134" s="29">
        <f>D136</f>
        <v>0</v>
      </c>
      <c r="E134" s="29">
        <f t="shared" ref="E134:F134" si="70">E136</f>
        <v>0</v>
      </c>
      <c r="F134" s="29">
        <f t="shared" si="70"/>
        <v>3010</v>
      </c>
    </row>
    <row r="135" spans="1:6" ht="15.6" x14ac:dyDescent="0.3">
      <c r="A135" s="37" t="s">
        <v>0</v>
      </c>
      <c r="B135" s="27"/>
      <c r="C135" s="23"/>
      <c r="D135" s="29"/>
      <c r="E135" s="21"/>
      <c r="F135" s="29"/>
    </row>
    <row r="136" spans="1:6" ht="15.6" x14ac:dyDescent="0.3">
      <c r="A136" s="37" t="s">
        <v>10</v>
      </c>
      <c r="B136" s="27"/>
      <c r="C136" s="23">
        <f t="shared" si="69"/>
        <v>3010</v>
      </c>
      <c r="D136" s="24"/>
      <c r="E136" s="21"/>
      <c r="F136" s="29">
        <v>3010</v>
      </c>
    </row>
    <row r="137" spans="1:6" ht="15.6" x14ac:dyDescent="0.3">
      <c r="A137" s="40" t="s">
        <v>11</v>
      </c>
      <c r="B137" s="26"/>
      <c r="C137" s="11">
        <f>D137+E137+F137</f>
        <v>7975</v>
      </c>
      <c r="D137" s="30">
        <f>D139</f>
        <v>0</v>
      </c>
      <c r="E137" s="30">
        <f t="shared" ref="E137:F137" si="71">E139</f>
        <v>0</v>
      </c>
      <c r="F137" s="30">
        <f t="shared" si="71"/>
        <v>7975</v>
      </c>
    </row>
    <row r="138" spans="1:6" ht="15.6" x14ac:dyDescent="0.3">
      <c r="A138" s="18" t="s">
        <v>1</v>
      </c>
      <c r="B138" s="26"/>
      <c r="C138" s="11"/>
      <c r="D138" s="30"/>
      <c r="E138" s="30"/>
      <c r="F138" s="30"/>
    </row>
    <row r="139" spans="1:6" ht="31.2" x14ac:dyDescent="0.3">
      <c r="A139" s="35" t="s">
        <v>27</v>
      </c>
      <c r="B139" s="26"/>
      <c r="C139" s="11">
        <f t="shared" ref="C139" si="72">D139+E139+F139</f>
        <v>7975</v>
      </c>
      <c r="D139" s="30">
        <f>D140+D144+D147+D150+D153+D156+D160+D163+D166+D169+D172+D175+D178</f>
        <v>0</v>
      </c>
      <c r="E139" s="30">
        <f t="shared" ref="E139:F139" si="73">E140+E144+E147+E150+E153+E156+E160+E163+E166+E169+E172+E175+E178</f>
        <v>0</v>
      </c>
      <c r="F139" s="30">
        <f t="shared" si="73"/>
        <v>7975</v>
      </c>
    </row>
    <row r="140" spans="1:6" ht="15.6" x14ac:dyDescent="0.3">
      <c r="A140" s="50" t="s">
        <v>36</v>
      </c>
      <c r="B140" s="31" t="s">
        <v>32</v>
      </c>
      <c r="C140" s="23">
        <f t="shared" si="56"/>
        <v>5425</v>
      </c>
      <c r="D140" s="25">
        <f>D142+D143</f>
        <v>0</v>
      </c>
      <c r="E140" s="25">
        <f t="shared" ref="E140:F140" si="74">E142+E143</f>
        <v>0</v>
      </c>
      <c r="F140" s="25">
        <f t="shared" si="74"/>
        <v>5425</v>
      </c>
    </row>
    <row r="141" spans="1:6" ht="15.6" x14ac:dyDescent="0.3">
      <c r="A141" s="36" t="s">
        <v>0</v>
      </c>
      <c r="B141" s="31"/>
      <c r="C141" s="23"/>
      <c r="D141" s="25"/>
      <c r="E141" s="21"/>
      <c r="F141" s="25"/>
    </row>
    <row r="142" spans="1:6" ht="15.6" x14ac:dyDescent="0.3">
      <c r="A142" s="37" t="s">
        <v>10</v>
      </c>
      <c r="B142" s="31"/>
      <c r="C142" s="23">
        <f t="shared" si="56"/>
        <v>5410</v>
      </c>
      <c r="D142" s="25"/>
      <c r="E142" s="21"/>
      <c r="F142" s="25">
        <v>5410</v>
      </c>
    </row>
    <row r="143" spans="1:6" ht="15.6" x14ac:dyDescent="0.3">
      <c r="A143" s="41" t="s">
        <v>70</v>
      </c>
      <c r="B143" s="22"/>
      <c r="C143" s="23">
        <f t="shared" si="56"/>
        <v>15</v>
      </c>
      <c r="D143" s="24"/>
      <c r="E143" s="21"/>
      <c r="F143" s="24">
        <v>15</v>
      </c>
    </row>
    <row r="144" spans="1:6" ht="46.8" x14ac:dyDescent="0.3">
      <c r="A144" s="50" t="s">
        <v>67</v>
      </c>
      <c r="B144" s="52" t="s">
        <v>47</v>
      </c>
      <c r="C144" s="23">
        <f t="shared" si="56"/>
        <v>150</v>
      </c>
      <c r="D144" s="25">
        <f>D146</f>
        <v>0</v>
      </c>
      <c r="E144" s="25">
        <f t="shared" ref="E144:F144" si="75">E146</f>
        <v>0</v>
      </c>
      <c r="F144" s="25">
        <f t="shared" si="75"/>
        <v>150</v>
      </c>
    </row>
    <row r="145" spans="1:6" ht="18.600000000000001" customHeight="1" x14ac:dyDescent="0.3">
      <c r="A145" s="37" t="s">
        <v>0</v>
      </c>
      <c r="B145" s="27"/>
      <c r="C145" s="23"/>
      <c r="D145" s="25"/>
      <c r="E145" s="21"/>
      <c r="F145" s="25"/>
    </row>
    <row r="146" spans="1:6" ht="18.600000000000001" customHeight="1" x14ac:dyDescent="0.3">
      <c r="A146" s="45" t="s">
        <v>45</v>
      </c>
      <c r="B146" s="52"/>
      <c r="C146" s="23">
        <f t="shared" si="56"/>
        <v>150</v>
      </c>
      <c r="D146" s="25"/>
      <c r="E146" s="21"/>
      <c r="F146" s="25">
        <v>150</v>
      </c>
    </row>
    <row r="147" spans="1:6" ht="31.2" x14ac:dyDescent="0.3">
      <c r="A147" s="50" t="s">
        <v>68</v>
      </c>
      <c r="B147" s="52" t="s">
        <v>47</v>
      </c>
      <c r="C147" s="23">
        <f t="shared" si="56"/>
        <v>100</v>
      </c>
      <c r="D147" s="25">
        <f>D149</f>
        <v>0</v>
      </c>
      <c r="E147" s="25">
        <f t="shared" ref="E147:F147" si="76">E149</f>
        <v>0</v>
      </c>
      <c r="F147" s="25">
        <f t="shared" si="76"/>
        <v>100</v>
      </c>
    </row>
    <row r="148" spans="1:6" ht="15.6" x14ac:dyDescent="0.3">
      <c r="A148" s="37" t="s">
        <v>0</v>
      </c>
      <c r="B148" s="27"/>
      <c r="C148" s="23"/>
      <c r="D148" s="25"/>
      <c r="E148" s="21"/>
      <c r="F148" s="25"/>
    </row>
    <row r="149" spans="1:6" ht="15.6" x14ac:dyDescent="0.3">
      <c r="A149" s="45" t="s">
        <v>45</v>
      </c>
      <c r="B149" s="52"/>
      <c r="C149" s="23">
        <f t="shared" ref="C149:C150" si="77">D149+E149+F149</f>
        <v>100</v>
      </c>
      <c r="D149" s="25"/>
      <c r="E149" s="21"/>
      <c r="F149" s="25">
        <v>100</v>
      </c>
    </row>
    <row r="150" spans="1:6" ht="31.2" x14ac:dyDescent="0.3">
      <c r="A150" s="50" t="s">
        <v>57</v>
      </c>
      <c r="B150" s="52" t="s">
        <v>47</v>
      </c>
      <c r="C150" s="23">
        <f t="shared" si="77"/>
        <v>100</v>
      </c>
      <c r="D150" s="25">
        <f>D152</f>
        <v>0</v>
      </c>
      <c r="E150" s="25">
        <f t="shared" ref="E150:F150" si="78">E152</f>
        <v>0</v>
      </c>
      <c r="F150" s="25">
        <f t="shared" si="78"/>
        <v>100</v>
      </c>
    </row>
    <row r="151" spans="1:6" ht="19.2" customHeight="1" x14ac:dyDescent="0.3">
      <c r="A151" s="37" t="s">
        <v>0</v>
      </c>
      <c r="B151" s="27"/>
      <c r="C151" s="23"/>
      <c r="D151" s="25"/>
      <c r="E151" s="21"/>
      <c r="F151" s="25"/>
    </row>
    <row r="152" spans="1:6" ht="19.2" customHeight="1" x14ac:dyDescent="0.3">
      <c r="A152" s="45" t="s">
        <v>45</v>
      </c>
      <c r="B152" s="52"/>
      <c r="C152" s="23">
        <f t="shared" ref="C152:C153" si="79">D152+E152+F152</f>
        <v>100</v>
      </c>
      <c r="D152" s="25"/>
      <c r="E152" s="21"/>
      <c r="F152" s="25">
        <v>100</v>
      </c>
    </row>
    <row r="153" spans="1:6" ht="46.8" x14ac:dyDescent="0.3">
      <c r="A153" s="50" t="s">
        <v>66</v>
      </c>
      <c r="B153" s="52" t="s">
        <v>47</v>
      </c>
      <c r="C153" s="23">
        <f t="shared" si="79"/>
        <v>100</v>
      </c>
      <c r="D153" s="25">
        <f>D155</f>
        <v>0</v>
      </c>
      <c r="E153" s="25">
        <f t="shared" ref="E153:F153" si="80">E155</f>
        <v>0</v>
      </c>
      <c r="F153" s="25">
        <f t="shared" si="80"/>
        <v>100</v>
      </c>
    </row>
    <row r="154" spans="1:6" ht="15.6" x14ac:dyDescent="0.3">
      <c r="A154" s="37" t="s">
        <v>0</v>
      </c>
      <c r="B154" s="27"/>
      <c r="C154" s="23"/>
      <c r="D154" s="25"/>
      <c r="E154" s="21"/>
      <c r="F154" s="25"/>
    </row>
    <row r="155" spans="1:6" ht="15.6" x14ac:dyDescent="0.3">
      <c r="A155" s="45" t="s">
        <v>45</v>
      </c>
      <c r="B155" s="52"/>
      <c r="C155" s="23">
        <f t="shared" ref="C155" si="81">D155+E155+F155</f>
        <v>100</v>
      </c>
      <c r="D155" s="25"/>
      <c r="E155" s="21"/>
      <c r="F155" s="25">
        <v>100</v>
      </c>
    </row>
    <row r="156" spans="1:6" ht="15.6" x14ac:dyDescent="0.3">
      <c r="A156" s="51" t="s">
        <v>58</v>
      </c>
      <c r="B156" s="52" t="s">
        <v>47</v>
      </c>
      <c r="C156" s="23">
        <f t="shared" ref="C156" si="82">D156+E156+F156</f>
        <v>1050</v>
      </c>
      <c r="D156" s="25">
        <f>D158+D159</f>
        <v>0</v>
      </c>
      <c r="E156" s="25">
        <f t="shared" ref="E156:F156" si="83">E158+E159</f>
        <v>0</v>
      </c>
      <c r="F156" s="25">
        <f t="shared" si="83"/>
        <v>1050</v>
      </c>
    </row>
    <row r="157" spans="1:6" ht="15.6" x14ac:dyDescent="0.3">
      <c r="A157" s="37" t="s">
        <v>0</v>
      </c>
      <c r="B157" s="27"/>
      <c r="C157" s="23"/>
      <c r="D157" s="25"/>
      <c r="E157" s="21"/>
      <c r="F157" s="25"/>
    </row>
    <row r="158" spans="1:6" ht="15.6" x14ac:dyDescent="0.3">
      <c r="A158" s="51" t="s">
        <v>10</v>
      </c>
      <c r="B158" s="52"/>
      <c r="C158" s="23">
        <f t="shared" ref="C158:C159" si="84">D158+E158+F158</f>
        <v>1000</v>
      </c>
      <c r="D158" s="25"/>
      <c r="E158" s="21"/>
      <c r="F158" s="25">
        <v>1000</v>
      </c>
    </row>
    <row r="159" spans="1:6" ht="15.6" x14ac:dyDescent="0.3">
      <c r="A159" s="41" t="s">
        <v>70</v>
      </c>
      <c r="B159" s="22"/>
      <c r="C159" s="23">
        <f t="shared" si="84"/>
        <v>50</v>
      </c>
      <c r="D159" s="24"/>
      <c r="E159" s="21"/>
      <c r="F159" s="24">
        <v>50</v>
      </c>
    </row>
    <row r="160" spans="1:6" ht="15.6" x14ac:dyDescent="0.3">
      <c r="A160" s="50" t="s">
        <v>74</v>
      </c>
      <c r="B160" s="52" t="s">
        <v>47</v>
      </c>
      <c r="C160" s="23">
        <f t="shared" ref="C160" si="85">D160+E160+F160</f>
        <v>100</v>
      </c>
      <c r="D160" s="25">
        <f>D162</f>
        <v>0</v>
      </c>
      <c r="E160" s="25">
        <f t="shared" ref="E160:F160" si="86">E162</f>
        <v>0</v>
      </c>
      <c r="F160" s="25">
        <f t="shared" si="86"/>
        <v>100</v>
      </c>
    </row>
    <row r="161" spans="1:6" ht="15.6" x14ac:dyDescent="0.3">
      <c r="A161" s="37" t="s">
        <v>0</v>
      </c>
      <c r="B161" s="27"/>
      <c r="C161" s="23"/>
      <c r="D161" s="25"/>
      <c r="E161" s="21"/>
      <c r="F161" s="25"/>
    </row>
    <row r="162" spans="1:6" ht="15.6" x14ac:dyDescent="0.3">
      <c r="A162" s="37" t="s">
        <v>34</v>
      </c>
      <c r="B162" s="52"/>
      <c r="C162" s="23">
        <f t="shared" ref="C162:C163" si="87">D162+E162+F162</f>
        <v>100</v>
      </c>
      <c r="D162" s="25"/>
      <c r="E162" s="21"/>
      <c r="F162" s="25">
        <v>100</v>
      </c>
    </row>
    <row r="163" spans="1:6" ht="31.2" x14ac:dyDescent="0.3">
      <c r="A163" s="50" t="s">
        <v>75</v>
      </c>
      <c r="B163" s="52" t="s">
        <v>47</v>
      </c>
      <c r="C163" s="23">
        <f t="shared" si="87"/>
        <v>100</v>
      </c>
      <c r="D163" s="25">
        <f>D165</f>
        <v>0</v>
      </c>
      <c r="E163" s="25">
        <f t="shared" ref="E163:F163" si="88">E165</f>
        <v>0</v>
      </c>
      <c r="F163" s="25">
        <f t="shared" si="88"/>
        <v>100</v>
      </c>
    </row>
    <row r="164" spans="1:6" ht="15.6" x14ac:dyDescent="0.3">
      <c r="A164" s="37" t="s">
        <v>0</v>
      </c>
      <c r="B164" s="27"/>
      <c r="C164" s="23"/>
      <c r="D164" s="25"/>
      <c r="E164" s="21"/>
      <c r="F164" s="25"/>
    </row>
    <row r="165" spans="1:6" ht="15.6" x14ac:dyDescent="0.3">
      <c r="A165" s="37" t="s">
        <v>34</v>
      </c>
      <c r="B165" s="52"/>
      <c r="C165" s="23">
        <f t="shared" ref="C165:C166" si="89">D165+E165+F165</f>
        <v>100</v>
      </c>
      <c r="D165" s="25"/>
      <c r="E165" s="21"/>
      <c r="F165" s="25">
        <v>100</v>
      </c>
    </row>
    <row r="166" spans="1:6" ht="15.6" x14ac:dyDescent="0.3">
      <c r="A166" s="50" t="s">
        <v>131</v>
      </c>
      <c r="B166" s="52" t="s">
        <v>47</v>
      </c>
      <c r="C166" s="23">
        <f t="shared" si="89"/>
        <v>100</v>
      </c>
      <c r="D166" s="25">
        <f>D168</f>
        <v>0</v>
      </c>
      <c r="E166" s="25">
        <f t="shared" ref="E166:F166" si="90">E168</f>
        <v>0</v>
      </c>
      <c r="F166" s="25">
        <f t="shared" si="90"/>
        <v>100</v>
      </c>
    </row>
    <row r="167" spans="1:6" ht="15.6" x14ac:dyDescent="0.3">
      <c r="A167" s="37" t="s">
        <v>0</v>
      </c>
      <c r="B167" s="27"/>
      <c r="C167" s="23"/>
      <c r="D167" s="25"/>
      <c r="E167" s="21"/>
      <c r="F167" s="25"/>
    </row>
    <row r="168" spans="1:6" ht="15.6" x14ac:dyDescent="0.3">
      <c r="A168" s="37" t="s">
        <v>34</v>
      </c>
      <c r="B168" s="52"/>
      <c r="C168" s="23">
        <f t="shared" ref="C168:C169" si="91">D168+E168+F168</f>
        <v>100</v>
      </c>
      <c r="D168" s="25"/>
      <c r="E168" s="21"/>
      <c r="F168" s="25">
        <v>100</v>
      </c>
    </row>
    <row r="169" spans="1:6" ht="46.8" x14ac:dyDescent="0.3">
      <c r="A169" s="50" t="s">
        <v>132</v>
      </c>
      <c r="B169" s="52" t="s">
        <v>47</v>
      </c>
      <c r="C169" s="23">
        <f t="shared" si="91"/>
        <v>150</v>
      </c>
      <c r="D169" s="25">
        <f>D171</f>
        <v>0</v>
      </c>
      <c r="E169" s="25">
        <f t="shared" ref="E169:F169" si="92">E171</f>
        <v>0</v>
      </c>
      <c r="F169" s="25">
        <f t="shared" si="92"/>
        <v>150</v>
      </c>
    </row>
    <row r="170" spans="1:6" ht="15.6" x14ac:dyDescent="0.3">
      <c r="A170" s="37" t="s">
        <v>0</v>
      </c>
      <c r="B170" s="27"/>
      <c r="C170" s="23"/>
      <c r="D170" s="25"/>
      <c r="E170" s="21"/>
      <c r="F170" s="25"/>
    </row>
    <row r="171" spans="1:6" ht="15.6" x14ac:dyDescent="0.3">
      <c r="A171" s="37" t="s">
        <v>34</v>
      </c>
      <c r="B171" s="52"/>
      <c r="C171" s="23">
        <f t="shared" ref="C171:C172" si="93">D171+E171+F171</f>
        <v>150</v>
      </c>
      <c r="D171" s="25"/>
      <c r="E171" s="21"/>
      <c r="F171" s="25">
        <v>150</v>
      </c>
    </row>
    <row r="172" spans="1:6" ht="31.2" x14ac:dyDescent="0.3">
      <c r="A172" s="50" t="s">
        <v>133</v>
      </c>
      <c r="B172" s="52" t="s">
        <v>47</v>
      </c>
      <c r="C172" s="23">
        <f t="shared" si="93"/>
        <v>100</v>
      </c>
      <c r="D172" s="25">
        <f>D174</f>
        <v>0</v>
      </c>
      <c r="E172" s="25">
        <f t="shared" ref="E172:F172" si="94">E174</f>
        <v>0</v>
      </c>
      <c r="F172" s="25">
        <f t="shared" si="94"/>
        <v>100</v>
      </c>
    </row>
    <row r="173" spans="1:6" ht="15.6" x14ac:dyDescent="0.3">
      <c r="A173" s="37" t="s">
        <v>0</v>
      </c>
      <c r="B173" s="27"/>
      <c r="C173" s="23"/>
      <c r="D173" s="25"/>
      <c r="E173" s="21"/>
      <c r="F173" s="25"/>
    </row>
    <row r="174" spans="1:6" ht="15.6" x14ac:dyDescent="0.3">
      <c r="A174" s="51" t="s">
        <v>10</v>
      </c>
      <c r="B174" s="52"/>
      <c r="C174" s="23">
        <f t="shared" ref="C174:C175" si="95">D174+E174+F174</f>
        <v>100</v>
      </c>
      <c r="D174" s="25"/>
      <c r="E174" s="21"/>
      <c r="F174" s="25">
        <v>100</v>
      </c>
    </row>
    <row r="175" spans="1:6" ht="31.2" x14ac:dyDescent="0.3">
      <c r="A175" s="50" t="s">
        <v>134</v>
      </c>
      <c r="B175" s="52" t="s">
        <v>47</v>
      </c>
      <c r="C175" s="23">
        <f t="shared" si="95"/>
        <v>400</v>
      </c>
      <c r="D175" s="25">
        <f>D177</f>
        <v>0</v>
      </c>
      <c r="E175" s="25">
        <f t="shared" ref="E175:F175" si="96">E177</f>
        <v>0</v>
      </c>
      <c r="F175" s="25">
        <f t="shared" si="96"/>
        <v>400</v>
      </c>
    </row>
    <row r="176" spans="1:6" ht="15.6" x14ac:dyDescent="0.3">
      <c r="A176" s="37" t="s">
        <v>0</v>
      </c>
      <c r="B176" s="27"/>
      <c r="C176" s="23"/>
      <c r="D176" s="25"/>
      <c r="E176" s="21"/>
      <c r="F176" s="25"/>
    </row>
    <row r="177" spans="1:6" ht="15.6" x14ac:dyDescent="0.3">
      <c r="A177" s="51" t="s">
        <v>10</v>
      </c>
      <c r="B177" s="52"/>
      <c r="C177" s="23">
        <f t="shared" ref="C177:C178" si="97">D177+E177+F177</f>
        <v>400</v>
      </c>
      <c r="D177" s="25"/>
      <c r="E177" s="21"/>
      <c r="F177" s="25">
        <v>400</v>
      </c>
    </row>
    <row r="178" spans="1:6" ht="15.6" x14ac:dyDescent="0.3">
      <c r="A178" s="50" t="s">
        <v>135</v>
      </c>
      <c r="B178" s="52" t="s">
        <v>47</v>
      </c>
      <c r="C178" s="23">
        <f t="shared" si="97"/>
        <v>100</v>
      </c>
      <c r="D178" s="25">
        <f>D180</f>
        <v>0</v>
      </c>
      <c r="E178" s="25">
        <f t="shared" ref="E178:F178" si="98">E180</f>
        <v>0</v>
      </c>
      <c r="F178" s="25">
        <f t="shared" si="98"/>
        <v>100</v>
      </c>
    </row>
    <row r="179" spans="1:6" ht="15.6" x14ac:dyDescent="0.3">
      <c r="A179" s="37" t="s">
        <v>0</v>
      </c>
      <c r="B179" s="27"/>
      <c r="C179" s="23"/>
      <c r="D179" s="25"/>
      <c r="E179" s="21"/>
      <c r="F179" s="25"/>
    </row>
    <row r="180" spans="1:6" ht="15.6" x14ac:dyDescent="0.3">
      <c r="A180" s="51" t="s">
        <v>10</v>
      </c>
      <c r="B180" s="52"/>
      <c r="C180" s="23">
        <f t="shared" ref="C180" si="99">D180+E180+F180</f>
        <v>100</v>
      </c>
      <c r="D180" s="25"/>
      <c r="E180" s="21"/>
      <c r="F180" s="25">
        <v>100</v>
      </c>
    </row>
    <row r="181" spans="1:6" ht="15.6" x14ac:dyDescent="0.3">
      <c r="A181" s="35" t="s">
        <v>39</v>
      </c>
      <c r="B181" s="44"/>
      <c r="C181" s="11">
        <f>D181+E181+F181</f>
        <v>228242.9</v>
      </c>
      <c r="D181" s="30">
        <f>D183</f>
        <v>201852.9</v>
      </c>
      <c r="E181" s="30">
        <f t="shared" ref="E181:F181" si="100">E183</f>
        <v>1631.1</v>
      </c>
      <c r="F181" s="30">
        <f t="shared" si="100"/>
        <v>24758.9</v>
      </c>
    </row>
    <row r="182" spans="1:6" ht="15.6" x14ac:dyDescent="0.3">
      <c r="A182" s="6" t="s">
        <v>0</v>
      </c>
      <c r="B182" s="31"/>
      <c r="C182" s="23"/>
      <c r="D182" s="25"/>
      <c r="E182" s="21"/>
      <c r="F182" s="25"/>
    </row>
    <row r="183" spans="1:6" ht="15.6" x14ac:dyDescent="0.3">
      <c r="A183" s="35" t="s">
        <v>12</v>
      </c>
      <c r="B183" s="44"/>
      <c r="C183" s="11">
        <f>D183+E183+F183</f>
        <v>228242.9</v>
      </c>
      <c r="D183" s="30">
        <f>D185</f>
        <v>201852.9</v>
      </c>
      <c r="E183" s="30">
        <f t="shared" ref="E183:F183" si="101">E185</f>
        <v>1631.1</v>
      </c>
      <c r="F183" s="30">
        <f t="shared" si="101"/>
        <v>24758.9</v>
      </c>
    </row>
    <row r="184" spans="1:6" ht="17.25" customHeight="1" x14ac:dyDescent="0.3">
      <c r="A184" s="36" t="s">
        <v>0</v>
      </c>
      <c r="B184" s="44"/>
      <c r="C184" s="11"/>
      <c r="D184" s="30"/>
      <c r="E184" s="30"/>
      <c r="F184" s="30"/>
    </row>
    <row r="185" spans="1:6" ht="31.2" x14ac:dyDescent="0.3">
      <c r="A185" s="35" t="s">
        <v>27</v>
      </c>
      <c r="B185" s="44"/>
      <c r="C185" s="11">
        <f t="shared" ref="C185:C196" si="102">D185+E185+F185</f>
        <v>228242.9</v>
      </c>
      <c r="D185" s="30">
        <f>D186+D189+D192+D196+D200+D204+D207+D212+D217+D220</f>
        <v>201852.9</v>
      </c>
      <c r="E185" s="30">
        <f t="shared" ref="E185:F185" si="103">E186+E189+E192+E196+E200+E204+E207+E212+E217+E220</f>
        <v>1631.1</v>
      </c>
      <c r="F185" s="30">
        <f t="shared" si="103"/>
        <v>24758.9</v>
      </c>
    </row>
    <row r="186" spans="1:6" ht="46.8" x14ac:dyDescent="0.3">
      <c r="A186" s="41" t="s">
        <v>136</v>
      </c>
      <c r="B186" s="22" t="s">
        <v>137</v>
      </c>
      <c r="C186" s="23">
        <f t="shared" ref="C186" si="104">D186+E186+F186</f>
        <v>203891.8</v>
      </c>
      <c r="D186" s="25">
        <f>D188</f>
        <v>201852.9</v>
      </c>
      <c r="E186" s="25">
        <f t="shared" ref="E186:F186" si="105">E188</f>
        <v>1631.1</v>
      </c>
      <c r="F186" s="25">
        <f t="shared" si="105"/>
        <v>407.8</v>
      </c>
    </row>
    <row r="187" spans="1:6" ht="15.6" x14ac:dyDescent="0.3">
      <c r="A187" s="36" t="s">
        <v>0</v>
      </c>
      <c r="B187" s="22"/>
      <c r="C187" s="23"/>
      <c r="D187" s="25"/>
      <c r="E187" s="21"/>
      <c r="F187" s="25"/>
    </row>
    <row r="188" spans="1:6" ht="15.6" x14ac:dyDescent="0.3">
      <c r="A188" s="37" t="s">
        <v>34</v>
      </c>
      <c r="B188" s="22"/>
      <c r="C188" s="23">
        <f t="shared" ref="C188" si="106">D188+E188+F188</f>
        <v>203891.8</v>
      </c>
      <c r="D188" s="25">
        <v>201852.9</v>
      </c>
      <c r="E188" s="21">
        <v>1631.1</v>
      </c>
      <c r="F188" s="25">
        <v>407.8</v>
      </c>
    </row>
    <row r="189" spans="1:6" ht="46.8" x14ac:dyDescent="0.3">
      <c r="A189" s="41" t="s">
        <v>76</v>
      </c>
      <c r="B189" s="22" t="s">
        <v>77</v>
      </c>
      <c r="C189" s="23">
        <f t="shared" ref="C189" si="107">D189+E189+F189</f>
        <v>448.1</v>
      </c>
      <c r="D189" s="25">
        <f>D191</f>
        <v>0</v>
      </c>
      <c r="E189" s="25">
        <f t="shared" ref="E189:F189" si="108">E191</f>
        <v>0</v>
      </c>
      <c r="F189" s="25">
        <f t="shared" si="108"/>
        <v>448.1</v>
      </c>
    </row>
    <row r="190" spans="1:6" ht="15.6" x14ac:dyDescent="0.3">
      <c r="A190" s="36" t="s">
        <v>0</v>
      </c>
      <c r="B190" s="22"/>
      <c r="C190" s="23"/>
      <c r="D190" s="25"/>
      <c r="E190" s="21"/>
      <c r="F190" s="25"/>
    </row>
    <row r="191" spans="1:6" ht="15.6" x14ac:dyDescent="0.3">
      <c r="A191" s="37" t="s">
        <v>78</v>
      </c>
      <c r="B191" s="22"/>
      <c r="C191" s="23">
        <f t="shared" ref="C191:C192" si="109">D191+E191+F191</f>
        <v>448.1</v>
      </c>
      <c r="D191" s="30"/>
      <c r="E191" s="30"/>
      <c r="F191" s="25">
        <v>448.1</v>
      </c>
    </row>
    <row r="192" spans="1:6" ht="62.4" x14ac:dyDescent="0.3">
      <c r="A192" s="41" t="s">
        <v>63</v>
      </c>
      <c r="B192" s="22" t="s">
        <v>59</v>
      </c>
      <c r="C192" s="23">
        <f t="shared" si="109"/>
        <v>9093</v>
      </c>
      <c r="D192" s="25">
        <f>D194+D195</f>
        <v>0</v>
      </c>
      <c r="E192" s="25">
        <f t="shared" ref="E192:F192" si="110">E194+E195</f>
        <v>0</v>
      </c>
      <c r="F192" s="25">
        <f t="shared" si="110"/>
        <v>9093</v>
      </c>
    </row>
    <row r="193" spans="1:6" ht="15.6" x14ac:dyDescent="0.3">
      <c r="A193" s="36" t="s">
        <v>0</v>
      </c>
      <c r="B193" s="22"/>
      <c r="C193" s="23"/>
      <c r="D193" s="25"/>
      <c r="E193" s="21"/>
      <c r="F193" s="25"/>
    </row>
    <row r="194" spans="1:6" ht="15.6" x14ac:dyDescent="0.3">
      <c r="A194" s="37" t="s">
        <v>10</v>
      </c>
      <c r="B194" s="22"/>
      <c r="C194" s="23">
        <f t="shared" ref="C194:C195" si="111">D194+E194+F194</f>
        <v>9083</v>
      </c>
      <c r="D194" s="25"/>
      <c r="E194" s="21"/>
      <c r="F194" s="25">
        <v>9083</v>
      </c>
    </row>
    <row r="195" spans="1:6" ht="15.6" x14ac:dyDescent="0.3">
      <c r="A195" s="41" t="s">
        <v>70</v>
      </c>
      <c r="B195" s="22"/>
      <c r="C195" s="23">
        <f t="shared" si="111"/>
        <v>10</v>
      </c>
      <c r="D195" s="25"/>
      <c r="E195" s="21"/>
      <c r="F195" s="25">
        <v>10</v>
      </c>
    </row>
    <row r="196" spans="1:6" ht="31.2" x14ac:dyDescent="0.3">
      <c r="A196" s="32" t="s">
        <v>60</v>
      </c>
      <c r="B196" s="22" t="s">
        <v>61</v>
      </c>
      <c r="C196" s="23">
        <f t="shared" si="102"/>
        <v>4010</v>
      </c>
      <c r="D196" s="25">
        <f>D198+D199</f>
        <v>0</v>
      </c>
      <c r="E196" s="25">
        <f t="shared" ref="E196:F196" si="112">E198+E199</f>
        <v>0</v>
      </c>
      <c r="F196" s="25">
        <f t="shared" si="112"/>
        <v>4010</v>
      </c>
    </row>
    <row r="197" spans="1:6" ht="15.6" x14ac:dyDescent="0.3">
      <c r="A197" s="37" t="s">
        <v>0</v>
      </c>
      <c r="B197" s="22"/>
      <c r="C197" s="23"/>
      <c r="D197" s="25"/>
      <c r="E197" s="21"/>
      <c r="F197" s="25"/>
    </row>
    <row r="198" spans="1:6" ht="15.6" x14ac:dyDescent="0.3">
      <c r="A198" s="37" t="s">
        <v>10</v>
      </c>
      <c r="B198" s="22"/>
      <c r="C198" s="23">
        <f t="shared" ref="C198:C200" si="113">D198+E198+F198</f>
        <v>4000</v>
      </c>
      <c r="D198" s="25"/>
      <c r="E198" s="21"/>
      <c r="F198" s="25">
        <v>4000</v>
      </c>
    </row>
    <row r="199" spans="1:6" ht="15.6" x14ac:dyDescent="0.3">
      <c r="A199" s="41" t="s">
        <v>70</v>
      </c>
      <c r="B199" s="22"/>
      <c r="C199" s="23">
        <f t="shared" si="113"/>
        <v>10</v>
      </c>
      <c r="D199" s="24"/>
      <c r="E199" s="21"/>
      <c r="F199" s="24">
        <v>10</v>
      </c>
    </row>
    <row r="200" spans="1:6" ht="31.2" x14ac:dyDescent="0.3">
      <c r="A200" s="39" t="s">
        <v>48</v>
      </c>
      <c r="B200" s="22" t="s">
        <v>33</v>
      </c>
      <c r="C200" s="23">
        <f t="shared" si="113"/>
        <v>3670</v>
      </c>
      <c r="D200" s="25">
        <f>D202+D203</f>
        <v>0</v>
      </c>
      <c r="E200" s="25">
        <f t="shared" ref="E200:F200" si="114">E202+E203</f>
        <v>0</v>
      </c>
      <c r="F200" s="25">
        <f t="shared" si="114"/>
        <v>3670</v>
      </c>
    </row>
    <row r="201" spans="1:6" ht="15.6" x14ac:dyDescent="0.3">
      <c r="A201" s="37" t="s">
        <v>0</v>
      </c>
      <c r="B201" s="22"/>
      <c r="C201" s="23"/>
      <c r="D201" s="25"/>
      <c r="E201" s="21"/>
      <c r="F201" s="25"/>
    </row>
    <row r="202" spans="1:6" ht="15.6" x14ac:dyDescent="0.3">
      <c r="A202" s="37" t="s">
        <v>10</v>
      </c>
      <c r="B202" s="22"/>
      <c r="C202" s="23">
        <f t="shared" ref="C202:C203" si="115">D202+E202+F202</f>
        <v>3660</v>
      </c>
      <c r="D202" s="25"/>
      <c r="E202" s="21"/>
      <c r="F202" s="25">
        <v>3660</v>
      </c>
    </row>
    <row r="203" spans="1:6" ht="15.6" x14ac:dyDescent="0.3">
      <c r="A203" s="41" t="s">
        <v>70</v>
      </c>
      <c r="B203" s="22"/>
      <c r="C203" s="23">
        <f t="shared" si="115"/>
        <v>10</v>
      </c>
      <c r="D203" s="24"/>
      <c r="E203" s="21"/>
      <c r="F203" s="24">
        <v>10</v>
      </c>
    </row>
    <row r="204" spans="1:6" ht="31.2" x14ac:dyDescent="0.3">
      <c r="A204" s="32" t="s">
        <v>79</v>
      </c>
      <c r="B204" s="22" t="s">
        <v>86</v>
      </c>
      <c r="C204" s="23">
        <f t="shared" ref="C204" si="116">D204+E204+F204</f>
        <v>2020</v>
      </c>
      <c r="D204" s="29">
        <f>D206</f>
        <v>0</v>
      </c>
      <c r="E204" s="29">
        <f t="shared" ref="E204:F204" si="117">E206</f>
        <v>0</v>
      </c>
      <c r="F204" s="29">
        <f t="shared" si="117"/>
        <v>2020</v>
      </c>
    </row>
    <row r="205" spans="1:6" ht="15.6" x14ac:dyDescent="0.3">
      <c r="A205" s="37" t="s">
        <v>0</v>
      </c>
      <c r="B205" s="22"/>
      <c r="C205" s="23"/>
      <c r="D205" s="29"/>
      <c r="E205" s="21"/>
      <c r="F205" s="29"/>
    </row>
    <row r="206" spans="1:6" ht="15.6" x14ac:dyDescent="0.3">
      <c r="A206" s="37" t="s">
        <v>10</v>
      </c>
      <c r="B206" s="22"/>
      <c r="C206" s="23">
        <f t="shared" ref="C206:C207" si="118">D206+E206+F206</f>
        <v>2020</v>
      </c>
      <c r="D206" s="29"/>
      <c r="E206" s="21"/>
      <c r="F206" s="29">
        <v>2020</v>
      </c>
    </row>
    <row r="207" spans="1:6" ht="31.2" x14ac:dyDescent="0.3">
      <c r="A207" s="32" t="s">
        <v>80</v>
      </c>
      <c r="B207" s="22" t="s">
        <v>87</v>
      </c>
      <c r="C207" s="23">
        <f t="shared" si="118"/>
        <v>170</v>
      </c>
      <c r="D207" s="29">
        <f>D209+D210+D211</f>
        <v>0</v>
      </c>
      <c r="E207" s="29">
        <f t="shared" ref="E207:F207" si="119">E209+E210+E211</f>
        <v>0</v>
      </c>
      <c r="F207" s="29">
        <f t="shared" si="119"/>
        <v>170</v>
      </c>
    </row>
    <row r="208" spans="1:6" ht="15.6" x14ac:dyDescent="0.3">
      <c r="A208" s="37" t="s">
        <v>0</v>
      </c>
      <c r="B208" s="22"/>
      <c r="C208" s="23"/>
      <c r="D208" s="29"/>
      <c r="E208" s="21"/>
      <c r="F208" s="29"/>
    </row>
    <row r="209" spans="1:6" ht="15.6" x14ac:dyDescent="0.3">
      <c r="A209" s="37" t="s">
        <v>34</v>
      </c>
      <c r="B209" s="22"/>
      <c r="C209" s="23">
        <f t="shared" ref="C209:C210" si="120">D209+E209+F209</f>
        <v>150</v>
      </c>
      <c r="D209" s="29"/>
      <c r="E209" s="21"/>
      <c r="F209" s="29">
        <v>150</v>
      </c>
    </row>
    <row r="210" spans="1:6" ht="15.6" x14ac:dyDescent="0.3">
      <c r="A210" s="37" t="s">
        <v>10</v>
      </c>
      <c r="B210" s="22"/>
      <c r="C210" s="23">
        <f t="shared" si="120"/>
        <v>10</v>
      </c>
      <c r="D210" s="29"/>
      <c r="E210" s="21"/>
      <c r="F210" s="29">
        <v>10</v>
      </c>
    </row>
    <row r="211" spans="1:6" ht="15.6" x14ac:dyDescent="0.3">
      <c r="A211" s="45" t="s">
        <v>43</v>
      </c>
      <c r="B211" s="22"/>
      <c r="C211" s="23">
        <f t="shared" ref="C211:C212" si="121">D211+E211+F211</f>
        <v>10</v>
      </c>
      <c r="D211" s="29"/>
      <c r="E211" s="21"/>
      <c r="F211" s="29">
        <v>10</v>
      </c>
    </row>
    <row r="212" spans="1:6" ht="31.2" x14ac:dyDescent="0.3">
      <c r="A212" s="32" t="s">
        <v>81</v>
      </c>
      <c r="B212" s="22" t="s">
        <v>88</v>
      </c>
      <c r="C212" s="23">
        <f t="shared" si="121"/>
        <v>180</v>
      </c>
      <c r="D212" s="29">
        <f>D214+D215+D216</f>
        <v>0</v>
      </c>
      <c r="E212" s="29">
        <f t="shared" ref="E212:F212" si="122">E214+E215+E216</f>
        <v>0</v>
      </c>
      <c r="F212" s="29">
        <f t="shared" si="122"/>
        <v>180</v>
      </c>
    </row>
    <row r="213" spans="1:6" ht="15.6" x14ac:dyDescent="0.3">
      <c r="A213" s="37" t="s">
        <v>0</v>
      </c>
      <c r="B213" s="22"/>
      <c r="C213" s="23"/>
      <c r="D213" s="29"/>
      <c r="E213" s="21"/>
      <c r="F213" s="29"/>
    </row>
    <row r="214" spans="1:6" ht="15.6" x14ac:dyDescent="0.3">
      <c r="A214" s="37" t="s">
        <v>34</v>
      </c>
      <c r="B214" s="22"/>
      <c r="C214" s="23">
        <f t="shared" ref="C214:C216" si="123">D214+E214+F214</f>
        <v>150</v>
      </c>
      <c r="D214" s="29"/>
      <c r="E214" s="21"/>
      <c r="F214" s="29">
        <v>150</v>
      </c>
    </row>
    <row r="215" spans="1:6" ht="15.6" x14ac:dyDescent="0.3">
      <c r="A215" s="37" t="s">
        <v>10</v>
      </c>
      <c r="B215" s="22"/>
      <c r="C215" s="23">
        <f t="shared" si="123"/>
        <v>20</v>
      </c>
      <c r="D215" s="29"/>
      <c r="E215" s="21"/>
      <c r="F215" s="29">
        <v>20</v>
      </c>
    </row>
    <row r="216" spans="1:6" ht="15.6" x14ac:dyDescent="0.3">
      <c r="A216" s="45" t="s">
        <v>43</v>
      </c>
      <c r="B216" s="22"/>
      <c r="C216" s="23">
        <f t="shared" si="123"/>
        <v>10</v>
      </c>
      <c r="D216" s="29"/>
      <c r="E216" s="21"/>
      <c r="F216" s="29">
        <v>10</v>
      </c>
    </row>
    <row r="217" spans="1:6" ht="31.2" x14ac:dyDescent="0.3">
      <c r="A217" s="32" t="s">
        <v>82</v>
      </c>
      <c r="B217" s="22" t="s">
        <v>89</v>
      </c>
      <c r="C217" s="23">
        <f t="shared" ref="C217" si="124">D217+E217+F217</f>
        <v>2250</v>
      </c>
      <c r="D217" s="29">
        <f>D219</f>
        <v>0</v>
      </c>
      <c r="E217" s="29">
        <f t="shared" ref="E217:F217" si="125">E219</f>
        <v>0</v>
      </c>
      <c r="F217" s="29">
        <f t="shared" si="125"/>
        <v>2250</v>
      </c>
    </row>
    <row r="218" spans="1:6" ht="15.6" x14ac:dyDescent="0.3">
      <c r="A218" s="37" t="s">
        <v>0</v>
      </c>
      <c r="B218" s="22"/>
      <c r="C218" s="23"/>
      <c r="D218" s="29"/>
      <c r="E218" s="21"/>
      <c r="F218" s="29"/>
    </row>
    <row r="219" spans="1:6" ht="15.6" x14ac:dyDescent="0.3">
      <c r="A219" s="37" t="s">
        <v>10</v>
      </c>
      <c r="B219" s="22"/>
      <c r="C219" s="23">
        <f t="shared" ref="C219:C220" si="126">D219+E219+F219</f>
        <v>2250</v>
      </c>
      <c r="D219" s="29"/>
      <c r="E219" s="21"/>
      <c r="F219" s="29">
        <v>2250</v>
      </c>
    </row>
    <row r="220" spans="1:6" ht="31.2" x14ac:dyDescent="0.3">
      <c r="A220" s="32" t="s">
        <v>83</v>
      </c>
      <c r="B220" s="22" t="s">
        <v>90</v>
      </c>
      <c r="C220" s="23">
        <f t="shared" si="126"/>
        <v>2510</v>
      </c>
      <c r="D220" s="29">
        <f>D222</f>
        <v>0</v>
      </c>
      <c r="E220" s="29">
        <f t="shared" ref="E220:F220" si="127">E222</f>
        <v>0</v>
      </c>
      <c r="F220" s="29">
        <f t="shared" si="127"/>
        <v>2510</v>
      </c>
    </row>
    <row r="221" spans="1:6" ht="15.6" x14ac:dyDescent="0.3">
      <c r="A221" s="37" t="s">
        <v>0</v>
      </c>
      <c r="B221" s="22"/>
      <c r="C221" s="23"/>
      <c r="D221" s="29"/>
      <c r="E221" s="21"/>
      <c r="F221" s="29"/>
    </row>
    <row r="222" spans="1:6" ht="15.6" x14ac:dyDescent="0.3">
      <c r="A222" s="37" t="s">
        <v>10</v>
      </c>
      <c r="B222" s="22"/>
      <c r="C222" s="23">
        <f t="shared" ref="C222" si="128">D222+E222+F222</f>
        <v>2510</v>
      </c>
      <c r="D222" s="29"/>
      <c r="E222" s="21"/>
      <c r="F222" s="29">
        <v>2510</v>
      </c>
    </row>
    <row r="223" spans="1:6" ht="15.6" x14ac:dyDescent="0.3">
      <c r="A223" s="9" t="s">
        <v>40</v>
      </c>
      <c r="B223" s="26"/>
      <c r="C223" s="11">
        <f>D223+E223+F223</f>
        <v>621241.4</v>
      </c>
      <c r="D223" s="11">
        <f>D225</f>
        <v>514544</v>
      </c>
      <c r="E223" s="11">
        <f t="shared" ref="E223:F223" si="129">E225</f>
        <v>84157.9</v>
      </c>
      <c r="F223" s="11">
        <f t="shared" si="129"/>
        <v>22539.5</v>
      </c>
    </row>
    <row r="224" spans="1:6" ht="15.6" x14ac:dyDescent="0.3">
      <c r="A224" s="6" t="s">
        <v>0</v>
      </c>
      <c r="B224" s="22"/>
      <c r="C224" s="23"/>
      <c r="D224" s="20"/>
      <c r="E224" s="21"/>
      <c r="F224" s="20"/>
    </row>
    <row r="225" spans="1:6" ht="15.6" x14ac:dyDescent="0.3">
      <c r="A225" s="9" t="s">
        <v>5</v>
      </c>
      <c r="B225" s="27"/>
      <c r="C225" s="11">
        <f>D225+E225+F225</f>
        <v>621241.4</v>
      </c>
      <c r="D225" s="11">
        <f>D227</f>
        <v>514544</v>
      </c>
      <c r="E225" s="11">
        <f t="shared" ref="E225:F225" si="130">E227</f>
        <v>84157.9</v>
      </c>
      <c r="F225" s="11">
        <f t="shared" si="130"/>
        <v>22539.5</v>
      </c>
    </row>
    <row r="226" spans="1:6" ht="17.399999999999999" customHeight="1" x14ac:dyDescent="0.3">
      <c r="A226" s="18" t="s">
        <v>1</v>
      </c>
      <c r="B226" s="26"/>
      <c r="C226" s="11"/>
      <c r="D226" s="11"/>
      <c r="E226" s="11"/>
      <c r="F226" s="11"/>
    </row>
    <row r="227" spans="1:6" ht="17.399999999999999" customHeight="1" x14ac:dyDescent="0.3">
      <c r="A227" s="35" t="s">
        <v>28</v>
      </c>
      <c r="B227" s="33"/>
      <c r="C227" s="11">
        <f>D227+E227+F227</f>
        <v>621241.4</v>
      </c>
      <c r="D227" s="11">
        <f>D228</f>
        <v>514544</v>
      </c>
      <c r="E227" s="11">
        <f t="shared" ref="E227:F227" si="131">E228</f>
        <v>84157.9</v>
      </c>
      <c r="F227" s="11">
        <f t="shared" si="131"/>
        <v>22539.5</v>
      </c>
    </row>
    <row r="228" spans="1:6" ht="31.2" x14ac:dyDescent="0.3">
      <c r="A228" s="32" t="s">
        <v>13</v>
      </c>
      <c r="B228" s="33"/>
      <c r="C228" s="23">
        <f>D228+E228+F228</f>
        <v>621241.4</v>
      </c>
      <c r="D228" s="25">
        <f>D230+D231</f>
        <v>514544</v>
      </c>
      <c r="E228" s="25">
        <f t="shared" ref="E228:F228" si="132">E230+E231</f>
        <v>84157.9</v>
      </c>
      <c r="F228" s="25">
        <f t="shared" si="132"/>
        <v>22539.5</v>
      </c>
    </row>
    <row r="229" spans="1:6" ht="15.6" x14ac:dyDescent="0.3">
      <c r="A229" s="36" t="s">
        <v>0</v>
      </c>
      <c r="B229" s="27"/>
      <c r="C229" s="23"/>
      <c r="D229" s="25"/>
      <c r="E229" s="21"/>
      <c r="F229" s="25"/>
    </row>
    <row r="230" spans="1:6" ht="15.6" x14ac:dyDescent="0.3">
      <c r="A230" s="37" t="s">
        <v>34</v>
      </c>
      <c r="B230" s="27" t="s">
        <v>49</v>
      </c>
      <c r="C230" s="23">
        <f>D230+E230+F230</f>
        <v>619741.4</v>
      </c>
      <c r="D230" s="25">
        <v>514544</v>
      </c>
      <c r="E230" s="21">
        <v>84157.9</v>
      </c>
      <c r="F230" s="25">
        <v>21039.5</v>
      </c>
    </row>
    <row r="231" spans="1:6" ht="15.6" x14ac:dyDescent="0.3">
      <c r="A231" s="37" t="s">
        <v>10</v>
      </c>
      <c r="B231" s="27" t="s">
        <v>64</v>
      </c>
      <c r="C231" s="23">
        <f>D231+E231+F231</f>
        <v>1500</v>
      </c>
      <c r="D231" s="25"/>
      <c r="E231" s="21"/>
      <c r="F231" s="25">
        <v>1500</v>
      </c>
    </row>
    <row r="232" spans="1:6" ht="15.6" x14ac:dyDescent="0.3">
      <c r="A232" s="57" t="s">
        <v>7</v>
      </c>
      <c r="B232" s="58"/>
      <c r="C232" s="59">
        <f>C20+C93+C181+C223</f>
        <v>2462773.2999999998</v>
      </c>
      <c r="D232" s="59">
        <f>D20+D93+D181+D223</f>
        <v>1422601</v>
      </c>
      <c r="E232" s="59">
        <f>E20+E93+E181+E223</f>
        <v>757252.70000000007</v>
      </c>
      <c r="F232" s="59">
        <f>F20+F93+F181+F223</f>
        <v>282919.59999999998</v>
      </c>
    </row>
    <row r="233" spans="1:6" ht="15.6" x14ac:dyDescent="0.3">
      <c r="A233" s="61"/>
      <c r="B233" s="60"/>
      <c r="C233" s="62"/>
      <c r="D233" s="62"/>
      <c r="E233" s="62"/>
      <c r="F233" s="63" t="s">
        <v>53</v>
      </c>
    </row>
    <row r="234" spans="1:6" x14ac:dyDescent="0.3">
      <c r="F234" s="1"/>
    </row>
    <row r="235" spans="1:6" x14ac:dyDescent="0.3">
      <c r="F235" s="1"/>
    </row>
  </sheetData>
  <mergeCells count="21">
    <mergeCell ref="A15:B15"/>
    <mergeCell ref="A16:A18"/>
    <mergeCell ref="B16:B18"/>
    <mergeCell ref="C16:F16"/>
    <mergeCell ref="C17:C18"/>
    <mergeCell ref="D17:F17"/>
    <mergeCell ref="J9:M9"/>
    <mergeCell ref="J10:M10"/>
    <mergeCell ref="A11:B11"/>
    <mergeCell ref="A12:B12"/>
    <mergeCell ref="A13:B13"/>
    <mergeCell ref="D1:F1"/>
    <mergeCell ref="D2:F2"/>
    <mergeCell ref="A14:B14"/>
    <mergeCell ref="A4:F4"/>
    <mergeCell ref="A5:E5"/>
    <mergeCell ref="E6:F6"/>
    <mergeCell ref="A7:B10"/>
    <mergeCell ref="C7:F7"/>
    <mergeCell ref="C8:C9"/>
    <mergeCell ref="D8:F8"/>
  </mergeCells>
  <pageMargins left="1.1811023622047245" right="0.39370078740157483" top="0.39370078740157483" bottom="0.3937007874015748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</vt:lpstr>
      <vt:lpstr>'2022'!Область_печати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2021-11-12T06:26:24Z</dcterms:modified>
</cp:coreProperties>
</file>