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7520" windowHeight="9108" tabRatio="597" firstSheet="1" activeTab="1"/>
  </bookViews>
  <sheets>
    <sheet name="2020-2022 (2)" sheetId="3" r:id="rId1"/>
    <sheet name="на 01.02.2022" sheetId="7" r:id="rId2"/>
  </sheets>
  <definedNames>
    <definedName name="_xlnm._FilterDatabase" localSheetId="0" hidden="1">'2020-2022 (2)'!$C$1:$C$286</definedName>
    <definedName name="_xlnm.Print_Titles" localSheetId="1">'на 01.02.2022'!$5:$7</definedName>
    <definedName name="_xlnm.Print_Area" localSheetId="0">'2020-2022 (2)'!$A$1:$E$281</definedName>
    <definedName name="_xlnm.Print_Area" localSheetId="1">'на 01.02.2022'!$A$1:$G$301</definedName>
  </definedNames>
  <calcPr calcId="145621"/>
</workbook>
</file>

<file path=xl/calcChain.xml><?xml version="1.0" encoding="utf-8"?>
<calcChain xmlns="http://schemas.openxmlformats.org/spreadsheetml/2006/main">
  <c r="C292" i="7" l="1"/>
  <c r="C291" i="7"/>
  <c r="D292" i="7"/>
  <c r="E292" i="7"/>
  <c r="D291" i="7"/>
  <c r="E291" i="7"/>
  <c r="D280" i="7"/>
  <c r="E280" i="7"/>
  <c r="F278" i="7"/>
  <c r="E276" i="7"/>
  <c r="D276" i="7"/>
  <c r="C276" i="7"/>
  <c r="F263" i="7"/>
  <c r="E260" i="7"/>
  <c r="F260" i="7" s="1"/>
  <c r="D260" i="7"/>
  <c r="C260" i="7"/>
  <c r="C213" i="7"/>
  <c r="D213" i="7"/>
  <c r="E213" i="7"/>
  <c r="F215" i="7"/>
  <c r="F216" i="7"/>
  <c r="F217" i="7"/>
  <c r="C218" i="7"/>
  <c r="D218" i="7"/>
  <c r="E218" i="7"/>
  <c r="F220" i="7"/>
  <c r="F221" i="7"/>
  <c r="D125" i="7"/>
  <c r="E125" i="7"/>
  <c r="D124" i="7"/>
  <c r="E124" i="7"/>
  <c r="C125" i="7"/>
  <c r="C124" i="7"/>
  <c r="E147" i="7"/>
  <c r="D147" i="7"/>
  <c r="C147" i="7"/>
  <c r="C86" i="7"/>
  <c r="F104" i="7"/>
  <c r="E101" i="7"/>
  <c r="D101" i="7"/>
  <c r="C101" i="7"/>
  <c r="F100" i="7"/>
  <c r="F99" i="7"/>
  <c r="E97" i="7"/>
  <c r="D97" i="7"/>
  <c r="C97" i="7"/>
  <c r="F96" i="7"/>
  <c r="F95" i="7"/>
  <c r="E93" i="7"/>
  <c r="D93" i="7"/>
  <c r="C93" i="7"/>
  <c r="F92" i="7"/>
  <c r="F91" i="7"/>
  <c r="E89" i="7"/>
  <c r="D89" i="7"/>
  <c r="C89" i="7"/>
  <c r="E87" i="7"/>
  <c r="D87" i="7"/>
  <c r="C87" i="7"/>
  <c r="E86" i="7"/>
  <c r="D86" i="7"/>
  <c r="D66" i="7"/>
  <c r="E66" i="7"/>
  <c r="C66" i="7"/>
  <c r="D65" i="7"/>
  <c r="E65" i="7"/>
  <c r="C65" i="7"/>
  <c r="F83" i="7"/>
  <c r="F82" i="7"/>
  <c r="E80" i="7"/>
  <c r="D80" i="7"/>
  <c r="C80" i="7"/>
  <c r="D52" i="7"/>
  <c r="D50" i="7" s="1"/>
  <c r="E52" i="7"/>
  <c r="E50" i="7" s="1"/>
  <c r="C52" i="7"/>
  <c r="C50" i="7" s="1"/>
  <c r="C60" i="7"/>
  <c r="C57" i="7"/>
  <c r="F62" i="7"/>
  <c r="E60" i="7"/>
  <c r="D60" i="7"/>
  <c r="F59" i="7"/>
  <c r="E57" i="7"/>
  <c r="D57" i="7"/>
  <c r="D47" i="7"/>
  <c r="E47" i="7"/>
  <c r="C47" i="7"/>
  <c r="D54" i="7"/>
  <c r="E54" i="7"/>
  <c r="C54" i="7"/>
  <c r="F276" i="7" l="1"/>
  <c r="F218" i="7"/>
  <c r="F213" i="7"/>
  <c r="D63" i="7"/>
  <c r="F93" i="7"/>
  <c r="F60" i="7"/>
  <c r="C63" i="7"/>
  <c r="E63" i="7"/>
  <c r="F66" i="7"/>
  <c r="F65" i="7"/>
  <c r="F57" i="7"/>
  <c r="F89" i="7"/>
  <c r="F87" i="7"/>
  <c r="F97" i="7"/>
  <c r="F86" i="7"/>
  <c r="F101" i="7"/>
  <c r="F80" i="7"/>
  <c r="F63" i="7" l="1"/>
  <c r="F23" i="7" l="1"/>
  <c r="D21" i="7"/>
  <c r="E21" i="7"/>
  <c r="C21" i="7"/>
  <c r="F288" i="7" l="1"/>
  <c r="E285" i="7"/>
  <c r="D285" i="7"/>
  <c r="C285" i="7"/>
  <c r="C280" i="7" s="1"/>
  <c r="E281" i="7"/>
  <c r="D281" i="7"/>
  <c r="C281" i="7"/>
  <c r="F275" i="7"/>
  <c r="E272" i="7"/>
  <c r="F272" i="7" s="1"/>
  <c r="D272" i="7"/>
  <c r="C272" i="7"/>
  <c r="F271" i="7"/>
  <c r="E268" i="7"/>
  <c r="F268" i="7" s="1"/>
  <c r="D268" i="7"/>
  <c r="C268" i="7"/>
  <c r="F267" i="7"/>
  <c r="E264" i="7"/>
  <c r="D264" i="7"/>
  <c r="C264" i="7"/>
  <c r="F259" i="7"/>
  <c r="E256" i="7"/>
  <c r="D256" i="7"/>
  <c r="C256" i="7"/>
  <c r="F254" i="7"/>
  <c r="E252" i="7"/>
  <c r="D252" i="7"/>
  <c r="C252" i="7"/>
  <c r="F251" i="7"/>
  <c r="E248" i="7"/>
  <c r="D248" i="7"/>
  <c r="C248" i="7"/>
  <c r="F247" i="7"/>
  <c r="E244" i="7"/>
  <c r="D244" i="7"/>
  <c r="C244" i="7"/>
  <c r="F243" i="7"/>
  <c r="E240" i="7"/>
  <c r="D240" i="7"/>
  <c r="C240" i="7"/>
  <c r="F239" i="7"/>
  <c r="F238" i="7"/>
  <c r="E236" i="7"/>
  <c r="D236" i="7"/>
  <c r="C236" i="7"/>
  <c r="F235" i="7"/>
  <c r="E232" i="7"/>
  <c r="E231" i="7" s="1"/>
  <c r="E289" i="7" s="1"/>
  <c r="D232" i="7"/>
  <c r="C232" i="7"/>
  <c r="E227" i="7"/>
  <c r="D227" i="7"/>
  <c r="C227" i="7"/>
  <c r="F226" i="7"/>
  <c r="E223" i="7"/>
  <c r="E222" i="7" s="1"/>
  <c r="D223" i="7"/>
  <c r="D222" i="7" s="1"/>
  <c r="C223" i="7"/>
  <c r="C222" i="7" s="1"/>
  <c r="F212" i="7"/>
  <c r="E209" i="7"/>
  <c r="D209" i="7"/>
  <c r="C209" i="7"/>
  <c r="F208" i="7"/>
  <c r="E205" i="7"/>
  <c r="D205" i="7"/>
  <c r="C205" i="7"/>
  <c r="F204" i="7"/>
  <c r="E201" i="7"/>
  <c r="D201" i="7"/>
  <c r="C201" i="7"/>
  <c r="F200" i="7"/>
  <c r="E197" i="7"/>
  <c r="D197" i="7"/>
  <c r="C197" i="7"/>
  <c r="F196" i="7"/>
  <c r="F195" i="7"/>
  <c r="E193" i="7"/>
  <c r="D193" i="7"/>
  <c r="C193" i="7"/>
  <c r="F192" i="7"/>
  <c r="E189" i="7"/>
  <c r="D189" i="7"/>
  <c r="C189" i="7"/>
  <c r="F187" i="7"/>
  <c r="E185" i="7"/>
  <c r="D185" i="7"/>
  <c r="C185" i="7"/>
  <c r="F184" i="7"/>
  <c r="F183" i="7"/>
  <c r="E181" i="7"/>
  <c r="D181" i="7"/>
  <c r="C181" i="7"/>
  <c r="F180" i="7"/>
  <c r="E177" i="7"/>
  <c r="D177" i="7"/>
  <c r="C177" i="7"/>
  <c r="F176" i="7"/>
  <c r="E173" i="7"/>
  <c r="D173" i="7"/>
  <c r="C173" i="7"/>
  <c r="F172" i="7"/>
  <c r="E169" i="7"/>
  <c r="D169" i="7"/>
  <c r="D168" i="7" s="1"/>
  <c r="C169" i="7"/>
  <c r="F167" i="7"/>
  <c r="F166" i="7"/>
  <c r="E164" i="7"/>
  <c r="E163" i="7" s="1"/>
  <c r="D164" i="7"/>
  <c r="D163" i="7" s="1"/>
  <c r="C164" i="7"/>
  <c r="C163" i="7" s="1"/>
  <c r="F162" i="7"/>
  <c r="E159" i="7"/>
  <c r="D159" i="7"/>
  <c r="C159" i="7"/>
  <c r="F158" i="7"/>
  <c r="F157" i="7"/>
  <c r="E155" i="7"/>
  <c r="D155" i="7"/>
  <c r="C155" i="7"/>
  <c r="F154" i="7"/>
  <c r="E151" i="7"/>
  <c r="D151" i="7"/>
  <c r="C151" i="7"/>
  <c r="E143" i="7"/>
  <c r="D143" i="7"/>
  <c r="C143" i="7"/>
  <c r="F142" i="7"/>
  <c r="E139" i="7"/>
  <c r="D139" i="7"/>
  <c r="C139" i="7"/>
  <c r="F138" i="7"/>
  <c r="E135" i="7"/>
  <c r="D135" i="7"/>
  <c r="C135" i="7"/>
  <c r="F134" i="7"/>
  <c r="E131" i="7"/>
  <c r="D131" i="7"/>
  <c r="C131" i="7"/>
  <c r="F130" i="7"/>
  <c r="E127" i="7"/>
  <c r="D127" i="7"/>
  <c r="C127" i="7"/>
  <c r="F121" i="7"/>
  <c r="E118" i="7"/>
  <c r="D118" i="7"/>
  <c r="C118" i="7"/>
  <c r="F116" i="7"/>
  <c r="E113" i="7"/>
  <c r="D113" i="7"/>
  <c r="C113" i="7"/>
  <c r="F112" i="7"/>
  <c r="E109" i="7"/>
  <c r="D109" i="7"/>
  <c r="C109" i="7"/>
  <c r="F108" i="7"/>
  <c r="E105" i="7"/>
  <c r="D105" i="7"/>
  <c r="C105" i="7"/>
  <c r="E84" i="7"/>
  <c r="D84" i="7"/>
  <c r="C84" i="7"/>
  <c r="F79" i="7"/>
  <c r="F78" i="7"/>
  <c r="E76" i="7"/>
  <c r="D76" i="7"/>
  <c r="C76" i="7"/>
  <c r="F75" i="7"/>
  <c r="F74" i="7"/>
  <c r="E72" i="7"/>
  <c r="D72" i="7"/>
  <c r="C72" i="7"/>
  <c r="F71" i="7"/>
  <c r="F70" i="7"/>
  <c r="E68" i="7"/>
  <c r="D68" i="7"/>
  <c r="C68" i="7"/>
  <c r="F56" i="7"/>
  <c r="F54" i="7"/>
  <c r="D45" i="7"/>
  <c r="F49" i="7"/>
  <c r="F42" i="7"/>
  <c r="E39" i="7"/>
  <c r="D39" i="7"/>
  <c r="C39" i="7"/>
  <c r="F36" i="7"/>
  <c r="E34" i="7"/>
  <c r="D34" i="7"/>
  <c r="D33" i="7" s="1"/>
  <c r="C34" i="7"/>
  <c r="C33" i="7" s="1"/>
  <c r="F31" i="7"/>
  <c r="E29" i="7"/>
  <c r="D29" i="7"/>
  <c r="C29" i="7"/>
  <c r="F27" i="7"/>
  <c r="E25" i="7"/>
  <c r="D25" i="7"/>
  <c r="C25" i="7"/>
  <c r="F24" i="7"/>
  <c r="F20" i="7"/>
  <c r="E17" i="7"/>
  <c r="D17" i="7"/>
  <c r="C17" i="7"/>
  <c r="F16" i="7"/>
  <c r="E13" i="7"/>
  <c r="D13" i="7"/>
  <c r="C13" i="7"/>
  <c r="F12" i="7"/>
  <c r="E9" i="7"/>
  <c r="D9" i="7"/>
  <c r="C9" i="7"/>
  <c r="C231" i="7" l="1"/>
  <c r="C289" i="7" s="1"/>
  <c r="D231" i="7"/>
  <c r="D289" i="7" s="1"/>
  <c r="C168" i="7"/>
  <c r="E168" i="7"/>
  <c r="F185" i="7"/>
  <c r="F189" i="7"/>
  <c r="F151" i="7"/>
  <c r="F139" i="7"/>
  <c r="C122" i="7"/>
  <c r="C117" i="7" s="1"/>
  <c r="D122" i="7"/>
  <c r="D117" i="7" s="1"/>
  <c r="F68" i="7"/>
  <c r="F105" i="7"/>
  <c r="F84" i="7"/>
  <c r="D43" i="7"/>
  <c r="D38" i="7" s="1"/>
  <c r="E8" i="7"/>
  <c r="C8" i="7"/>
  <c r="F34" i="7"/>
  <c r="E33" i="7"/>
  <c r="F33" i="7" s="1"/>
  <c r="D8" i="7"/>
  <c r="F159" i="7"/>
  <c r="F29" i="7"/>
  <c r="F181" i="7"/>
  <c r="F197" i="7"/>
  <c r="F25" i="7"/>
  <c r="F232" i="7"/>
  <c r="F236" i="7"/>
  <c r="F9" i="7"/>
  <c r="F13" i="7"/>
  <c r="F17" i="7"/>
  <c r="F127" i="7"/>
  <c r="F135" i="7"/>
  <c r="F201" i="7"/>
  <c r="F205" i="7"/>
  <c r="F209" i="7"/>
  <c r="F248" i="7"/>
  <c r="F285" i="7"/>
  <c r="F264" i="7"/>
  <c r="F256" i="7"/>
  <c r="F252" i="7"/>
  <c r="F244" i="7"/>
  <c r="F240" i="7"/>
  <c r="F227" i="7"/>
  <c r="F223" i="7"/>
  <c r="F193" i="7"/>
  <c r="F177" i="7"/>
  <c r="F173" i="7"/>
  <c r="F169" i="7"/>
  <c r="F164" i="7"/>
  <c r="F155" i="7"/>
  <c r="F131" i="7"/>
  <c r="F125" i="7"/>
  <c r="F113" i="7"/>
  <c r="F109" i="7"/>
  <c r="F76" i="7"/>
  <c r="F72" i="7"/>
  <c r="F47" i="7"/>
  <c r="F52" i="7"/>
  <c r="E45" i="7"/>
  <c r="E43" i="7" s="1"/>
  <c r="E38" i="7" s="1"/>
  <c r="C45" i="7"/>
  <c r="F21" i="7"/>
  <c r="F118" i="7"/>
  <c r="E122" i="7"/>
  <c r="E117" i="7" s="1"/>
  <c r="F39" i="7"/>
  <c r="F122" i="7" l="1"/>
  <c r="C43" i="7"/>
  <c r="F280" i="7"/>
  <c r="F222" i="7"/>
  <c r="F163" i="7"/>
  <c r="F231" i="7"/>
  <c r="F117" i="7"/>
  <c r="F45" i="7"/>
  <c r="F8" i="7"/>
  <c r="F168" i="7"/>
  <c r="F291" i="7"/>
  <c r="F50" i="7"/>
  <c r="C38" i="7" l="1"/>
  <c r="F292" i="7"/>
  <c r="F43" i="7"/>
  <c r="F38" i="7" l="1"/>
  <c r="F289" i="7"/>
  <c r="E274" i="3" l="1"/>
  <c r="D274" i="3"/>
  <c r="D272" i="3" s="1"/>
  <c r="D271" i="3" s="1"/>
  <c r="C274" i="3"/>
  <c r="C272" i="3" s="1"/>
  <c r="C271" i="3" s="1"/>
  <c r="E272" i="3"/>
  <c r="E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E68" i="3"/>
  <c r="E59" i="3" s="1"/>
  <c r="D68" i="3"/>
  <c r="C68" i="3"/>
  <c r="E62" i="3"/>
  <c r="D62" i="3"/>
  <c r="C62" i="3"/>
  <c r="D60" i="3"/>
  <c r="D281" i="3" s="1"/>
  <c r="D59" i="3"/>
  <c r="D280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C6" i="3" l="1"/>
  <c r="D6" i="3"/>
  <c r="E6" i="3"/>
  <c r="C233" i="3"/>
  <c r="C144" i="3"/>
  <c r="D233" i="3"/>
  <c r="D66" i="3"/>
  <c r="C119" i="3"/>
  <c r="D144" i="3"/>
  <c r="E144" i="3"/>
  <c r="E119" i="3"/>
  <c r="D216" i="3"/>
  <c r="E216" i="3"/>
  <c r="D57" i="3"/>
  <c r="D44" i="3" s="1"/>
  <c r="C66" i="3"/>
  <c r="C153" i="3"/>
  <c r="C186" i="3"/>
  <c r="E233" i="3"/>
  <c r="D119" i="3"/>
  <c r="D186" i="3"/>
  <c r="D153" i="3" s="1"/>
  <c r="E186" i="3"/>
  <c r="E153" i="3" s="1"/>
  <c r="C216" i="3"/>
  <c r="E57" i="3"/>
  <c r="E44" i="3" s="1"/>
  <c r="E278" i="3" s="1"/>
  <c r="E280" i="3"/>
  <c r="C60" i="3"/>
  <c r="E66" i="3"/>
  <c r="D278" i="3" l="1"/>
  <c r="C57" i="3"/>
  <c r="C44" i="3" s="1"/>
  <c r="C278" i="3" s="1"/>
  <c r="C281" i="3"/>
</calcChain>
</file>

<file path=xl/sharedStrings.xml><?xml version="1.0" encoding="utf-8"?>
<sst xmlns="http://schemas.openxmlformats.org/spreadsheetml/2006/main" count="651" uniqueCount="180">
  <si>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</si>
  <si>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</si>
  <si>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</si>
  <si>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</si>
  <si>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</si>
  <si>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</si>
  <si>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</si>
  <si>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</si>
  <si>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</si>
  <si>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</si>
  <si>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</si>
  <si>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</si>
  <si>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</si>
  <si>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</si>
  <si>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</si>
  <si>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</si>
  <si>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</si>
  <si>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</si>
  <si>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</si>
  <si>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</si>
  <si>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</si>
  <si>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</si>
  <si>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</si>
  <si>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</si>
  <si>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</si>
  <si>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</si>
  <si>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</si>
  <si>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</si>
  <si>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</si>
  <si>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</si>
  <si>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</si>
  <si>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</si>
  <si>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</si>
  <si>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</si>
  <si>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</si>
  <si>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</si>
  <si>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</si>
  <si>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</si>
  <si>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</si>
  <si>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</si>
  <si>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</si>
  <si>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</si>
  <si>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</si>
  <si>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</si>
  <si>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</si>
  <si>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</si>
  <si>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</si>
  <si>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</si>
  <si>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</si>
  <si>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</si>
  <si>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</si>
  <si>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</si>
  <si>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</si>
  <si>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</si>
  <si>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</si>
  <si>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</si>
  <si>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</si>
  <si>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</si>
  <si>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</si>
  <si>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</si>
  <si>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</si>
  <si>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</si>
  <si>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</si>
  <si>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</si>
  <si>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</si>
  <si>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</si>
  <si>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</si>
  <si>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</si>
  <si>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</si>
  <si>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</si>
  <si>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</si>
  <si>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</si>
  <si>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</si>
  <si>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</si>
  <si>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</si>
  <si>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</si>
  <si>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</si>
  <si>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</si>
  <si>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</si>
  <si>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</si>
  <si>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</si>
  <si>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</si>
  <si>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</si>
  <si>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</si>
  <si>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</si>
  <si>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</si>
  <si>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</si>
  <si>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</si>
  <si>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</si>
  <si>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</si>
  <si>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</si>
  <si>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</si>
  <si>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</si>
  <si>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</si>
  <si>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</si>
  <si>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</si>
  <si>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</si>
  <si>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</si>
  <si>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</si>
  <si>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</si>
  <si>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</si>
  <si>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</si>
  <si>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</si>
  <si>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</si>
  <si>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</si>
  <si>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</si>
  <si>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</si>
  <si>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бюджетам муниципальных районов 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</si>
  <si>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</si>
  <si>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Субсидии бюджетам муниципальных районов и бюджетам городских округов  на строительство (реконструкцию) объектов обеспечивающей инфраструктуры с длительным сроком окупаемости, входящих в состав инвестиционных проектов по созданию туристских кластеров</t>
  </si>
  <si>
    <t xml:space="preserve">Субсидии бюджетам муниципальных районов и бюджетам городских округов на реализацию вопросов местного значения в сфере образования, культуры, физической культуры и спорта
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</si>
  <si>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</si>
  <si>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>Субсидии на модернизацию муниципальных детских школ искусств по видам искусств путем их капитального ремонта в рамках поддержки отрасли культуры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</si>
  <si>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>(субсидии)</t>
    </r>
  </si>
  <si>
    <t>(рублей)</t>
  </si>
  <si>
    <t>Ремонт, капитальный ремонт, разметку дорог, ремонт тротуаров и устройство освещения</t>
  </si>
  <si>
    <t xml:space="preserve"> Строительство и реконструкцию автомобильных дорог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</si>
  <si>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</si>
  <si>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(субсидии)</t>
    </r>
  </si>
  <si>
    <t>% исполнения к уточненному плану</t>
  </si>
  <si>
    <t>Наименование получателя</t>
  </si>
  <si>
    <t>6=5/3*100</t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</si>
  <si>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</si>
  <si>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</si>
  <si>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</si>
  <si>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</si>
  <si>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t xml:space="preserve">- республиканского бюджета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</si>
  <si>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</si>
  <si>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</si>
  <si>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</si>
  <si>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Администрации районов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</si>
  <si>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</si>
  <si>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</si>
  <si>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</si>
  <si>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</si>
  <si>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</si>
  <si>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</si>
  <si>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Администрация г.Чебоксары </t>
  </si>
  <si>
    <t>Управление физической культуры и спорта администрации г.Чебоксары</t>
  </si>
  <si>
    <t>Строительство дороги № 2 в I очереди 7 микрорайона центральной части г.Чебоксары</t>
  </si>
  <si>
    <t>Субвенция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</si>
  <si>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год"</t>
  </si>
  <si>
    <t xml:space="preserve">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 </t>
  </si>
  <si>
    <t>Субвенции бюджетам муниципальных районов и бюджетам городских округов на выплату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</si>
  <si>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</si>
  <si>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детских школ искусств 
</t>
  </si>
  <si>
    <t>Начальник финансового управления администрации города Чебоксары</t>
  </si>
  <si>
    <t>Н.Г. Куликова</t>
  </si>
  <si>
    <t xml:space="preserve">       Сведения о субсидиях, субвенциях, иных межбюджетных трансфертах по состоянию на 01.02.2022</t>
  </si>
  <si>
    <t>План на 01.02.2022</t>
  </si>
  <si>
    <t xml:space="preserve">Поступило из вышестоящего бюджета  по состоянию на 01.02.2022 </t>
  </si>
  <si>
    <t>Кассовые расходы на 01.02.2022</t>
  </si>
  <si>
    <t>Субсидии бюджетам городских округов на проведение комплексных кадастровых работ</t>
  </si>
  <si>
    <t xml:space="preserve">Горкомимущество администрации г.Чебоксары 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</si>
  <si>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</si>
  <si>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</si>
  <si>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Субсидии на строительство дороги с пешеходным бульваром по ул. З. Яковлевой в III микрорайоне центральной части г. Чебоксары</t>
  </si>
  <si>
    <t>Субсидии на строительство участка дороги № 2 (выезд на Ядринское шоссе) на перекрестке дорог № 2, 3, 4 в мкр. "Университетский 2"</t>
  </si>
  <si>
    <t>Субсидии на строительство объекта "Магистральные внутриквартальные дороги в микрорайоне 2А центральной части города Чебоксары "Грязевская стрелка", ограниченной улицами Гагарина, Ярмарочная, Пионерская, Калинина"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</si>
  <si>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</si>
  <si>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на реконструкцию Московской набережной 5 этап</t>
  </si>
  <si>
    <t>Субсидии на строительство объекта "Защитные сооружения на р. Волга в районе базы отдыха в районе 116 квартала Сосновского участкового лесничества КУ "Чебоксарское лесничество"</t>
  </si>
  <si>
    <t>Субсидии на строительство инженерной инфраструктуры грязелечебницы АО "Санаторий "Чувашиякурорт" по адресу: Чувашская Республика, г.Чебоксары, ул. Мичмана Павлова, д. 29</t>
  </si>
  <si>
    <t>Субсидии на строительство выставочно-экспозиционного, туристического павильона на Красной площади г.Чебоксары</t>
  </si>
  <si>
    <t xml:space="preserve">Субвенции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</si>
  <si>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Субсидии на строительство объекта "Сеть ливневой канализации в I очереди VII микрорайона центральной части города Чебоксары"</t>
  </si>
  <si>
    <t>Субсидии на строительство объекта "Ливневые очистные сооружения в микрорайоне "Акварель", ограниченном жилыми домами по ул. Академика Королева, ул. Гражданская, ул. Дементьева в г. Чебоксары"</t>
  </si>
  <si>
    <t>Субсидии на строительство объекта "Сеть водоснабжения в микрорайоне "Акварель", ограниченном жилыми домами по ул. Академика Королева, ул. Гражданская, ул. Дементьева в г. Чебоксары"</t>
  </si>
  <si>
    <t>Субсидии на строительство объекта "Сеть ливневой канализации в микрорайоне "Олимп" по ул. З. Яковлевой, 58 г. Чебоксары"</t>
  </si>
  <si>
    <t>Субсидии на строительство объекта "Сети водоснабжения в микрорайоне 2А центральной части города Чебоксары "Грязевская стрелка", ограниченной улицами Гагарина, Ярмарочная, Пионерская, Калинина</t>
  </si>
  <si>
    <t>Субсидии на строительство объекта "Сети ливневой канализации в микрорайоне 2А центральной части города Чебоксары "Грязевская стрелка", ограниченной улицами Гагарина, Ярмарочная, Пионерская, Калинина"</t>
  </si>
  <si>
    <t xml:space="preserve">Субсидии на 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</si>
  <si>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Субсидии бюджетам муниципальных районов,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</si>
  <si>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оснащения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
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</si>
  <si>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 ДОУ
</t>
  </si>
  <si>
    <t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</si>
  <si>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Субсидии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
</t>
  </si>
  <si>
    <t xml:space="preserve">Иные межбюджетные трансферты бюджетам городских округов на создание модельных муниципальных библиотек </t>
  </si>
  <si>
    <t xml:space="preserve">Субвенции бюджетам городских округов для осуществления полномочий Российской Федерации по обеспечению жильем граждан, уволенных с военной службы (службы), и приравненных к ним лиц </t>
  </si>
  <si>
    <t>Субсидии бюджетам городских округов на организацию и проведение  IX Международных игр боевых искусств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</si>
</sst>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4" fontId="0" fillId="0" borderId="0" xfId="0" applyNumberFormat="1"/>
    <xf numFmtId="0" fontId="6" fillId="2" borderId="1" xfId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2" applyNumberFormat="1" applyFont="1" applyFill="1" applyBorder="1" applyAlignment="1">
      <alignment horizontal="left" vertical="top" wrapText="1" indent="4"/>
    </xf>
    <xf numFmtId="0" fontId="11" fillId="0" borderId="0" xfId="0" applyFont="1"/>
    <xf numFmtId="49" fontId="3" fillId="2" borderId="1" xfId="2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right" wrapText="1"/>
    </xf>
    <xf numFmtId="4" fontId="6" fillId="2" borderId="1" xfId="1" applyNumberFormat="1" applyFont="1" applyFill="1" applyBorder="1" applyAlignment="1">
      <alignment horizontal="right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vertical="top"/>
    </xf>
    <xf numFmtId="4" fontId="3" fillId="2" borderId="1" xfId="2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1" fillId="2" borderId="1" xfId="2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/>
    <xf numFmtId="4" fontId="6" fillId="2" borderId="1" xfId="1" applyNumberFormat="1" applyFont="1" applyFill="1" applyBorder="1" applyAlignment="1">
      <alignment horizontal="right" wrapText="1"/>
    </xf>
    <xf numFmtId="4" fontId="3" fillId="2" borderId="1" xfId="2" applyNumberFormat="1" applyFont="1" applyFill="1" applyBorder="1" applyAlignment="1">
      <alignment horizontal="right" vertical="top"/>
    </xf>
    <xf numFmtId="49" fontId="3" fillId="2" borderId="1" xfId="3" applyNumberFormat="1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center" vertical="top" wrapText="1"/>
    </xf>
    <xf numFmtId="0" fontId="10" fillId="0" borderId="0" xfId="0" applyFont="1"/>
    <xf numFmtId="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left" vertical="top" wrapText="1" indent="2"/>
    </xf>
    <xf numFmtId="49" fontId="6" fillId="2" borderId="1" xfId="2" applyNumberFormat="1" applyFont="1" applyFill="1" applyBorder="1" applyAlignment="1">
      <alignment horizontal="left" vertical="top" wrapText="1" indent="2"/>
    </xf>
    <xf numFmtId="0" fontId="1" fillId="2" borderId="0" xfId="0" applyFont="1" applyFill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21875" defaultRowHeight="14.4" x14ac:dyDescent="0.3"/>
  <cols>
    <col min="1" max="1" width="6" style="1" customWidth="1"/>
    <col min="2" max="2" width="73.5546875" style="1" customWidth="1"/>
    <col min="3" max="5" width="15" style="1" customWidth="1"/>
    <col min="6" max="6" width="10.44140625" style="1" bestFit="1" customWidth="1"/>
    <col min="7" max="7" width="9.21875" style="1"/>
    <col min="8" max="8" width="14.5546875" style="1" customWidth="1"/>
    <col min="9" max="16384" width="9.21875" style="1"/>
  </cols>
  <sheetData>
    <row r="1" spans="1:5" ht="21" customHeight="1" x14ac:dyDescent="0.3">
      <c r="A1" s="85"/>
      <c r="B1" s="85"/>
      <c r="C1" s="85"/>
      <c r="D1" s="85"/>
      <c r="E1" s="85"/>
    </row>
    <row r="2" spans="1:5" ht="29.25" customHeight="1" x14ac:dyDescent="0.3">
      <c r="A2" s="86" t="s">
        <v>56</v>
      </c>
      <c r="B2" s="86"/>
      <c r="C2" s="86"/>
      <c r="D2" s="86"/>
      <c r="E2" s="86"/>
    </row>
    <row r="3" spans="1:5" ht="14.85" customHeight="1" x14ac:dyDescent="0.3">
      <c r="A3" s="87" t="s">
        <v>4</v>
      </c>
      <c r="B3" s="89" t="s">
        <v>5</v>
      </c>
      <c r="C3" s="89" t="s">
        <v>57</v>
      </c>
      <c r="D3" s="89" t="s">
        <v>58</v>
      </c>
      <c r="E3" s="89" t="s">
        <v>59</v>
      </c>
    </row>
    <row r="4" spans="1:5" ht="24.6" customHeight="1" x14ac:dyDescent="0.3">
      <c r="A4" s="88"/>
      <c r="B4" s="90"/>
      <c r="C4" s="90"/>
      <c r="D4" s="90"/>
      <c r="E4" s="90"/>
    </row>
    <row r="5" spans="1:5" ht="15.6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.6" x14ac:dyDescent="0.3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3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6" x14ac:dyDescent="0.3">
      <c r="A8" s="32"/>
      <c r="B8" s="11" t="s">
        <v>8</v>
      </c>
      <c r="C8" s="12"/>
      <c r="D8" s="12"/>
      <c r="E8" s="12"/>
    </row>
    <row r="9" spans="1:5" ht="15.6" x14ac:dyDescent="0.3">
      <c r="A9" s="32"/>
      <c r="B9" s="11" t="s">
        <v>9</v>
      </c>
      <c r="C9" s="42"/>
      <c r="D9" s="42"/>
      <c r="E9" s="42"/>
    </row>
    <row r="10" spans="1:5" ht="15.6" x14ac:dyDescent="0.3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599999999999994" customHeight="1" x14ac:dyDescent="0.3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6" x14ac:dyDescent="0.3">
      <c r="A12" s="32"/>
      <c r="B12" s="11" t="s">
        <v>8</v>
      </c>
      <c r="C12" s="42"/>
      <c r="D12" s="42"/>
      <c r="E12" s="42"/>
    </row>
    <row r="13" spans="1:5" ht="15.6" x14ac:dyDescent="0.3">
      <c r="A13" s="32"/>
      <c r="B13" s="11" t="s">
        <v>9</v>
      </c>
      <c r="C13" s="42"/>
      <c r="D13" s="42"/>
      <c r="E13" s="42"/>
    </row>
    <row r="14" spans="1:5" ht="15.6" x14ac:dyDescent="0.3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3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6" x14ac:dyDescent="0.3">
      <c r="A16" s="32"/>
      <c r="B16" s="11" t="s">
        <v>8</v>
      </c>
      <c r="C16" s="42"/>
      <c r="D16" s="42"/>
      <c r="E16" s="42"/>
    </row>
    <row r="17" spans="1:5" ht="15.6" x14ac:dyDescent="0.3">
      <c r="A17" s="32"/>
      <c r="B17" s="11" t="s">
        <v>9</v>
      </c>
      <c r="C17" s="42"/>
      <c r="D17" s="42"/>
      <c r="E17" s="42"/>
    </row>
    <row r="18" spans="1:5" ht="15.6" x14ac:dyDescent="0.3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3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6" x14ac:dyDescent="0.3">
      <c r="A20" s="32"/>
      <c r="B20" s="11" t="s">
        <v>8</v>
      </c>
      <c r="C20" s="42"/>
      <c r="D20" s="42"/>
      <c r="E20" s="42"/>
    </row>
    <row r="21" spans="1:5" ht="15.6" x14ac:dyDescent="0.3">
      <c r="A21" s="32"/>
      <c r="B21" s="11" t="s">
        <v>9</v>
      </c>
      <c r="C21" s="42"/>
      <c r="D21" s="42"/>
      <c r="E21" s="42"/>
    </row>
    <row r="22" spans="1:5" ht="15.6" x14ac:dyDescent="0.3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3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6" x14ac:dyDescent="0.3">
      <c r="A24" s="31"/>
      <c r="B24" s="11" t="s">
        <v>8</v>
      </c>
      <c r="C24" s="42"/>
      <c r="D24" s="42"/>
      <c r="E24" s="42"/>
    </row>
    <row r="25" spans="1:5" ht="15.6" x14ac:dyDescent="0.3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6" x14ac:dyDescent="0.3">
      <c r="A26" s="31"/>
      <c r="B26" s="11" t="s">
        <v>12</v>
      </c>
      <c r="C26" s="42"/>
      <c r="D26" s="42"/>
      <c r="E26" s="42"/>
    </row>
    <row r="27" spans="1:5" ht="33.6" customHeight="1" x14ac:dyDescent="0.3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6" x14ac:dyDescent="0.3">
      <c r="A28" s="32"/>
      <c r="B28" s="11" t="s">
        <v>8</v>
      </c>
      <c r="C28" s="42"/>
      <c r="D28" s="42"/>
      <c r="E28" s="42"/>
    </row>
    <row r="29" spans="1:5" ht="15.6" x14ac:dyDescent="0.3">
      <c r="A29" s="32"/>
      <c r="B29" s="11" t="s">
        <v>9</v>
      </c>
      <c r="C29" s="42"/>
      <c r="D29" s="42"/>
      <c r="E29" s="42"/>
    </row>
    <row r="30" spans="1:5" ht="15.6" x14ac:dyDescent="0.3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85" customHeight="1" x14ac:dyDescent="0.3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6" x14ac:dyDescent="0.3">
      <c r="A32" s="29"/>
      <c r="B32" s="11" t="s">
        <v>8</v>
      </c>
      <c r="C32" s="42"/>
      <c r="D32" s="42"/>
      <c r="E32" s="42"/>
    </row>
    <row r="33" spans="1:5" ht="15.6" x14ac:dyDescent="0.3">
      <c r="A33" s="32"/>
      <c r="B33" s="11" t="s">
        <v>9</v>
      </c>
      <c r="C33" s="42"/>
      <c r="D33" s="42"/>
      <c r="E33" s="42"/>
    </row>
    <row r="34" spans="1:5" ht="15.6" x14ac:dyDescent="0.3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8" x14ac:dyDescent="0.3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6" x14ac:dyDescent="0.3">
      <c r="A36" s="32"/>
      <c r="B36" s="41" t="s">
        <v>8</v>
      </c>
      <c r="C36" s="42"/>
      <c r="D36" s="42"/>
      <c r="E36" s="42"/>
    </row>
    <row r="37" spans="1:5" ht="15.6" x14ac:dyDescent="0.3">
      <c r="A37" s="32"/>
      <c r="B37" s="41" t="s">
        <v>9</v>
      </c>
      <c r="C37" s="42">
        <v>3172.5</v>
      </c>
      <c r="D37" s="42"/>
      <c r="E37" s="42"/>
    </row>
    <row r="38" spans="1:5" ht="15.6" x14ac:dyDescent="0.3">
      <c r="A38" s="32"/>
      <c r="B38" s="41" t="s">
        <v>18</v>
      </c>
      <c r="C38" s="42"/>
      <c r="D38" s="42"/>
      <c r="E38" s="42"/>
    </row>
    <row r="39" spans="1:5" ht="31.2" x14ac:dyDescent="0.3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3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6" x14ac:dyDescent="0.3">
      <c r="A41" s="29"/>
      <c r="B41" s="11" t="s">
        <v>8</v>
      </c>
      <c r="C41" s="42"/>
      <c r="D41" s="42"/>
      <c r="E41" s="42"/>
    </row>
    <row r="42" spans="1:5" ht="15.6" x14ac:dyDescent="0.3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6" x14ac:dyDescent="0.3">
      <c r="A43" s="32"/>
      <c r="B43" s="11" t="s">
        <v>18</v>
      </c>
      <c r="C43" s="42"/>
      <c r="D43" s="42"/>
      <c r="E43" s="42"/>
    </row>
    <row r="44" spans="1:5" ht="15.6" x14ac:dyDescent="0.3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3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6" x14ac:dyDescent="0.3">
      <c r="A46" s="29"/>
      <c r="B46" s="36" t="s">
        <v>0</v>
      </c>
      <c r="C46" s="3"/>
      <c r="D46" s="3"/>
      <c r="E46" s="3"/>
    </row>
    <row r="47" spans="1:5" ht="23.85" customHeight="1" x14ac:dyDescent="0.3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6" x14ac:dyDescent="0.3">
      <c r="A48" s="29"/>
      <c r="B48" s="36" t="s">
        <v>0</v>
      </c>
      <c r="C48" s="42"/>
      <c r="D48" s="42"/>
      <c r="E48" s="42"/>
    </row>
    <row r="49" spans="1:8" ht="15.6" x14ac:dyDescent="0.3">
      <c r="A49" s="29"/>
      <c r="B49" s="17" t="s">
        <v>9</v>
      </c>
      <c r="C49" s="42"/>
      <c r="D49" s="42"/>
      <c r="E49" s="42"/>
    </row>
    <row r="50" spans="1:8" ht="15.6" x14ac:dyDescent="0.3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6" x14ac:dyDescent="0.3">
      <c r="A51" s="29"/>
      <c r="B51" s="36" t="s">
        <v>0</v>
      </c>
      <c r="C51" s="42"/>
      <c r="D51" s="42"/>
      <c r="E51" s="42"/>
    </row>
    <row r="52" spans="1:8" ht="15.6" x14ac:dyDescent="0.3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3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6" x14ac:dyDescent="0.3">
      <c r="A54" s="29"/>
      <c r="B54" s="11" t="s">
        <v>8</v>
      </c>
      <c r="C54" s="42"/>
      <c r="D54" s="42"/>
      <c r="E54" s="42"/>
    </row>
    <row r="55" spans="1:8" ht="15.6" x14ac:dyDescent="0.3">
      <c r="A55" s="29"/>
      <c r="B55" s="11" t="s">
        <v>9</v>
      </c>
      <c r="C55" s="42"/>
      <c r="D55" s="42"/>
      <c r="E55" s="42"/>
    </row>
    <row r="56" spans="1:8" ht="15.6" x14ac:dyDescent="0.3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3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6" x14ac:dyDescent="0.3">
      <c r="A58" s="29"/>
      <c r="B58" s="11" t="s">
        <v>8</v>
      </c>
      <c r="C58" s="42"/>
      <c r="D58" s="42"/>
      <c r="E58" s="42"/>
    </row>
    <row r="59" spans="1:8" ht="15.6" x14ac:dyDescent="0.3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6" x14ac:dyDescent="0.3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6" x14ac:dyDescent="0.3">
      <c r="A61" s="29"/>
      <c r="B61" s="17" t="s">
        <v>0</v>
      </c>
      <c r="C61" s="42"/>
      <c r="D61" s="42"/>
      <c r="E61" s="42"/>
    </row>
    <row r="62" spans="1:8" ht="36.6" customHeight="1" x14ac:dyDescent="0.3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6" x14ac:dyDescent="0.3">
      <c r="A63" s="29"/>
      <c r="B63" s="17" t="s">
        <v>8</v>
      </c>
      <c r="C63" s="42"/>
      <c r="D63" s="42"/>
      <c r="E63" s="42"/>
    </row>
    <row r="64" spans="1:8" ht="15.6" x14ac:dyDescent="0.3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6" x14ac:dyDescent="0.3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3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6" x14ac:dyDescent="0.3">
      <c r="A67" s="29"/>
      <c r="B67" s="17" t="s">
        <v>8</v>
      </c>
      <c r="C67" s="42"/>
      <c r="D67" s="42"/>
      <c r="E67" s="42"/>
    </row>
    <row r="68" spans="1:5" ht="15.6" x14ac:dyDescent="0.3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6" x14ac:dyDescent="0.3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6" x14ac:dyDescent="0.3">
      <c r="A70" s="29"/>
      <c r="B70" s="40" t="s">
        <v>8</v>
      </c>
      <c r="C70" s="42"/>
      <c r="D70" s="42"/>
      <c r="E70" s="42"/>
    </row>
    <row r="71" spans="1:5" ht="117" customHeight="1" x14ac:dyDescent="0.3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6" x14ac:dyDescent="0.3">
      <c r="A72" s="29"/>
      <c r="B72" s="40" t="s">
        <v>8</v>
      </c>
      <c r="C72" s="42"/>
      <c r="D72" s="42"/>
      <c r="E72" s="42"/>
    </row>
    <row r="73" spans="1:5" ht="15.6" x14ac:dyDescent="0.3">
      <c r="A73" s="29"/>
      <c r="B73" s="40" t="s">
        <v>9</v>
      </c>
      <c r="C73" s="42">
        <v>187309.5</v>
      </c>
      <c r="D73" s="42"/>
      <c r="E73" s="42"/>
    </row>
    <row r="74" spans="1:5" ht="15.6" x14ac:dyDescent="0.3">
      <c r="A74" s="29"/>
      <c r="B74" s="40" t="s">
        <v>12</v>
      </c>
      <c r="C74" s="42">
        <v>149847.6</v>
      </c>
      <c r="D74" s="42"/>
      <c r="E74" s="42"/>
    </row>
    <row r="75" spans="1:5" ht="46.8" x14ac:dyDescent="0.3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6" x14ac:dyDescent="0.3">
      <c r="A76" s="29"/>
      <c r="B76" s="40" t="s">
        <v>8</v>
      </c>
      <c r="C76" s="42"/>
      <c r="D76" s="42"/>
      <c r="E76" s="42"/>
    </row>
    <row r="77" spans="1:5" ht="15.6" x14ac:dyDescent="0.3">
      <c r="A77" s="29"/>
      <c r="B77" s="40" t="s">
        <v>9</v>
      </c>
      <c r="C77" s="42">
        <v>32117.200000000001</v>
      </c>
      <c r="D77" s="42"/>
      <c r="E77" s="42"/>
    </row>
    <row r="78" spans="1:5" ht="15.6" x14ac:dyDescent="0.3">
      <c r="A78" s="29"/>
      <c r="B78" s="40" t="s">
        <v>12</v>
      </c>
      <c r="C78" s="42">
        <v>25693.8</v>
      </c>
      <c r="D78" s="42"/>
      <c r="E78" s="42"/>
    </row>
    <row r="79" spans="1:5" ht="31.2" x14ac:dyDescent="0.3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6" x14ac:dyDescent="0.3">
      <c r="A80" s="29"/>
      <c r="B80" s="40" t="s">
        <v>8</v>
      </c>
      <c r="C80" s="42"/>
      <c r="D80" s="42"/>
      <c r="E80" s="42"/>
    </row>
    <row r="81" spans="1:5" ht="15.6" x14ac:dyDescent="0.3">
      <c r="A81" s="29"/>
      <c r="B81" s="40" t="s">
        <v>9</v>
      </c>
      <c r="C81" s="42">
        <v>19500</v>
      </c>
      <c r="D81" s="42"/>
      <c r="E81" s="42"/>
    </row>
    <row r="82" spans="1:5" ht="15.6" x14ac:dyDescent="0.3">
      <c r="A82" s="29"/>
      <c r="B82" s="40" t="s">
        <v>12</v>
      </c>
      <c r="C82" s="42">
        <v>15600</v>
      </c>
      <c r="D82" s="42"/>
      <c r="E82" s="42"/>
    </row>
    <row r="83" spans="1:5" ht="32.85" customHeight="1" x14ac:dyDescent="0.3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6" x14ac:dyDescent="0.3">
      <c r="A84" s="29"/>
      <c r="B84" s="40" t="s">
        <v>8</v>
      </c>
      <c r="C84" s="42"/>
      <c r="D84" s="42"/>
      <c r="E84" s="42"/>
    </row>
    <row r="85" spans="1:5" ht="15.6" x14ac:dyDescent="0.3">
      <c r="A85" s="29"/>
      <c r="B85" s="40" t="s">
        <v>9</v>
      </c>
      <c r="C85" s="42">
        <v>84108.7</v>
      </c>
      <c r="D85" s="42"/>
      <c r="E85" s="42"/>
    </row>
    <row r="86" spans="1:5" ht="15.6" x14ac:dyDescent="0.3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3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6" x14ac:dyDescent="0.3">
      <c r="A88" s="29"/>
      <c r="B88" s="40" t="s">
        <v>8</v>
      </c>
      <c r="C88" s="42"/>
      <c r="D88" s="42"/>
      <c r="E88" s="42"/>
    </row>
    <row r="89" spans="1:5" ht="15.6" x14ac:dyDescent="0.3">
      <c r="A89" s="29"/>
      <c r="B89" s="40" t="s">
        <v>9</v>
      </c>
      <c r="C89" s="42"/>
      <c r="D89" s="42">
        <v>487489.5</v>
      </c>
      <c r="E89" s="42"/>
    </row>
    <row r="90" spans="1:5" ht="15.6" x14ac:dyDescent="0.3">
      <c r="A90" s="29"/>
      <c r="B90" s="40" t="s">
        <v>12</v>
      </c>
      <c r="C90" s="42"/>
      <c r="D90" s="42">
        <v>389991.6</v>
      </c>
      <c r="E90" s="42"/>
    </row>
    <row r="91" spans="1:5" ht="31.2" x14ac:dyDescent="0.3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6" x14ac:dyDescent="0.3">
      <c r="A92" s="29"/>
      <c r="B92" s="40" t="s">
        <v>8</v>
      </c>
      <c r="C92" s="42"/>
      <c r="D92" s="42"/>
      <c r="E92" s="42"/>
    </row>
    <row r="93" spans="1:5" ht="15.6" x14ac:dyDescent="0.3">
      <c r="A93" s="29"/>
      <c r="B93" s="40" t="s">
        <v>9</v>
      </c>
      <c r="C93" s="42"/>
      <c r="D93" s="42"/>
      <c r="E93" s="42">
        <v>377177</v>
      </c>
    </row>
    <row r="94" spans="1:5" ht="15.6" x14ac:dyDescent="0.3">
      <c r="A94" s="29"/>
      <c r="B94" s="40" t="s">
        <v>12</v>
      </c>
      <c r="C94" s="42"/>
      <c r="D94" s="42"/>
      <c r="E94" s="42">
        <v>301741.59999999998</v>
      </c>
    </row>
    <row r="95" spans="1:5" ht="15.6" x14ac:dyDescent="0.3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6" x14ac:dyDescent="0.3">
      <c r="A96" s="29"/>
      <c r="B96" s="40" t="s">
        <v>8</v>
      </c>
      <c r="C96" s="42"/>
      <c r="D96" s="42"/>
      <c r="E96" s="42"/>
    </row>
    <row r="97" spans="1:5" ht="15.6" x14ac:dyDescent="0.3">
      <c r="A97" s="29"/>
      <c r="B97" s="40" t="s">
        <v>9</v>
      </c>
      <c r="C97" s="42"/>
      <c r="D97" s="42"/>
      <c r="E97" s="42">
        <v>16562.5</v>
      </c>
    </row>
    <row r="98" spans="1:5" ht="15.6" x14ac:dyDescent="0.3">
      <c r="A98" s="29"/>
      <c r="B98" s="40" t="s">
        <v>12</v>
      </c>
      <c r="C98" s="42"/>
      <c r="D98" s="42"/>
      <c r="E98" s="42">
        <v>13250</v>
      </c>
    </row>
    <row r="99" spans="1:5" ht="33.6" customHeight="1" x14ac:dyDescent="0.3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6" x14ac:dyDescent="0.3">
      <c r="A100" s="29"/>
      <c r="B100" s="40" t="s">
        <v>8</v>
      </c>
      <c r="C100" s="42"/>
      <c r="D100" s="42"/>
      <c r="E100" s="42"/>
    </row>
    <row r="101" spans="1:5" ht="15.6" x14ac:dyDescent="0.3">
      <c r="A101" s="29"/>
      <c r="B101" s="40" t="s">
        <v>9</v>
      </c>
      <c r="C101" s="42"/>
      <c r="D101" s="42"/>
      <c r="E101" s="42">
        <v>93750</v>
      </c>
    </row>
    <row r="102" spans="1:5" ht="15.6" x14ac:dyDescent="0.3">
      <c r="A102" s="29"/>
      <c r="B102" s="40" t="s">
        <v>12</v>
      </c>
      <c r="C102" s="42"/>
      <c r="D102" s="42"/>
      <c r="E102" s="42">
        <v>75000</v>
      </c>
    </row>
    <row r="103" spans="1:5" ht="38.85" customHeight="1" x14ac:dyDescent="0.3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6" x14ac:dyDescent="0.3">
      <c r="A104" s="29"/>
      <c r="B104" s="11" t="s">
        <v>8</v>
      </c>
      <c r="C104" s="42"/>
      <c r="D104" s="42"/>
      <c r="E104" s="42"/>
    </row>
    <row r="105" spans="1:5" ht="15.6" x14ac:dyDescent="0.3">
      <c r="A105" s="29"/>
      <c r="B105" s="11" t="s">
        <v>9</v>
      </c>
      <c r="C105" s="42">
        <v>22719.9</v>
      </c>
      <c r="D105" s="42"/>
      <c r="E105" s="42"/>
    </row>
    <row r="106" spans="1:5" ht="15.6" x14ac:dyDescent="0.3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3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6" x14ac:dyDescent="0.3">
      <c r="A108" s="29"/>
      <c r="B108" s="11" t="s">
        <v>8</v>
      </c>
      <c r="C108" s="42"/>
      <c r="D108" s="42"/>
      <c r="E108" s="42"/>
    </row>
    <row r="109" spans="1:5" ht="15.6" x14ac:dyDescent="0.3">
      <c r="A109" s="29"/>
      <c r="B109" s="11" t="s">
        <v>9</v>
      </c>
      <c r="C109" s="42">
        <v>53373.1</v>
      </c>
      <c r="D109" s="42"/>
      <c r="E109" s="42"/>
    </row>
    <row r="110" spans="1:5" ht="15.6" x14ac:dyDescent="0.3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3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6" x14ac:dyDescent="0.3">
      <c r="A112" s="29"/>
      <c r="B112" s="11" t="s">
        <v>8</v>
      </c>
      <c r="C112" s="42"/>
      <c r="D112" s="42"/>
      <c r="E112" s="42"/>
    </row>
    <row r="113" spans="1:5" ht="15.6" x14ac:dyDescent="0.3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6" x14ac:dyDescent="0.3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3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6" x14ac:dyDescent="0.3">
      <c r="A116" s="32"/>
      <c r="B116" s="11" t="s">
        <v>8</v>
      </c>
      <c r="C116" s="42"/>
      <c r="D116" s="42"/>
      <c r="E116" s="42"/>
    </row>
    <row r="117" spans="1:5" ht="15.6" x14ac:dyDescent="0.3">
      <c r="A117" s="32"/>
      <c r="B117" s="11" t="s">
        <v>9</v>
      </c>
      <c r="C117" s="42"/>
      <c r="D117" s="42"/>
      <c r="E117" s="42"/>
    </row>
    <row r="118" spans="1:5" ht="15.6" x14ac:dyDescent="0.3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.6" x14ac:dyDescent="0.3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3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6" x14ac:dyDescent="0.3">
      <c r="A121" s="29"/>
      <c r="B121" s="11" t="s">
        <v>8</v>
      </c>
      <c r="C121" s="42"/>
      <c r="D121" s="42"/>
      <c r="E121" s="42"/>
    </row>
    <row r="122" spans="1:5" ht="15.6" x14ac:dyDescent="0.3">
      <c r="A122" s="32"/>
      <c r="B122" s="11" t="s">
        <v>9</v>
      </c>
      <c r="C122" s="42"/>
      <c r="D122" s="42"/>
      <c r="E122" s="42"/>
    </row>
    <row r="123" spans="1:5" ht="15.6" x14ac:dyDescent="0.3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099999999999994" customHeight="1" x14ac:dyDescent="0.3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6" x14ac:dyDescent="0.3">
      <c r="A125" s="32"/>
      <c r="B125" s="11" t="s">
        <v>8</v>
      </c>
      <c r="C125" s="42"/>
      <c r="D125" s="42"/>
      <c r="E125" s="42"/>
    </row>
    <row r="126" spans="1:5" ht="15.6" x14ac:dyDescent="0.3">
      <c r="A126" s="32"/>
      <c r="B126" s="11" t="s">
        <v>9</v>
      </c>
      <c r="C126" s="42"/>
      <c r="D126" s="42"/>
      <c r="E126" s="42"/>
    </row>
    <row r="127" spans="1:5" ht="15.6" x14ac:dyDescent="0.3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3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6" x14ac:dyDescent="0.3">
      <c r="A129" s="29"/>
      <c r="B129" s="11" t="s">
        <v>8</v>
      </c>
      <c r="C129" s="42"/>
      <c r="D129" s="42"/>
      <c r="E129" s="42"/>
    </row>
    <row r="130" spans="1:5" ht="15.6" x14ac:dyDescent="0.3">
      <c r="A130" s="32"/>
      <c r="B130" s="11" t="s">
        <v>9</v>
      </c>
      <c r="C130" s="42"/>
      <c r="D130" s="42"/>
      <c r="E130" s="42"/>
    </row>
    <row r="131" spans="1:5" ht="15.6" x14ac:dyDescent="0.3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3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6" x14ac:dyDescent="0.3">
      <c r="A133" s="29"/>
      <c r="B133" s="11" t="s">
        <v>8</v>
      </c>
      <c r="C133" s="42"/>
      <c r="D133" s="42"/>
      <c r="E133" s="42"/>
    </row>
    <row r="134" spans="1:5" ht="15.6" x14ac:dyDescent="0.3">
      <c r="A134" s="29"/>
      <c r="B134" s="11" t="s">
        <v>15</v>
      </c>
      <c r="C134" s="42"/>
      <c r="D134" s="42"/>
      <c r="E134" s="42"/>
    </row>
    <row r="135" spans="1:5" ht="15.6" x14ac:dyDescent="0.3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35" customHeight="1" x14ac:dyDescent="0.3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6" x14ac:dyDescent="0.3">
      <c r="A137" s="32"/>
      <c r="B137" s="11" t="s">
        <v>8</v>
      </c>
      <c r="C137" s="42"/>
      <c r="D137" s="42"/>
      <c r="E137" s="42"/>
    </row>
    <row r="138" spans="1:5" ht="15.6" x14ac:dyDescent="0.3">
      <c r="A138" s="32"/>
      <c r="B138" s="11" t="s">
        <v>15</v>
      </c>
      <c r="C138" s="42">
        <v>32344.6</v>
      </c>
      <c r="D138" s="42"/>
      <c r="E138" s="42"/>
    </row>
    <row r="139" spans="1:5" ht="15.6" x14ac:dyDescent="0.3">
      <c r="A139" s="32"/>
      <c r="B139" s="11" t="s">
        <v>24</v>
      </c>
      <c r="C139" s="42">
        <v>261.39999999999998</v>
      </c>
      <c r="D139" s="42"/>
      <c r="E139" s="42"/>
    </row>
    <row r="140" spans="1:5" ht="47.1" customHeight="1" x14ac:dyDescent="0.3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6" x14ac:dyDescent="0.3">
      <c r="A141" s="32"/>
      <c r="B141" s="11" t="s">
        <v>8</v>
      </c>
      <c r="C141" s="42"/>
      <c r="D141" s="42"/>
      <c r="E141" s="42"/>
    </row>
    <row r="142" spans="1:5" ht="15.6" x14ac:dyDescent="0.3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6" x14ac:dyDescent="0.3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.6" x14ac:dyDescent="0.3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3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6" x14ac:dyDescent="0.3">
      <c r="A146" s="32"/>
      <c r="B146" s="11" t="s">
        <v>8</v>
      </c>
      <c r="C146" s="42"/>
      <c r="D146" s="42"/>
      <c r="E146" s="42"/>
    </row>
    <row r="147" spans="1:5" ht="15.6" x14ac:dyDescent="0.3">
      <c r="A147" s="32"/>
      <c r="B147" s="11" t="s">
        <v>15</v>
      </c>
      <c r="C147" s="13">
        <v>137451.20000000001</v>
      </c>
      <c r="D147" s="13"/>
      <c r="E147" s="13"/>
    </row>
    <row r="148" spans="1:5" ht="15.6" x14ac:dyDescent="0.3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3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6" x14ac:dyDescent="0.3">
      <c r="A150" s="32"/>
      <c r="B150" s="11" t="s">
        <v>8</v>
      </c>
      <c r="C150" s="42"/>
      <c r="D150" s="42"/>
      <c r="E150" s="42"/>
    </row>
    <row r="151" spans="1:5" ht="15.6" x14ac:dyDescent="0.3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6" x14ac:dyDescent="0.3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.6" x14ac:dyDescent="0.3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3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6" x14ac:dyDescent="0.3">
      <c r="A155" s="32"/>
      <c r="B155" s="9" t="s">
        <v>8</v>
      </c>
      <c r="C155" s="42"/>
      <c r="D155" s="42"/>
      <c r="E155" s="42"/>
    </row>
    <row r="156" spans="1:5" ht="15.6" x14ac:dyDescent="0.3">
      <c r="A156" s="32"/>
      <c r="B156" s="9" t="s">
        <v>9</v>
      </c>
      <c r="C156" s="42"/>
      <c r="D156" s="42"/>
      <c r="E156" s="42"/>
    </row>
    <row r="157" spans="1:5" ht="15.6" x14ac:dyDescent="0.3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" customHeight="1" x14ac:dyDescent="0.3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6" x14ac:dyDescent="0.3">
      <c r="A159" s="29"/>
      <c r="B159" s="11" t="s">
        <v>8</v>
      </c>
      <c r="C159" s="42"/>
      <c r="D159" s="42"/>
      <c r="E159" s="42"/>
    </row>
    <row r="160" spans="1:5" ht="15.6" x14ac:dyDescent="0.3">
      <c r="A160" s="32"/>
      <c r="B160" s="11" t="s">
        <v>9</v>
      </c>
      <c r="C160" s="42"/>
      <c r="D160" s="42"/>
      <c r="E160" s="42"/>
    </row>
    <row r="161" spans="1:5" ht="15.6" x14ac:dyDescent="0.3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349999999999994" customHeight="1" x14ac:dyDescent="0.3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6" x14ac:dyDescent="0.3">
      <c r="A163" s="32"/>
      <c r="B163" s="11" t="s">
        <v>8</v>
      </c>
      <c r="C163" s="42"/>
      <c r="D163" s="42"/>
      <c r="E163" s="42"/>
    </row>
    <row r="164" spans="1:5" ht="15.6" x14ac:dyDescent="0.3">
      <c r="A164" s="32"/>
      <c r="B164" s="11" t="s">
        <v>15</v>
      </c>
      <c r="C164" s="42">
        <v>192063.5</v>
      </c>
      <c r="D164" s="42"/>
      <c r="E164" s="42"/>
    </row>
    <row r="165" spans="1:5" ht="15.6" x14ac:dyDescent="0.3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3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3">
      <c r="A167" s="32"/>
      <c r="B167" s="11" t="s">
        <v>8</v>
      </c>
      <c r="C167" s="42"/>
      <c r="D167" s="42"/>
      <c r="E167" s="42"/>
    </row>
    <row r="168" spans="1:5" ht="15.6" x14ac:dyDescent="0.3">
      <c r="A168" s="32"/>
      <c r="B168" s="11" t="s">
        <v>15</v>
      </c>
      <c r="C168" s="42">
        <v>2025.4</v>
      </c>
      <c r="D168" s="42"/>
      <c r="E168" s="42"/>
    </row>
    <row r="169" spans="1:5" ht="15.6" x14ac:dyDescent="0.3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3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6" x14ac:dyDescent="0.3">
      <c r="A171" s="32"/>
      <c r="B171" s="11" t="s">
        <v>8</v>
      </c>
      <c r="C171" s="42"/>
      <c r="D171" s="42"/>
      <c r="E171" s="42"/>
    </row>
    <row r="172" spans="1:5" ht="15.6" x14ac:dyDescent="0.3">
      <c r="A172" s="32"/>
      <c r="B172" s="11" t="s">
        <v>15</v>
      </c>
      <c r="C172" s="42"/>
      <c r="D172" s="42"/>
      <c r="E172" s="42"/>
    </row>
    <row r="173" spans="1:5" ht="15.6" x14ac:dyDescent="0.3">
      <c r="A173" s="32"/>
      <c r="B173" s="11" t="s">
        <v>27</v>
      </c>
      <c r="C173" s="42">
        <v>18641.099999999999</v>
      </c>
      <c r="D173" s="42"/>
      <c r="E173" s="42"/>
    </row>
    <row r="174" spans="1:5" ht="66.599999999999994" customHeight="1" x14ac:dyDescent="0.3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6" x14ac:dyDescent="0.3">
      <c r="A175" s="32"/>
      <c r="B175" s="11" t="s">
        <v>8</v>
      </c>
      <c r="C175" s="42"/>
      <c r="D175" s="42"/>
      <c r="E175" s="42"/>
    </row>
    <row r="176" spans="1:5" ht="15.6" x14ac:dyDescent="0.3">
      <c r="A176" s="32"/>
      <c r="B176" s="11" t="s">
        <v>15</v>
      </c>
      <c r="C176" s="42"/>
      <c r="D176" s="42"/>
      <c r="E176" s="42"/>
    </row>
    <row r="177" spans="1:5" ht="15.6" x14ac:dyDescent="0.3">
      <c r="A177" s="32"/>
      <c r="B177" s="11" t="s">
        <v>27</v>
      </c>
      <c r="C177" s="42">
        <v>90000</v>
      </c>
      <c r="D177" s="42"/>
      <c r="E177" s="42"/>
    </row>
    <row r="178" spans="1:5" ht="65.849999999999994" customHeight="1" x14ac:dyDescent="0.3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6" x14ac:dyDescent="0.3">
      <c r="A179" s="32"/>
      <c r="B179" s="11" t="s">
        <v>8</v>
      </c>
      <c r="C179" s="42"/>
      <c r="D179" s="42"/>
      <c r="E179" s="42"/>
    </row>
    <row r="180" spans="1:5" ht="15.6" x14ac:dyDescent="0.3">
      <c r="A180" s="32"/>
      <c r="B180" s="11" t="s">
        <v>15</v>
      </c>
      <c r="C180" s="42"/>
      <c r="D180" s="42"/>
      <c r="E180" s="42"/>
    </row>
    <row r="181" spans="1:5" ht="15.6" x14ac:dyDescent="0.3">
      <c r="A181" s="32"/>
      <c r="B181" s="11" t="s">
        <v>27</v>
      </c>
      <c r="C181" s="42">
        <v>30000</v>
      </c>
      <c r="D181" s="42"/>
      <c r="E181" s="42"/>
    </row>
    <row r="182" spans="1:5" ht="51.6" customHeight="1" x14ac:dyDescent="0.3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6" x14ac:dyDescent="0.3">
      <c r="A183" s="32"/>
      <c r="B183" s="11" t="s">
        <v>8</v>
      </c>
      <c r="C183" s="42"/>
      <c r="D183" s="42"/>
      <c r="E183" s="42"/>
    </row>
    <row r="184" spans="1:5" ht="15.6" x14ac:dyDescent="0.3">
      <c r="A184" s="32"/>
      <c r="B184" s="11" t="s">
        <v>15</v>
      </c>
      <c r="C184" s="42"/>
      <c r="D184" s="42"/>
      <c r="E184" s="42"/>
    </row>
    <row r="185" spans="1:5" ht="15.6" x14ac:dyDescent="0.3">
      <c r="A185" s="32"/>
      <c r="B185" s="11" t="s">
        <v>27</v>
      </c>
      <c r="C185" s="42">
        <v>23000</v>
      </c>
      <c r="D185" s="42"/>
      <c r="E185" s="42"/>
    </row>
    <row r="186" spans="1:5" ht="15.6" x14ac:dyDescent="0.3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.2" x14ac:dyDescent="0.3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6" x14ac:dyDescent="0.3">
      <c r="A188" s="32"/>
      <c r="B188" s="11" t="s">
        <v>8</v>
      </c>
      <c r="C188" s="5"/>
      <c r="D188" s="5"/>
      <c r="E188" s="5"/>
    </row>
    <row r="189" spans="1:5" ht="15.6" x14ac:dyDescent="0.3">
      <c r="A189" s="32"/>
      <c r="B189" s="11" t="s">
        <v>15</v>
      </c>
      <c r="C189" s="13">
        <v>88789.5</v>
      </c>
      <c r="D189" s="13"/>
      <c r="E189" s="13"/>
    </row>
    <row r="190" spans="1:5" ht="15.6" x14ac:dyDescent="0.3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3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6" x14ac:dyDescent="0.3">
      <c r="A192" s="32"/>
      <c r="B192" s="11" t="s">
        <v>8</v>
      </c>
      <c r="C192" s="5"/>
      <c r="D192" s="5"/>
      <c r="E192" s="5"/>
    </row>
    <row r="193" spans="1:5" ht="15.6" x14ac:dyDescent="0.3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6" x14ac:dyDescent="0.3">
      <c r="A194" s="32"/>
      <c r="B194" s="11" t="s">
        <v>27</v>
      </c>
      <c r="C194" s="42">
        <v>406.1</v>
      </c>
      <c r="D194" s="42">
        <v>687.2</v>
      </c>
      <c r="E194" s="42"/>
    </row>
    <row r="195" spans="1:5" ht="46.8" x14ac:dyDescent="0.3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6" x14ac:dyDescent="0.3">
      <c r="A196" s="32"/>
      <c r="B196" s="11" t="s">
        <v>8</v>
      </c>
      <c r="C196" s="42"/>
      <c r="D196" s="42"/>
      <c r="E196" s="42"/>
    </row>
    <row r="197" spans="1:5" ht="15.6" x14ac:dyDescent="0.3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6" x14ac:dyDescent="0.3">
      <c r="A198" s="32"/>
      <c r="B198" s="11" t="s">
        <v>27</v>
      </c>
      <c r="C198" s="42">
        <v>406.1</v>
      </c>
      <c r="D198" s="42">
        <v>687.2</v>
      </c>
      <c r="E198" s="42"/>
    </row>
    <row r="199" spans="1:5" ht="46.8" x14ac:dyDescent="0.3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6" x14ac:dyDescent="0.3">
      <c r="A200" s="32"/>
      <c r="B200" s="11" t="s">
        <v>8</v>
      </c>
      <c r="C200" s="42"/>
      <c r="D200" s="42"/>
      <c r="E200" s="42"/>
    </row>
    <row r="201" spans="1:5" ht="15.6" x14ac:dyDescent="0.3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6" x14ac:dyDescent="0.3">
      <c r="A202" s="32"/>
      <c r="B202" s="11" t="s">
        <v>27</v>
      </c>
      <c r="C202" s="42">
        <v>249.6</v>
      </c>
      <c r="D202" s="42">
        <v>687.2</v>
      </c>
      <c r="E202" s="42"/>
    </row>
    <row r="203" spans="1:5" ht="46.8" x14ac:dyDescent="0.3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6" x14ac:dyDescent="0.3">
      <c r="A204" s="32"/>
      <c r="B204" s="11" t="s">
        <v>8</v>
      </c>
      <c r="C204" s="42"/>
      <c r="D204" s="42"/>
      <c r="E204" s="42"/>
    </row>
    <row r="205" spans="1:5" ht="15.6" x14ac:dyDescent="0.3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6" x14ac:dyDescent="0.3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85" customHeight="1" x14ac:dyDescent="0.3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6" x14ac:dyDescent="0.3">
      <c r="A208" s="32"/>
      <c r="B208" s="11" t="s">
        <v>8</v>
      </c>
      <c r="C208" s="42"/>
      <c r="D208" s="42"/>
      <c r="E208" s="42"/>
    </row>
    <row r="209" spans="1:5" ht="15.6" x14ac:dyDescent="0.3">
      <c r="A209" s="32"/>
      <c r="B209" s="11" t="s">
        <v>15</v>
      </c>
      <c r="C209" s="42">
        <v>461400.6</v>
      </c>
      <c r="D209" s="42"/>
      <c r="E209" s="42"/>
    </row>
    <row r="210" spans="1:5" ht="15.6" x14ac:dyDescent="0.3">
      <c r="A210" s="32"/>
      <c r="B210" s="11" t="s">
        <v>27</v>
      </c>
      <c r="C210" s="42">
        <v>23560.9</v>
      </c>
      <c r="D210" s="42"/>
      <c r="E210" s="42"/>
    </row>
    <row r="211" spans="1:5" ht="15.6" x14ac:dyDescent="0.3">
      <c r="A211" s="32"/>
      <c r="B211" s="11" t="s">
        <v>27</v>
      </c>
      <c r="C211" s="42">
        <v>11857.8</v>
      </c>
      <c r="D211" s="42"/>
      <c r="E211" s="42"/>
    </row>
    <row r="212" spans="1:5" ht="34.35" customHeight="1" x14ac:dyDescent="0.3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6" x14ac:dyDescent="0.3">
      <c r="A213" s="32"/>
      <c r="B213" s="11" t="s">
        <v>8</v>
      </c>
      <c r="C213" s="42"/>
      <c r="D213" s="42"/>
      <c r="E213" s="42"/>
    </row>
    <row r="214" spans="1:5" ht="15.6" x14ac:dyDescent="0.3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6" x14ac:dyDescent="0.3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.6" x14ac:dyDescent="0.3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85" customHeight="1" x14ac:dyDescent="0.3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6" x14ac:dyDescent="0.3">
      <c r="A218" s="32"/>
      <c r="B218" s="11" t="s">
        <v>8</v>
      </c>
      <c r="C218" s="42"/>
      <c r="D218" s="42"/>
      <c r="E218" s="42"/>
    </row>
    <row r="219" spans="1:5" ht="15.6" x14ac:dyDescent="0.3">
      <c r="A219" s="32"/>
      <c r="B219" s="11" t="s">
        <v>15</v>
      </c>
      <c r="C219" s="42">
        <v>0</v>
      </c>
      <c r="D219" s="42">
        <v>0</v>
      </c>
      <c r="E219" s="42"/>
    </row>
    <row r="220" spans="1:5" ht="15.6" x14ac:dyDescent="0.3">
      <c r="A220" s="32"/>
      <c r="B220" s="11" t="s">
        <v>27</v>
      </c>
      <c r="C220" s="42">
        <v>0</v>
      </c>
      <c r="D220" s="42">
        <v>0</v>
      </c>
      <c r="E220" s="42"/>
    </row>
    <row r="221" spans="1:5" ht="64.349999999999994" customHeight="1" x14ac:dyDescent="0.3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6" x14ac:dyDescent="0.3">
      <c r="A222" s="32"/>
      <c r="B222" s="11" t="s">
        <v>8</v>
      </c>
      <c r="C222" s="42"/>
      <c r="D222" s="42"/>
      <c r="E222" s="42"/>
    </row>
    <row r="223" spans="1:5" ht="15.6" x14ac:dyDescent="0.3">
      <c r="A223" s="32"/>
      <c r="B223" s="11" t="s">
        <v>15</v>
      </c>
      <c r="C223" s="42">
        <v>29.9</v>
      </c>
      <c r="D223" s="42"/>
      <c r="E223" s="42"/>
    </row>
    <row r="224" spans="1:5" ht="15.6" x14ac:dyDescent="0.3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3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6" x14ac:dyDescent="0.3">
      <c r="A226" s="32"/>
      <c r="B226" s="11" t="s">
        <v>8</v>
      </c>
      <c r="C226" s="42"/>
      <c r="D226" s="42"/>
      <c r="E226" s="42"/>
    </row>
    <row r="227" spans="1:5" ht="15.6" x14ac:dyDescent="0.3">
      <c r="A227" s="32"/>
      <c r="B227" s="11" t="s">
        <v>15</v>
      </c>
      <c r="C227" s="42"/>
      <c r="D227" s="42"/>
      <c r="E227" s="42"/>
    </row>
    <row r="228" spans="1:5" ht="15.6" x14ac:dyDescent="0.3">
      <c r="A228" s="32"/>
      <c r="B228" s="11" t="s">
        <v>27</v>
      </c>
      <c r="C228" s="42">
        <v>5300</v>
      </c>
      <c r="D228" s="42"/>
      <c r="E228" s="42"/>
    </row>
    <row r="229" spans="1:5" ht="48.6" customHeight="1" x14ac:dyDescent="0.3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6" x14ac:dyDescent="0.3">
      <c r="A230" s="32"/>
      <c r="B230" s="11" t="s">
        <v>8</v>
      </c>
      <c r="C230" s="42"/>
      <c r="D230" s="42"/>
      <c r="E230" s="42"/>
    </row>
    <row r="231" spans="1:5" ht="15.6" x14ac:dyDescent="0.3">
      <c r="A231" s="32"/>
      <c r="B231" s="11" t="s">
        <v>15</v>
      </c>
      <c r="C231" s="42"/>
      <c r="D231" s="42"/>
      <c r="E231" s="42"/>
    </row>
    <row r="232" spans="1:5" ht="15.6" x14ac:dyDescent="0.3">
      <c r="A232" s="32"/>
      <c r="B232" s="11" t="s">
        <v>27</v>
      </c>
      <c r="C232" s="42">
        <v>5000</v>
      </c>
      <c r="D232" s="42"/>
      <c r="E232" s="42"/>
    </row>
    <row r="233" spans="1:5" ht="15.6" x14ac:dyDescent="0.3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3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6" x14ac:dyDescent="0.3">
      <c r="A235" s="32"/>
      <c r="B235" s="11" t="s">
        <v>8</v>
      </c>
      <c r="C235" s="42"/>
      <c r="D235" s="42"/>
      <c r="E235" s="42"/>
    </row>
    <row r="236" spans="1:5" ht="15.6" x14ac:dyDescent="0.3">
      <c r="A236" s="32"/>
      <c r="B236" s="11" t="s">
        <v>9</v>
      </c>
      <c r="C236" s="42"/>
      <c r="D236" s="42"/>
      <c r="E236" s="42"/>
    </row>
    <row r="237" spans="1:5" ht="15.6" x14ac:dyDescent="0.3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099999999999994" customHeight="1" x14ac:dyDescent="0.3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6" x14ac:dyDescent="0.3">
      <c r="A239" s="32"/>
      <c r="B239" s="11" t="s">
        <v>8</v>
      </c>
      <c r="C239" s="42"/>
      <c r="D239" s="42"/>
      <c r="E239" s="42"/>
    </row>
    <row r="240" spans="1:5" ht="15.6" x14ac:dyDescent="0.3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6" x14ac:dyDescent="0.3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3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6" x14ac:dyDescent="0.3">
      <c r="A243" s="32"/>
      <c r="B243" s="11" t="s">
        <v>8</v>
      </c>
      <c r="C243" s="42"/>
      <c r="D243" s="42"/>
      <c r="E243" s="42"/>
    </row>
    <row r="244" spans="1:5" ht="15.6" x14ac:dyDescent="0.3">
      <c r="A244" s="32"/>
      <c r="B244" s="11" t="s">
        <v>9</v>
      </c>
      <c r="C244" s="42"/>
      <c r="D244" s="42"/>
      <c r="E244" s="42"/>
    </row>
    <row r="245" spans="1:5" ht="15.6" x14ac:dyDescent="0.3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3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6" x14ac:dyDescent="0.3">
      <c r="A247" s="32"/>
      <c r="B247" s="11" t="s">
        <v>8</v>
      </c>
      <c r="C247" s="42"/>
      <c r="D247" s="42"/>
      <c r="E247" s="42"/>
    </row>
    <row r="248" spans="1:5" ht="15.6" x14ac:dyDescent="0.3">
      <c r="A248" s="32"/>
      <c r="B248" s="11" t="s">
        <v>9</v>
      </c>
      <c r="C248" s="42"/>
      <c r="D248" s="42"/>
      <c r="E248" s="42"/>
    </row>
    <row r="249" spans="1:5" ht="15.6" x14ac:dyDescent="0.3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3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6" x14ac:dyDescent="0.3">
      <c r="A251" s="32"/>
      <c r="B251" s="11" t="s">
        <v>8</v>
      </c>
      <c r="C251" s="42"/>
      <c r="D251" s="42"/>
      <c r="E251" s="42"/>
    </row>
    <row r="252" spans="1:5" ht="15.6" x14ac:dyDescent="0.3">
      <c r="A252" s="32"/>
      <c r="B252" s="11" t="s">
        <v>9</v>
      </c>
      <c r="C252" s="42"/>
      <c r="D252" s="42"/>
      <c r="E252" s="42"/>
    </row>
    <row r="253" spans="1:5" ht="15.6" x14ac:dyDescent="0.3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3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6" x14ac:dyDescent="0.3">
      <c r="A255" s="32"/>
      <c r="B255" s="11" t="s">
        <v>8</v>
      </c>
      <c r="C255" s="42"/>
      <c r="D255" s="42"/>
      <c r="E255" s="42"/>
    </row>
    <row r="256" spans="1:5" ht="15.6" x14ac:dyDescent="0.3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6" x14ac:dyDescent="0.3">
      <c r="A257" s="32"/>
      <c r="B257" s="11" t="s">
        <v>10</v>
      </c>
      <c r="C257" s="42"/>
      <c r="D257" s="42"/>
      <c r="E257" s="42"/>
    </row>
    <row r="258" spans="1:5" ht="114" customHeight="1" x14ac:dyDescent="0.3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6" x14ac:dyDescent="0.3">
      <c r="A259" s="32"/>
      <c r="B259" s="11" t="s">
        <v>8</v>
      </c>
      <c r="C259" s="42"/>
      <c r="D259" s="42"/>
      <c r="E259" s="42"/>
    </row>
    <row r="260" spans="1:5" ht="15.6" x14ac:dyDescent="0.3">
      <c r="A260" s="32"/>
      <c r="B260" s="11" t="s">
        <v>9</v>
      </c>
      <c r="C260" s="42"/>
      <c r="D260" s="42"/>
      <c r="E260" s="42"/>
    </row>
    <row r="261" spans="1:5" ht="15.6" x14ac:dyDescent="0.3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09.2" x14ac:dyDescent="0.3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6" x14ac:dyDescent="0.3">
      <c r="A263" s="32"/>
      <c r="B263" s="11" t="s">
        <v>8</v>
      </c>
      <c r="C263" s="42"/>
      <c r="D263" s="42"/>
      <c r="E263" s="42"/>
    </row>
    <row r="264" spans="1:5" ht="15.6" x14ac:dyDescent="0.3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6" x14ac:dyDescent="0.3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6" x14ac:dyDescent="0.3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" customHeight="1" x14ac:dyDescent="0.3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6" x14ac:dyDescent="0.3">
      <c r="A268" s="32"/>
      <c r="B268" s="11" t="s">
        <v>8</v>
      </c>
      <c r="C268" s="42"/>
      <c r="D268" s="42"/>
      <c r="E268" s="42"/>
    </row>
    <row r="269" spans="1:5" ht="15.6" x14ac:dyDescent="0.3">
      <c r="A269" s="32"/>
      <c r="B269" s="11" t="s">
        <v>9</v>
      </c>
      <c r="C269" s="42"/>
      <c r="D269" s="42"/>
      <c r="E269" s="42"/>
    </row>
    <row r="270" spans="1:5" ht="15.6" x14ac:dyDescent="0.3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.6" x14ac:dyDescent="0.3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3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6" x14ac:dyDescent="0.3">
      <c r="A273" s="29"/>
      <c r="B273" s="11" t="s">
        <v>0</v>
      </c>
      <c r="C273" s="3"/>
      <c r="D273" s="3"/>
      <c r="E273" s="3"/>
    </row>
    <row r="274" spans="1:8" ht="49.5" customHeight="1" x14ac:dyDescent="0.3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6" x14ac:dyDescent="0.3">
      <c r="A275" s="32"/>
      <c r="B275" s="17" t="s">
        <v>8</v>
      </c>
      <c r="C275" s="22"/>
      <c r="D275" s="22"/>
      <c r="E275" s="22"/>
      <c r="F275" s="4"/>
    </row>
    <row r="276" spans="1:8" ht="15.6" x14ac:dyDescent="0.3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3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6" x14ac:dyDescent="0.3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6" x14ac:dyDescent="0.3">
      <c r="A279" s="32"/>
      <c r="B279" s="11" t="s">
        <v>8</v>
      </c>
      <c r="C279" s="25"/>
      <c r="D279" s="25"/>
      <c r="E279" s="25"/>
    </row>
    <row r="280" spans="1:8" ht="15.6" x14ac:dyDescent="0.3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6" x14ac:dyDescent="0.3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6" x14ac:dyDescent="0.3">
      <c r="A282" s="26"/>
      <c r="B282" s="24"/>
      <c r="C282" s="27"/>
      <c r="D282" s="27"/>
      <c r="E282" s="27"/>
    </row>
    <row r="283" spans="1:8" ht="15.6" x14ac:dyDescent="0.3">
      <c r="A283" s="26"/>
      <c r="B283" s="24"/>
      <c r="C283" s="27"/>
      <c r="D283" s="27"/>
      <c r="E283" s="27"/>
    </row>
    <row r="284" spans="1:8" ht="15.6" x14ac:dyDescent="0.3">
      <c r="A284" s="26"/>
      <c r="B284" s="24"/>
      <c r="C284" s="27"/>
      <c r="D284" s="27"/>
      <c r="E284" s="27"/>
    </row>
    <row r="285" spans="1:8" ht="15.6" x14ac:dyDescent="0.3">
      <c r="A285" s="26"/>
      <c r="B285" s="24"/>
      <c r="C285" s="27"/>
      <c r="D285" s="27"/>
      <c r="E285" s="27"/>
    </row>
    <row r="286" spans="1:8" ht="18" x14ac:dyDescent="0.35">
      <c r="A286" s="83"/>
      <c r="B286" s="84"/>
      <c r="C286" s="84"/>
      <c r="D286" s="84"/>
      <c r="E286" s="84"/>
    </row>
    <row r="289" spans="3:5" x14ac:dyDescent="0.3">
      <c r="C289" s="4"/>
      <c r="D289" s="4"/>
      <c r="E289" s="4"/>
    </row>
    <row r="292" spans="3:5" x14ac:dyDescent="0.3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297"/>
  <sheetViews>
    <sheetView tabSelected="1" view="pageBreakPreview" zoomScale="71" zoomScaleNormal="70" zoomScaleSheetLayoutView="71" workbookViewId="0">
      <pane xSplit="2" ySplit="6" topLeftCell="C264" activePane="bottomRight" state="frozen"/>
      <selection pane="topRight" activeCell="C1" sqref="C1"/>
      <selection pane="bottomLeft" activeCell="A7" sqref="A7"/>
      <selection pane="bottomRight" activeCell="G114" sqref="G114"/>
    </sheetView>
  </sheetViews>
  <sheetFormatPr defaultColWidth="9.21875" defaultRowHeight="14.4" x14ac:dyDescent="0.3"/>
  <cols>
    <col min="1" max="1" width="6" style="1" customWidth="1"/>
    <col min="2" max="2" width="56.77734375" style="1" customWidth="1"/>
    <col min="3" max="3" width="20" style="1" customWidth="1"/>
    <col min="4" max="4" width="19.109375" style="1" customWidth="1"/>
    <col min="5" max="5" width="17.77734375" style="1" customWidth="1"/>
    <col min="6" max="6" width="17.44140625" style="1" customWidth="1"/>
    <col min="7" max="7" width="20.77734375" style="1" customWidth="1"/>
    <col min="8" max="8" width="21.77734375" style="1" customWidth="1"/>
    <col min="9" max="9" width="13.5546875" style="1" bestFit="1" customWidth="1"/>
    <col min="10" max="16384" width="9.21875" style="1"/>
  </cols>
  <sheetData>
    <row r="1" spans="1:7" ht="21" customHeight="1" x14ac:dyDescent="0.3">
      <c r="A1" s="77"/>
      <c r="B1" s="77"/>
      <c r="C1" s="77"/>
      <c r="D1" s="77"/>
      <c r="E1" s="77"/>
      <c r="F1" s="77"/>
      <c r="G1" s="78"/>
    </row>
    <row r="2" spans="1:7" ht="29.25" customHeight="1" x14ac:dyDescent="0.3">
      <c r="A2" s="91" t="s">
        <v>148</v>
      </c>
      <c r="B2" s="91"/>
      <c r="C2" s="91"/>
      <c r="D2" s="91"/>
      <c r="E2" s="91"/>
      <c r="F2" s="91"/>
      <c r="G2" s="91"/>
    </row>
    <row r="3" spans="1:7" ht="18" customHeight="1" x14ac:dyDescent="0.3">
      <c r="A3" s="96"/>
      <c r="B3" s="96"/>
      <c r="C3" s="96"/>
      <c r="D3" s="96"/>
      <c r="E3" s="96"/>
      <c r="F3" s="96"/>
      <c r="G3" s="96"/>
    </row>
    <row r="4" spans="1:7" ht="29.25" customHeight="1" x14ac:dyDescent="0.3">
      <c r="A4" s="76"/>
      <c r="B4" s="76"/>
      <c r="C4" s="76"/>
      <c r="D4" s="76"/>
      <c r="E4" s="76"/>
      <c r="F4" s="55"/>
      <c r="G4" s="82" t="s">
        <v>114</v>
      </c>
    </row>
    <row r="5" spans="1:7" ht="14.85" customHeight="1" x14ac:dyDescent="0.3">
      <c r="A5" s="92" t="s">
        <v>4</v>
      </c>
      <c r="B5" s="94" t="s">
        <v>5</v>
      </c>
      <c r="C5" s="94" t="s">
        <v>149</v>
      </c>
      <c r="D5" s="94" t="s">
        <v>150</v>
      </c>
      <c r="E5" s="94" t="s">
        <v>151</v>
      </c>
      <c r="F5" s="94" t="s">
        <v>119</v>
      </c>
      <c r="G5" s="94" t="s">
        <v>120</v>
      </c>
    </row>
    <row r="6" spans="1:7" ht="61.5" customHeight="1" x14ac:dyDescent="0.3">
      <c r="A6" s="93"/>
      <c r="B6" s="95"/>
      <c r="C6" s="95"/>
      <c r="D6" s="95"/>
      <c r="E6" s="95"/>
      <c r="F6" s="95"/>
      <c r="G6" s="95"/>
    </row>
    <row r="7" spans="1:7" ht="15.6" x14ac:dyDescent="0.3">
      <c r="A7" s="34" t="s">
        <v>6</v>
      </c>
      <c r="B7" s="7">
        <v>2</v>
      </c>
      <c r="C7" s="54">
        <v>3</v>
      </c>
      <c r="D7" s="54">
        <v>4</v>
      </c>
      <c r="E7" s="54">
        <v>5</v>
      </c>
      <c r="F7" s="54" t="s">
        <v>121</v>
      </c>
      <c r="G7" s="54">
        <v>7</v>
      </c>
    </row>
    <row r="8" spans="1:7" ht="19.95" customHeight="1" x14ac:dyDescent="0.3">
      <c r="A8" s="29" t="s">
        <v>3</v>
      </c>
      <c r="B8" s="47" t="s">
        <v>7</v>
      </c>
      <c r="C8" s="56">
        <f>C9+C13+C17+C21+C25+C29</f>
        <v>23876577.719999999</v>
      </c>
      <c r="D8" s="56">
        <f t="shared" ref="D8:E8" si="0">D9+D13+D17+D21+D25+D29</f>
        <v>307809.33999999997</v>
      </c>
      <c r="E8" s="56">
        <f t="shared" si="0"/>
        <v>307809.33999999997</v>
      </c>
      <c r="F8" s="56">
        <f>E8/C8*100</f>
        <v>1.2891685886045816</v>
      </c>
      <c r="G8" s="56"/>
    </row>
    <row r="9" spans="1:7" ht="82.8" customHeight="1" x14ac:dyDescent="0.3">
      <c r="A9" s="29"/>
      <c r="B9" s="44" t="s">
        <v>41</v>
      </c>
      <c r="C9" s="57">
        <f t="shared" ref="C9:E9" si="1">C11+C12</f>
        <v>255000</v>
      </c>
      <c r="D9" s="57">
        <f t="shared" si="1"/>
        <v>0</v>
      </c>
      <c r="E9" s="57">
        <f t="shared" si="1"/>
        <v>0</v>
      </c>
      <c r="F9" s="42">
        <f t="shared" ref="F9:F52" si="2">E9/C9*100</f>
        <v>0</v>
      </c>
      <c r="G9" s="70" t="s">
        <v>130</v>
      </c>
    </row>
    <row r="10" spans="1:7" ht="15.6" x14ac:dyDescent="0.3">
      <c r="A10" s="32"/>
      <c r="B10" s="6" t="s">
        <v>8</v>
      </c>
      <c r="C10" s="58"/>
      <c r="D10" s="58"/>
      <c r="E10" s="58"/>
      <c r="F10" s="42"/>
      <c r="G10" s="70"/>
    </row>
    <row r="11" spans="1:7" ht="19.95" customHeight="1" x14ac:dyDescent="0.3">
      <c r="A11" s="32"/>
      <c r="B11" s="6" t="s">
        <v>9</v>
      </c>
      <c r="C11" s="57"/>
      <c r="D11" s="57"/>
      <c r="E11" s="57"/>
      <c r="F11" s="42"/>
      <c r="G11" s="70"/>
    </row>
    <row r="12" spans="1:7" ht="22.95" customHeight="1" x14ac:dyDescent="0.3">
      <c r="A12" s="32"/>
      <c r="B12" s="6" t="s">
        <v>12</v>
      </c>
      <c r="C12" s="58">
        <v>255000</v>
      </c>
      <c r="D12" s="58"/>
      <c r="E12" s="58"/>
      <c r="F12" s="42">
        <f t="shared" si="2"/>
        <v>0</v>
      </c>
      <c r="G12" s="70"/>
    </row>
    <row r="13" spans="1:7" ht="82.8" customHeight="1" x14ac:dyDescent="0.3">
      <c r="A13" s="29"/>
      <c r="B13" s="44" t="s">
        <v>11</v>
      </c>
      <c r="C13" s="57">
        <f t="shared" ref="C13:E13" si="3">C15+C16</f>
        <v>4522200</v>
      </c>
      <c r="D13" s="57">
        <f t="shared" si="3"/>
        <v>108286.34</v>
      </c>
      <c r="E13" s="57">
        <f t="shared" si="3"/>
        <v>108286.34</v>
      </c>
      <c r="F13" s="42">
        <f t="shared" si="2"/>
        <v>2.3945499977886868</v>
      </c>
      <c r="G13" s="70" t="s">
        <v>130</v>
      </c>
    </row>
    <row r="14" spans="1:7" ht="15.6" x14ac:dyDescent="0.3">
      <c r="A14" s="32"/>
      <c r="B14" s="6" t="s">
        <v>8</v>
      </c>
      <c r="C14" s="57"/>
      <c r="D14" s="57"/>
      <c r="E14" s="57"/>
      <c r="F14" s="42"/>
      <c r="G14" s="70"/>
    </row>
    <row r="15" spans="1:7" ht="16.95" customHeight="1" x14ac:dyDescent="0.3">
      <c r="A15" s="32"/>
      <c r="B15" s="6" t="s">
        <v>9</v>
      </c>
      <c r="C15" s="57"/>
      <c r="D15" s="57"/>
      <c r="E15" s="57"/>
      <c r="F15" s="42"/>
      <c r="G15" s="70"/>
    </row>
    <row r="16" spans="1:7" ht="18.45" customHeight="1" x14ac:dyDescent="0.3">
      <c r="A16" s="35"/>
      <c r="B16" s="6" t="s">
        <v>12</v>
      </c>
      <c r="C16" s="57">
        <v>4522200</v>
      </c>
      <c r="D16" s="57">
        <v>108286.34</v>
      </c>
      <c r="E16" s="57">
        <v>108286.34</v>
      </c>
      <c r="F16" s="42">
        <f t="shared" si="2"/>
        <v>2.3945499977886868</v>
      </c>
      <c r="G16" s="70"/>
    </row>
    <row r="17" spans="1:7" ht="200.4" customHeight="1" x14ac:dyDescent="0.3">
      <c r="A17" s="29"/>
      <c r="B17" s="44" t="s">
        <v>13</v>
      </c>
      <c r="C17" s="57">
        <f t="shared" ref="C17:E17" si="4">C19+C20</f>
        <v>46734.81</v>
      </c>
      <c r="D17" s="57">
        <f t="shared" si="4"/>
        <v>0</v>
      </c>
      <c r="E17" s="57">
        <f t="shared" si="4"/>
        <v>0</v>
      </c>
      <c r="F17" s="42">
        <f t="shared" si="2"/>
        <v>0</v>
      </c>
      <c r="G17" s="70" t="s">
        <v>130</v>
      </c>
    </row>
    <row r="18" spans="1:7" ht="15.6" x14ac:dyDescent="0.3">
      <c r="A18" s="32"/>
      <c r="B18" s="6" t="s">
        <v>8</v>
      </c>
      <c r="C18" s="57"/>
      <c r="D18" s="57"/>
      <c r="E18" s="57"/>
      <c r="F18" s="42"/>
      <c r="G18" s="70"/>
    </row>
    <row r="19" spans="1:7" ht="15.6" x14ac:dyDescent="0.3">
      <c r="A19" s="32"/>
      <c r="B19" s="6" t="s">
        <v>9</v>
      </c>
      <c r="C19" s="57"/>
      <c r="D19" s="57"/>
      <c r="E19" s="57"/>
      <c r="F19" s="42"/>
      <c r="G19" s="70"/>
    </row>
    <row r="20" spans="1:7" ht="19.05" customHeight="1" x14ac:dyDescent="0.3">
      <c r="A20" s="35"/>
      <c r="B20" s="6" t="s">
        <v>12</v>
      </c>
      <c r="C20" s="57">
        <v>46734.81</v>
      </c>
      <c r="D20" s="57"/>
      <c r="E20" s="57"/>
      <c r="F20" s="42">
        <f t="shared" si="2"/>
        <v>0</v>
      </c>
      <c r="G20" s="70"/>
    </row>
    <row r="21" spans="1:7" ht="68.400000000000006" customHeight="1" x14ac:dyDescent="0.3">
      <c r="A21" s="29"/>
      <c r="B21" s="44" t="s">
        <v>14</v>
      </c>
      <c r="C21" s="57">
        <f>C23+C24</f>
        <v>11616800</v>
      </c>
      <c r="D21" s="57">
        <f t="shared" ref="D21:E21" si="5">D23+D24</f>
        <v>199523</v>
      </c>
      <c r="E21" s="57">
        <f t="shared" si="5"/>
        <v>199523</v>
      </c>
      <c r="F21" s="42">
        <f t="shared" si="2"/>
        <v>1.7175383926726808</v>
      </c>
      <c r="G21" s="70" t="s">
        <v>130</v>
      </c>
    </row>
    <row r="22" spans="1:7" ht="15.6" x14ac:dyDescent="0.3">
      <c r="A22" s="32"/>
      <c r="B22" s="6" t="s">
        <v>8</v>
      </c>
      <c r="C22" s="57"/>
      <c r="D22" s="57"/>
      <c r="E22" s="57"/>
      <c r="F22" s="42"/>
      <c r="G22" s="70"/>
    </row>
    <row r="23" spans="1:7" ht="19.5" customHeight="1" x14ac:dyDescent="0.3">
      <c r="A23" s="35"/>
      <c r="B23" s="6" t="s">
        <v>12</v>
      </c>
      <c r="C23" s="57">
        <v>10669100</v>
      </c>
      <c r="D23" s="57">
        <v>185523</v>
      </c>
      <c r="E23" s="57">
        <v>185523</v>
      </c>
      <c r="F23" s="42">
        <f>E23/C23*100</f>
        <v>1.7388814426708907</v>
      </c>
      <c r="G23" s="70"/>
    </row>
    <row r="24" spans="1:7" ht="19.5" customHeight="1" x14ac:dyDescent="0.3">
      <c r="A24" s="35"/>
      <c r="B24" s="6" t="s">
        <v>12</v>
      </c>
      <c r="C24" s="57">
        <v>947700</v>
      </c>
      <c r="D24" s="57">
        <v>14000</v>
      </c>
      <c r="E24" s="57">
        <v>14000</v>
      </c>
      <c r="F24" s="42">
        <f t="shared" si="2"/>
        <v>1.4772607365199957</v>
      </c>
      <c r="G24" s="70"/>
    </row>
    <row r="25" spans="1:7" ht="114.6" customHeight="1" x14ac:dyDescent="0.3">
      <c r="A25" s="29"/>
      <c r="B25" s="15" t="s">
        <v>40</v>
      </c>
      <c r="C25" s="59">
        <f t="shared" ref="C25:E25" si="6">C27+C28</f>
        <v>1002700</v>
      </c>
      <c r="D25" s="59">
        <f t="shared" si="6"/>
        <v>0</v>
      </c>
      <c r="E25" s="59">
        <f t="shared" si="6"/>
        <v>0</v>
      </c>
      <c r="F25" s="42">
        <f t="shared" si="2"/>
        <v>0</v>
      </c>
      <c r="G25" s="70" t="s">
        <v>130</v>
      </c>
    </row>
    <row r="26" spans="1:7" ht="15.6" x14ac:dyDescent="0.3">
      <c r="A26" s="31"/>
      <c r="B26" s="6" t="s">
        <v>8</v>
      </c>
      <c r="C26" s="57"/>
      <c r="D26" s="57"/>
      <c r="E26" s="57"/>
      <c r="F26" s="42"/>
      <c r="G26" s="70"/>
    </row>
    <row r="27" spans="1:7" ht="19.5" customHeight="1" x14ac:dyDescent="0.3">
      <c r="A27" s="31"/>
      <c r="B27" s="6" t="s">
        <v>15</v>
      </c>
      <c r="C27" s="57">
        <v>1002700</v>
      </c>
      <c r="D27" s="57"/>
      <c r="E27" s="57"/>
      <c r="F27" s="42">
        <f t="shared" si="2"/>
        <v>0</v>
      </c>
      <c r="G27" s="70"/>
    </row>
    <row r="28" spans="1:7" ht="19.05" customHeight="1" x14ac:dyDescent="0.3">
      <c r="A28" s="31"/>
      <c r="B28" s="6" t="s">
        <v>12</v>
      </c>
      <c r="C28" s="57"/>
      <c r="D28" s="57"/>
      <c r="E28" s="57"/>
      <c r="F28" s="42"/>
      <c r="G28" s="70"/>
    </row>
    <row r="29" spans="1:7" ht="46.8" x14ac:dyDescent="0.3">
      <c r="A29" s="32"/>
      <c r="B29" s="68" t="s">
        <v>152</v>
      </c>
      <c r="C29" s="57">
        <f t="shared" ref="C29:E29" si="7">C31+C32</f>
        <v>6433142.9100000001</v>
      </c>
      <c r="D29" s="57">
        <f t="shared" si="7"/>
        <v>0</v>
      </c>
      <c r="E29" s="57">
        <f t="shared" si="7"/>
        <v>0</v>
      </c>
      <c r="F29" s="42">
        <f t="shared" si="2"/>
        <v>0</v>
      </c>
      <c r="G29" s="70" t="s">
        <v>153</v>
      </c>
    </row>
    <row r="30" spans="1:7" ht="15.6" x14ac:dyDescent="0.3">
      <c r="A30" s="32"/>
      <c r="B30" s="41" t="s">
        <v>8</v>
      </c>
      <c r="C30" s="57"/>
      <c r="D30" s="57"/>
      <c r="E30" s="57"/>
      <c r="F30" s="42"/>
      <c r="G30" s="70"/>
    </row>
    <row r="31" spans="1:7" ht="19.05" customHeight="1" x14ac:dyDescent="0.3">
      <c r="A31" s="32"/>
      <c r="B31" s="41" t="s">
        <v>9</v>
      </c>
      <c r="C31" s="57">
        <v>5302375.2300000004</v>
      </c>
      <c r="D31" s="57"/>
      <c r="E31" s="57"/>
      <c r="F31" s="42">
        <f t="shared" si="2"/>
        <v>0</v>
      </c>
      <c r="G31" s="70"/>
    </row>
    <row r="32" spans="1:7" ht="19.05" customHeight="1" x14ac:dyDescent="0.3">
      <c r="A32" s="32"/>
      <c r="B32" s="68" t="s">
        <v>10</v>
      </c>
      <c r="C32" s="57">
        <v>1130767.68</v>
      </c>
      <c r="D32" s="57"/>
      <c r="E32" s="57"/>
      <c r="F32" s="42"/>
      <c r="G32" s="70"/>
    </row>
    <row r="33" spans="1:7" ht="36.6" customHeight="1" x14ac:dyDescent="0.3">
      <c r="A33" s="29" t="s">
        <v>2</v>
      </c>
      <c r="B33" s="47" t="s">
        <v>16</v>
      </c>
      <c r="C33" s="60">
        <f>C34</f>
        <v>13534200</v>
      </c>
      <c r="D33" s="60">
        <f t="shared" ref="D33:E33" si="8">D34</f>
        <v>168121.12</v>
      </c>
      <c r="E33" s="60">
        <f t="shared" si="8"/>
        <v>168121.12</v>
      </c>
      <c r="F33" s="3">
        <f t="shared" si="2"/>
        <v>1.2421947362976755</v>
      </c>
      <c r="G33" s="71"/>
    </row>
    <row r="34" spans="1:7" ht="84.45" customHeight="1" x14ac:dyDescent="0.3">
      <c r="A34" s="29"/>
      <c r="B34" s="44" t="s">
        <v>17</v>
      </c>
      <c r="C34" s="57">
        <f t="shared" ref="C34" si="9">C36+C37</f>
        <v>13534200</v>
      </c>
      <c r="D34" s="57">
        <f>D36+D37</f>
        <v>168121.12</v>
      </c>
      <c r="E34" s="57">
        <f>E36+E37</f>
        <v>168121.12</v>
      </c>
      <c r="F34" s="42">
        <f t="shared" si="2"/>
        <v>1.2421947362976755</v>
      </c>
      <c r="G34" s="70" t="s">
        <v>131</v>
      </c>
    </row>
    <row r="35" spans="1:7" ht="15.6" x14ac:dyDescent="0.3">
      <c r="A35" s="29"/>
      <c r="B35" s="6" t="s">
        <v>8</v>
      </c>
      <c r="C35" s="57"/>
      <c r="D35" s="57"/>
      <c r="E35" s="57"/>
      <c r="F35" s="42"/>
      <c r="G35" s="70"/>
    </row>
    <row r="36" spans="1:7" ht="19.5" customHeight="1" x14ac:dyDescent="0.3">
      <c r="A36" s="32"/>
      <c r="B36" s="6" t="s">
        <v>15</v>
      </c>
      <c r="C36" s="57">
        <v>13534200</v>
      </c>
      <c r="D36" s="57">
        <v>168121.12</v>
      </c>
      <c r="E36" s="57">
        <v>168121.12</v>
      </c>
      <c r="F36" s="42">
        <f t="shared" si="2"/>
        <v>1.2421947362976755</v>
      </c>
      <c r="G36" s="70"/>
    </row>
    <row r="37" spans="1:7" ht="19.95" customHeight="1" x14ac:dyDescent="0.3">
      <c r="A37" s="32"/>
      <c r="B37" s="6" t="s">
        <v>18</v>
      </c>
      <c r="C37" s="57"/>
      <c r="D37" s="57"/>
      <c r="E37" s="57"/>
      <c r="F37" s="42"/>
      <c r="G37" s="70"/>
    </row>
    <row r="38" spans="1:7" ht="20.55" customHeight="1" x14ac:dyDescent="0.3">
      <c r="A38" s="29" t="s">
        <v>1</v>
      </c>
      <c r="B38" s="47" t="s">
        <v>19</v>
      </c>
      <c r="C38" s="56">
        <f>C39+C43+C63+C84+C105+C109+C113</f>
        <v>1582189805.6500001</v>
      </c>
      <c r="D38" s="56">
        <f t="shared" ref="D38:E38" si="10">D39+D43+D63+D84+D105+D109+D113</f>
        <v>0</v>
      </c>
      <c r="E38" s="56">
        <f t="shared" si="10"/>
        <v>0</v>
      </c>
      <c r="F38" s="3">
        <f t="shared" si="2"/>
        <v>0</v>
      </c>
      <c r="G38" s="71"/>
    </row>
    <row r="39" spans="1:7" ht="85.95" customHeight="1" x14ac:dyDescent="0.3">
      <c r="A39" s="29"/>
      <c r="B39" s="6" t="s">
        <v>93</v>
      </c>
      <c r="C39" s="62">
        <f t="shared" ref="C39:E39" si="11">C41+C42</f>
        <v>28828400</v>
      </c>
      <c r="D39" s="62">
        <f t="shared" si="11"/>
        <v>0</v>
      </c>
      <c r="E39" s="62">
        <f t="shared" si="11"/>
        <v>0</v>
      </c>
      <c r="F39" s="42">
        <f t="shared" si="2"/>
        <v>0</v>
      </c>
      <c r="G39" s="70" t="s">
        <v>132</v>
      </c>
    </row>
    <row r="40" spans="1:7" ht="15.6" x14ac:dyDescent="0.3">
      <c r="A40" s="29"/>
      <c r="B40" s="6" t="s">
        <v>8</v>
      </c>
      <c r="C40" s="57"/>
      <c r="D40" s="57"/>
      <c r="E40" s="57"/>
      <c r="F40" s="42"/>
      <c r="G40" s="70"/>
    </row>
    <row r="41" spans="1:7" ht="15.6" x14ac:dyDescent="0.3">
      <c r="A41" s="29"/>
      <c r="B41" s="6" t="s">
        <v>9</v>
      </c>
      <c r="C41" s="57"/>
      <c r="D41" s="57"/>
      <c r="E41" s="57"/>
      <c r="F41" s="42"/>
      <c r="G41" s="70"/>
    </row>
    <row r="42" spans="1:7" ht="22.05" customHeight="1" x14ac:dyDescent="0.3">
      <c r="A42" s="29"/>
      <c r="B42" s="6" t="s">
        <v>10</v>
      </c>
      <c r="C42" s="57">
        <v>28828400</v>
      </c>
      <c r="D42" s="57"/>
      <c r="E42" s="57"/>
      <c r="F42" s="42">
        <f t="shared" si="2"/>
        <v>0</v>
      </c>
      <c r="G42" s="70"/>
    </row>
    <row r="43" spans="1:7" ht="85.95" customHeight="1" x14ac:dyDescent="0.3">
      <c r="A43" s="29"/>
      <c r="B43" s="15" t="s">
        <v>117</v>
      </c>
      <c r="C43" s="62">
        <f>C45</f>
        <v>933320000</v>
      </c>
      <c r="D43" s="62">
        <f t="shared" ref="D43:E43" si="12">D45</f>
        <v>0</v>
      </c>
      <c r="E43" s="62">
        <f t="shared" si="12"/>
        <v>0</v>
      </c>
      <c r="F43" s="42">
        <f t="shared" si="2"/>
        <v>0</v>
      </c>
      <c r="G43" s="70" t="s">
        <v>132</v>
      </c>
    </row>
    <row r="44" spans="1:7" ht="15.6" x14ac:dyDescent="0.3">
      <c r="A44" s="29"/>
      <c r="B44" s="6" t="s">
        <v>8</v>
      </c>
      <c r="C44" s="57"/>
      <c r="D44" s="57"/>
      <c r="E44" s="57"/>
      <c r="F44" s="42"/>
      <c r="G44" s="70"/>
    </row>
    <row r="45" spans="1:7" ht="19.5" customHeight="1" x14ac:dyDescent="0.3">
      <c r="A45" s="29"/>
      <c r="B45" s="6" t="s">
        <v>113</v>
      </c>
      <c r="C45" s="57">
        <f>C49+C52</f>
        <v>933320000</v>
      </c>
      <c r="D45" s="57">
        <f>D49+D52</f>
        <v>0</v>
      </c>
      <c r="E45" s="57">
        <f>E49+E52</f>
        <v>0</v>
      </c>
      <c r="F45" s="42">
        <f t="shared" si="2"/>
        <v>0</v>
      </c>
      <c r="G45" s="70"/>
    </row>
    <row r="46" spans="1:7" ht="15.6" x14ac:dyDescent="0.3">
      <c r="A46" s="50"/>
      <c r="B46" s="33" t="s">
        <v>0</v>
      </c>
      <c r="C46" s="57"/>
      <c r="D46" s="57"/>
      <c r="E46" s="57"/>
      <c r="F46" s="42"/>
      <c r="G46" s="70"/>
    </row>
    <row r="47" spans="1:7" ht="36.6" customHeight="1" x14ac:dyDescent="0.3">
      <c r="A47" s="50"/>
      <c r="B47" s="33" t="s">
        <v>115</v>
      </c>
      <c r="C47" s="62">
        <f>C49</f>
        <v>376709100</v>
      </c>
      <c r="D47" s="62">
        <f t="shared" ref="D47:E47" si="13">D49</f>
        <v>0</v>
      </c>
      <c r="E47" s="62">
        <f t="shared" si="13"/>
        <v>0</v>
      </c>
      <c r="F47" s="42">
        <f t="shared" si="2"/>
        <v>0</v>
      </c>
      <c r="G47" s="70"/>
    </row>
    <row r="48" spans="1:7" ht="15.6" x14ac:dyDescent="0.3">
      <c r="A48" s="50"/>
      <c r="B48" s="33" t="s">
        <v>8</v>
      </c>
      <c r="C48" s="57"/>
      <c r="D48" s="57"/>
      <c r="E48" s="57"/>
      <c r="F48" s="42"/>
      <c r="G48" s="70"/>
    </row>
    <row r="49" spans="1:7" ht="18.45" customHeight="1" x14ac:dyDescent="0.3">
      <c r="A49" s="50"/>
      <c r="B49" s="33" t="s">
        <v>113</v>
      </c>
      <c r="C49" s="57">
        <v>376709100</v>
      </c>
      <c r="D49" s="57"/>
      <c r="E49" s="57"/>
      <c r="F49" s="42">
        <f t="shared" si="2"/>
        <v>0</v>
      </c>
      <c r="G49" s="70"/>
    </row>
    <row r="50" spans="1:7" ht="31.2" x14ac:dyDescent="0.3">
      <c r="A50" s="50"/>
      <c r="B50" s="33" t="s">
        <v>116</v>
      </c>
      <c r="C50" s="57">
        <f>C52</f>
        <v>556610900</v>
      </c>
      <c r="D50" s="57">
        <f t="shared" ref="D50:E50" si="14">D52</f>
        <v>0</v>
      </c>
      <c r="E50" s="57">
        <f t="shared" si="14"/>
        <v>0</v>
      </c>
      <c r="F50" s="42">
        <f t="shared" si="2"/>
        <v>0</v>
      </c>
      <c r="G50" s="70"/>
    </row>
    <row r="51" spans="1:7" ht="15.6" x14ac:dyDescent="0.3">
      <c r="A51" s="50"/>
      <c r="B51" s="33" t="s">
        <v>8</v>
      </c>
      <c r="C51" s="57"/>
      <c r="D51" s="57"/>
      <c r="E51" s="57"/>
      <c r="F51" s="42"/>
      <c r="G51" s="70"/>
    </row>
    <row r="52" spans="1:7" ht="18.45" customHeight="1" x14ac:dyDescent="0.3">
      <c r="A52" s="50"/>
      <c r="B52" s="33" t="s">
        <v>118</v>
      </c>
      <c r="C52" s="57">
        <f>C56+C59+C62</f>
        <v>556610900</v>
      </c>
      <c r="D52" s="57">
        <f t="shared" ref="D52:E52" si="15">D56+D59+D62</f>
        <v>0</v>
      </c>
      <c r="E52" s="57">
        <f t="shared" si="15"/>
        <v>0</v>
      </c>
      <c r="F52" s="42">
        <f t="shared" si="2"/>
        <v>0</v>
      </c>
      <c r="G52" s="70"/>
    </row>
    <row r="53" spans="1:7" ht="15.6" x14ac:dyDescent="0.3">
      <c r="A53" s="50"/>
      <c r="B53" s="51" t="s">
        <v>0</v>
      </c>
      <c r="C53" s="57"/>
      <c r="D53" s="57"/>
      <c r="E53" s="57"/>
      <c r="F53" s="42"/>
      <c r="G53" s="70"/>
    </row>
    <row r="54" spans="1:7" ht="52.05" customHeight="1" x14ac:dyDescent="0.3">
      <c r="A54" s="50"/>
      <c r="B54" s="51" t="s">
        <v>46</v>
      </c>
      <c r="C54" s="57">
        <f>C56</f>
        <v>464307900</v>
      </c>
      <c r="D54" s="57">
        <f t="shared" ref="D54:E54" si="16">D56</f>
        <v>0</v>
      </c>
      <c r="E54" s="57">
        <f t="shared" si="16"/>
        <v>0</v>
      </c>
      <c r="F54" s="42">
        <f t="shared" ref="F54:F158" si="17">E54/C54*100</f>
        <v>0</v>
      </c>
      <c r="G54" s="70"/>
    </row>
    <row r="55" spans="1:7" ht="15.6" x14ac:dyDescent="0.3">
      <c r="A55" s="50"/>
      <c r="B55" s="51" t="s">
        <v>8</v>
      </c>
      <c r="C55" s="57"/>
      <c r="D55" s="57"/>
      <c r="E55" s="57"/>
      <c r="F55" s="42"/>
      <c r="G55" s="70"/>
    </row>
    <row r="56" spans="1:7" ht="19.05" customHeight="1" x14ac:dyDescent="0.3">
      <c r="A56" s="50"/>
      <c r="B56" s="51" t="s">
        <v>12</v>
      </c>
      <c r="C56" s="57">
        <v>464307900</v>
      </c>
      <c r="D56" s="57"/>
      <c r="E56" s="57"/>
      <c r="F56" s="42">
        <f t="shared" si="17"/>
        <v>0</v>
      </c>
      <c r="G56" s="70"/>
    </row>
    <row r="57" spans="1:7" ht="33.6" customHeight="1" x14ac:dyDescent="0.3">
      <c r="A57" s="50"/>
      <c r="B57" s="51" t="s">
        <v>154</v>
      </c>
      <c r="C57" s="57">
        <f>C59</f>
        <v>25000000</v>
      </c>
      <c r="D57" s="57">
        <f t="shared" ref="D57:E57" si="18">D59</f>
        <v>0</v>
      </c>
      <c r="E57" s="57">
        <f t="shared" si="18"/>
        <v>0</v>
      </c>
      <c r="F57" s="42">
        <f t="shared" ref="F57" si="19">E57/C57*100</f>
        <v>0</v>
      </c>
      <c r="G57" s="70"/>
    </row>
    <row r="58" spans="1:7" ht="19.05" customHeight="1" x14ac:dyDescent="0.3">
      <c r="A58" s="50"/>
      <c r="B58" s="51" t="s">
        <v>8</v>
      </c>
      <c r="C58" s="57"/>
      <c r="D58" s="57"/>
      <c r="E58" s="57"/>
      <c r="F58" s="42"/>
      <c r="G58" s="70"/>
    </row>
    <row r="59" spans="1:7" ht="19.05" customHeight="1" x14ac:dyDescent="0.3">
      <c r="A59" s="50"/>
      <c r="B59" s="51" t="s">
        <v>12</v>
      </c>
      <c r="C59" s="57">
        <v>25000000</v>
      </c>
      <c r="D59" s="57"/>
      <c r="E59" s="57"/>
      <c r="F59" s="42">
        <f t="shared" ref="F59:F60" si="20">E59/C59*100</f>
        <v>0</v>
      </c>
      <c r="G59" s="70"/>
    </row>
    <row r="60" spans="1:7" ht="46.2" customHeight="1" x14ac:dyDescent="0.3">
      <c r="A60" s="50"/>
      <c r="B60" s="51" t="s">
        <v>155</v>
      </c>
      <c r="C60" s="57">
        <f>C62</f>
        <v>67303000</v>
      </c>
      <c r="D60" s="57">
        <f t="shared" ref="D60:E60" si="21">D62</f>
        <v>0</v>
      </c>
      <c r="E60" s="57">
        <f t="shared" si="21"/>
        <v>0</v>
      </c>
      <c r="F60" s="42">
        <f t="shared" si="20"/>
        <v>0</v>
      </c>
      <c r="G60" s="70"/>
    </row>
    <row r="61" spans="1:7" ht="19.05" customHeight="1" x14ac:dyDescent="0.3">
      <c r="A61" s="50"/>
      <c r="B61" s="51" t="s">
        <v>8</v>
      </c>
      <c r="C61" s="57"/>
      <c r="D61" s="57"/>
      <c r="E61" s="57"/>
      <c r="F61" s="42"/>
      <c r="G61" s="70"/>
    </row>
    <row r="62" spans="1:7" ht="19.05" customHeight="1" x14ac:dyDescent="0.3">
      <c r="A62" s="50"/>
      <c r="B62" s="51" t="s">
        <v>12</v>
      </c>
      <c r="C62" s="57">
        <v>67303000</v>
      </c>
      <c r="D62" s="57"/>
      <c r="E62" s="57"/>
      <c r="F62" s="42">
        <f t="shared" ref="F62:F66" si="22">E62/C62*100</f>
        <v>0</v>
      </c>
      <c r="G62" s="70"/>
    </row>
    <row r="63" spans="1:7" ht="78" x14ac:dyDescent="0.3">
      <c r="A63" s="50"/>
      <c r="B63" s="6" t="s">
        <v>159</v>
      </c>
      <c r="C63" s="57">
        <f>C65+C66</f>
        <v>352836586.5</v>
      </c>
      <c r="D63" s="57">
        <f t="shared" ref="D63:E63" si="23">D65+D66</f>
        <v>0</v>
      </c>
      <c r="E63" s="57">
        <f t="shared" si="23"/>
        <v>0</v>
      </c>
      <c r="F63" s="42">
        <f t="shared" si="22"/>
        <v>0</v>
      </c>
      <c r="G63" s="70" t="s">
        <v>133</v>
      </c>
    </row>
    <row r="64" spans="1:7" ht="19.05" customHeight="1" x14ac:dyDescent="0.3">
      <c r="A64" s="50"/>
      <c r="B64" s="6" t="s">
        <v>8</v>
      </c>
      <c r="C64" s="57"/>
      <c r="D64" s="57"/>
      <c r="E64" s="57"/>
      <c r="F64" s="42"/>
      <c r="G64" s="70"/>
    </row>
    <row r="65" spans="1:7" ht="19.05" customHeight="1" x14ac:dyDescent="0.3">
      <c r="A65" s="50"/>
      <c r="B65" s="6" t="s">
        <v>9</v>
      </c>
      <c r="C65" s="57">
        <f>C70+C74+C78+C82</f>
        <v>280530240</v>
      </c>
      <c r="D65" s="57">
        <f t="shared" ref="D65:E65" si="24">D70+D74+D78+D82</f>
        <v>0</v>
      </c>
      <c r="E65" s="57">
        <f t="shared" si="24"/>
        <v>0</v>
      </c>
      <c r="F65" s="42">
        <f t="shared" si="22"/>
        <v>0</v>
      </c>
      <c r="G65" s="70"/>
    </row>
    <row r="66" spans="1:7" ht="19.05" customHeight="1" x14ac:dyDescent="0.3">
      <c r="A66" s="50"/>
      <c r="B66" s="6" t="s">
        <v>10</v>
      </c>
      <c r="C66" s="57">
        <f>C71+C75+C79+C83</f>
        <v>72306346.5</v>
      </c>
      <c r="D66" s="57">
        <f t="shared" ref="D66:E66" si="25">D71+D75+D79+D83</f>
        <v>0</v>
      </c>
      <c r="E66" s="57">
        <f t="shared" si="25"/>
        <v>0</v>
      </c>
      <c r="F66" s="42">
        <f t="shared" si="22"/>
        <v>0</v>
      </c>
      <c r="G66" s="70"/>
    </row>
    <row r="67" spans="1:7" ht="19.05" customHeight="1" x14ac:dyDescent="0.3">
      <c r="A67" s="50"/>
      <c r="B67" s="33" t="s">
        <v>0</v>
      </c>
      <c r="C67" s="57"/>
      <c r="D67" s="57"/>
      <c r="E67" s="57"/>
      <c r="F67" s="42"/>
      <c r="G67" s="70"/>
    </row>
    <row r="68" spans="1:7" ht="31.2" x14ac:dyDescent="0.3">
      <c r="A68" s="50"/>
      <c r="B68" s="80" t="s">
        <v>139</v>
      </c>
      <c r="C68" s="57">
        <f>C70+C71</f>
        <v>88888629.5</v>
      </c>
      <c r="D68" s="57">
        <f t="shared" ref="D68:E68" si="26">D70+D71</f>
        <v>0</v>
      </c>
      <c r="E68" s="57">
        <f t="shared" si="26"/>
        <v>0</v>
      </c>
      <c r="F68" s="42">
        <f t="shared" si="17"/>
        <v>0</v>
      </c>
      <c r="G68" s="70"/>
    </row>
    <row r="69" spans="1:7" ht="15.6" x14ac:dyDescent="0.3">
      <c r="A69" s="50"/>
      <c r="B69" s="33" t="s">
        <v>8</v>
      </c>
      <c r="C69" s="57"/>
      <c r="D69" s="57"/>
      <c r="E69" s="57"/>
      <c r="F69" s="42"/>
      <c r="G69" s="70"/>
    </row>
    <row r="70" spans="1:7" ht="15.6" x14ac:dyDescent="0.3">
      <c r="A70" s="50"/>
      <c r="B70" s="81" t="s">
        <v>123</v>
      </c>
      <c r="C70" s="57">
        <v>75750630</v>
      </c>
      <c r="D70" s="57"/>
      <c r="E70" s="57"/>
      <c r="F70" s="42">
        <f t="shared" si="17"/>
        <v>0</v>
      </c>
      <c r="G70" s="70"/>
    </row>
    <row r="71" spans="1:7" ht="15.6" x14ac:dyDescent="0.3">
      <c r="A71" s="50"/>
      <c r="B71" s="33" t="s">
        <v>12</v>
      </c>
      <c r="C71" s="57">
        <v>13137999.5</v>
      </c>
      <c r="D71" s="57"/>
      <c r="E71" s="57"/>
      <c r="F71" s="42">
        <f t="shared" si="17"/>
        <v>0</v>
      </c>
      <c r="G71" s="70"/>
    </row>
    <row r="72" spans="1:7" ht="46.8" x14ac:dyDescent="0.3">
      <c r="A72" s="50"/>
      <c r="B72" s="80" t="s">
        <v>156</v>
      </c>
      <c r="C72" s="57">
        <f>C74+C75</f>
        <v>92561606</v>
      </c>
      <c r="D72" s="57">
        <f t="shared" ref="D72:E72" si="27">D74+D75</f>
        <v>0</v>
      </c>
      <c r="E72" s="57">
        <f t="shared" si="27"/>
        <v>0</v>
      </c>
      <c r="F72" s="42">
        <f t="shared" si="17"/>
        <v>0</v>
      </c>
      <c r="G72" s="70"/>
    </row>
    <row r="73" spans="1:7" ht="15.6" x14ac:dyDescent="0.3">
      <c r="A73" s="50"/>
      <c r="B73" s="33" t="s">
        <v>8</v>
      </c>
      <c r="C73" s="57"/>
      <c r="D73" s="57"/>
      <c r="E73" s="57"/>
      <c r="F73" s="42"/>
      <c r="G73" s="70"/>
    </row>
    <row r="74" spans="1:7" ht="15.6" x14ac:dyDescent="0.3">
      <c r="A74" s="50"/>
      <c r="B74" s="81" t="s">
        <v>123</v>
      </c>
      <c r="C74" s="57">
        <v>58724670</v>
      </c>
      <c r="D74" s="57"/>
      <c r="E74" s="57"/>
      <c r="F74" s="42">
        <f t="shared" si="17"/>
        <v>0</v>
      </c>
      <c r="G74" s="70"/>
    </row>
    <row r="75" spans="1:7" ht="15.6" x14ac:dyDescent="0.3">
      <c r="A75" s="50"/>
      <c r="B75" s="33" t="s">
        <v>12</v>
      </c>
      <c r="C75" s="57">
        <v>33836936</v>
      </c>
      <c r="D75" s="57"/>
      <c r="E75" s="57"/>
      <c r="F75" s="42">
        <f t="shared" si="17"/>
        <v>0</v>
      </c>
      <c r="G75" s="70"/>
    </row>
    <row r="76" spans="1:7" ht="46.8" x14ac:dyDescent="0.3">
      <c r="A76" s="50"/>
      <c r="B76" s="80" t="s">
        <v>157</v>
      </c>
      <c r="C76" s="57">
        <f>C78+C79</f>
        <v>25254290</v>
      </c>
      <c r="D76" s="57">
        <f t="shared" ref="D76:E76" si="28">D78+D79</f>
        <v>0</v>
      </c>
      <c r="E76" s="57">
        <f t="shared" si="28"/>
        <v>0</v>
      </c>
      <c r="F76" s="42">
        <f t="shared" si="17"/>
        <v>0</v>
      </c>
      <c r="G76" s="70"/>
    </row>
    <row r="77" spans="1:7" ht="15.6" x14ac:dyDescent="0.3">
      <c r="A77" s="50"/>
      <c r="B77" s="33" t="s">
        <v>8</v>
      </c>
      <c r="C77" s="57"/>
      <c r="D77" s="57"/>
      <c r="E77" s="57"/>
      <c r="F77" s="42"/>
      <c r="G77" s="70"/>
    </row>
    <row r="78" spans="1:7" ht="15.6" x14ac:dyDescent="0.3">
      <c r="A78" s="50"/>
      <c r="B78" s="81" t="s">
        <v>123</v>
      </c>
      <c r="C78" s="57">
        <v>21521600</v>
      </c>
      <c r="D78" s="57"/>
      <c r="E78" s="57"/>
      <c r="F78" s="42">
        <f t="shared" si="17"/>
        <v>0</v>
      </c>
      <c r="G78" s="70"/>
    </row>
    <row r="79" spans="1:7" ht="15.6" x14ac:dyDescent="0.3">
      <c r="A79" s="50"/>
      <c r="B79" s="33" t="s">
        <v>12</v>
      </c>
      <c r="C79" s="57">
        <v>3732690</v>
      </c>
      <c r="D79" s="57"/>
      <c r="E79" s="57"/>
      <c r="F79" s="42">
        <f t="shared" si="17"/>
        <v>0</v>
      </c>
      <c r="G79" s="70"/>
    </row>
    <row r="80" spans="1:7" ht="78" x14ac:dyDescent="0.3">
      <c r="A80" s="50"/>
      <c r="B80" s="80" t="s">
        <v>158</v>
      </c>
      <c r="C80" s="57">
        <f>C82+C83</f>
        <v>146132061</v>
      </c>
      <c r="D80" s="57">
        <f t="shared" ref="D80:E80" si="29">D82+D83</f>
        <v>0</v>
      </c>
      <c r="E80" s="57">
        <f t="shared" si="29"/>
        <v>0</v>
      </c>
      <c r="F80" s="42">
        <f t="shared" ref="F80" si="30">E80/C80*100</f>
        <v>0</v>
      </c>
      <c r="G80" s="70"/>
    </row>
    <row r="81" spans="1:7" ht="24" customHeight="1" x14ac:dyDescent="0.3">
      <c r="A81" s="50"/>
      <c r="B81" s="33" t="s">
        <v>8</v>
      </c>
      <c r="C81" s="57"/>
      <c r="D81" s="57"/>
      <c r="E81" s="57"/>
      <c r="F81" s="42"/>
      <c r="G81" s="70"/>
    </row>
    <row r="82" spans="1:7" ht="15.6" x14ac:dyDescent="0.3">
      <c r="A82" s="50"/>
      <c r="B82" s="81" t="s">
        <v>123</v>
      </c>
      <c r="C82" s="57">
        <v>124533340</v>
      </c>
      <c r="D82" s="57"/>
      <c r="E82" s="57"/>
      <c r="F82" s="42">
        <f t="shared" ref="F82:F83" si="31">E82/C82*100</f>
        <v>0</v>
      </c>
      <c r="G82" s="70"/>
    </row>
    <row r="83" spans="1:7" ht="15.6" x14ac:dyDescent="0.3">
      <c r="A83" s="50"/>
      <c r="B83" s="33" t="s">
        <v>12</v>
      </c>
      <c r="C83" s="57">
        <v>21598721</v>
      </c>
      <c r="D83" s="57"/>
      <c r="E83" s="57"/>
      <c r="F83" s="42">
        <f t="shared" si="31"/>
        <v>0</v>
      </c>
      <c r="G83" s="70"/>
    </row>
    <row r="84" spans="1:7" ht="90.45" customHeight="1" x14ac:dyDescent="0.3">
      <c r="A84" s="29"/>
      <c r="B84" s="15" t="s">
        <v>109</v>
      </c>
      <c r="C84" s="62">
        <f t="shared" ref="C84:E84" si="32">C86+C87</f>
        <v>263650419.15000001</v>
      </c>
      <c r="D84" s="62">
        <f t="shared" si="32"/>
        <v>0</v>
      </c>
      <c r="E84" s="62">
        <f t="shared" si="32"/>
        <v>0</v>
      </c>
      <c r="F84" s="42">
        <f t="shared" si="17"/>
        <v>0</v>
      </c>
      <c r="G84" s="70"/>
    </row>
    <row r="85" spans="1:7" ht="15.6" x14ac:dyDescent="0.3">
      <c r="A85" s="29"/>
      <c r="B85" s="6" t="s">
        <v>8</v>
      </c>
      <c r="C85" s="57"/>
      <c r="D85" s="57"/>
      <c r="E85" s="57"/>
      <c r="F85" s="42"/>
      <c r="G85" s="70"/>
    </row>
    <row r="86" spans="1:7" ht="21.45" customHeight="1" x14ac:dyDescent="0.3">
      <c r="A86" s="29"/>
      <c r="B86" s="6" t="s">
        <v>9</v>
      </c>
      <c r="C86" s="57">
        <f>C91+C95+C99+C103</f>
        <v>249658500</v>
      </c>
      <c r="D86" s="57">
        <f t="shared" ref="D86:E86" si="33">D91+D95+D99+D103</f>
        <v>0</v>
      </c>
      <c r="E86" s="57">
        <f t="shared" si="33"/>
        <v>0</v>
      </c>
      <c r="F86" s="42">
        <f t="shared" ref="F86:F87" si="34">E86/C86*100</f>
        <v>0</v>
      </c>
      <c r="G86" s="70"/>
    </row>
    <row r="87" spans="1:7" ht="19.5" customHeight="1" x14ac:dyDescent="0.3">
      <c r="A87" s="29"/>
      <c r="B87" s="6" t="s">
        <v>10</v>
      </c>
      <c r="C87" s="57">
        <f>C92+C96+C100+C104</f>
        <v>13991919.149999999</v>
      </c>
      <c r="D87" s="57">
        <f t="shared" ref="D87:E87" si="35">D92+D96+D100+D104</f>
        <v>0</v>
      </c>
      <c r="E87" s="57">
        <f t="shared" si="35"/>
        <v>0</v>
      </c>
      <c r="F87" s="42">
        <f t="shared" si="34"/>
        <v>0</v>
      </c>
      <c r="G87" s="70"/>
    </row>
    <row r="88" spans="1:7" ht="19.5" customHeight="1" x14ac:dyDescent="0.3">
      <c r="A88" s="29"/>
      <c r="B88" s="33" t="s">
        <v>0</v>
      </c>
      <c r="C88" s="57"/>
      <c r="D88" s="57"/>
      <c r="E88" s="57"/>
      <c r="F88" s="42"/>
      <c r="G88" s="70"/>
    </row>
    <row r="89" spans="1:7" ht="78" x14ac:dyDescent="0.3">
      <c r="A89" s="29"/>
      <c r="B89" s="80" t="s">
        <v>160</v>
      </c>
      <c r="C89" s="57">
        <f>C91+C92</f>
        <v>123461636.17</v>
      </c>
      <c r="D89" s="57">
        <f t="shared" ref="D89:E89" si="36">D91+D92</f>
        <v>0</v>
      </c>
      <c r="E89" s="57">
        <f t="shared" si="36"/>
        <v>0</v>
      </c>
      <c r="F89" s="42">
        <f t="shared" ref="F89" si="37">E89/C89*100</f>
        <v>0</v>
      </c>
      <c r="G89" s="70" t="s">
        <v>132</v>
      </c>
    </row>
    <row r="90" spans="1:7" ht="19.5" customHeight="1" x14ac:dyDescent="0.3">
      <c r="A90" s="29"/>
      <c r="B90" s="33" t="s">
        <v>8</v>
      </c>
      <c r="C90" s="57"/>
      <c r="D90" s="57"/>
      <c r="E90" s="57"/>
      <c r="F90" s="42"/>
      <c r="G90" s="70"/>
    </row>
    <row r="91" spans="1:7" ht="19.5" customHeight="1" x14ac:dyDescent="0.3">
      <c r="A91" s="29"/>
      <c r="B91" s="81" t="s">
        <v>123</v>
      </c>
      <c r="C91" s="57">
        <v>117463500</v>
      </c>
      <c r="D91" s="57"/>
      <c r="E91" s="57"/>
      <c r="F91" s="42">
        <f t="shared" ref="F91:F93" si="38">E91/C91*100</f>
        <v>0</v>
      </c>
      <c r="G91" s="70"/>
    </row>
    <row r="92" spans="1:7" ht="19.5" customHeight="1" x14ac:dyDescent="0.3">
      <c r="A92" s="29"/>
      <c r="B92" s="33" t="s">
        <v>12</v>
      </c>
      <c r="C92" s="57">
        <v>5998136.1699999999</v>
      </c>
      <c r="D92" s="57"/>
      <c r="E92" s="57"/>
      <c r="F92" s="42">
        <f t="shared" si="38"/>
        <v>0</v>
      </c>
      <c r="G92" s="70"/>
    </row>
    <row r="93" spans="1:7" ht="78" x14ac:dyDescent="0.3">
      <c r="A93" s="29"/>
      <c r="B93" s="80" t="s">
        <v>161</v>
      </c>
      <c r="C93" s="57">
        <f>C95+C96</f>
        <v>58635697.869999997</v>
      </c>
      <c r="D93" s="57">
        <f t="shared" ref="D93:E93" si="39">D95+D96</f>
        <v>0</v>
      </c>
      <c r="E93" s="57">
        <f t="shared" si="39"/>
        <v>0</v>
      </c>
      <c r="F93" s="42">
        <f t="shared" si="38"/>
        <v>0</v>
      </c>
      <c r="G93" s="70" t="s">
        <v>133</v>
      </c>
    </row>
    <row r="94" spans="1:7" ht="19.5" customHeight="1" x14ac:dyDescent="0.3">
      <c r="A94" s="29"/>
      <c r="B94" s="33" t="s">
        <v>8</v>
      </c>
      <c r="C94" s="57"/>
      <c r="D94" s="57"/>
      <c r="E94" s="57"/>
      <c r="F94" s="42"/>
      <c r="G94" s="70"/>
    </row>
    <row r="95" spans="1:7" ht="19.5" customHeight="1" x14ac:dyDescent="0.3">
      <c r="A95" s="29"/>
      <c r="B95" s="81" t="s">
        <v>123</v>
      </c>
      <c r="C95" s="57">
        <v>55787000</v>
      </c>
      <c r="D95" s="57"/>
      <c r="E95" s="57"/>
      <c r="F95" s="42">
        <f t="shared" ref="F95:F97" si="40">E95/C95*100</f>
        <v>0</v>
      </c>
      <c r="G95" s="70"/>
    </row>
    <row r="96" spans="1:7" ht="19.5" customHeight="1" x14ac:dyDescent="0.3">
      <c r="A96" s="29"/>
      <c r="B96" s="33" t="s">
        <v>12</v>
      </c>
      <c r="C96" s="57">
        <v>2848697.87</v>
      </c>
      <c r="D96" s="57"/>
      <c r="E96" s="57"/>
      <c r="F96" s="42">
        <f t="shared" si="40"/>
        <v>0</v>
      </c>
      <c r="G96" s="70"/>
    </row>
    <row r="97" spans="1:7" ht="78" x14ac:dyDescent="0.3">
      <c r="A97" s="29"/>
      <c r="B97" s="80" t="s">
        <v>162</v>
      </c>
      <c r="C97" s="57">
        <f>C99+C100</f>
        <v>80309685.109999999</v>
      </c>
      <c r="D97" s="57">
        <f t="shared" ref="D97:E97" si="41">D99+D100</f>
        <v>0</v>
      </c>
      <c r="E97" s="57">
        <f t="shared" si="41"/>
        <v>0</v>
      </c>
      <c r="F97" s="42">
        <f t="shared" si="40"/>
        <v>0</v>
      </c>
      <c r="G97" s="70" t="s">
        <v>133</v>
      </c>
    </row>
    <row r="98" spans="1:7" ht="19.5" customHeight="1" x14ac:dyDescent="0.3">
      <c r="A98" s="29"/>
      <c r="B98" s="33" t="s">
        <v>8</v>
      </c>
      <c r="C98" s="57"/>
      <c r="D98" s="57"/>
      <c r="E98" s="57"/>
      <c r="F98" s="42"/>
      <c r="G98" s="70"/>
    </row>
    <row r="99" spans="1:7" ht="19.5" customHeight="1" x14ac:dyDescent="0.3">
      <c r="A99" s="29"/>
      <c r="B99" s="81" t="s">
        <v>123</v>
      </c>
      <c r="C99" s="57">
        <v>76408000</v>
      </c>
      <c r="D99" s="57"/>
      <c r="E99" s="57"/>
      <c r="F99" s="42">
        <f t="shared" ref="F99:F101" si="42">E99/C99*100</f>
        <v>0</v>
      </c>
      <c r="G99" s="70"/>
    </row>
    <row r="100" spans="1:7" ht="19.5" customHeight="1" x14ac:dyDescent="0.3">
      <c r="A100" s="29"/>
      <c r="B100" s="33" t="s">
        <v>12</v>
      </c>
      <c r="C100" s="57">
        <v>3901685.11</v>
      </c>
      <c r="D100" s="57"/>
      <c r="E100" s="57"/>
      <c r="F100" s="42">
        <f t="shared" si="42"/>
        <v>0</v>
      </c>
      <c r="G100" s="70"/>
    </row>
    <row r="101" spans="1:7" ht="78" x14ac:dyDescent="0.3">
      <c r="A101" s="29"/>
      <c r="B101" s="80" t="s">
        <v>163</v>
      </c>
      <c r="C101" s="57">
        <f>C103+C104</f>
        <v>1243400</v>
      </c>
      <c r="D101" s="57">
        <f t="shared" ref="D101:E101" si="43">D103+D104</f>
        <v>0</v>
      </c>
      <c r="E101" s="57">
        <f t="shared" si="43"/>
        <v>0</v>
      </c>
      <c r="F101" s="42">
        <f t="shared" si="42"/>
        <v>0</v>
      </c>
      <c r="G101" s="70" t="s">
        <v>133</v>
      </c>
    </row>
    <row r="102" spans="1:7" ht="19.5" customHeight="1" x14ac:dyDescent="0.3">
      <c r="A102" s="29"/>
      <c r="B102" s="33" t="s">
        <v>8</v>
      </c>
      <c r="C102" s="57"/>
      <c r="D102" s="57"/>
      <c r="E102" s="57"/>
      <c r="F102" s="42"/>
      <c r="G102" s="70"/>
    </row>
    <row r="103" spans="1:7" ht="19.5" customHeight="1" x14ac:dyDescent="0.3">
      <c r="A103" s="29"/>
      <c r="B103" s="81" t="s">
        <v>123</v>
      </c>
      <c r="C103" s="57"/>
      <c r="D103" s="57"/>
      <c r="E103" s="57"/>
      <c r="F103" s="42"/>
      <c r="G103" s="70"/>
    </row>
    <row r="104" spans="1:7" ht="19.5" customHeight="1" x14ac:dyDescent="0.3">
      <c r="A104" s="29"/>
      <c r="B104" s="33" t="s">
        <v>12</v>
      </c>
      <c r="C104" s="57">
        <v>1243400</v>
      </c>
      <c r="D104" s="57"/>
      <c r="E104" s="57"/>
      <c r="F104" s="42">
        <f t="shared" ref="F104" si="44">E104/C104*100</f>
        <v>0</v>
      </c>
      <c r="G104" s="70"/>
    </row>
    <row r="105" spans="1:7" ht="126.6" customHeight="1" x14ac:dyDescent="0.3">
      <c r="A105" s="32"/>
      <c r="B105" s="15" t="s">
        <v>87</v>
      </c>
      <c r="C105" s="62">
        <f t="shared" ref="C105:E105" si="45">C107+C108</f>
        <v>2516000</v>
      </c>
      <c r="D105" s="62">
        <f t="shared" si="45"/>
        <v>0</v>
      </c>
      <c r="E105" s="62">
        <f t="shared" si="45"/>
        <v>0</v>
      </c>
      <c r="F105" s="42">
        <f t="shared" si="17"/>
        <v>0</v>
      </c>
      <c r="G105" s="70" t="s">
        <v>132</v>
      </c>
    </row>
    <row r="106" spans="1:7" ht="15.6" x14ac:dyDescent="0.3">
      <c r="A106" s="32"/>
      <c r="B106" s="6" t="s">
        <v>8</v>
      </c>
      <c r="C106" s="57"/>
      <c r="D106" s="57"/>
      <c r="E106" s="57"/>
      <c r="F106" s="42"/>
      <c r="G106" s="70"/>
    </row>
    <row r="107" spans="1:7" ht="17.55" customHeight="1" x14ac:dyDescent="0.3">
      <c r="A107" s="32"/>
      <c r="B107" s="6" t="s">
        <v>9</v>
      </c>
      <c r="C107" s="57"/>
      <c r="D107" s="57"/>
      <c r="E107" s="57"/>
      <c r="F107" s="42"/>
      <c r="G107" s="70"/>
    </row>
    <row r="108" spans="1:7" ht="22.05" customHeight="1" x14ac:dyDescent="0.3">
      <c r="A108" s="32"/>
      <c r="B108" s="6" t="s">
        <v>12</v>
      </c>
      <c r="C108" s="57">
        <v>2516000</v>
      </c>
      <c r="D108" s="57"/>
      <c r="E108" s="57"/>
      <c r="F108" s="42">
        <f t="shared" si="17"/>
        <v>0</v>
      </c>
      <c r="G108" s="70"/>
    </row>
    <row r="109" spans="1:7" ht="112.2" customHeight="1" x14ac:dyDescent="0.3">
      <c r="A109" s="32"/>
      <c r="B109" s="6" t="s">
        <v>140</v>
      </c>
      <c r="C109" s="57">
        <f>C111+C112</f>
        <v>5500</v>
      </c>
      <c r="D109" s="57">
        <f t="shared" ref="D109:E109" si="46">D111+D112</f>
        <v>0</v>
      </c>
      <c r="E109" s="57">
        <f t="shared" si="46"/>
        <v>0</v>
      </c>
      <c r="F109" s="42">
        <f t="shared" si="17"/>
        <v>0</v>
      </c>
      <c r="G109" s="70" t="s">
        <v>134</v>
      </c>
    </row>
    <row r="110" spans="1:7" ht="15.6" x14ac:dyDescent="0.3">
      <c r="A110" s="32"/>
      <c r="B110" s="6" t="s">
        <v>8</v>
      </c>
      <c r="C110" s="57"/>
      <c r="D110" s="57"/>
      <c r="E110" s="57"/>
      <c r="F110" s="42"/>
      <c r="G110" s="70"/>
    </row>
    <row r="111" spans="1:7" ht="15.6" x14ac:dyDescent="0.3">
      <c r="A111" s="32"/>
      <c r="B111" s="6" t="s">
        <v>9</v>
      </c>
      <c r="C111" s="57"/>
      <c r="D111" s="57"/>
      <c r="E111" s="57"/>
      <c r="F111" s="42"/>
      <c r="G111" s="70"/>
    </row>
    <row r="112" spans="1:7" ht="15.6" x14ac:dyDescent="0.3">
      <c r="A112" s="32"/>
      <c r="B112" s="6" t="s">
        <v>12</v>
      </c>
      <c r="C112" s="57">
        <v>5500</v>
      </c>
      <c r="D112" s="57"/>
      <c r="E112" s="57"/>
      <c r="F112" s="42">
        <f t="shared" si="17"/>
        <v>0</v>
      </c>
      <c r="G112" s="70"/>
    </row>
    <row r="113" spans="1:7" ht="79.8" customHeight="1" x14ac:dyDescent="0.3">
      <c r="A113" s="32"/>
      <c r="B113" s="6" t="s">
        <v>164</v>
      </c>
      <c r="C113" s="57">
        <f>C115+C116</f>
        <v>1032900</v>
      </c>
      <c r="D113" s="57">
        <f t="shared" ref="D113:E113" si="47">D115+D116</f>
        <v>0</v>
      </c>
      <c r="E113" s="57">
        <f t="shared" si="47"/>
        <v>0</v>
      </c>
      <c r="F113" s="42">
        <f t="shared" si="17"/>
        <v>0</v>
      </c>
      <c r="G113" s="70" t="s">
        <v>153</v>
      </c>
    </row>
    <row r="114" spans="1:7" ht="15.6" x14ac:dyDescent="0.3">
      <c r="A114" s="32"/>
      <c r="B114" s="6" t="s">
        <v>8</v>
      </c>
      <c r="C114" s="57"/>
      <c r="D114" s="57"/>
      <c r="E114" s="57"/>
      <c r="F114" s="42"/>
      <c r="G114" s="70"/>
    </row>
    <row r="115" spans="1:7" ht="22.05" customHeight="1" x14ac:dyDescent="0.3">
      <c r="A115" s="32"/>
      <c r="B115" s="6" t="s">
        <v>9</v>
      </c>
      <c r="C115" s="57"/>
      <c r="D115" s="57"/>
      <c r="E115" s="57"/>
      <c r="F115" s="42"/>
      <c r="G115" s="70"/>
    </row>
    <row r="116" spans="1:7" ht="22.05" customHeight="1" x14ac:dyDescent="0.3">
      <c r="A116" s="32"/>
      <c r="B116" s="6" t="s">
        <v>18</v>
      </c>
      <c r="C116" s="57">
        <v>1032900</v>
      </c>
      <c r="D116" s="57"/>
      <c r="E116" s="57"/>
      <c r="F116" s="42">
        <f t="shared" si="17"/>
        <v>0</v>
      </c>
      <c r="G116" s="70"/>
    </row>
    <row r="117" spans="1:7" ht="18.45" customHeight="1" x14ac:dyDescent="0.3">
      <c r="A117" s="29" t="s">
        <v>21</v>
      </c>
      <c r="B117" s="47" t="s">
        <v>22</v>
      </c>
      <c r="C117" s="60">
        <f>C118+C122+C151+C155+C159</f>
        <v>406565950.94999999</v>
      </c>
      <c r="D117" s="60">
        <f t="shared" ref="D117:E117" si="48">D118+D122+D151+D155+D159</f>
        <v>0</v>
      </c>
      <c r="E117" s="60">
        <f t="shared" si="48"/>
        <v>0</v>
      </c>
      <c r="F117" s="3">
        <f t="shared" si="17"/>
        <v>0</v>
      </c>
      <c r="G117" s="72"/>
    </row>
    <row r="118" spans="1:7" ht="190.05" customHeight="1" x14ac:dyDescent="0.3">
      <c r="A118" s="29"/>
      <c r="B118" s="44" t="s">
        <v>45</v>
      </c>
      <c r="C118" s="57">
        <f t="shared" ref="C118:E151" si="49">C120+C121</f>
        <v>60515031.100000001</v>
      </c>
      <c r="D118" s="57">
        <f t="shared" si="49"/>
        <v>0</v>
      </c>
      <c r="E118" s="57">
        <f t="shared" si="49"/>
        <v>0</v>
      </c>
      <c r="F118" s="42">
        <f t="shared" si="17"/>
        <v>0</v>
      </c>
      <c r="G118" s="70" t="s">
        <v>133</v>
      </c>
    </row>
    <row r="119" spans="1:7" ht="15.6" x14ac:dyDescent="0.3">
      <c r="A119" s="29"/>
      <c r="B119" s="6" t="s">
        <v>8</v>
      </c>
      <c r="C119" s="57"/>
      <c r="D119" s="57"/>
      <c r="E119" s="57"/>
      <c r="F119" s="42"/>
      <c r="G119" s="70"/>
    </row>
    <row r="120" spans="1:7" ht="17.55" customHeight="1" x14ac:dyDescent="0.3">
      <c r="A120" s="32"/>
      <c r="B120" s="6" t="s">
        <v>9</v>
      </c>
      <c r="C120" s="57"/>
      <c r="D120" s="57"/>
      <c r="E120" s="57"/>
      <c r="F120" s="42"/>
      <c r="G120" s="70"/>
    </row>
    <row r="121" spans="1:7" ht="18" customHeight="1" x14ac:dyDescent="0.3">
      <c r="A121" s="32"/>
      <c r="B121" s="6" t="s">
        <v>10</v>
      </c>
      <c r="C121" s="57">
        <v>60515031.100000001</v>
      </c>
      <c r="D121" s="57"/>
      <c r="E121" s="57"/>
      <c r="F121" s="42">
        <f t="shared" si="17"/>
        <v>0</v>
      </c>
      <c r="G121" s="70"/>
    </row>
    <row r="122" spans="1:7" ht="78" x14ac:dyDescent="0.3">
      <c r="A122" s="32"/>
      <c r="B122" s="6" t="s">
        <v>159</v>
      </c>
      <c r="C122" s="57">
        <f t="shared" ref="C122:E122" si="50">C124+C125</f>
        <v>204569950</v>
      </c>
      <c r="D122" s="57">
        <f t="shared" si="50"/>
        <v>0</v>
      </c>
      <c r="E122" s="57">
        <f t="shared" si="50"/>
        <v>0</v>
      </c>
      <c r="F122" s="42">
        <f t="shared" si="17"/>
        <v>0</v>
      </c>
      <c r="G122" s="70" t="s">
        <v>133</v>
      </c>
    </row>
    <row r="123" spans="1:7" ht="15.6" x14ac:dyDescent="0.3">
      <c r="A123" s="32"/>
      <c r="B123" s="6" t="s">
        <v>8</v>
      </c>
      <c r="C123" s="57"/>
      <c r="D123" s="57"/>
      <c r="E123" s="57"/>
      <c r="F123" s="42"/>
      <c r="G123" s="70"/>
    </row>
    <row r="124" spans="1:7" ht="15.6" x14ac:dyDescent="0.3">
      <c r="A124" s="32"/>
      <c r="B124" s="6" t="s">
        <v>9</v>
      </c>
      <c r="C124" s="59">
        <f>C129+C133+C137+C141+C145+C149</f>
        <v>176015360</v>
      </c>
      <c r="D124" s="59">
        <f t="shared" ref="D124:E124" si="51">D129+D133+D137+D141+D145+D149</f>
        <v>0</v>
      </c>
      <c r="E124" s="59">
        <f t="shared" si="51"/>
        <v>0</v>
      </c>
      <c r="F124" s="42"/>
      <c r="G124" s="70"/>
    </row>
    <row r="125" spans="1:7" ht="21" customHeight="1" x14ac:dyDescent="0.3">
      <c r="A125" s="32"/>
      <c r="B125" s="6" t="s">
        <v>12</v>
      </c>
      <c r="C125" s="59">
        <f>C130+C134+C138+C142+C146+C150</f>
        <v>28554590</v>
      </c>
      <c r="D125" s="59">
        <f t="shared" ref="D125:E125" si="52">D130+D134+D138+D142+D146+D150</f>
        <v>0</v>
      </c>
      <c r="E125" s="59">
        <f t="shared" si="52"/>
        <v>0</v>
      </c>
      <c r="F125" s="42">
        <f t="shared" si="17"/>
        <v>0</v>
      </c>
      <c r="G125" s="70"/>
    </row>
    <row r="126" spans="1:7" ht="15.6" x14ac:dyDescent="0.3">
      <c r="A126" s="32"/>
      <c r="B126" s="33" t="s">
        <v>0</v>
      </c>
      <c r="C126" s="57"/>
      <c r="D126" s="57"/>
      <c r="E126" s="57"/>
      <c r="F126" s="42"/>
      <c r="G126" s="70"/>
    </row>
    <row r="127" spans="1:7" ht="46.8" x14ac:dyDescent="0.3">
      <c r="A127" s="32"/>
      <c r="B127" s="33" t="s">
        <v>165</v>
      </c>
      <c r="C127" s="59">
        <f t="shared" ref="C127:E127" si="53">C129+C130</f>
        <v>32992600</v>
      </c>
      <c r="D127" s="59">
        <f t="shared" si="53"/>
        <v>0</v>
      </c>
      <c r="E127" s="59">
        <f t="shared" si="53"/>
        <v>0</v>
      </c>
      <c r="F127" s="42">
        <f t="shared" si="17"/>
        <v>0</v>
      </c>
      <c r="G127" s="70"/>
    </row>
    <row r="128" spans="1:7" ht="15.6" x14ac:dyDescent="0.3">
      <c r="A128" s="32"/>
      <c r="B128" s="33" t="s">
        <v>8</v>
      </c>
      <c r="C128" s="57"/>
      <c r="D128" s="57"/>
      <c r="E128" s="57"/>
      <c r="F128" s="42"/>
      <c r="G128" s="70"/>
    </row>
    <row r="129" spans="1:7" ht="15.6" x14ac:dyDescent="0.3">
      <c r="A129" s="32"/>
      <c r="B129" s="33" t="s">
        <v>15</v>
      </c>
      <c r="C129" s="57">
        <v>28363700</v>
      </c>
      <c r="D129" s="57"/>
      <c r="E129" s="57"/>
      <c r="F129" s="42"/>
      <c r="G129" s="70"/>
    </row>
    <row r="130" spans="1:7" ht="22.05" customHeight="1" x14ac:dyDescent="0.3">
      <c r="A130" s="32"/>
      <c r="B130" s="33" t="s">
        <v>127</v>
      </c>
      <c r="C130" s="57">
        <v>4628900</v>
      </c>
      <c r="D130" s="57"/>
      <c r="E130" s="57"/>
      <c r="F130" s="42">
        <f t="shared" si="17"/>
        <v>0</v>
      </c>
      <c r="G130" s="70"/>
    </row>
    <row r="131" spans="1:7" ht="63" customHeight="1" x14ac:dyDescent="0.3">
      <c r="A131" s="32"/>
      <c r="B131" s="33" t="s">
        <v>166</v>
      </c>
      <c r="C131" s="59">
        <f t="shared" ref="C131:E131" si="54">C133+C134</f>
        <v>33813742</v>
      </c>
      <c r="D131" s="59">
        <f t="shared" si="54"/>
        <v>0</v>
      </c>
      <c r="E131" s="59">
        <f t="shared" si="54"/>
        <v>0</v>
      </c>
      <c r="F131" s="42">
        <f t="shared" si="17"/>
        <v>0</v>
      </c>
      <c r="G131" s="70"/>
    </row>
    <row r="132" spans="1:7" ht="15.6" x14ac:dyDescent="0.3">
      <c r="A132" s="32"/>
      <c r="B132" s="33" t="s">
        <v>8</v>
      </c>
      <c r="C132" s="57"/>
      <c r="D132" s="57"/>
      <c r="E132" s="57"/>
      <c r="F132" s="42"/>
      <c r="G132" s="70"/>
    </row>
    <row r="133" spans="1:7" ht="15.6" x14ac:dyDescent="0.3">
      <c r="A133" s="32"/>
      <c r="B133" s="33" t="s">
        <v>15</v>
      </c>
      <c r="C133" s="57">
        <v>29068760</v>
      </c>
      <c r="D133" s="57"/>
      <c r="E133" s="57"/>
      <c r="F133" s="42"/>
      <c r="G133" s="70"/>
    </row>
    <row r="134" spans="1:7" ht="19.5" customHeight="1" x14ac:dyDescent="0.3">
      <c r="A134" s="32"/>
      <c r="B134" s="33" t="s">
        <v>127</v>
      </c>
      <c r="C134" s="57">
        <v>4744982</v>
      </c>
      <c r="D134" s="57"/>
      <c r="E134" s="57"/>
      <c r="F134" s="42">
        <f t="shared" si="17"/>
        <v>0</v>
      </c>
      <c r="G134" s="70"/>
    </row>
    <row r="135" spans="1:7" ht="78" x14ac:dyDescent="0.3">
      <c r="A135" s="32"/>
      <c r="B135" s="33" t="s">
        <v>167</v>
      </c>
      <c r="C135" s="59">
        <f t="shared" ref="C135:E135" si="55">C137+C138</f>
        <v>26115300</v>
      </c>
      <c r="D135" s="59">
        <f t="shared" si="55"/>
        <v>0</v>
      </c>
      <c r="E135" s="59">
        <f t="shared" si="55"/>
        <v>0</v>
      </c>
      <c r="F135" s="42">
        <f t="shared" si="17"/>
        <v>0</v>
      </c>
      <c r="G135" s="70"/>
    </row>
    <row r="136" spans="1:7" ht="15.6" x14ac:dyDescent="0.3">
      <c r="A136" s="32"/>
      <c r="B136" s="33" t="s">
        <v>8</v>
      </c>
      <c r="C136" s="57"/>
      <c r="D136" s="57"/>
      <c r="E136" s="57"/>
      <c r="F136" s="42"/>
      <c r="G136" s="70"/>
    </row>
    <row r="137" spans="1:7" ht="15.6" x14ac:dyDescent="0.3">
      <c r="A137" s="32"/>
      <c r="B137" s="33" t="s">
        <v>15</v>
      </c>
      <c r="C137" s="57">
        <v>22451300</v>
      </c>
      <c r="D137" s="57"/>
      <c r="E137" s="57"/>
      <c r="F137" s="42"/>
      <c r="G137" s="70"/>
    </row>
    <row r="138" spans="1:7" ht="20.55" customHeight="1" x14ac:dyDescent="0.3">
      <c r="A138" s="32"/>
      <c r="B138" s="33" t="s">
        <v>128</v>
      </c>
      <c r="C138" s="57">
        <v>3664000</v>
      </c>
      <c r="D138" s="57"/>
      <c r="E138" s="57"/>
      <c r="F138" s="42">
        <f t="shared" si="17"/>
        <v>0</v>
      </c>
      <c r="G138" s="70"/>
    </row>
    <row r="139" spans="1:7" ht="46.8" x14ac:dyDescent="0.3">
      <c r="A139" s="32"/>
      <c r="B139" s="33" t="s">
        <v>168</v>
      </c>
      <c r="C139" s="59">
        <f t="shared" ref="C139:E139" si="56">C141+C142</f>
        <v>4939900</v>
      </c>
      <c r="D139" s="59">
        <f t="shared" si="56"/>
        <v>0</v>
      </c>
      <c r="E139" s="59">
        <f t="shared" si="56"/>
        <v>0</v>
      </c>
      <c r="F139" s="42">
        <f t="shared" si="17"/>
        <v>0</v>
      </c>
      <c r="G139" s="70"/>
    </row>
    <row r="140" spans="1:7" ht="15.6" x14ac:dyDescent="0.3">
      <c r="A140" s="32"/>
      <c r="B140" s="33" t="s">
        <v>8</v>
      </c>
      <c r="C140" s="57"/>
      <c r="D140" s="57"/>
      <c r="E140" s="57"/>
      <c r="F140" s="42"/>
      <c r="G140" s="70"/>
    </row>
    <row r="141" spans="1:7" ht="15.6" x14ac:dyDescent="0.3">
      <c r="A141" s="32"/>
      <c r="B141" s="33" t="s">
        <v>15</v>
      </c>
      <c r="C141" s="57">
        <v>4396300</v>
      </c>
      <c r="D141" s="57"/>
      <c r="E141" s="57"/>
      <c r="F141" s="42"/>
      <c r="G141" s="70"/>
    </row>
    <row r="142" spans="1:7" ht="19.5" customHeight="1" x14ac:dyDescent="0.3">
      <c r="A142" s="32"/>
      <c r="B142" s="33" t="s">
        <v>127</v>
      </c>
      <c r="C142" s="57">
        <v>543600</v>
      </c>
      <c r="D142" s="57"/>
      <c r="E142" s="57"/>
      <c r="F142" s="42">
        <f t="shared" si="17"/>
        <v>0</v>
      </c>
      <c r="G142" s="70"/>
    </row>
    <row r="143" spans="1:7" ht="66" customHeight="1" x14ac:dyDescent="0.3">
      <c r="A143" s="32"/>
      <c r="B143" s="33" t="s">
        <v>169</v>
      </c>
      <c r="C143" s="59">
        <f t="shared" ref="C143:E143" si="57">C145+C146</f>
        <v>40121800</v>
      </c>
      <c r="D143" s="59">
        <f t="shared" si="57"/>
        <v>0</v>
      </c>
      <c r="E143" s="59">
        <f t="shared" si="57"/>
        <v>0</v>
      </c>
      <c r="F143" s="42"/>
      <c r="G143" s="70"/>
    </row>
    <row r="144" spans="1:7" ht="15.6" x14ac:dyDescent="0.3">
      <c r="A144" s="32"/>
      <c r="B144" s="33" t="s">
        <v>8</v>
      </c>
      <c r="C144" s="57"/>
      <c r="D144" s="57"/>
      <c r="E144" s="57"/>
      <c r="F144" s="42"/>
      <c r="G144" s="70"/>
    </row>
    <row r="145" spans="1:7" ht="15.6" x14ac:dyDescent="0.3">
      <c r="A145" s="32"/>
      <c r="B145" s="33" t="s">
        <v>15</v>
      </c>
      <c r="C145" s="57">
        <v>34492700</v>
      </c>
      <c r="D145" s="57"/>
      <c r="E145" s="57"/>
      <c r="F145" s="42"/>
      <c r="G145" s="70"/>
    </row>
    <row r="146" spans="1:7" ht="20.55" customHeight="1" x14ac:dyDescent="0.3">
      <c r="A146" s="32"/>
      <c r="B146" s="33" t="s">
        <v>128</v>
      </c>
      <c r="C146" s="57">
        <v>5629100</v>
      </c>
      <c r="D146" s="57"/>
      <c r="E146" s="57"/>
      <c r="F146" s="42"/>
      <c r="G146" s="70"/>
    </row>
    <row r="147" spans="1:7" ht="63.6" customHeight="1" x14ac:dyDescent="0.3">
      <c r="A147" s="32"/>
      <c r="B147" s="33" t="s">
        <v>170</v>
      </c>
      <c r="C147" s="59">
        <f t="shared" ref="C147:E147" si="58">C149+C150</f>
        <v>66586608</v>
      </c>
      <c r="D147" s="59">
        <f t="shared" si="58"/>
        <v>0</v>
      </c>
      <c r="E147" s="59">
        <f t="shared" si="58"/>
        <v>0</v>
      </c>
      <c r="F147" s="42"/>
      <c r="G147" s="70"/>
    </row>
    <row r="148" spans="1:7" ht="20.55" customHeight="1" x14ac:dyDescent="0.3">
      <c r="A148" s="32"/>
      <c r="B148" s="33" t="s">
        <v>8</v>
      </c>
      <c r="C148" s="57"/>
      <c r="D148" s="57"/>
      <c r="E148" s="57"/>
      <c r="F148" s="42"/>
      <c r="G148" s="70"/>
    </row>
    <row r="149" spans="1:7" ht="20.55" customHeight="1" x14ac:dyDescent="0.3">
      <c r="A149" s="32"/>
      <c r="B149" s="33" t="s">
        <v>15</v>
      </c>
      <c r="C149" s="57">
        <v>57242600</v>
      </c>
      <c r="D149" s="57"/>
      <c r="E149" s="57"/>
      <c r="F149" s="42"/>
      <c r="G149" s="70"/>
    </row>
    <row r="150" spans="1:7" ht="20.55" customHeight="1" x14ac:dyDescent="0.3">
      <c r="A150" s="32"/>
      <c r="B150" s="33" t="s">
        <v>128</v>
      </c>
      <c r="C150" s="57">
        <v>9344008</v>
      </c>
      <c r="D150" s="57"/>
      <c r="E150" s="57"/>
      <c r="F150" s="42"/>
      <c r="G150" s="70"/>
    </row>
    <row r="151" spans="1:7" ht="114" customHeight="1" x14ac:dyDescent="0.3">
      <c r="A151" s="29"/>
      <c r="B151" s="15" t="s">
        <v>23</v>
      </c>
      <c r="C151" s="57">
        <f t="shared" si="49"/>
        <v>15900</v>
      </c>
      <c r="D151" s="57">
        <f t="shared" si="49"/>
        <v>0</v>
      </c>
      <c r="E151" s="57">
        <f t="shared" si="49"/>
        <v>0</v>
      </c>
      <c r="F151" s="42">
        <f t="shared" si="17"/>
        <v>0</v>
      </c>
      <c r="G151" s="70" t="s">
        <v>134</v>
      </c>
    </row>
    <row r="152" spans="1:7" ht="15.6" x14ac:dyDescent="0.3">
      <c r="A152" s="29"/>
      <c r="B152" s="6" t="s">
        <v>8</v>
      </c>
      <c r="C152" s="57"/>
      <c r="D152" s="57"/>
      <c r="E152" s="57"/>
      <c r="F152" s="42"/>
      <c r="G152" s="70"/>
    </row>
    <row r="153" spans="1:7" ht="21" customHeight="1" x14ac:dyDescent="0.3">
      <c r="A153" s="29"/>
      <c r="B153" s="6" t="s">
        <v>15</v>
      </c>
      <c r="C153" s="57"/>
      <c r="D153" s="57"/>
      <c r="E153" s="57"/>
      <c r="F153" s="42"/>
      <c r="G153" s="70"/>
    </row>
    <row r="154" spans="1:7" ht="19.05" customHeight="1" x14ac:dyDescent="0.3">
      <c r="A154" s="32"/>
      <c r="B154" s="6" t="s">
        <v>128</v>
      </c>
      <c r="C154" s="57">
        <v>15900</v>
      </c>
      <c r="D154" s="57"/>
      <c r="E154" s="57"/>
      <c r="F154" s="42">
        <f t="shared" si="17"/>
        <v>0</v>
      </c>
      <c r="G154" s="70"/>
    </row>
    <row r="155" spans="1:7" ht="82.2" customHeight="1" x14ac:dyDescent="0.3">
      <c r="A155" s="32"/>
      <c r="B155" s="6" t="s">
        <v>71</v>
      </c>
      <c r="C155" s="57">
        <f t="shared" ref="C155:E155" si="59">C157+C158</f>
        <v>139948150.84999999</v>
      </c>
      <c r="D155" s="57">
        <f t="shared" si="59"/>
        <v>0</v>
      </c>
      <c r="E155" s="57">
        <f t="shared" si="59"/>
        <v>0</v>
      </c>
      <c r="F155" s="42">
        <f t="shared" si="17"/>
        <v>0</v>
      </c>
      <c r="G155" s="70" t="s">
        <v>132</v>
      </c>
    </row>
    <row r="156" spans="1:7" ht="15.6" x14ac:dyDescent="0.3">
      <c r="A156" s="32"/>
      <c r="B156" s="6" t="s">
        <v>8</v>
      </c>
      <c r="C156" s="57"/>
      <c r="D156" s="57"/>
      <c r="E156" s="57"/>
      <c r="F156" s="42"/>
      <c r="G156" s="70"/>
    </row>
    <row r="157" spans="1:7" ht="21.45" customHeight="1" x14ac:dyDescent="0.3">
      <c r="A157" s="32"/>
      <c r="B157" s="6" t="s">
        <v>129</v>
      </c>
      <c r="C157" s="57">
        <v>138965566.44999999</v>
      </c>
      <c r="D157" s="57"/>
      <c r="E157" s="57"/>
      <c r="F157" s="42">
        <f t="shared" si="17"/>
        <v>0</v>
      </c>
      <c r="G157" s="70"/>
    </row>
    <row r="158" spans="1:7" ht="21" customHeight="1" x14ac:dyDescent="0.3">
      <c r="A158" s="32"/>
      <c r="B158" s="6" t="s">
        <v>10</v>
      </c>
      <c r="C158" s="57">
        <v>982584.4</v>
      </c>
      <c r="D158" s="57"/>
      <c r="E158" s="57"/>
      <c r="F158" s="42">
        <f t="shared" si="17"/>
        <v>0</v>
      </c>
      <c r="G158" s="70"/>
    </row>
    <row r="159" spans="1:7" ht="132.44999999999999" customHeight="1" x14ac:dyDescent="0.3">
      <c r="A159" s="32"/>
      <c r="B159" s="6" t="s">
        <v>141</v>
      </c>
      <c r="C159" s="57">
        <f>C161+C162</f>
        <v>1516919</v>
      </c>
      <c r="D159" s="57">
        <f t="shared" ref="D159:E159" si="60">D161+D162</f>
        <v>0</v>
      </c>
      <c r="E159" s="57">
        <f t="shared" si="60"/>
        <v>0</v>
      </c>
      <c r="F159" s="42">
        <f t="shared" ref="F159:F212" si="61">E159/C159*100</f>
        <v>0</v>
      </c>
      <c r="G159" s="70" t="s">
        <v>132</v>
      </c>
    </row>
    <row r="160" spans="1:7" ht="22.05" customHeight="1" x14ac:dyDescent="0.3">
      <c r="A160" s="32"/>
      <c r="B160" s="11" t="s">
        <v>8</v>
      </c>
      <c r="C160" s="57"/>
      <c r="D160" s="57"/>
      <c r="E160" s="57"/>
      <c r="F160" s="42"/>
      <c r="G160" s="70"/>
    </row>
    <row r="161" spans="1:7" ht="22.05" customHeight="1" x14ac:dyDescent="0.3">
      <c r="A161" s="32"/>
      <c r="B161" s="11" t="s">
        <v>9</v>
      </c>
      <c r="C161" s="57"/>
      <c r="D161" s="57"/>
      <c r="E161" s="57"/>
      <c r="F161" s="42"/>
      <c r="G161" s="70"/>
    </row>
    <row r="162" spans="1:7" ht="22.05" customHeight="1" x14ac:dyDescent="0.3">
      <c r="A162" s="32"/>
      <c r="B162" s="11" t="s">
        <v>10</v>
      </c>
      <c r="C162" s="57">
        <v>1516919</v>
      </c>
      <c r="D162" s="57"/>
      <c r="E162" s="57"/>
      <c r="F162" s="42">
        <f t="shared" si="61"/>
        <v>0</v>
      </c>
      <c r="G162" s="70"/>
    </row>
    <row r="163" spans="1:7" ht="19.05" customHeight="1" x14ac:dyDescent="0.3">
      <c r="A163" s="29" t="s">
        <v>42</v>
      </c>
      <c r="B163" s="49" t="s">
        <v>43</v>
      </c>
      <c r="C163" s="56">
        <f>C164</f>
        <v>203484000</v>
      </c>
      <c r="D163" s="56">
        <f t="shared" ref="D163:E163" si="62">D164</f>
        <v>0</v>
      </c>
      <c r="E163" s="56">
        <f t="shared" si="62"/>
        <v>0</v>
      </c>
      <c r="F163" s="3">
        <f t="shared" si="61"/>
        <v>0</v>
      </c>
      <c r="G163" s="71"/>
    </row>
    <row r="164" spans="1:7" ht="78" x14ac:dyDescent="0.3">
      <c r="A164" s="29"/>
      <c r="B164" s="6" t="s">
        <v>171</v>
      </c>
      <c r="C164" s="57">
        <f t="shared" ref="C164:E164" si="63">C166+C167</f>
        <v>203484000</v>
      </c>
      <c r="D164" s="57">
        <f t="shared" si="63"/>
        <v>0</v>
      </c>
      <c r="E164" s="57">
        <f t="shared" si="63"/>
        <v>0</v>
      </c>
      <c r="F164" s="42">
        <f t="shared" si="61"/>
        <v>0</v>
      </c>
      <c r="G164" s="70" t="s">
        <v>132</v>
      </c>
    </row>
    <row r="165" spans="1:7" ht="15.6" x14ac:dyDescent="0.3">
      <c r="A165" s="32"/>
      <c r="B165" s="53" t="s">
        <v>8</v>
      </c>
      <c r="C165" s="56"/>
      <c r="D165" s="56"/>
      <c r="E165" s="56"/>
      <c r="F165" s="42"/>
      <c r="G165" s="70"/>
    </row>
    <row r="166" spans="1:7" ht="21" customHeight="1" x14ac:dyDescent="0.3">
      <c r="A166" s="32"/>
      <c r="B166" s="48" t="s">
        <v>15</v>
      </c>
      <c r="C166" s="57">
        <v>201852900</v>
      </c>
      <c r="D166" s="57"/>
      <c r="E166" s="57"/>
      <c r="F166" s="42">
        <f t="shared" si="61"/>
        <v>0</v>
      </c>
      <c r="G166" s="70"/>
    </row>
    <row r="167" spans="1:7" ht="21.45" customHeight="1" x14ac:dyDescent="0.3">
      <c r="A167" s="32"/>
      <c r="B167" s="48" t="s">
        <v>12</v>
      </c>
      <c r="C167" s="57">
        <v>1631100</v>
      </c>
      <c r="D167" s="57"/>
      <c r="E167" s="57"/>
      <c r="F167" s="42">
        <f t="shared" si="61"/>
        <v>0</v>
      </c>
      <c r="G167" s="70"/>
    </row>
    <row r="168" spans="1:7" ht="20.55" customHeight="1" x14ac:dyDescent="0.3">
      <c r="A168" s="29" t="s">
        <v>60</v>
      </c>
      <c r="B168" s="47" t="s">
        <v>25</v>
      </c>
      <c r="C168" s="60">
        <f>C169+C173+C177+C181+C185+C189+C193+C197+C201+C205+C209+C213+C218</f>
        <v>6616674646.4700003</v>
      </c>
      <c r="D168" s="60">
        <f t="shared" ref="D168:E168" si="64">D169+D173+D177+D181+D185+D189+D193+D197+D201+D205+D209+D213+D218</f>
        <v>242403757.59999999</v>
      </c>
      <c r="E168" s="60">
        <f t="shared" si="64"/>
        <v>242403757.59999999</v>
      </c>
      <c r="F168" s="3">
        <f t="shared" si="61"/>
        <v>3.6635284421808847</v>
      </c>
      <c r="G168" s="72"/>
    </row>
    <row r="169" spans="1:7" ht="114.45" customHeight="1" x14ac:dyDescent="0.3">
      <c r="A169" s="32"/>
      <c r="B169" s="44" t="s">
        <v>26</v>
      </c>
      <c r="C169" s="63">
        <f t="shared" ref="C169:E169" si="65">C171+C172</f>
        <v>2577167600</v>
      </c>
      <c r="D169" s="63">
        <f t="shared" si="65"/>
        <v>45646700</v>
      </c>
      <c r="E169" s="63">
        <f t="shared" si="65"/>
        <v>45646700</v>
      </c>
      <c r="F169" s="42">
        <f t="shared" si="61"/>
        <v>1.7711964095777084</v>
      </c>
      <c r="G169" s="70" t="s">
        <v>135</v>
      </c>
    </row>
    <row r="170" spans="1:7" ht="15.6" x14ac:dyDescent="0.3">
      <c r="A170" s="32"/>
      <c r="B170" s="44" t="s">
        <v>8</v>
      </c>
      <c r="C170" s="57"/>
      <c r="D170" s="57"/>
      <c r="E170" s="57"/>
      <c r="F170" s="42"/>
      <c r="G170" s="70"/>
    </row>
    <row r="171" spans="1:7" ht="18.45" customHeight="1" x14ac:dyDescent="0.3">
      <c r="A171" s="32"/>
      <c r="B171" s="44" t="s">
        <v>9</v>
      </c>
      <c r="C171" s="57"/>
      <c r="D171" s="57"/>
      <c r="E171" s="57"/>
      <c r="F171" s="42"/>
      <c r="G171" s="70"/>
    </row>
    <row r="172" spans="1:7" ht="19.95" customHeight="1" x14ac:dyDescent="0.3">
      <c r="A172" s="32"/>
      <c r="B172" s="6" t="s">
        <v>104</v>
      </c>
      <c r="C172" s="63">
        <v>2577167600</v>
      </c>
      <c r="D172" s="63">
        <v>45646700</v>
      </c>
      <c r="E172" s="63">
        <v>45646700</v>
      </c>
      <c r="F172" s="42">
        <f t="shared" si="61"/>
        <v>1.7711964095777084</v>
      </c>
      <c r="G172" s="70"/>
    </row>
    <row r="173" spans="1:7" ht="149.4" customHeight="1" x14ac:dyDescent="0.3">
      <c r="A173" s="29"/>
      <c r="B173" s="44" t="s">
        <v>86</v>
      </c>
      <c r="C173" s="57">
        <f>C175+C176</f>
        <v>2637271200</v>
      </c>
      <c r="D173" s="57">
        <f t="shared" ref="D173:E173" si="66">D175+D176</f>
        <v>196544957.59999999</v>
      </c>
      <c r="E173" s="57">
        <f t="shared" si="66"/>
        <v>196544957.59999999</v>
      </c>
      <c r="F173" s="42">
        <f t="shared" si="61"/>
        <v>7.4525880235601099</v>
      </c>
      <c r="G173" s="70" t="s">
        <v>135</v>
      </c>
    </row>
    <row r="174" spans="1:7" ht="15.6" x14ac:dyDescent="0.3">
      <c r="A174" s="29"/>
      <c r="B174" s="6" t="s">
        <v>8</v>
      </c>
      <c r="C174" s="57"/>
      <c r="D174" s="57"/>
      <c r="E174" s="57"/>
      <c r="F174" s="42"/>
      <c r="G174" s="70"/>
    </row>
    <row r="175" spans="1:7" ht="15.6" x14ac:dyDescent="0.3">
      <c r="A175" s="32"/>
      <c r="B175" s="6" t="s">
        <v>9</v>
      </c>
      <c r="C175" s="57"/>
      <c r="D175" s="57"/>
      <c r="E175" s="57"/>
      <c r="F175" s="42"/>
      <c r="G175" s="70"/>
    </row>
    <row r="176" spans="1:7" ht="22.95" customHeight="1" x14ac:dyDescent="0.3">
      <c r="A176" s="32"/>
      <c r="B176" s="6" t="s">
        <v>104</v>
      </c>
      <c r="C176" s="57">
        <v>2637271200</v>
      </c>
      <c r="D176" s="57">
        <v>196544957.59999999</v>
      </c>
      <c r="E176" s="57">
        <v>196544957.59999999</v>
      </c>
      <c r="F176" s="42">
        <f t="shared" si="61"/>
        <v>7.4525880235601099</v>
      </c>
      <c r="G176" s="70"/>
    </row>
    <row r="177" spans="1:8" ht="124.8" x14ac:dyDescent="0.3">
      <c r="A177" s="32"/>
      <c r="B177" s="6" t="s">
        <v>172</v>
      </c>
      <c r="C177" s="57">
        <f t="shared" ref="C177" si="67">C179+C180</f>
        <v>27744751</v>
      </c>
      <c r="D177" s="57">
        <f>D179+D180</f>
        <v>212100</v>
      </c>
      <c r="E177" s="57">
        <f>E179+E180</f>
        <v>212100</v>
      </c>
      <c r="F177" s="42">
        <f t="shared" si="61"/>
        <v>0.76446892603217087</v>
      </c>
      <c r="G177" s="70" t="s">
        <v>135</v>
      </c>
    </row>
    <row r="178" spans="1:8" ht="19.05" customHeight="1" x14ac:dyDescent="0.3">
      <c r="A178" s="32"/>
      <c r="B178" s="6" t="s">
        <v>8</v>
      </c>
      <c r="C178" s="57"/>
      <c r="D178" s="57"/>
      <c r="E178" s="57"/>
      <c r="F178" s="42"/>
      <c r="G178" s="70"/>
    </row>
    <row r="179" spans="1:8" ht="19.05" customHeight="1" x14ac:dyDescent="0.3">
      <c r="A179" s="32"/>
      <c r="B179" s="6" t="s">
        <v>15</v>
      </c>
      <c r="C179" s="57"/>
      <c r="D179" s="79"/>
      <c r="E179" s="79"/>
      <c r="F179" s="42"/>
      <c r="G179" s="70"/>
    </row>
    <row r="180" spans="1:8" ht="22.05" customHeight="1" x14ac:dyDescent="0.3">
      <c r="A180" s="32"/>
      <c r="B180" s="6" t="s">
        <v>104</v>
      </c>
      <c r="C180" s="57">
        <v>27744751</v>
      </c>
      <c r="D180" s="79">
        <v>212100</v>
      </c>
      <c r="E180" s="79">
        <v>212100</v>
      </c>
      <c r="F180" s="42">
        <f>E180/C180*100</f>
        <v>0.76446892603217087</v>
      </c>
      <c r="G180" s="70"/>
    </row>
    <row r="181" spans="1:8" ht="83.55" customHeight="1" x14ac:dyDescent="0.3">
      <c r="A181" s="32"/>
      <c r="B181" s="6" t="s">
        <v>108</v>
      </c>
      <c r="C181" s="57">
        <f t="shared" ref="C181:E181" si="68">SUM(C183+C184)</f>
        <v>283366149</v>
      </c>
      <c r="D181" s="57">
        <f t="shared" si="68"/>
        <v>0</v>
      </c>
      <c r="E181" s="57">
        <f t="shared" si="68"/>
        <v>0</v>
      </c>
      <c r="F181" s="42">
        <f t="shared" si="61"/>
        <v>0</v>
      </c>
      <c r="G181" s="70" t="s">
        <v>135</v>
      </c>
    </row>
    <row r="182" spans="1:8" ht="15.6" x14ac:dyDescent="0.3">
      <c r="A182" s="32"/>
      <c r="B182" s="6" t="s">
        <v>8</v>
      </c>
      <c r="C182" s="57"/>
      <c r="D182" s="57"/>
      <c r="E182" s="57"/>
      <c r="F182" s="42"/>
      <c r="G182" s="70"/>
    </row>
    <row r="183" spans="1:8" ht="19.05" customHeight="1" x14ac:dyDescent="0.3">
      <c r="A183" s="32"/>
      <c r="B183" s="6" t="s">
        <v>9</v>
      </c>
      <c r="C183" s="57">
        <v>281942200</v>
      </c>
      <c r="D183" s="57"/>
      <c r="E183" s="57"/>
      <c r="F183" s="42">
        <f t="shared" si="61"/>
        <v>0</v>
      </c>
      <c r="G183" s="70"/>
    </row>
    <row r="184" spans="1:8" ht="19.95" customHeight="1" x14ac:dyDescent="0.3">
      <c r="A184" s="32"/>
      <c r="B184" s="6" t="s">
        <v>104</v>
      </c>
      <c r="C184" s="57">
        <v>1423949</v>
      </c>
      <c r="D184" s="57"/>
      <c r="E184" s="57"/>
      <c r="F184" s="42">
        <f t="shared" si="61"/>
        <v>0</v>
      </c>
      <c r="G184" s="70"/>
    </row>
    <row r="185" spans="1:8" ht="82.95" customHeight="1" x14ac:dyDescent="0.3">
      <c r="A185" s="32"/>
      <c r="B185" s="6" t="s">
        <v>106</v>
      </c>
      <c r="C185" s="57">
        <f t="shared" ref="C185:E185" si="69">SUM(C187+C188)</f>
        <v>172332700</v>
      </c>
      <c r="D185" s="57">
        <f t="shared" si="69"/>
        <v>0</v>
      </c>
      <c r="E185" s="57">
        <f t="shared" si="69"/>
        <v>0</v>
      </c>
      <c r="F185" s="42">
        <f t="shared" si="61"/>
        <v>0</v>
      </c>
      <c r="G185" s="70" t="s">
        <v>135</v>
      </c>
    </row>
    <row r="186" spans="1:8" ht="19.95" customHeight="1" x14ac:dyDescent="0.3">
      <c r="A186" s="32"/>
      <c r="B186" s="6" t="s">
        <v>8</v>
      </c>
      <c r="C186" s="57"/>
      <c r="D186" s="57"/>
      <c r="E186" s="57"/>
      <c r="F186" s="42"/>
      <c r="G186" s="70"/>
    </row>
    <row r="187" spans="1:8" ht="19.5" customHeight="1" x14ac:dyDescent="0.3">
      <c r="A187" s="32"/>
      <c r="B187" s="6" t="s">
        <v>15</v>
      </c>
      <c r="C187" s="57">
        <v>172332700</v>
      </c>
      <c r="D187" s="57"/>
      <c r="E187" s="57"/>
      <c r="F187" s="42">
        <f t="shared" si="61"/>
        <v>0</v>
      </c>
      <c r="G187" s="70"/>
    </row>
    <row r="188" spans="1:8" ht="19.5" customHeight="1" x14ac:dyDescent="0.3">
      <c r="A188" s="32"/>
      <c r="B188" s="6" t="s">
        <v>104</v>
      </c>
      <c r="C188" s="57"/>
      <c r="D188" s="57"/>
      <c r="E188" s="57"/>
      <c r="F188" s="42"/>
      <c r="G188" s="70"/>
    </row>
    <row r="189" spans="1:8" ht="70.5" customHeight="1" x14ac:dyDescent="0.3">
      <c r="A189" s="32"/>
      <c r="B189" s="6" t="s">
        <v>110</v>
      </c>
      <c r="C189" s="57">
        <f t="shared" ref="C189:E189" si="70">SUM(C191+C192)</f>
        <v>41270200</v>
      </c>
      <c r="D189" s="57">
        <f t="shared" si="70"/>
        <v>0</v>
      </c>
      <c r="E189" s="57">
        <f t="shared" si="70"/>
        <v>0</v>
      </c>
      <c r="F189" s="42">
        <f t="shared" si="61"/>
        <v>0</v>
      </c>
      <c r="G189" s="70" t="s">
        <v>135</v>
      </c>
      <c r="H189" s="52"/>
    </row>
    <row r="190" spans="1:8" ht="15.6" x14ac:dyDescent="0.3">
      <c r="A190" s="32"/>
      <c r="B190" s="6" t="s">
        <v>8</v>
      </c>
      <c r="C190" s="57"/>
      <c r="D190" s="57"/>
      <c r="E190" s="57"/>
      <c r="F190" s="42"/>
      <c r="G190" s="70"/>
    </row>
    <row r="191" spans="1:8" ht="15.6" x14ac:dyDescent="0.3">
      <c r="A191" s="32"/>
      <c r="B191" s="6" t="s">
        <v>15</v>
      </c>
      <c r="C191" s="57"/>
      <c r="D191" s="57"/>
      <c r="E191" s="57"/>
      <c r="F191" s="42"/>
      <c r="G191" s="70"/>
    </row>
    <row r="192" spans="1:8" ht="20.55" customHeight="1" x14ac:dyDescent="0.3">
      <c r="A192" s="32"/>
      <c r="B192" s="6" t="s">
        <v>104</v>
      </c>
      <c r="C192" s="57">
        <v>41270200</v>
      </c>
      <c r="D192" s="57"/>
      <c r="E192" s="57"/>
      <c r="F192" s="42">
        <f t="shared" si="61"/>
        <v>0</v>
      </c>
      <c r="G192" s="70"/>
    </row>
    <row r="193" spans="1:7" ht="78" x14ac:dyDescent="0.3">
      <c r="A193" s="32"/>
      <c r="B193" s="6" t="s">
        <v>112</v>
      </c>
      <c r="C193" s="57">
        <f t="shared" ref="C193:E193" si="71">C195+C196</f>
        <v>11640606.060000001</v>
      </c>
      <c r="D193" s="57">
        <f t="shared" si="71"/>
        <v>0</v>
      </c>
      <c r="E193" s="57">
        <f t="shared" si="71"/>
        <v>0</v>
      </c>
      <c r="F193" s="42">
        <f t="shared" si="61"/>
        <v>0</v>
      </c>
      <c r="G193" s="70" t="s">
        <v>136</v>
      </c>
    </row>
    <row r="194" spans="1:7" ht="15.6" x14ac:dyDescent="0.3">
      <c r="A194" s="32"/>
      <c r="B194" s="11" t="s">
        <v>8</v>
      </c>
      <c r="C194" s="57"/>
      <c r="D194" s="57"/>
      <c r="E194" s="57"/>
      <c r="F194" s="42"/>
      <c r="G194" s="70"/>
    </row>
    <row r="195" spans="1:7" ht="22.5" customHeight="1" x14ac:dyDescent="0.3">
      <c r="A195" s="32"/>
      <c r="B195" s="11" t="s">
        <v>15</v>
      </c>
      <c r="C195" s="57">
        <v>11524200</v>
      </c>
      <c r="D195" s="57"/>
      <c r="E195" s="57"/>
      <c r="F195" s="42">
        <f t="shared" si="61"/>
        <v>0</v>
      </c>
      <c r="G195" s="70"/>
    </row>
    <row r="196" spans="1:7" ht="22.05" customHeight="1" x14ac:dyDescent="0.3">
      <c r="A196" s="32"/>
      <c r="B196" s="11" t="s">
        <v>126</v>
      </c>
      <c r="C196" s="57">
        <v>116406.06</v>
      </c>
      <c r="D196" s="57"/>
      <c r="E196" s="57"/>
      <c r="F196" s="42">
        <f t="shared" si="61"/>
        <v>0</v>
      </c>
      <c r="G196" s="70"/>
    </row>
    <row r="197" spans="1:7" ht="78" x14ac:dyDescent="0.3">
      <c r="A197" s="32"/>
      <c r="B197" s="6" t="s">
        <v>145</v>
      </c>
      <c r="C197" s="57">
        <f>C199+C200</f>
        <v>7706500</v>
      </c>
      <c r="D197" s="57">
        <f t="shared" ref="D197:E197" si="72">D199+D200</f>
        <v>0</v>
      </c>
      <c r="E197" s="57">
        <f t="shared" si="72"/>
        <v>0</v>
      </c>
      <c r="F197" s="42">
        <f t="shared" si="61"/>
        <v>0</v>
      </c>
      <c r="G197" s="70" t="s">
        <v>136</v>
      </c>
    </row>
    <row r="198" spans="1:7" ht="18.45" customHeight="1" x14ac:dyDescent="0.3">
      <c r="A198" s="32"/>
      <c r="B198" s="11" t="s">
        <v>8</v>
      </c>
      <c r="C198" s="57"/>
      <c r="D198" s="57"/>
      <c r="E198" s="57"/>
      <c r="F198" s="42"/>
      <c r="G198" s="70"/>
    </row>
    <row r="199" spans="1:7" ht="18.45" customHeight="1" x14ac:dyDescent="0.3">
      <c r="A199" s="32"/>
      <c r="B199" s="11" t="s">
        <v>15</v>
      </c>
      <c r="C199" s="57"/>
      <c r="D199" s="57"/>
      <c r="E199" s="57"/>
      <c r="F199" s="42"/>
      <c r="G199" s="70"/>
    </row>
    <row r="200" spans="1:7" ht="19.95" customHeight="1" x14ac:dyDescent="0.3">
      <c r="A200" s="32"/>
      <c r="B200" s="11" t="s">
        <v>27</v>
      </c>
      <c r="C200" s="57">
        <v>7706500</v>
      </c>
      <c r="D200" s="57"/>
      <c r="E200" s="57"/>
      <c r="F200" s="42">
        <f t="shared" si="61"/>
        <v>0</v>
      </c>
      <c r="G200" s="70"/>
    </row>
    <row r="201" spans="1:7" ht="111" customHeight="1" x14ac:dyDescent="0.3">
      <c r="A201" s="32"/>
      <c r="B201" s="6" t="s">
        <v>173</v>
      </c>
      <c r="C201" s="57">
        <f t="shared" ref="C201:E201" si="73">SUM(C203+C204)</f>
        <v>170200000</v>
      </c>
      <c r="D201" s="57">
        <f t="shared" si="73"/>
        <v>0</v>
      </c>
      <c r="E201" s="57">
        <f t="shared" si="73"/>
        <v>0</v>
      </c>
      <c r="F201" s="42">
        <f t="shared" si="61"/>
        <v>0</v>
      </c>
      <c r="G201" s="70" t="s">
        <v>135</v>
      </c>
    </row>
    <row r="202" spans="1:7" ht="18.45" customHeight="1" x14ac:dyDescent="0.3">
      <c r="A202" s="32"/>
      <c r="B202" s="6" t="s">
        <v>8</v>
      </c>
      <c r="C202" s="57"/>
      <c r="D202" s="57"/>
      <c r="E202" s="57"/>
      <c r="F202" s="42"/>
      <c r="G202" s="70"/>
    </row>
    <row r="203" spans="1:7" ht="18.45" customHeight="1" x14ac:dyDescent="0.3">
      <c r="A203" s="32"/>
      <c r="B203" s="6" t="s">
        <v>15</v>
      </c>
      <c r="C203" s="57"/>
      <c r="D203" s="57"/>
      <c r="E203" s="57"/>
      <c r="F203" s="42"/>
      <c r="G203" s="70"/>
    </row>
    <row r="204" spans="1:7" ht="21.45" customHeight="1" x14ac:dyDescent="0.3">
      <c r="A204" s="32"/>
      <c r="B204" s="6" t="s">
        <v>104</v>
      </c>
      <c r="C204" s="57">
        <v>170200000</v>
      </c>
      <c r="D204" s="57"/>
      <c r="E204" s="57"/>
      <c r="F204" s="42">
        <f t="shared" si="61"/>
        <v>0</v>
      </c>
      <c r="G204" s="70"/>
    </row>
    <row r="205" spans="1:7" ht="78" x14ac:dyDescent="0.3">
      <c r="A205" s="32"/>
      <c r="B205" s="6" t="s">
        <v>174</v>
      </c>
      <c r="C205" s="57">
        <f t="shared" ref="C205:E205" si="74">SUM(C207+C208)</f>
        <v>80612900</v>
      </c>
      <c r="D205" s="57">
        <f t="shared" si="74"/>
        <v>0</v>
      </c>
      <c r="E205" s="57">
        <f t="shared" si="74"/>
        <v>0</v>
      </c>
      <c r="F205" s="42">
        <f t="shared" si="61"/>
        <v>0</v>
      </c>
      <c r="G205" s="70" t="s">
        <v>133</v>
      </c>
    </row>
    <row r="206" spans="1:7" ht="18.45" customHeight="1" x14ac:dyDescent="0.3">
      <c r="A206" s="32"/>
      <c r="B206" s="6" t="s">
        <v>8</v>
      </c>
      <c r="C206" s="57"/>
      <c r="D206" s="57"/>
      <c r="E206" s="57"/>
      <c r="F206" s="42"/>
      <c r="G206" s="70"/>
    </row>
    <row r="207" spans="1:7" ht="18.45" customHeight="1" x14ac:dyDescent="0.3">
      <c r="A207" s="32"/>
      <c r="B207" s="6" t="s">
        <v>15</v>
      </c>
      <c r="C207" s="57"/>
      <c r="D207" s="57"/>
      <c r="E207" s="57"/>
      <c r="F207" s="42"/>
      <c r="G207" s="70"/>
    </row>
    <row r="208" spans="1:7" ht="19.05" customHeight="1" x14ac:dyDescent="0.3">
      <c r="A208" s="32"/>
      <c r="B208" s="6" t="s">
        <v>104</v>
      </c>
      <c r="C208" s="57">
        <v>80612900</v>
      </c>
      <c r="D208" s="57"/>
      <c r="E208" s="57"/>
      <c r="F208" s="42">
        <f t="shared" si="61"/>
        <v>0</v>
      </c>
      <c r="G208" s="70"/>
    </row>
    <row r="209" spans="1:8" ht="81" customHeight="1" x14ac:dyDescent="0.3">
      <c r="A209" s="32"/>
      <c r="B209" s="6" t="s">
        <v>176</v>
      </c>
      <c r="C209" s="57">
        <f t="shared" ref="C209:E209" si="75">SUM(C211+C212)</f>
        <v>6565291.4100000001</v>
      </c>
      <c r="D209" s="57">
        <f t="shared" si="75"/>
        <v>0</v>
      </c>
      <c r="E209" s="57">
        <f t="shared" si="75"/>
        <v>0</v>
      </c>
      <c r="F209" s="42">
        <f t="shared" si="61"/>
        <v>0</v>
      </c>
      <c r="G209" s="70" t="s">
        <v>136</v>
      </c>
    </row>
    <row r="210" spans="1:8" ht="18.45" customHeight="1" x14ac:dyDescent="0.3">
      <c r="A210" s="32"/>
      <c r="B210" s="6" t="s">
        <v>8</v>
      </c>
      <c r="C210" s="57"/>
      <c r="D210" s="57"/>
      <c r="E210" s="57"/>
      <c r="F210" s="42"/>
      <c r="G210" s="70"/>
    </row>
    <row r="211" spans="1:8" ht="18.45" customHeight="1" x14ac:dyDescent="0.3">
      <c r="A211" s="32"/>
      <c r="B211" s="6" t="s">
        <v>15</v>
      </c>
      <c r="C211" s="57">
        <v>6532300</v>
      </c>
      <c r="D211" s="57"/>
      <c r="E211" s="57"/>
      <c r="F211" s="42"/>
      <c r="G211" s="70"/>
    </row>
    <row r="212" spans="1:8" ht="18.45" customHeight="1" x14ac:dyDescent="0.3">
      <c r="A212" s="32"/>
      <c r="B212" s="6" t="s">
        <v>104</v>
      </c>
      <c r="C212" s="57">
        <v>32991.410000000003</v>
      </c>
      <c r="D212" s="57"/>
      <c r="E212" s="57"/>
      <c r="F212" s="42">
        <f t="shared" si="61"/>
        <v>0</v>
      </c>
      <c r="G212" s="70"/>
    </row>
    <row r="213" spans="1:8" ht="81.45" customHeight="1" x14ac:dyDescent="0.3">
      <c r="A213" s="32"/>
      <c r="B213" s="48" t="s">
        <v>111</v>
      </c>
      <c r="C213" s="62">
        <f>C215+C216+C217</f>
        <v>598701949</v>
      </c>
      <c r="D213" s="62">
        <f t="shared" ref="D213:E213" si="76">D215+D216+D217</f>
        <v>0</v>
      </c>
      <c r="E213" s="62">
        <f t="shared" si="76"/>
        <v>0</v>
      </c>
      <c r="F213" s="42">
        <f t="shared" ref="F213:F289" si="77">E213/C213*100</f>
        <v>0</v>
      </c>
      <c r="G213" s="70" t="s">
        <v>133</v>
      </c>
    </row>
    <row r="214" spans="1:8" ht="15.6" x14ac:dyDescent="0.3">
      <c r="A214" s="32"/>
      <c r="B214" s="48" t="s">
        <v>8</v>
      </c>
      <c r="C214" s="57"/>
      <c r="D214" s="57"/>
      <c r="E214" s="57"/>
      <c r="F214" s="42"/>
      <c r="G214" s="70"/>
    </row>
    <row r="215" spans="1:8" ht="19.05" customHeight="1" x14ac:dyDescent="0.3">
      <c r="A215" s="32"/>
      <c r="B215" s="48" t="s">
        <v>125</v>
      </c>
      <c r="C215" s="57">
        <v>514544000</v>
      </c>
      <c r="D215" s="57"/>
      <c r="E215" s="57"/>
      <c r="F215" s="42">
        <f t="shared" si="77"/>
        <v>0</v>
      </c>
      <c r="G215" s="70"/>
    </row>
    <row r="216" spans="1:8" ht="20.55" customHeight="1" x14ac:dyDescent="0.3">
      <c r="A216" s="32"/>
      <c r="B216" s="48" t="s">
        <v>124</v>
      </c>
      <c r="C216" s="57">
        <v>4157949</v>
      </c>
      <c r="D216" s="57"/>
      <c r="E216" s="57"/>
      <c r="F216" s="42">
        <f t="shared" si="77"/>
        <v>0</v>
      </c>
      <c r="G216" s="70"/>
    </row>
    <row r="217" spans="1:8" ht="20.55" customHeight="1" x14ac:dyDescent="0.3">
      <c r="A217" s="32"/>
      <c r="B217" s="48" t="s">
        <v>124</v>
      </c>
      <c r="C217" s="57">
        <v>80000000</v>
      </c>
      <c r="D217" s="57"/>
      <c r="E217" s="57"/>
      <c r="F217" s="42">
        <f t="shared" ref="F217" si="78">E217/C217*100</f>
        <v>0</v>
      </c>
      <c r="G217" s="70"/>
    </row>
    <row r="218" spans="1:8" ht="62.4" x14ac:dyDescent="0.3">
      <c r="A218" s="32"/>
      <c r="B218" s="6" t="s">
        <v>175</v>
      </c>
      <c r="C218" s="57">
        <f>C220+C221</f>
        <v>2094800</v>
      </c>
      <c r="D218" s="57">
        <f t="shared" ref="D218:E218" si="79">D220+D221</f>
        <v>0</v>
      </c>
      <c r="E218" s="57">
        <f t="shared" si="79"/>
        <v>0</v>
      </c>
      <c r="F218" s="42">
        <f t="shared" si="77"/>
        <v>0</v>
      </c>
      <c r="G218" s="70" t="s">
        <v>135</v>
      </c>
    </row>
    <row r="219" spans="1:8" ht="20.55" customHeight="1" x14ac:dyDescent="0.3">
      <c r="A219" s="32"/>
      <c r="B219" s="6" t="s">
        <v>8</v>
      </c>
      <c r="C219" s="57"/>
      <c r="D219" s="57"/>
      <c r="E219" s="57"/>
      <c r="F219" s="42"/>
      <c r="G219" s="70"/>
    </row>
    <row r="220" spans="1:8" ht="20.55" customHeight="1" x14ac:dyDescent="0.3">
      <c r="A220" s="32"/>
      <c r="B220" s="6" t="s">
        <v>9</v>
      </c>
      <c r="C220" s="57">
        <v>2084400</v>
      </c>
      <c r="D220" s="57"/>
      <c r="E220" s="57"/>
      <c r="F220" s="42">
        <f t="shared" ref="F220:F221" si="80">E220/C220*100</f>
        <v>0</v>
      </c>
      <c r="G220" s="70"/>
    </row>
    <row r="221" spans="1:8" ht="20.55" customHeight="1" x14ac:dyDescent="0.3">
      <c r="A221" s="32"/>
      <c r="B221" s="6" t="s">
        <v>18</v>
      </c>
      <c r="C221" s="57">
        <v>10400</v>
      </c>
      <c r="D221" s="57"/>
      <c r="E221" s="57"/>
      <c r="F221" s="42">
        <f t="shared" si="80"/>
        <v>0</v>
      </c>
      <c r="G221" s="70"/>
    </row>
    <row r="222" spans="1:8" ht="18" customHeight="1" x14ac:dyDescent="0.3">
      <c r="A222" s="29" t="s">
        <v>29</v>
      </c>
      <c r="B222" s="49" t="s">
        <v>53</v>
      </c>
      <c r="C222" s="56">
        <f>C223+C227</f>
        <v>5063000</v>
      </c>
      <c r="D222" s="56">
        <f t="shared" ref="D222:E222" si="81">D223+D227</f>
        <v>0</v>
      </c>
      <c r="E222" s="56">
        <f t="shared" si="81"/>
        <v>0</v>
      </c>
      <c r="F222" s="3">
        <f t="shared" si="77"/>
        <v>0</v>
      </c>
      <c r="G222" s="71"/>
    </row>
    <row r="223" spans="1:8" ht="88.95" customHeight="1" x14ac:dyDescent="0.3">
      <c r="A223" s="32"/>
      <c r="B223" s="6" t="s">
        <v>107</v>
      </c>
      <c r="C223" s="57">
        <f t="shared" ref="C223:E223" si="82">C225+C226</f>
        <v>63000</v>
      </c>
      <c r="D223" s="57">
        <f t="shared" si="82"/>
        <v>0</v>
      </c>
      <c r="E223" s="57">
        <f t="shared" si="82"/>
        <v>0</v>
      </c>
      <c r="F223" s="42">
        <f t="shared" si="77"/>
        <v>0</v>
      </c>
      <c r="G223" s="70" t="s">
        <v>136</v>
      </c>
      <c r="H223" s="52"/>
    </row>
    <row r="224" spans="1:8" ht="15.6" x14ac:dyDescent="0.3">
      <c r="A224" s="32"/>
      <c r="B224" s="6" t="s">
        <v>8</v>
      </c>
      <c r="C224" s="57"/>
      <c r="D224" s="57"/>
      <c r="E224" s="57"/>
      <c r="F224" s="42"/>
      <c r="G224" s="70"/>
    </row>
    <row r="225" spans="1:8" ht="15.6" x14ac:dyDescent="0.3">
      <c r="A225" s="32"/>
      <c r="B225" s="6" t="s">
        <v>15</v>
      </c>
      <c r="C225" s="57"/>
      <c r="D225" s="57"/>
      <c r="E225" s="57"/>
      <c r="F225" s="42"/>
      <c r="G225" s="70"/>
    </row>
    <row r="226" spans="1:8" ht="19.05" customHeight="1" x14ac:dyDescent="0.3">
      <c r="A226" s="32"/>
      <c r="B226" s="6" t="s">
        <v>27</v>
      </c>
      <c r="C226" s="57">
        <v>63000</v>
      </c>
      <c r="D226" s="57"/>
      <c r="E226" s="57"/>
      <c r="F226" s="42">
        <f t="shared" si="77"/>
        <v>0</v>
      </c>
      <c r="G226" s="70"/>
    </row>
    <row r="227" spans="1:8" ht="79.05" customHeight="1" x14ac:dyDescent="0.3">
      <c r="A227" s="32"/>
      <c r="B227" s="6" t="s">
        <v>177</v>
      </c>
      <c r="C227" s="57">
        <f t="shared" ref="C227:E227" si="83">SUM(C229+C230)</f>
        <v>5000000</v>
      </c>
      <c r="D227" s="57">
        <f t="shared" si="83"/>
        <v>0</v>
      </c>
      <c r="E227" s="57">
        <f t="shared" si="83"/>
        <v>0</v>
      </c>
      <c r="F227" s="42">
        <f t="shared" si="77"/>
        <v>0</v>
      </c>
      <c r="G227" s="70" t="s">
        <v>136</v>
      </c>
      <c r="H227" s="52"/>
    </row>
    <row r="228" spans="1:8" ht="15.6" x14ac:dyDescent="0.3">
      <c r="A228" s="32"/>
      <c r="B228" s="6" t="s">
        <v>8</v>
      </c>
      <c r="C228" s="57"/>
      <c r="D228" s="57"/>
      <c r="E228" s="57"/>
      <c r="F228" s="42"/>
      <c r="G228" s="70"/>
    </row>
    <row r="229" spans="1:8" ht="15.6" x14ac:dyDescent="0.3">
      <c r="A229" s="32"/>
      <c r="B229" s="6" t="s">
        <v>15</v>
      </c>
      <c r="C229" s="57">
        <v>5000000</v>
      </c>
      <c r="D229" s="57"/>
      <c r="E229" s="57"/>
      <c r="F229" s="42"/>
      <c r="G229" s="70"/>
    </row>
    <row r="230" spans="1:8" ht="22.95" customHeight="1" x14ac:dyDescent="0.3">
      <c r="A230" s="32"/>
      <c r="B230" s="6" t="s">
        <v>104</v>
      </c>
      <c r="C230" s="57"/>
      <c r="D230" s="57"/>
      <c r="E230" s="57"/>
      <c r="F230" s="42"/>
      <c r="G230" s="70"/>
    </row>
    <row r="231" spans="1:8" ht="18" customHeight="1" x14ac:dyDescent="0.3">
      <c r="A231" s="29" t="s">
        <v>61</v>
      </c>
      <c r="B231" s="47" t="s">
        <v>31</v>
      </c>
      <c r="C231" s="64">
        <f>C232+C236+C240+C244+C248+C252+C256+C260+C264+C268+C272+C276</f>
        <v>241082808.74000001</v>
      </c>
      <c r="D231" s="64">
        <f t="shared" ref="D231:E231" si="84">D232+D236+D240+D244+D248+D252+D256+D260+D264+D268+D272+D276</f>
        <v>68890.8</v>
      </c>
      <c r="E231" s="64">
        <f t="shared" si="84"/>
        <v>68890.8</v>
      </c>
      <c r="F231" s="3">
        <f t="shared" si="77"/>
        <v>2.8575575487962936E-2</v>
      </c>
      <c r="G231" s="71"/>
    </row>
    <row r="232" spans="1:8" ht="199.2" customHeight="1" x14ac:dyDescent="0.3">
      <c r="A232" s="29"/>
      <c r="B232" s="44" t="s">
        <v>32</v>
      </c>
      <c r="C232" s="57">
        <f t="shared" ref="C232:E232" si="85">C234+C235</f>
        <v>2540000</v>
      </c>
      <c r="D232" s="57">
        <f t="shared" si="85"/>
        <v>62890.8</v>
      </c>
      <c r="E232" s="57">
        <f t="shared" si="85"/>
        <v>62890.8</v>
      </c>
      <c r="F232" s="42">
        <f t="shared" si="77"/>
        <v>2.4760157480314962</v>
      </c>
      <c r="G232" s="70" t="s">
        <v>135</v>
      </c>
    </row>
    <row r="233" spans="1:8" ht="15.6" x14ac:dyDescent="0.3">
      <c r="A233" s="32"/>
      <c r="B233" s="6" t="s">
        <v>8</v>
      </c>
      <c r="C233" s="57"/>
      <c r="D233" s="57"/>
      <c r="E233" s="57"/>
      <c r="F233" s="42"/>
      <c r="G233" s="70"/>
    </row>
    <row r="234" spans="1:8" ht="15.6" x14ac:dyDescent="0.3">
      <c r="A234" s="32"/>
      <c r="B234" s="6" t="s">
        <v>9</v>
      </c>
      <c r="C234" s="57"/>
      <c r="D234" s="57"/>
      <c r="E234" s="57"/>
      <c r="F234" s="42"/>
      <c r="G234" s="70"/>
    </row>
    <row r="235" spans="1:8" ht="21" customHeight="1" x14ac:dyDescent="0.3">
      <c r="A235" s="32"/>
      <c r="B235" s="6" t="s">
        <v>104</v>
      </c>
      <c r="C235" s="57">
        <v>2540000</v>
      </c>
      <c r="D235" s="57">
        <v>62890.8</v>
      </c>
      <c r="E235" s="57">
        <v>62890.8</v>
      </c>
      <c r="F235" s="42">
        <f t="shared" si="77"/>
        <v>2.4760157480314962</v>
      </c>
      <c r="G235" s="70"/>
    </row>
    <row r="236" spans="1:8" ht="81" customHeight="1" x14ac:dyDescent="0.3">
      <c r="A236" s="32"/>
      <c r="B236" s="15" t="s">
        <v>103</v>
      </c>
      <c r="C236" s="62">
        <f>C238+C239</f>
        <v>47528777.329999998</v>
      </c>
      <c r="D236" s="62">
        <f t="shared" ref="D236:E236" si="86">D238+D239</f>
        <v>0</v>
      </c>
      <c r="E236" s="62">
        <f t="shared" si="86"/>
        <v>0</v>
      </c>
      <c r="F236" s="42">
        <f t="shared" si="77"/>
        <v>0</v>
      </c>
      <c r="G236" s="70" t="s">
        <v>132</v>
      </c>
    </row>
    <row r="237" spans="1:8" ht="15.6" x14ac:dyDescent="0.3">
      <c r="A237" s="32"/>
      <c r="B237" s="6" t="s">
        <v>8</v>
      </c>
      <c r="C237" s="57"/>
      <c r="D237" s="57"/>
      <c r="E237" s="57"/>
      <c r="F237" s="42"/>
      <c r="G237" s="70"/>
    </row>
    <row r="238" spans="1:8" ht="19.5" customHeight="1" x14ac:dyDescent="0.3">
      <c r="A238" s="32"/>
      <c r="B238" s="6" t="s">
        <v>122</v>
      </c>
      <c r="C238" s="57">
        <v>33884511.32</v>
      </c>
      <c r="D238" s="57"/>
      <c r="E238" s="57"/>
      <c r="F238" s="42">
        <f t="shared" si="77"/>
        <v>0</v>
      </c>
      <c r="G238" s="70"/>
    </row>
    <row r="239" spans="1:8" ht="21" customHeight="1" x14ac:dyDescent="0.3">
      <c r="A239" s="32"/>
      <c r="B239" s="6" t="s">
        <v>12</v>
      </c>
      <c r="C239" s="57">
        <v>13644266.01</v>
      </c>
      <c r="D239" s="57"/>
      <c r="E239" s="57"/>
      <c r="F239" s="42">
        <f t="shared" si="77"/>
        <v>0</v>
      </c>
      <c r="G239" s="70"/>
    </row>
    <row r="240" spans="1:8" ht="231" customHeight="1" x14ac:dyDescent="0.3">
      <c r="A240" s="32"/>
      <c r="B240" s="15" t="s">
        <v>105</v>
      </c>
      <c r="C240" s="62">
        <f t="shared" ref="C240:E240" si="87">C242+C243</f>
        <v>1176300</v>
      </c>
      <c r="D240" s="62">
        <f t="shared" si="87"/>
        <v>0</v>
      </c>
      <c r="E240" s="62">
        <f t="shared" si="87"/>
        <v>0</v>
      </c>
      <c r="F240" s="42">
        <f t="shared" si="77"/>
        <v>0</v>
      </c>
      <c r="G240" s="70" t="s">
        <v>135</v>
      </c>
    </row>
    <row r="241" spans="1:7" ht="15.6" x14ac:dyDescent="0.3">
      <c r="A241" s="32"/>
      <c r="B241" s="6" t="s">
        <v>8</v>
      </c>
      <c r="C241" s="57"/>
      <c r="D241" s="57"/>
      <c r="E241" s="57"/>
      <c r="F241" s="42"/>
      <c r="G241" s="70"/>
    </row>
    <row r="242" spans="1:7" ht="15.6" x14ac:dyDescent="0.3">
      <c r="A242" s="32"/>
      <c r="B242" s="6" t="s">
        <v>9</v>
      </c>
      <c r="C242" s="57"/>
      <c r="D242" s="57"/>
      <c r="E242" s="57"/>
      <c r="F242" s="42"/>
      <c r="G242" s="70"/>
    </row>
    <row r="243" spans="1:7" ht="19.5" customHeight="1" x14ac:dyDescent="0.3">
      <c r="A243" s="32"/>
      <c r="B243" s="6" t="s">
        <v>104</v>
      </c>
      <c r="C243" s="57">
        <v>1176300</v>
      </c>
      <c r="D243" s="57"/>
      <c r="E243" s="57"/>
      <c r="F243" s="42">
        <f t="shared" si="77"/>
        <v>0</v>
      </c>
      <c r="G243" s="70"/>
    </row>
    <row r="244" spans="1:7" ht="101.55" customHeight="1" x14ac:dyDescent="0.3">
      <c r="A244" s="32"/>
      <c r="B244" s="15" t="s">
        <v>34</v>
      </c>
      <c r="C244" s="62">
        <f t="shared" ref="C244:E244" si="88">C246+C247</f>
        <v>2475000</v>
      </c>
      <c r="D244" s="62">
        <f t="shared" si="88"/>
        <v>0</v>
      </c>
      <c r="E244" s="62">
        <f t="shared" si="88"/>
        <v>0</v>
      </c>
      <c r="F244" s="42">
        <f t="shared" si="77"/>
        <v>0</v>
      </c>
      <c r="G244" s="70" t="s">
        <v>130</v>
      </c>
    </row>
    <row r="245" spans="1:7" ht="15.6" x14ac:dyDescent="0.3">
      <c r="A245" s="32"/>
      <c r="B245" s="6" t="s">
        <v>8</v>
      </c>
      <c r="C245" s="57"/>
      <c r="D245" s="57"/>
      <c r="E245" s="57"/>
      <c r="F245" s="42"/>
      <c r="G245" s="70"/>
    </row>
    <row r="246" spans="1:7" ht="15.6" x14ac:dyDescent="0.3">
      <c r="A246" s="32"/>
      <c r="B246" s="6" t="s">
        <v>9</v>
      </c>
      <c r="C246" s="57"/>
      <c r="D246" s="57"/>
      <c r="E246" s="57"/>
      <c r="F246" s="42"/>
      <c r="G246" s="70"/>
    </row>
    <row r="247" spans="1:7" ht="22.05" customHeight="1" x14ac:dyDescent="0.3">
      <c r="A247" s="32"/>
      <c r="B247" s="6" t="s">
        <v>104</v>
      </c>
      <c r="C247" s="57">
        <v>2475000</v>
      </c>
      <c r="D247" s="57"/>
      <c r="E247" s="57"/>
      <c r="F247" s="42">
        <f t="shared" si="77"/>
        <v>0</v>
      </c>
      <c r="G247" s="70"/>
    </row>
    <row r="248" spans="1:7" ht="220.2" customHeight="1" x14ac:dyDescent="0.3">
      <c r="A248" s="32"/>
      <c r="B248" s="15" t="s">
        <v>84</v>
      </c>
      <c r="C248" s="62">
        <f t="shared" ref="C248:E248" si="89">C250+C251</f>
        <v>70900</v>
      </c>
      <c r="D248" s="62">
        <f t="shared" si="89"/>
        <v>0</v>
      </c>
      <c r="E248" s="62">
        <f t="shared" si="89"/>
        <v>0</v>
      </c>
      <c r="F248" s="42">
        <f t="shared" si="77"/>
        <v>0</v>
      </c>
      <c r="G248" s="70" t="s">
        <v>136</v>
      </c>
    </row>
    <row r="249" spans="1:7" ht="15.6" x14ac:dyDescent="0.3">
      <c r="A249" s="32"/>
      <c r="B249" s="6" t="s">
        <v>8</v>
      </c>
      <c r="C249" s="57"/>
      <c r="D249" s="57"/>
      <c r="E249" s="57"/>
      <c r="F249" s="42"/>
      <c r="G249" s="70"/>
    </row>
    <row r="250" spans="1:7" ht="15.6" x14ac:dyDescent="0.3">
      <c r="A250" s="32"/>
      <c r="B250" s="6" t="s">
        <v>9</v>
      </c>
      <c r="C250" s="57"/>
      <c r="D250" s="57"/>
      <c r="E250" s="57"/>
      <c r="F250" s="42"/>
      <c r="G250" s="70"/>
    </row>
    <row r="251" spans="1:7" ht="19.95" customHeight="1" x14ac:dyDescent="0.3">
      <c r="A251" s="32"/>
      <c r="B251" s="6" t="s">
        <v>104</v>
      </c>
      <c r="C251" s="57">
        <v>70900</v>
      </c>
      <c r="D251" s="57"/>
      <c r="E251" s="57"/>
      <c r="F251" s="42">
        <f t="shared" si="77"/>
        <v>0</v>
      </c>
      <c r="G251" s="70"/>
    </row>
    <row r="252" spans="1:7" ht="83.25" customHeight="1" x14ac:dyDescent="0.3">
      <c r="A252" s="29"/>
      <c r="B252" s="44" t="s">
        <v>35</v>
      </c>
      <c r="C252" s="57">
        <f t="shared" ref="C252:E252" si="90">C254+C255</f>
        <v>3034400</v>
      </c>
      <c r="D252" s="57">
        <f t="shared" si="90"/>
        <v>0</v>
      </c>
      <c r="E252" s="57">
        <f t="shared" si="90"/>
        <v>0</v>
      </c>
      <c r="F252" s="42">
        <f t="shared" si="77"/>
        <v>0</v>
      </c>
      <c r="G252" s="70" t="s">
        <v>130</v>
      </c>
    </row>
    <row r="253" spans="1:7" ht="15.6" x14ac:dyDescent="0.3">
      <c r="A253" s="32"/>
      <c r="B253" s="6" t="s">
        <v>8</v>
      </c>
      <c r="C253" s="57"/>
      <c r="D253" s="57"/>
      <c r="E253" s="57"/>
      <c r="F253" s="42"/>
      <c r="G253" s="70"/>
    </row>
    <row r="254" spans="1:7" ht="19.5" customHeight="1" x14ac:dyDescent="0.3">
      <c r="A254" s="32"/>
      <c r="B254" s="6" t="s">
        <v>15</v>
      </c>
      <c r="C254" s="57">
        <v>3034400</v>
      </c>
      <c r="D254" s="57"/>
      <c r="E254" s="57"/>
      <c r="F254" s="42">
        <f t="shared" si="77"/>
        <v>0</v>
      </c>
      <c r="G254" s="70"/>
    </row>
    <row r="255" spans="1:7" ht="21.45" customHeight="1" x14ac:dyDescent="0.3">
      <c r="A255" s="32"/>
      <c r="B255" s="6" t="s">
        <v>12</v>
      </c>
      <c r="C255" s="57"/>
      <c r="D255" s="57"/>
      <c r="E255" s="57"/>
      <c r="F255" s="42"/>
      <c r="G255" s="70"/>
    </row>
    <row r="256" spans="1:7" ht="136.5" customHeight="1" x14ac:dyDescent="0.3">
      <c r="A256" s="29"/>
      <c r="B256" s="44" t="s">
        <v>36</v>
      </c>
      <c r="C256" s="57">
        <f t="shared" ref="C256:E256" si="91">C258+C259</f>
        <v>18664200</v>
      </c>
      <c r="D256" s="57">
        <f t="shared" si="91"/>
        <v>0</v>
      </c>
      <c r="E256" s="57">
        <f t="shared" si="91"/>
        <v>0</v>
      </c>
      <c r="F256" s="42">
        <f t="shared" si="77"/>
        <v>0</v>
      </c>
      <c r="G256" s="70" t="s">
        <v>135</v>
      </c>
    </row>
    <row r="257" spans="1:7" ht="15.6" x14ac:dyDescent="0.3">
      <c r="A257" s="32"/>
      <c r="B257" s="6" t="s">
        <v>8</v>
      </c>
      <c r="C257" s="57"/>
      <c r="D257" s="57"/>
      <c r="E257" s="57"/>
      <c r="F257" s="42"/>
      <c r="G257" s="70"/>
    </row>
    <row r="258" spans="1:7" ht="15.6" x14ac:dyDescent="0.3">
      <c r="A258" s="32"/>
      <c r="B258" s="6" t="s">
        <v>9</v>
      </c>
      <c r="C258" s="57"/>
      <c r="D258" s="57"/>
      <c r="E258" s="57"/>
      <c r="F258" s="42"/>
      <c r="G258" s="70"/>
    </row>
    <row r="259" spans="1:7" ht="22.05" customHeight="1" x14ac:dyDescent="0.3">
      <c r="A259" s="32"/>
      <c r="B259" s="6" t="s">
        <v>12</v>
      </c>
      <c r="C259" s="57">
        <v>18664200</v>
      </c>
      <c r="D259" s="57"/>
      <c r="E259" s="57"/>
      <c r="F259" s="42">
        <f t="shared" si="77"/>
        <v>0</v>
      </c>
      <c r="G259" s="70"/>
    </row>
    <row r="260" spans="1:7" ht="129.6" customHeight="1" x14ac:dyDescent="0.3">
      <c r="A260" s="32"/>
      <c r="B260" s="15" t="s">
        <v>37</v>
      </c>
      <c r="C260" s="62">
        <f t="shared" ref="C260:E260" si="92">C262+C263</f>
        <v>162543531.41</v>
      </c>
      <c r="D260" s="62">
        <f t="shared" si="92"/>
        <v>0</v>
      </c>
      <c r="E260" s="62">
        <f t="shared" si="92"/>
        <v>0</v>
      </c>
      <c r="F260" s="42">
        <f t="shared" ref="F260" si="93">E260/C260*100</f>
        <v>0</v>
      </c>
      <c r="G260" s="70" t="s">
        <v>133</v>
      </c>
    </row>
    <row r="261" spans="1:7" ht="22.05" customHeight="1" x14ac:dyDescent="0.3">
      <c r="A261" s="32"/>
      <c r="B261" s="6" t="s">
        <v>8</v>
      </c>
      <c r="C261" s="57"/>
      <c r="D261" s="57"/>
      <c r="E261" s="57"/>
      <c r="F261" s="42"/>
      <c r="G261" s="70"/>
    </row>
    <row r="262" spans="1:7" ht="22.05" customHeight="1" x14ac:dyDescent="0.3">
      <c r="A262" s="32"/>
      <c r="B262" s="6" t="s">
        <v>122</v>
      </c>
      <c r="C262" s="57"/>
      <c r="D262" s="57"/>
      <c r="E262" s="57"/>
      <c r="F262" s="42"/>
      <c r="G262" s="70"/>
    </row>
    <row r="263" spans="1:7" ht="22.05" customHeight="1" x14ac:dyDescent="0.3">
      <c r="A263" s="32"/>
      <c r="B263" s="6" t="s">
        <v>12</v>
      </c>
      <c r="C263" s="57">
        <v>162543531.41</v>
      </c>
      <c r="D263" s="57"/>
      <c r="E263" s="57"/>
      <c r="F263" s="42">
        <f t="shared" ref="F263" si="94">E263/C263*100</f>
        <v>0</v>
      </c>
      <c r="G263" s="70"/>
    </row>
    <row r="264" spans="1:7" ht="72" customHeight="1" x14ac:dyDescent="0.3">
      <c r="A264" s="29"/>
      <c r="B264" s="44" t="s">
        <v>38</v>
      </c>
      <c r="C264" s="57">
        <f t="shared" ref="C264:E264" si="95">C266+C267</f>
        <v>339200</v>
      </c>
      <c r="D264" s="57">
        <f t="shared" si="95"/>
        <v>6000</v>
      </c>
      <c r="E264" s="57">
        <f t="shared" si="95"/>
        <v>6000</v>
      </c>
      <c r="F264" s="42">
        <f t="shared" si="77"/>
        <v>1.7688679245283019</v>
      </c>
      <c r="G264" s="70" t="s">
        <v>137</v>
      </c>
    </row>
    <row r="265" spans="1:7" ht="15.6" x14ac:dyDescent="0.3">
      <c r="A265" s="32"/>
      <c r="B265" s="6" t="s">
        <v>8</v>
      </c>
      <c r="C265" s="57"/>
      <c r="D265" s="57"/>
      <c r="E265" s="57"/>
      <c r="F265" s="42"/>
      <c r="G265" s="70"/>
    </row>
    <row r="266" spans="1:7" ht="15.6" x14ac:dyDescent="0.3">
      <c r="A266" s="32"/>
      <c r="B266" s="6" t="s">
        <v>9</v>
      </c>
      <c r="C266" s="57"/>
      <c r="D266" s="57"/>
      <c r="E266" s="57"/>
      <c r="F266" s="42"/>
      <c r="G266" s="70"/>
    </row>
    <row r="267" spans="1:7" ht="22.05" customHeight="1" x14ac:dyDescent="0.3">
      <c r="A267" s="32"/>
      <c r="B267" s="6" t="s">
        <v>10</v>
      </c>
      <c r="C267" s="57">
        <v>339200</v>
      </c>
      <c r="D267" s="57">
        <v>6000</v>
      </c>
      <c r="E267" s="57">
        <v>6000</v>
      </c>
      <c r="F267" s="42">
        <f t="shared" si="77"/>
        <v>1.7688679245283019</v>
      </c>
      <c r="G267" s="70"/>
    </row>
    <row r="268" spans="1:7" ht="124.8" x14ac:dyDescent="0.3">
      <c r="A268" s="32"/>
      <c r="B268" s="44" t="s">
        <v>142</v>
      </c>
      <c r="C268" s="57">
        <f t="shared" ref="C268:E268" si="96">C270+C271</f>
        <v>222100</v>
      </c>
      <c r="D268" s="57">
        <f t="shared" si="96"/>
        <v>0</v>
      </c>
      <c r="E268" s="57">
        <f t="shared" si="96"/>
        <v>0</v>
      </c>
      <c r="F268" s="42">
        <f t="shared" si="77"/>
        <v>0</v>
      </c>
      <c r="G268" s="70" t="s">
        <v>135</v>
      </c>
    </row>
    <row r="269" spans="1:7" ht="22.05" customHeight="1" x14ac:dyDescent="0.3">
      <c r="A269" s="32"/>
      <c r="B269" s="6" t="s">
        <v>8</v>
      </c>
      <c r="C269" s="57"/>
      <c r="D269" s="57"/>
      <c r="E269" s="57"/>
      <c r="F269" s="42"/>
      <c r="G269" s="70"/>
    </row>
    <row r="270" spans="1:7" ht="22.05" customHeight="1" x14ac:dyDescent="0.3">
      <c r="A270" s="32"/>
      <c r="B270" s="6" t="s">
        <v>9</v>
      </c>
      <c r="C270" s="57"/>
      <c r="D270" s="57"/>
      <c r="E270" s="57"/>
      <c r="F270" s="42"/>
      <c r="G270" s="70"/>
    </row>
    <row r="271" spans="1:7" ht="22.05" customHeight="1" x14ac:dyDescent="0.3">
      <c r="A271" s="32"/>
      <c r="B271" s="6" t="s">
        <v>12</v>
      </c>
      <c r="C271" s="57">
        <v>222100</v>
      </c>
      <c r="D271" s="57"/>
      <c r="E271" s="57"/>
      <c r="F271" s="42">
        <f t="shared" si="77"/>
        <v>0</v>
      </c>
      <c r="G271" s="70"/>
    </row>
    <row r="272" spans="1:7" ht="85.95" customHeight="1" x14ac:dyDescent="0.3">
      <c r="A272" s="32"/>
      <c r="B272" s="44" t="s">
        <v>143</v>
      </c>
      <c r="C272" s="57">
        <f t="shared" ref="C272:E272" si="97">C274+C275</f>
        <v>348900</v>
      </c>
      <c r="D272" s="57">
        <f t="shared" si="97"/>
        <v>0</v>
      </c>
      <c r="E272" s="57">
        <f t="shared" si="97"/>
        <v>0</v>
      </c>
      <c r="F272" s="42">
        <f t="shared" si="77"/>
        <v>0</v>
      </c>
      <c r="G272" s="70" t="s">
        <v>135</v>
      </c>
    </row>
    <row r="273" spans="1:7" ht="22.05" customHeight="1" x14ac:dyDescent="0.3">
      <c r="A273" s="32"/>
      <c r="B273" s="6" t="s">
        <v>8</v>
      </c>
      <c r="C273" s="57"/>
      <c r="D273" s="57"/>
      <c r="E273" s="57"/>
      <c r="F273" s="42"/>
      <c r="G273" s="70"/>
    </row>
    <row r="274" spans="1:7" ht="22.05" customHeight="1" x14ac:dyDescent="0.3">
      <c r="A274" s="32"/>
      <c r="B274" s="6" t="s">
        <v>9</v>
      </c>
      <c r="C274" s="57"/>
      <c r="D274" s="57"/>
      <c r="E274" s="57"/>
      <c r="F274" s="42"/>
      <c r="G274" s="70"/>
    </row>
    <row r="275" spans="1:7" ht="22.05" customHeight="1" x14ac:dyDescent="0.3">
      <c r="A275" s="32"/>
      <c r="B275" s="6" t="s">
        <v>12</v>
      </c>
      <c r="C275" s="57">
        <v>348900</v>
      </c>
      <c r="D275" s="57"/>
      <c r="E275" s="57"/>
      <c r="F275" s="42">
        <f t="shared" si="77"/>
        <v>0</v>
      </c>
      <c r="G275" s="70"/>
    </row>
    <row r="276" spans="1:7" ht="78" x14ac:dyDescent="0.3">
      <c r="A276" s="32"/>
      <c r="B276" s="15" t="s">
        <v>178</v>
      </c>
      <c r="C276" s="62">
        <f>C278+C279</f>
        <v>2139500</v>
      </c>
      <c r="D276" s="62">
        <f t="shared" ref="D276:E276" si="98">D278+D279</f>
        <v>0</v>
      </c>
      <c r="E276" s="62">
        <f t="shared" si="98"/>
        <v>0</v>
      </c>
      <c r="F276" s="42">
        <f t="shared" ref="F276" si="99">E276/C276*100</f>
        <v>0</v>
      </c>
      <c r="G276" s="70" t="s">
        <v>132</v>
      </c>
    </row>
    <row r="277" spans="1:7" ht="22.05" customHeight="1" x14ac:dyDescent="0.3">
      <c r="A277" s="32"/>
      <c r="B277" s="6" t="s">
        <v>8</v>
      </c>
      <c r="C277" s="57"/>
      <c r="D277" s="57"/>
      <c r="E277" s="57"/>
      <c r="F277" s="42"/>
      <c r="G277" s="70"/>
    </row>
    <row r="278" spans="1:7" ht="22.05" customHeight="1" x14ac:dyDescent="0.3">
      <c r="A278" s="32"/>
      <c r="B278" s="6" t="s">
        <v>122</v>
      </c>
      <c r="C278" s="57">
        <v>2139500</v>
      </c>
      <c r="D278" s="57"/>
      <c r="E278" s="57"/>
      <c r="F278" s="42">
        <f t="shared" ref="F278" si="100">E278/C278*100</f>
        <v>0</v>
      </c>
      <c r="G278" s="70"/>
    </row>
    <row r="279" spans="1:7" ht="22.05" customHeight="1" x14ac:dyDescent="0.3">
      <c r="A279" s="32"/>
      <c r="B279" s="6" t="s">
        <v>12</v>
      </c>
      <c r="C279" s="57"/>
      <c r="D279" s="57"/>
      <c r="E279" s="57"/>
      <c r="F279" s="42"/>
      <c r="G279" s="70"/>
    </row>
    <row r="280" spans="1:7" ht="16.95" customHeight="1" x14ac:dyDescent="0.3">
      <c r="A280" s="29" t="s">
        <v>62</v>
      </c>
      <c r="B280" s="49" t="s">
        <v>49</v>
      </c>
      <c r="C280" s="56">
        <f>C281+C285</f>
        <v>24448575</v>
      </c>
      <c r="D280" s="56">
        <f t="shared" ref="D280:E280" si="101">D281+D285</f>
        <v>0</v>
      </c>
      <c r="E280" s="56">
        <f t="shared" si="101"/>
        <v>0</v>
      </c>
      <c r="F280" s="3">
        <f t="shared" si="77"/>
        <v>0</v>
      </c>
      <c r="G280" s="71"/>
    </row>
    <row r="281" spans="1:7" ht="78" x14ac:dyDescent="0.3">
      <c r="A281" s="32"/>
      <c r="B281" s="6" t="s">
        <v>179</v>
      </c>
      <c r="C281" s="58">
        <f t="shared" ref="C281:E281" si="102">C283+C284</f>
        <v>10000000</v>
      </c>
      <c r="D281" s="58">
        <f t="shared" si="102"/>
        <v>0</v>
      </c>
      <c r="E281" s="58">
        <f t="shared" si="102"/>
        <v>0</v>
      </c>
      <c r="F281" s="42"/>
      <c r="G281" s="70" t="s">
        <v>138</v>
      </c>
    </row>
    <row r="282" spans="1:7" ht="15.6" x14ac:dyDescent="0.3">
      <c r="A282" s="32"/>
      <c r="B282" s="11" t="s">
        <v>8</v>
      </c>
      <c r="C282" s="56"/>
      <c r="D282" s="56"/>
      <c r="E282" s="56"/>
      <c r="F282" s="42"/>
      <c r="G282" s="70"/>
    </row>
    <row r="283" spans="1:7" ht="15.6" x14ac:dyDescent="0.3">
      <c r="A283" s="32"/>
      <c r="B283" s="11" t="s">
        <v>9</v>
      </c>
      <c r="C283" s="56"/>
      <c r="D283" s="56"/>
      <c r="E283" s="56"/>
      <c r="F283" s="42"/>
      <c r="G283" s="70"/>
    </row>
    <row r="284" spans="1:7" ht="20.55" customHeight="1" x14ac:dyDescent="0.3">
      <c r="A284" s="32"/>
      <c r="B284" s="11" t="s">
        <v>30</v>
      </c>
      <c r="C284" s="57">
        <v>10000000</v>
      </c>
      <c r="D284" s="56"/>
      <c r="E284" s="56"/>
      <c r="F284" s="42"/>
      <c r="G284" s="70"/>
    </row>
    <row r="285" spans="1:7" ht="78" x14ac:dyDescent="0.3">
      <c r="A285" s="32"/>
      <c r="B285" s="6" t="s">
        <v>144</v>
      </c>
      <c r="C285" s="57">
        <f t="shared" ref="C285:E285" si="103">C287+C288</f>
        <v>14448575</v>
      </c>
      <c r="D285" s="57">
        <f>D287+D288</f>
        <v>0</v>
      </c>
      <c r="E285" s="57">
        <f t="shared" si="103"/>
        <v>0</v>
      </c>
      <c r="F285" s="42">
        <f t="shared" si="77"/>
        <v>0</v>
      </c>
      <c r="G285" s="70" t="s">
        <v>138</v>
      </c>
    </row>
    <row r="286" spans="1:7" ht="15.6" x14ac:dyDescent="0.3">
      <c r="A286" s="32"/>
      <c r="B286" s="11" t="s">
        <v>8</v>
      </c>
      <c r="C286" s="57"/>
      <c r="D286" s="56"/>
      <c r="E286" s="56"/>
      <c r="F286" s="42"/>
      <c r="G286" s="70"/>
    </row>
    <row r="287" spans="1:7" ht="16.95" customHeight="1" x14ac:dyDescent="0.3">
      <c r="A287" s="32"/>
      <c r="B287" s="11" t="s">
        <v>9</v>
      </c>
      <c r="C287" s="57"/>
      <c r="D287" s="56"/>
      <c r="E287" s="56"/>
      <c r="F287" s="42"/>
      <c r="G287" s="70"/>
    </row>
    <row r="288" spans="1:7" ht="17.55" customHeight="1" x14ac:dyDescent="0.3">
      <c r="A288" s="32"/>
      <c r="B288" s="11" t="s">
        <v>12</v>
      </c>
      <c r="C288" s="57">
        <v>14448575</v>
      </c>
      <c r="D288" s="57"/>
      <c r="E288" s="57"/>
      <c r="F288" s="42">
        <f t="shared" si="77"/>
        <v>0</v>
      </c>
      <c r="G288" s="70"/>
    </row>
    <row r="289" spans="1:7" ht="21" customHeight="1" x14ac:dyDescent="0.3">
      <c r="A289" s="32"/>
      <c r="B289" s="21" t="s">
        <v>39</v>
      </c>
      <c r="C289" s="65">
        <f>C8+C33+C38+C117+C163+C168+C222+C231+C280</f>
        <v>9116919564.5300007</v>
      </c>
      <c r="D289" s="65">
        <f t="shared" ref="D289:E289" si="104">D8+D33+D38+D117+D163+D168+D222+D231+D280</f>
        <v>242948578.86000001</v>
      </c>
      <c r="E289" s="65">
        <f t="shared" si="104"/>
        <v>242948578.86000001</v>
      </c>
      <c r="F289" s="69">
        <f t="shared" si="77"/>
        <v>2.664809940906006</v>
      </c>
      <c r="G289" s="71"/>
    </row>
    <row r="290" spans="1:7" ht="15.6" x14ac:dyDescent="0.3">
      <c r="A290" s="32"/>
      <c r="B290" s="11" t="s">
        <v>8</v>
      </c>
      <c r="C290" s="61"/>
      <c r="D290" s="61"/>
      <c r="E290" s="61"/>
      <c r="F290" s="69"/>
      <c r="G290" s="66"/>
    </row>
    <row r="291" spans="1:7" ht="18.600000000000001" customHeight="1" x14ac:dyDescent="0.3">
      <c r="A291" s="32"/>
      <c r="B291" s="49" t="s">
        <v>9</v>
      </c>
      <c r="C291" s="67">
        <f>C11+C15+C19+C27+C31+C36+C41+C65+C86+C107+C111+C115+C120+C124+C153+C157+C161+C166+C171+C175+C179+C183+C187+C191+C195++C199+C203+C207+C211+C215+C220+C225+C229+C234+C238+C242+C246+C250+C254+C258+C262+C266+C270+C274+C278+C283+C287</f>
        <v>2099880053</v>
      </c>
      <c r="D291" s="67">
        <f t="shared" ref="D291:E291" si="105">D11+D15+D19+D27+D31+D36+D41+D86+D107+D111+D115+D120+D124+D153+D157+D161+D166+D171+D175+D179+D183+D187+D191+D195++D199+D203+D207+D211+D215+D220+D225+D229+D234+D238+D242+D246+D250+D254+D258+D262+D266+D270+D274+D278+D283+D287</f>
        <v>168121.12</v>
      </c>
      <c r="E291" s="67">
        <f t="shared" si="105"/>
        <v>168121.12</v>
      </c>
      <c r="F291" s="3">
        <f t="shared" ref="F291:F292" si="106">E291/C291*100</f>
        <v>8.0062249155523537E-3</v>
      </c>
      <c r="G291" s="67"/>
    </row>
    <row r="292" spans="1:7" ht="15.6" x14ac:dyDescent="0.3">
      <c r="A292" s="43"/>
      <c r="B292" s="49" t="s">
        <v>10</v>
      </c>
      <c r="C292" s="67">
        <f>C12+C16+C20+C23+C24+C28+C32+C37+C42+C45+C66+C87+C108+C112+C116+C121+C125+C154+C158+C162+C167+C172+C176+C180+C184+C188+C192+C196+C200+C204+C208+C212+C216+C217+C221+C226+C230+C235+C239+C243+C247+C251+C255+C259+C263+C267+C271+C275+C279+C284+C288</f>
        <v>7017039511.5300007</v>
      </c>
      <c r="D292" s="67">
        <f t="shared" ref="D292:E292" si="107">D12+D16+D20+D23+D24+D28+D32+D37+D66+D87+D108+D112+D116+D121+D125+D154+D158+D162+D167+D172+D176+D180+D184+D188+D192+D196+D200+D204+D208+D212+D216+D217+D221+D226+D230+D235+D239+D243+D247+D251+D255+D259+D263+D267+D271+D275+D279+D284+D288</f>
        <v>242780457.74000001</v>
      </c>
      <c r="E292" s="67">
        <f t="shared" si="107"/>
        <v>242780457.74000001</v>
      </c>
      <c r="F292" s="3">
        <f t="shared" si="106"/>
        <v>3.4598701823051865</v>
      </c>
      <c r="G292" s="67"/>
    </row>
    <row r="293" spans="1:7" x14ac:dyDescent="0.3">
      <c r="C293" s="46"/>
      <c r="D293" s="46"/>
      <c r="E293" s="46"/>
      <c r="F293" s="4"/>
      <c r="G293" s="4"/>
    </row>
    <row r="294" spans="1:7" x14ac:dyDescent="0.3">
      <c r="C294" s="46"/>
    </row>
    <row r="295" spans="1:7" x14ac:dyDescent="0.3">
      <c r="C295" s="46"/>
    </row>
    <row r="296" spans="1:7" ht="18" x14ac:dyDescent="0.35">
      <c r="A296" s="75" t="s">
        <v>146</v>
      </c>
      <c r="B296" s="75"/>
      <c r="C296" s="74"/>
      <c r="D296" s="73"/>
      <c r="E296" s="73"/>
      <c r="F296" s="73"/>
      <c r="G296" s="73" t="s">
        <v>147</v>
      </c>
    </row>
    <row r="297" spans="1:7" x14ac:dyDescent="0.3">
      <c r="C297" s="46"/>
    </row>
  </sheetData>
  <mergeCells count="9">
    <mergeCell ref="A2:G2"/>
    <mergeCell ref="A5:A6"/>
    <mergeCell ref="B5:B6"/>
    <mergeCell ref="C5:C6"/>
    <mergeCell ref="D5:D6"/>
    <mergeCell ref="E5:E6"/>
    <mergeCell ref="F5:F6"/>
    <mergeCell ref="G5:G6"/>
    <mergeCell ref="A3:G3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6" manualBreakCount="6">
    <brk id="97" max="6" man="1"/>
    <brk id="138" max="6" man="1"/>
    <brk id="176" max="6" man="1"/>
    <brk id="217" max="6" man="1"/>
    <brk id="248" max="6" man="1"/>
    <brk id="28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2020-2022 (2)</vt:lpstr>
      <vt:lpstr>на 01.02.2022</vt:lpstr>
      <vt:lpstr>'на 01.02.2022'!Заголовки_для_печати</vt:lpstr>
      <vt:lpstr>'2020-2022 (2)'!Область_печати</vt:lpstr>
      <vt:lpstr>'на 01.02.2022'!Область_печати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finup05</cp:lastModifiedBy>
  <cp:lastPrinted>2022-02-09T05:26:10Z</cp:lastPrinted>
  <dcterms:created xsi:type="dcterms:W3CDTF">2012-11-06T14:01:18Z</dcterms:created>
  <dcterms:modified xsi:type="dcterms:W3CDTF">2022-02-09T05:27:21Z</dcterms:modified>
</cp:coreProperties>
</file>