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<sst xmlns="http://schemas.openxmlformats.org/spreadsheetml/2006/main" count="109" uniqueCount="46">
  <si>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</si>
  <si>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</si>
  <si>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</si>
  <si>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</si>
  <si>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</si>
  <si>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</si>
  <si>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</si>
  <si>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</si>
  <si>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</si>
  <si>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</si>
  <si>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</si>
  <si>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</si>
  <si>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</si>
  <si>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</si>
  <si>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</si>
  <si>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</si>
  <si>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</si>
  <si>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</si>
  <si>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</si>
  <si>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</si>
  <si>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</si>
  <si>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</si>
  <si>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</si>
  <si>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</si>
  <si>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</si>
  <si>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</si>
  <si>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</si>
  <si>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</si>
  <si>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</si>
  <si>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</si>
  <si>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</si>
  <si>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</si>
  <si>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</si>
  <si>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</si>
  <si>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</si>
  <si>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</si>
  <si>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Кировское сельское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</si>
  <si>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</si>
  <si>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</si>
  <si>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</si>
  <si>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</si>
  <si>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Чуваш-Тимяшское сельское поселение</t>
  </si>
  <si>
    <t>Ширтанское сельское поселение</t>
  </si>
  <si>
    <t xml:space="preserve">Начальник финансового отдела администрации Ибресинского района </t>
  </si>
  <si>
    <t>О.В. Зиновьева</t>
  </si>
  <si>
    <t>Справка об исполнении бюджетов поселений Ибресинского района на 01  декабря  2021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</si>
</sst>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3" applyFill="1" applyAlignment="1">
      <alignment vertical="center" wrapText="1"/>
      <protection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0" fontId="1" fillId="0" borderId="0" xfId="53" applyFont="1" applyFill="1" applyAlignment="1">
      <alignment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/>
      <protection/>
    </xf>
    <xf numFmtId="172" fontId="5" fillId="0" borderId="10" xfId="53" applyNumberFormat="1" applyFont="1" applyFill="1" applyBorder="1" applyAlignment="1" applyProtection="1">
      <alignment vertical="center" wrapText="1"/>
      <protection locked="0"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" fillId="0" borderId="10" xfId="53" applyNumberFormat="1" applyFont="1" applyFill="1" applyBorder="1" applyAlignment="1" applyProtection="1">
      <alignment vertical="center" wrapText="1"/>
      <protection locked="0"/>
    </xf>
    <xf numFmtId="0" fontId="4" fillId="0" borderId="10" xfId="54" applyFont="1" applyFill="1" applyBorder="1" applyAlignment="1">
      <alignment horizontal="left" vertical="center" wrapText="1"/>
      <protection/>
    </xf>
    <xf numFmtId="0" fontId="1" fillId="0" borderId="0" xfId="53" applyFont="1" applyFill="1">
      <alignment/>
      <protection/>
    </xf>
    <xf numFmtId="172" fontId="1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0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172" fontId="8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0" xfId="53" applyFont="1" applyFill="1" applyAlignment="1">
      <alignment vertical="center" wrapText="1"/>
      <protection/>
    </xf>
    <xf numFmtId="0" fontId="1" fillId="0" borderId="0" xfId="53" applyFill="1">
      <alignment/>
      <protection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172" fontId="1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" fillId="0" borderId="10" xfId="53" applyNumberFormat="1" applyFont="1" applyFill="1" applyBorder="1" applyProtection="1">
      <alignment/>
      <protection locked="0"/>
    </xf>
    <xf numFmtId="0" fontId="13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0" borderId="14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7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0" fontId="12" fillId="0" borderId="2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  <xf numFmtId="0" fontId="12" fillId="0" borderId="18" xfId="53" applyFont="1" applyFill="1" applyBorder="1" applyAlignment="1">
      <alignment horizontal="center" vertical="center" wrapText="1"/>
      <protection/>
    </xf>
    <xf numFmtId="0" fontId="14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Alignment="1" applyProtection="1">
      <alignment horizontal="center" vertical="center" wrapText="1"/>
      <protection locked="0"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1" xfId="53" applyNumberFormat="1" applyFont="1" applyFill="1" applyBorder="1" applyAlignment="1">
      <alignment horizontal="center" vertical="center" wrapText="1"/>
      <protection/>
    </xf>
    <xf numFmtId="49" fontId="12" fillId="0" borderId="12" xfId="53" applyNumberFormat="1" applyFont="1" applyFill="1" applyBorder="1" applyAlignment="1">
      <alignment horizontal="center" vertical="center" wrapText="1"/>
      <protection/>
    </xf>
    <xf numFmtId="49" fontId="12" fillId="0" borderId="14" xfId="53" applyNumberFormat="1" applyFont="1" applyFill="1" applyBorder="1" applyAlignment="1">
      <alignment horizontal="center" vertical="center" wrapText="1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0" fontId="14" fillId="0" borderId="19" xfId="54" applyFont="1" applyFill="1" applyBorder="1" applyAlignment="1">
      <alignment horizontal="center" vertical="center" wrapText="1"/>
      <protection/>
    </xf>
    <xf numFmtId="0" fontId="14" fillId="0" borderId="21" xfId="54" applyFont="1" applyFill="1" applyBorder="1" applyAlignment="1">
      <alignment horizontal="center" vertical="center" wrapText="1"/>
      <protection/>
    </xf>
    <xf numFmtId="0" fontId="12" fillId="0" borderId="22" xfId="53" applyFont="1" applyFill="1" applyBorder="1" applyAlignment="1">
      <alignment horizontal="center" vertical="center" wrapText="1"/>
      <protection/>
    </xf>
    <xf numFmtId="0" fontId="12" fillId="0" borderId="23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left" vertical="center" wrapText="1"/>
      <protection/>
    </xf>
    <xf numFmtId="0" fontId="12" fillId="0" borderId="20" xfId="53" applyFont="1" applyFill="1" applyBorder="1" applyAlignment="1">
      <alignment horizontal="left" vertical="center" wrapText="1"/>
      <protection/>
    </xf>
    <xf numFmtId="0" fontId="12" fillId="0" borderId="21" xfId="53" applyFont="1" applyFill="1" applyBorder="1" applyAlignment="1">
      <alignment horizontal="left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"/>
  <sheetViews>
    <sheetView tabSelected="1" zoomScalePageLayoutView="0" workbookViewId="0" topLeftCell="A1">
      <pane xSplit="2" topLeftCell="AV1" activePane="topRight" state="frozen"/>
      <selection pane="topLeft" activeCell="A1" sqref="A1"/>
      <selection pane="topRight" activeCell="BF14" sqref="BF14"/>
    </sheetView>
  </sheetViews>
  <sheetFormatPr defaultColWidth="9.140625" defaultRowHeight="15"/>
  <cols>
    <col min="1" max="1" width="6.421875" style="13" bestFit="1" customWidth="1"/>
    <col min="2" max="2" width="36.140625" style="13" customWidth="1"/>
    <col min="3" max="4" width="9.7109375" style="13" bestFit="1" customWidth="1"/>
    <col min="5" max="5" width="9.28125" style="13" bestFit="1" customWidth="1"/>
    <col min="6" max="6" width="9.7109375" style="13" bestFit="1" customWidth="1"/>
    <col min="7" max="7" width="9.28125" style="13" bestFit="1" customWidth="1"/>
    <col min="8" max="8" width="8.8515625" style="13" customWidth="1"/>
    <col min="9" max="17" width="9.28125" style="13" bestFit="1" customWidth="1"/>
    <col min="18" max="33" width="9.140625" style="13" customWidth="1"/>
    <col min="34" max="34" width="21.7109375" style="13" bestFit="1" customWidth="1"/>
    <col min="35" max="35" width="9.140625" style="13" customWidth="1"/>
    <col min="36" max="36" width="10.421875" style="13" bestFit="1" customWidth="1"/>
    <col min="37" max="37" width="10.28125" style="13" bestFit="1" customWidth="1"/>
    <col min="38" max="57" width="9.140625" style="13" customWidth="1"/>
    <col min="58" max="58" width="11.421875" style="13" bestFit="1" customWidth="1"/>
    <col min="59" max="64" width="9.140625" style="13" customWidth="1"/>
    <col min="65" max="65" width="12.140625" style="13" customWidth="1"/>
    <col min="66" max="66" width="9.140625" style="13" customWidth="1"/>
    <col min="67" max="67" width="10.7109375" style="13" bestFit="1" customWidth="1"/>
    <col min="68" max="16384" width="9.140625" style="13" customWidth="1"/>
  </cols>
  <sheetData>
    <row r="1" spans="1:67" ht="15" customHeight="1">
      <c r="A1" s="1"/>
      <c r="B1" s="19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17"/>
      <c r="Q1" s="17"/>
      <c r="R1" s="43" t="s">
        <v>0</v>
      </c>
      <c r="S1" s="43"/>
      <c r="T1" s="4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0"/>
      <c r="BL1" s="20"/>
      <c r="BM1" s="20"/>
      <c r="BN1" s="20"/>
      <c r="BO1" s="20"/>
    </row>
    <row r="2" spans="1:67" ht="15.75">
      <c r="A2" s="1"/>
      <c r="B2" s="1"/>
      <c r="C2" s="44" t="s">
        <v>45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20"/>
      <c r="BL2" s="20"/>
      <c r="BM2" s="20"/>
      <c r="BN2" s="20"/>
      <c r="BO2" s="20"/>
    </row>
    <row r="3" spans="1:67" ht="15.75">
      <c r="A3" s="1"/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0"/>
      <c r="BL3" s="20"/>
      <c r="BM3" s="20"/>
      <c r="BN3" s="20"/>
      <c r="BO3" s="20"/>
    </row>
    <row r="4" spans="1:67" ht="15" customHeight="1">
      <c r="A4" s="39" t="s">
        <v>21</v>
      </c>
      <c r="B4" s="58" t="s">
        <v>1</v>
      </c>
      <c r="C4" s="37" t="s">
        <v>2</v>
      </c>
      <c r="D4" s="38"/>
      <c r="E4" s="39"/>
      <c r="F4" s="35" t="s">
        <v>3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6" t="s">
        <v>4</v>
      </c>
      <c r="AT4" s="27"/>
      <c r="AU4" s="28"/>
      <c r="AV4" s="35" t="s">
        <v>7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7" t="s">
        <v>5</v>
      </c>
      <c r="BL4" s="38"/>
      <c r="BM4" s="39"/>
      <c r="BN4" s="20"/>
      <c r="BO4" s="20"/>
    </row>
    <row r="5" spans="1:67" ht="15" customHeight="1">
      <c r="A5" s="47"/>
      <c r="B5" s="59"/>
      <c r="C5" s="45"/>
      <c r="D5" s="46"/>
      <c r="E5" s="47"/>
      <c r="F5" s="48" t="s">
        <v>6</v>
      </c>
      <c r="G5" s="48"/>
      <c r="H5" s="48"/>
      <c r="I5" s="61" t="s">
        <v>7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3"/>
      <c r="AJ5" s="48" t="s">
        <v>8</v>
      </c>
      <c r="AK5" s="48"/>
      <c r="AL5" s="48"/>
      <c r="AM5" s="35" t="s">
        <v>7</v>
      </c>
      <c r="AN5" s="36"/>
      <c r="AO5" s="36"/>
      <c r="AP5" s="36"/>
      <c r="AQ5" s="36"/>
      <c r="AR5" s="36"/>
      <c r="AS5" s="29"/>
      <c r="AT5" s="30"/>
      <c r="AU5" s="31"/>
      <c r="AV5" s="50" t="s">
        <v>12</v>
      </c>
      <c r="AW5" s="51"/>
      <c r="AX5" s="51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48" t="s">
        <v>15</v>
      </c>
      <c r="BI5" s="48"/>
      <c r="BJ5" s="48"/>
      <c r="BK5" s="45"/>
      <c r="BL5" s="46"/>
      <c r="BM5" s="47"/>
      <c r="BN5" s="20"/>
      <c r="BO5" s="20"/>
    </row>
    <row r="6" spans="1:67" ht="15" customHeight="1">
      <c r="A6" s="47"/>
      <c r="B6" s="59"/>
      <c r="C6" s="45"/>
      <c r="D6" s="46"/>
      <c r="E6" s="47"/>
      <c r="F6" s="48"/>
      <c r="G6" s="48"/>
      <c r="H6" s="48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4" t="s">
        <v>29</v>
      </c>
      <c r="AE6" s="65"/>
      <c r="AF6" s="66"/>
      <c r="AG6" s="37" t="s">
        <v>27</v>
      </c>
      <c r="AH6" s="38"/>
      <c r="AI6" s="39"/>
      <c r="AJ6" s="48"/>
      <c r="AK6" s="48"/>
      <c r="AL6" s="48"/>
      <c r="AM6" s="37" t="s">
        <v>25</v>
      </c>
      <c r="AN6" s="38"/>
      <c r="AO6" s="39"/>
      <c r="AP6" s="37" t="s">
        <v>26</v>
      </c>
      <c r="AQ6" s="38"/>
      <c r="AR6" s="39"/>
      <c r="AS6" s="29"/>
      <c r="AT6" s="30"/>
      <c r="AU6" s="31"/>
      <c r="AV6" s="52"/>
      <c r="AW6" s="53"/>
      <c r="AX6" s="53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48"/>
      <c r="BI6" s="48"/>
      <c r="BJ6" s="48"/>
      <c r="BK6" s="45"/>
      <c r="BL6" s="46"/>
      <c r="BM6" s="47"/>
      <c r="BN6" s="20"/>
      <c r="BO6" s="20"/>
    </row>
    <row r="7" spans="1:67" ht="168" customHeight="1">
      <c r="A7" s="47"/>
      <c r="B7" s="59"/>
      <c r="C7" s="40"/>
      <c r="D7" s="41"/>
      <c r="E7" s="42"/>
      <c r="F7" s="48"/>
      <c r="G7" s="48"/>
      <c r="H7" s="48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67"/>
      <c r="AE7" s="68"/>
      <c r="AF7" s="69"/>
      <c r="AG7" s="40"/>
      <c r="AH7" s="41"/>
      <c r="AI7" s="42"/>
      <c r="AJ7" s="48"/>
      <c r="AK7" s="48"/>
      <c r="AL7" s="48"/>
      <c r="AM7" s="40"/>
      <c r="AN7" s="41"/>
      <c r="AO7" s="42"/>
      <c r="AP7" s="40"/>
      <c r="AQ7" s="41"/>
      <c r="AR7" s="42"/>
      <c r="AS7" s="32"/>
      <c r="AT7" s="33"/>
      <c r="AU7" s="34"/>
      <c r="AV7" s="54"/>
      <c r="AW7" s="55"/>
      <c r="AX7" s="55"/>
      <c r="AY7" s="49"/>
      <c r="AZ7" s="49"/>
      <c r="BA7" s="49"/>
      <c r="BB7" s="49"/>
      <c r="BC7" s="49"/>
      <c r="BD7" s="49"/>
      <c r="BE7" s="49"/>
      <c r="BF7" s="49"/>
      <c r="BG7" s="49"/>
      <c r="BH7" s="48"/>
      <c r="BI7" s="48"/>
      <c r="BJ7" s="48"/>
      <c r="BK7" s="40"/>
      <c r="BL7" s="41"/>
      <c r="BM7" s="42"/>
      <c r="BN7" s="20"/>
      <c r="BO7" s="20"/>
    </row>
    <row r="8" spans="1:67" ht="33.75">
      <c r="A8" s="42"/>
      <c r="B8" s="60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4" t="s">
        <v>17</v>
      </c>
      <c r="AE8" s="24" t="s">
        <v>18</v>
      </c>
      <c r="AF8" s="24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20"/>
      <c r="BO8" s="20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20"/>
      <c r="BO9" s="20"/>
    </row>
    <row r="10" spans="1:67" ht="15">
      <c r="A10" s="10">
        <v>1</v>
      </c>
      <c r="B10" s="6" t="s">
        <v>30</v>
      </c>
      <c r="C10" s="8">
        <f aca="true" t="shared" si="0" ref="C10:C22">F10+AJ10</f>
        <v>7321.700000000001</v>
      </c>
      <c r="D10" s="9">
        <f aca="true" t="shared" si="1" ref="D10:D22">G10+AK10</f>
        <v>5290.1</v>
      </c>
      <c r="E10" s="2">
        <f>D10/C10*100</f>
        <v>72.25234576669352</v>
      </c>
      <c r="F10" s="2">
        <v>1495.9</v>
      </c>
      <c r="G10" s="2">
        <v>1585.7</v>
      </c>
      <c r="H10" s="2">
        <f>G10/F10*100</f>
        <v>106.00307507186308</v>
      </c>
      <c r="I10" s="2">
        <v>60.2</v>
      </c>
      <c r="J10" s="2">
        <v>55.3</v>
      </c>
      <c r="K10" s="2">
        <f aca="true" t="shared" si="2" ref="K10:K23">J10/I10*100</f>
        <v>91.86046511627906</v>
      </c>
      <c r="L10" s="2">
        <v>21</v>
      </c>
      <c r="M10" s="2">
        <v>5.3</v>
      </c>
      <c r="N10" s="2">
        <f>M10/L10*100</f>
        <v>25.238095238095237</v>
      </c>
      <c r="O10" s="2">
        <v>157</v>
      </c>
      <c r="P10" s="2">
        <v>217.9</v>
      </c>
      <c r="Q10" s="2">
        <f>P10/O10*100</f>
        <v>138.78980891719746</v>
      </c>
      <c r="R10" s="2">
        <v>265</v>
      </c>
      <c r="S10" s="2">
        <v>176.4</v>
      </c>
      <c r="T10" s="2">
        <f>S10/R10*100</f>
        <v>66.56603773584906</v>
      </c>
      <c r="U10" s="2"/>
      <c r="V10" s="2"/>
      <c r="W10" s="2" t="e">
        <f>V10/U10*100</f>
        <v>#DIV/0!</v>
      </c>
      <c r="X10" s="2">
        <v>300</v>
      </c>
      <c r="Y10" s="2">
        <v>574.5</v>
      </c>
      <c r="Z10" s="2">
        <f>Y10/X10*100</f>
        <v>191.5</v>
      </c>
      <c r="AA10" s="2">
        <v>42</v>
      </c>
      <c r="AB10" s="2">
        <v>38.5</v>
      </c>
      <c r="AC10" s="2">
        <f>AB10/AA10*100</f>
        <v>91.66666666666666</v>
      </c>
      <c r="AD10" s="2"/>
      <c r="AE10" s="2"/>
      <c r="AF10" s="2" t="e">
        <f>AE10/AD10*100</f>
        <v>#DIV/0!</v>
      </c>
      <c r="AG10" s="2"/>
      <c r="AH10" s="2"/>
      <c r="AI10" s="2" t="e">
        <f>AH10/AG10*100</f>
        <v>#DIV/0!</v>
      </c>
      <c r="AJ10" s="2">
        <v>5825.8</v>
      </c>
      <c r="AK10" s="2">
        <v>3704.4</v>
      </c>
      <c r="AL10" s="2">
        <f>AK10/AJ10*100</f>
        <v>63.586116928147206</v>
      </c>
      <c r="AM10" s="2">
        <v>3887.9</v>
      </c>
      <c r="AN10" s="2">
        <v>3563.9</v>
      </c>
      <c r="AO10" s="2">
        <f>AN10/AM10*100</f>
        <v>91.66645232644872</v>
      </c>
      <c r="AP10" s="2"/>
      <c r="AQ10" s="2"/>
      <c r="AR10" s="2" t="e">
        <f>AQ10/AP10*100</f>
        <v>#DIV/0!</v>
      </c>
      <c r="AS10" s="21">
        <v>7494.9</v>
      </c>
      <c r="AT10" s="2">
        <v>4731.5</v>
      </c>
      <c r="AU10" s="2">
        <f>AT10/AS10*100</f>
        <v>63.12959479112463</v>
      </c>
      <c r="AV10" s="22">
        <v>1830</v>
      </c>
      <c r="AW10" s="2">
        <v>1394.6</v>
      </c>
      <c r="AX10" s="2">
        <f>AW10/AV10*100</f>
        <v>76.20765027322403</v>
      </c>
      <c r="AY10" s="22">
        <v>1481.2</v>
      </c>
      <c r="AZ10" s="2">
        <v>1198.7</v>
      </c>
      <c r="BA10" s="2">
        <f aca="true" t="shared" si="3" ref="BA10:BA23">AZ10/AY10*100</f>
        <v>80.92762624898731</v>
      </c>
      <c r="BB10" s="2">
        <v>1752.2</v>
      </c>
      <c r="BC10" s="2">
        <v>1133.1</v>
      </c>
      <c r="BD10" s="2">
        <f>BC10/BB10*100</f>
        <v>64.66727542517977</v>
      </c>
      <c r="BE10" s="22">
        <v>1286.5</v>
      </c>
      <c r="BF10" s="2">
        <v>828.2</v>
      </c>
      <c r="BG10" s="2">
        <f>BF10/BE10*100</f>
        <v>64.3762145355616</v>
      </c>
      <c r="BH10" s="22">
        <v>2431.5</v>
      </c>
      <c r="BI10" s="2">
        <v>1266.5</v>
      </c>
      <c r="BJ10" s="2">
        <f>BI10/BH10*100</f>
        <v>52.08718897799712</v>
      </c>
      <c r="BK10" s="21">
        <f aca="true" t="shared" si="4" ref="BK10:BK22">C10-AS10</f>
        <v>-173.1999999999989</v>
      </c>
      <c r="BL10" s="21">
        <f aca="true" t="shared" si="5" ref="BL10:BL22">D10-AT10</f>
        <v>558.6000000000004</v>
      </c>
      <c r="BM10" s="2">
        <f>BL10/BK10*100</f>
        <v>-322.5173210161685</v>
      </c>
      <c r="BN10" s="11"/>
      <c r="BO10" s="12"/>
    </row>
    <row r="11" spans="1:67" ht="15">
      <c r="A11" s="10">
        <v>2</v>
      </c>
      <c r="B11" s="6" t="s">
        <v>31</v>
      </c>
      <c r="C11" s="8">
        <f t="shared" si="0"/>
        <v>13690.599999999999</v>
      </c>
      <c r="D11" s="9">
        <f t="shared" si="1"/>
        <v>7721.7</v>
      </c>
      <c r="E11" s="2">
        <f aca="true" t="shared" si="6" ref="E11:E22">D11/C11*100</f>
        <v>56.40147254320483</v>
      </c>
      <c r="F11" s="2">
        <v>1008.8</v>
      </c>
      <c r="G11" s="2">
        <v>766.2</v>
      </c>
      <c r="H11" s="2">
        <f aca="true" t="shared" si="7" ref="H11:H23">G11/F11*100</f>
        <v>75.95162569389375</v>
      </c>
      <c r="I11" s="2">
        <v>24</v>
      </c>
      <c r="J11" s="2">
        <v>24.7</v>
      </c>
      <c r="K11" s="2">
        <f t="shared" si="2"/>
        <v>102.91666666666666</v>
      </c>
      <c r="L11" s="2"/>
      <c r="M11" s="2"/>
      <c r="N11" s="2" t="e">
        <f aca="true" t="shared" si="8" ref="N11:N23">M11/L11*100</f>
        <v>#DIV/0!</v>
      </c>
      <c r="O11" s="2">
        <v>140</v>
      </c>
      <c r="P11" s="2">
        <v>59.4</v>
      </c>
      <c r="Q11" s="2">
        <f aca="true" t="shared" si="9" ref="Q11:Q22">P11/O11*100</f>
        <v>42.42857142857142</v>
      </c>
      <c r="R11" s="2">
        <v>211.7</v>
      </c>
      <c r="S11" s="2">
        <v>154</v>
      </c>
      <c r="T11" s="2">
        <f>S11/R11*100</f>
        <v>72.74444969296174</v>
      </c>
      <c r="U11" s="2"/>
      <c r="V11" s="2"/>
      <c r="W11" s="2" t="e">
        <f aca="true" t="shared" si="10" ref="W11:W22">V11/U11*100</f>
        <v>#DIV/0!</v>
      </c>
      <c r="X11" s="2">
        <v>180</v>
      </c>
      <c r="Y11" s="2">
        <v>136.5</v>
      </c>
      <c r="Z11" s="2">
        <f aca="true" t="shared" si="11" ref="Z11:Z22">Y11/X11*100</f>
        <v>75.83333333333333</v>
      </c>
      <c r="AA11" s="2">
        <v>30</v>
      </c>
      <c r="AB11" s="2">
        <v>46.2</v>
      </c>
      <c r="AC11" s="2">
        <f aca="true" t="shared" si="12" ref="AC11:AC22">AB11/AA11*100</f>
        <v>154</v>
      </c>
      <c r="AD11" s="2"/>
      <c r="AE11" s="2"/>
      <c r="AF11" s="2" t="e">
        <f aca="true" t="shared" si="13" ref="AF11:AF24">AE11/AD11*100</f>
        <v>#DIV/0!</v>
      </c>
      <c r="AG11" s="2"/>
      <c r="AH11" s="2"/>
      <c r="AI11" s="2" t="e">
        <f aca="true" t="shared" si="14" ref="AI11:AI24">AH11/AG11*100</f>
        <v>#DIV/0!</v>
      </c>
      <c r="AJ11" s="2">
        <v>12681.8</v>
      </c>
      <c r="AK11" s="2">
        <v>6955.5</v>
      </c>
      <c r="AL11" s="2">
        <f aca="true" t="shared" si="15" ref="AL11:AL22">AK11/AJ11*100</f>
        <v>54.84631519184974</v>
      </c>
      <c r="AM11" s="2">
        <v>2130.7</v>
      </c>
      <c r="AN11" s="2">
        <v>1952.5</v>
      </c>
      <c r="AO11" s="2">
        <f aca="true" t="shared" si="16" ref="AO11:AO22">AN11/AM11*100</f>
        <v>91.636551368095</v>
      </c>
      <c r="AP11" s="2"/>
      <c r="AQ11" s="2"/>
      <c r="AR11" s="2" t="e">
        <f aca="true" t="shared" si="17" ref="AR11:AR22">AQ11/AP11*100</f>
        <v>#DIV/0!</v>
      </c>
      <c r="AS11" s="21">
        <v>13811.6</v>
      </c>
      <c r="AT11" s="2">
        <v>8195.2</v>
      </c>
      <c r="AU11" s="2">
        <f aca="true" t="shared" si="18" ref="AU11:AU22">AT11/AS11*100</f>
        <v>59.33563091893771</v>
      </c>
      <c r="AV11" s="23">
        <v>1322.8</v>
      </c>
      <c r="AW11" s="2">
        <v>1103.2</v>
      </c>
      <c r="AX11" s="2">
        <f aca="true" t="shared" si="19" ref="AX11:AX22">AW11/AV11*100</f>
        <v>83.39885092228606</v>
      </c>
      <c r="AY11" s="22">
        <v>1024.1</v>
      </c>
      <c r="AZ11" s="2">
        <v>878</v>
      </c>
      <c r="BA11" s="2">
        <f t="shared" si="3"/>
        <v>85.73381505712334</v>
      </c>
      <c r="BB11" s="2">
        <v>1761.5</v>
      </c>
      <c r="BC11" s="2">
        <v>946.8</v>
      </c>
      <c r="BD11" s="2">
        <f>BC11/BB11*100</f>
        <v>53.74964518875957</v>
      </c>
      <c r="BE11" s="22">
        <v>9729.5</v>
      </c>
      <c r="BF11" s="2">
        <v>5532</v>
      </c>
      <c r="BG11" s="2">
        <f aca="true" t="shared" si="20" ref="BG11:BG22">BF11/BE11*100</f>
        <v>56.8580091474382</v>
      </c>
      <c r="BH11" s="22">
        <v>894.2</v>
      </c>
      <c r="BI11" s="2">
        <v>529.1</v>
      </c>
      <c r="BJ11" s="2">
        <f aca="true" t="shared" si="21" ref="BJ11:BJ22">BI11/BH11*100</f>
        <v>59.170208007157235</v>
      </c>
      <c r="BK11" s="21">
        <f t="shared" si="4"/>
        <v>-121.00000000000182</v>
      </c>
      <c r="BL11" s="21">
        <f t="shared" si="5"/>
        <v>-473.5000000000009</v>
      </c>
      <c r="BM11" s="2">
        <f aca="true" t="shared" si="22" ref="BM11:BM22">BL11/BK11*100</f>
        <v>391.3223140495817</v>
      </c>
      <c r="BN11" s="11"/>
      <c r="BO11" s="12"/>
    </row>
    <row r="12" spans="1:67" ht="15">
      <c r="A12" s="10">
        <v>3</v>
      </c>
      <c r="B12" s="6" t="s">
        <v>32</v>
      </c>
      <c r="C12" s="8">
        <f t="shared" si="0"/>
        <v>3246.5</v>
      </c>
      <c r="D12" s="9">
        <f t="shared" si="1"/>
        <v>2128.1</v>
      </c>
      <c r="E12" s="2">
        <f t="shared" si="6"/>
        <v>65.55059294624981</v>
      </c>
      <c r="F12" s="2">
        <v>619</v>
      </c>
      <c r="G12" s="2">
        <v>644</v>
      </c>
      <c r="H12" s="2">
        <f t="shared" si="7"/>
        <v>104.03877221324717</v>
      </c>
      <c r="I12" s="2">
        <v>20</v>
      </c>
      <c r="J12" s="2">
        <v>19.8</v>
      </c>
      <c r="K12" s="2">
        <f t="shared" si="2"/>
        <v>99</v>
      </c>
      <c r="L12" s="2">
        <v>0</v>
      </c>
      <c r="M12" s="2">
        <v>26</v>
      </c>
      <c r="N12" s="2" t="e">
        <f t="shared" si="8"/>
        <v>#DIV/0!</v>
      </c>
      <c r="O12" s="2">
        <v>25</v>
      </c>
      <c r="P12" s="2">
        <v>65.2</v>
      </c>
      <c r="Q12" s="2">
        <f t="shared" si="9"/>
        <v>260.8</v>
      </c>
      <c r="R12" s="18">
        <v>115</v>
      </c>
      <c r="S12" s="2">
        <v>61</v>
      </c>
      <c r="T12" s="2">
        <f aca="true" t="shared" si="23" ref="T12:T22">S12/R12*100</f>
        <v>53.04347826086957</v>
      </c>
      <c r="U12" s="2"/>
      <c r="V12" s="2"/>
      <c r="W12" s="2" t="e">
        <f t="shared" si="10"/>
        <v>#DIV/0!</v>
      </c>
      <c r="X12" s="2">
        <v>63.9</v>
      </c>
      <c r="Y12" s="2">
        <v>48.6</v>
      </c>
      <c r="Z12" s="2">
        <f t="shared" si="11"/>
        <v>76.05633802816901</v>
      </c>
      <c r="AA12" s="2">
        <v>6.5</v>
      </c>
      <c r="AB12" s="2">
        <v>5.9</v>
      </c>
      <c r="AC12" s="2">
        <f t="shared" si="12"/>
        <v>90.76923076923077</v>
      </c>
      <c r="AD12" s="2"/>
      <c r="AE12" s="2"/>
      <c r="AF12" s="2" t="e">
        <f t="shared" si="13"/>
        <v>#DIV/0!</v>
      </c>
      <c r="AG12" s="2"/>
      <c r="AH12" s="2"/>
      <c r="AI12" s="2" t="e">
        <f t="shared" si="14"/>
        <v>#DIV/0!</v>
      </c>
      <c r="AJ12" s="2">
        <v>2627.5</v>
      </c>
      <c r="AK12" s="2">
        <v>1484.1</v>
      </c>
      <c r="AL12" s="2">
        <f t="shared" si="15"/>
        <v>56.483349191246425</v>
      </c>
      <c r="AM12" s="2">
        <v>977.7</v>
      </c>
      <c r="AN12" s="2">
        <v>896.1</v>
      </c>
      <c r="AO12" s="2">
        <f t="shared" si="16"/>
        <v>91.65388155876035</v>
      </c>
      <c r="AP12" s="2">
        <v>574.3</v>
      </c>
      <c r="AQ12" s="2">
        <v>184.3</v>
      </c>
      <c r="AR12" s="2">
        <f t="shared" si="17"/>
        <v>32.091241511405194</v>
      </c>
      <c r="AS12" s="2">
        <v>4366.9</v>
      </c>
      <c r="AT12" s="2">
        <v>2680.5</v>
      </c>
      <c r="AU12" s="2">
        <f t="shared" si="18"/>
        <v>61.38221621745403</v>
      </c>
      <c r="AV12" s="23">
        <v>1996.4</v>
      </c>
      <c r="AW12" s="2">
        <v>829.3</v>
      </c>
      <c r="AX12" s="2">
        <f t="shared" si="19"/>
        <v>41.53977158885994</v>
      </c>
      <c r="AY12" s="22">
        <v>1757.5</v>
      </c>
      <c r="AZ12" s="2">
        <v>648</v>
      </c>
      <c r="BA12" s="2">
        <f t="shared" si="3"/>
        <v>36.87055476529161</v>
      </c>
      <c r="BB12" s="2">
        <v>815.7</v>
      </c>
      <c r="BC12" s="2">
        <v>540.4</v>
      </c>
      <c r="BD12" s="2">
        <f aca="true" t="shared" si="24" ref="BD12:BD22">BC12/BB12*100</f>
        <v>66.2498467573863</v>
      </c>
      <c r="BE12" s="22">
        <v>1018.4</v>
      </c>
      <c r="BF12" s="2">
        <v>946.4</v>
      </c>
      <c r="BG12" s="2">
        <f t="shared" si="20"/>
        <v>92.930086410055</v>
      </c>
      <c r="BH12" s="22">
        <v>400.2</v>
      </c>
      <c r="BI12" s="2">
        <v>256.5</v>
      </c>
      <c r="BJ12" s="2">
        <f t="shared" si="21"/>
        <v>64.09295352323838</v>
      </c>
      <c r="BK12" s="21">
        <f t="shared" si="4"/>
        <v>-1120.3999999999996</v>
      </c>
      <c r="BL12" s="21">
        <f t="shared" si="5"/>
        <v>-552.4000000000001</v>
      </c>
      <c r="BM12" s="2">
        <f t="shared" si="22"/>
        <v>49.30382006426279</v>
      </c>
      <c r="BN12" s="11"/>
      <c r="BO12" s="12"/>
    </row>
    <row r="13" spans="1:67" ht="15" customHeight="1">
      <c r="A13" s="10">
        <v>4</v>
      </c>
      <c r="B13" s="6" t="s">
        <v>33</v>
      </c>
      <c r="C13" s="8">
        <f t="shared" si="0"/>
        <v>5360.9</v>
      </c>
      <c r="D13" s="9">
        <f t="shared" si="1"/>
        <v>4838.6</v>
      </c>
      <c r="E13" s="2">
        <f t="shared" si="6"/>
        <v>90.257232927307</v>
      </c>
      <c r="F13" s="2">
        <v>1368.8</v>
      </c>
      <c r="G13" s="2">
        <v>1171.8</v>
      </c>
      <c r="H13" s="2">
        <f t="shared" si="7"/>
        <v>85.60783167738165</v>
      </c>
      <c r="I13" s="2">
        <v>53</v>
      </c>
      <c r="J13" s="2">
        <v>55.9</v>
      </c>
      <c r="K13" s="2">
        <f t="shared" si="2"/>
        <v>105.47169811320754</v>
      </c>
      <c r="L13" s="2">
        <v>56.4</v>
      </c>
      <c r="M13" s="2">
        <v>56.3</v>
      </c>
      <c r="N13" s="2">
        <f t="shared" si="8"/>
        <v>99.822695035461</v>
      </c>
      <c r="O13" s="2">
        <v>150</v>
      </c>
      <c r="P13" s="2">
        <v>52.2</v>
      </c>
      <c r="Q13" s="2">
        <f t="shared" si="9"/>
        <v>34.800000000000004</v>
      </c>
      <c r="R13" s="2">
        <v>280</v>
      </c>
      <c r="S13" s="2">
        <v>202.9</v>
      </c>
      <c r="T13" s="2">
        <f t="shared" si="23"/>
        <v>72.46428571428571</v>
      </c>
      <c r="U13" s="2"/>
      <c r="V13" s="2"/>
      <c r="W13" s="2" t="e">
        <f t="shared" si="10"/>
        <v>#DIV/0!</v>
      </c>
      <c r="X13" s="2">
        <v>314</v>
      </c>
      <c r="Y13" s="2">
        <v>149.3</v>
      </c>
      <c r="Z13" s="2">
        <f t="shared" si="11"/>
        <v>47.547770700636946</v>
      </c>
      <c r="AA13" s="2">
        <v>5</v>
      </c>
      <c r="AB13" s="2">
        <v>16.7</v>
      </c>
      <c r="AC13" s="2">
        <f t="shared" si="12"/>
        <v>334</v>
      </c>
      <c r="AD13" s="2"/>
      <c r="AE13" s="2"/>
      <c r="AF13" s="2" t="e">
        <f t="shared" si="13"/>
        <v>#DIV/0!</v>
      </c>
      <c r="AG13" s="2">
        <v>3.6</v>
      </c>
      <c r="AH13" s="2"/>
      <c r="AI13" s="2">
        <f t="shared" si="14"/>
        <v>0</v>
      </c>
      <c r="AJ13" s="2">
        <v>3992.1</v>
      </c>
      <c r="AK13" s="2">
        <v>3666.8</v>
      </c>
      <c r="AL13" s="2">
        <f t="shared" si="15"/>
        <v>91.85140652789259</v>
      </c>
      <c r="AM13" s="2">
        <v>2943.1</v>
      </c>
      <c r="AN13" s="2">
        <v>2697.8</v>
      </c>
      <c r="AO13" s="2">
        <f t="shared" si="16"/>
        <v>91.66525092589447</v>
      </c>
      <c r="AP13" s="2"/>
      <c r="AQ13" s="2"/>
      <c r="AR13" s="2" t="e">
        <f t="shared" si="17"/>
        <v>#DIV/0!</v>
      </c>
      <c r="AS13" s="2">
        <v>5561.2</v>
      </c>
      <c r="AT13" s="2">
        <v>3365.1</v>
      </c>
      <c r="AU13" s="2">
        <f t="shared" si="18"/>
        <v>60.51032151334245</v>
      </c>
      <c r="AV13" s="23">
        <v>1334.4</v>
      </c>
      <c r="AW13" s="2">
        <v>1032.1</v>
      </c>
      <c r="AX13" s="2">
        <f t="shared" si="19"/>
        <v>77.34562350119903</v>
      </c>
      <c r="AY13" s="22">
        <v>1064.5</v>
      </c>
      <c r="AZ13" s="2">
        <v>851.6</v>
      </c>
      <c r="BA13" s="2">
        <f t="shared" si="3"/>
        <v>80</v>
      </c>
      <c r="BB13" s="2">
        <v>2577</v>
      </c>
      <c r="BC13" s="2">
        <v>1153.2</v>
      </c>
      <c r="BD13" s="2">
        <f t="shared" si="24"/>
        <v>44.74970896391153</v>
      </c>
      <c r="BE13" s="22">
        <v>199.1</v>
      </c>
      <c r="BF13" s="2">
        <v>49.2</v>
      </c>
      <c r="BG13" s="2">
        <f t="shared" si="20"/>
        <v>24.71120040180814</v>
      </c>
      <c r="BH13" s="22">
        <v>1330.1</v>
      </c>
      <c r="BI13" s="2">
        <v>1040.1</v>
      </c>
      <c r="BJ13" s="2">
        <f t="shared" si="21"/>
        <v>78.19712803548605</v>
      </c>
      <c r="BK13" s="21">
        <f t="shared" si="4"/>
        <v>-200.30000000000018</v>
      </c>
      <c r="BL13" s="21">
        <f t="shared" si="5"/>
        <v>1473.5000000000005</v>
      </c>
      <c r="BM13" s="2">
        <f>BL13/BK13*100</f>
        <v>-735.6465302046926</v>
      </c>
      <c r="BN13" s="11"/>
      <c r="BO13" s="12"/>
    </row>
    <row r="14" spans="1:67" ht="15">
      <c r="A14" s="10">
        <v>5</v>
      </c>
      <c r="B14" s="6" t="s">
        <v>34</v>
      </c>
      <c r="C14" s="8">
        <f t="shared" si="0"/>
        <v>8890.1</v>
      </c>
      <c r="D14" s="9">
        <f t="shared" si="1"/>
        <v>8191.8</v>
      </c>
      <c r="E14" s="2">
        <f t="shared" si="6"/>
        <v>92.14519521715167</v>
      </c>
      <c r="F14" s="2">
        <v>1006</v>
      </c>
      <c r="G14" s="2">
        <v>871.5</v>
      </c>
      <c r="H14" s="2">
        <f t="shared" si="7"/>
        <v>86.63021868787276</v>
      </c>
      <c r="I14" s="2">
        <v>38.4</v>
      </c>
      <c r="J14" s="2">
        <v>34.8</v>
      </c>
      <c r="K14" s="2">
        <f t="shared" si="2"/>
        <v>90.625</v>
      </c>
      <c r="L14" s="2">
        <v>0</v>
      </c>
      <c r="M14" s="2">
        <v>0</v>
      </c>
      <c r="N14" s="2" t="e">
        <f t="shared" si="8"/>
        <v>#DIV/0!</v>
      </c>
      <c r="O14" s="2">
        <v>150</v>
      </c>
      <c r="P14" s="2">
        <v>117.6</v>
      </c>
      <c r="Q14" s="2">
        <f t="shared" si="9"/>
        <v>78.39999999999999</v>
      </c>
      <c r="R14" s="2">
        <v>73</v>
      </c>
      <c r="S14" s="2">
        <v>40.7</v>
      </c>
      <c r="T14" s="2">
        <f t="shared" si="23"/>
        <v>55.75342465753425</v>
      </c>
      <c r="U14" s="2"/>
      <c r="V14" s="2"/>
      <c r="W14" s="2" t="e">
        <f t="shared" si="10"/>
        <v>#DIV/0!</v>
      </c>
      <c r="X14" s="2"/>
      <c r="Y14" s="2"/>
      <c r="Z14" s="2" t="e">
        <f t="shared" si="11"/>
        <v>#DIV/0!</v>
      </c>
      <c r="AA14" s="2">
        <v>21</v>
      </c>
      <c r="AB14" s="2">
        <v>19.2</v>
      </c>
      <c r="AC14" s="2">
        <f t="shared" si="12"/>
        <v>91.42857142857143</v>
      </c>
      <c r="AD14" s="2"/>
      <c r="AE14" s="2"/>
      <c r="AF14" s="2" t="e">
        <f t="shared" si="13"/>
        <v>#DIV/0!</v>
      </c>
      <c r="AG14" s="2">
        <v>6</v>
      </c>
      <c r="AH14" s="2">
        <v>18.7</v>
      </c>
      <c r="AI14" s="2">
        <f t="shared" si="14"/>
        <v>311.6666666666667</v>
      </c>
      <c r="AJ14" s="2">
        <v>7884.1</v>
      </c>
      <c r="AK14" s="2">
        <v>7320.3</v>
      </c>
      <c r="AL14" s="2">
        <f t="shared" si="15"/>
        <v>92.84889841579889</v>
      </c>
      <c r="AM14" s="2">
        <v>2687.9</v>
      </c>
      <c r="AN14" s="2">
        <v>2463.9</v>
      </c>
      <c r="AO14" s="2">
        <f t="shared" si="16"/>
        <v>91.66635663529149</v>
      </c>
      <c r="AP14" s="2"/>
      <c r="AQ14" s="2"/>
      <c r="AR14" s="2" t="e">
        <f t="shared" si="17"/>
        <v>#DIV/0!</v>
      </c>
      <c r="AS14" s="2">
        <v>9093.1</v>
      </c>
      <c r="AT14" s="2">
        <v>7462.1</v>
      </c>
      <c r="AU14" s="2">
        <f t="shared" si="18"/>
        <v>82.06332273921984</v>
      </c>
      <c r="AV14" s="23">
        <v>1820.2</v>
      </c>
      <c r="AW14" s="2">
        <v>1382.4</v>
      </c>
      <c r="AX14" s="2">
        <f t="shared" si="19"/>
        <v>75.94769805515878</v>
      </c>
      <c r="AY14" s="22">
        <v>1351.2</v>
      </c>
      <c r="AZ14" s="2">
        <v>1077.7</v>
      </c>
      <c r="BA14" s="2">
        <f t="shared" si="3"/>
        <v>79.75873297809355</v>
      </c>
      <c r="BB14" s="2">
        <v>1719.8</v>
      </c>
      <c r="BC14" s="2">
        <v>767</v>
      </c>
      <c r="BD14" s="2">
        <f t="shared" si="24"/>
        <v>44.59820909408071</v>
      </c>
      <c r="BE14" s="22">
        <v>4589.8</v>
      </c>
      <c r="BF14" s="2">
        <v>4551.7</v>
      </c>
      <c r="BG14" s="2">
        <f t="shared" si="20"/>
        <v>99.16989847052157</v>
      </c>
      <c r="BH14" s="22">
        <v>803.2</v>
      </c>
      <c r="BI14" s="2">
        <v>674.9</v>
      </c>
      <c r="BJ14" s="2">
        <f t="shared" si="21"/>
        <v>84.02639442231074</v>
      </c>
      <c r="BK14" s="21">
        <f t="shared" si="4"/>
        <v>-203</v>
      </c>
      <c r="BL14" s="21">
        <f t="shared" si="5"/>
        <v>729.6999999999998</v>
      </c>
      <c r="BM14" s="2">
        <f t="shared" si="22"/>
        <v>-359.45812807881765</v>
      </c>
      <c r="BN14" s="11"/>
      <c r="BO14" s="12"/>
    </row>
    <row r="15" spans="1:67" ht="15">
      <c r="A15" s="10">
        <v>6</v>
      </c>
      <c r="B15" s="6" t="s">
        <v>35</v>
      </c>
      <c r="C15" s="8">
        <f t="shared" si="0"/>
        <v>34275.1</v>
      </c>
      <c r="D15" s="9">
        <f t="shared" si="1"/>
        <v>20727.5</v>
      </c>
      <c r="E15" s="2">
        <f t="shared" si="6"/>
        <v>60.47393005417927</v>
      </c>
      <c r="F15" s="2">
        <v>18060.3</v>
      </c>
      <c r="G15" s="2">
        <v>14055.3</v>
      </c>
      <c r="H15" s="2">
        <f t="shared" si="7"/>
        <v>77.82428863307919</v>
      </c>
      <c r="I15" s="2">
        <v>6950</v>
      </c>
      <c r="J15" s="2">
        <v>6221.8</v>
      </c>
      <c r="K15" s="2">
        <f t="shared" si="2"/>
        <v>89.52230215827338</v>
      </c>
      <c r="L15" s="2">
        <v>71.4</v>
      </c>
      <c r="M15" s="2">
        <v>71.4</v>
      </c>
      <c r="N15" s="2">
        <f t="shared" si="8"/>
        <v>100</v>
      </c>
      <c r="O15" s="2">
        <v>2700</v>
      </c>
      <c r="P15" s="2">
        <v>2267.6</v>
      </c>
      <c r="Q15" s="2">
        <f t="shared" si="9"/>
        <v>83.98518518518519</v>
      </c>
      <c r="R15" s="2">
        <v>4400</v>
      </c>
      <c r="S15" s="2">
        <v>2835.1</v>
      </c>
      <c r="T15" s="2">
        <f t="shared" si="23"/>
        <v>64.4340909090909</v>
      </c>
      <c r="U15" s="2">
        <v>300</v>
      </c>
      <c r="V15" s="2">
        <v>56.3</v>
      </c>
      <c r="W15" s="2">
        <f t="shared" si="10"/>
        <v>18.766666666666666</v>
      </c>
      <c r="X15" s="2">
        <v>300</v>
      </c>
      <c r="Y15" s="2">
        <v>0</v>
      </c>
      <c r="Z15" s="2">
        <f t="shared" si="11"/>
        <v>0</v>
      </c>
      <c r="AA15" s="2">
        <v>300</v>
      </c>
      <c r="AB15" s="2">
        <v>108.5</v>
      </c>
      <c r="AC15" s="2">
        <f t="shared" si="12"/>
        <v>36.16666666666667</v>
      </c>
      <c r="AD15" s="2"/>
      <c r="AE15" s="2"/>
      <c r="AF15" s="2" t="e">
        <f t="shared" si="13"/>
        <v>#DIV/0!</v>
      </c>
      <c r="AG15" s="2">
        <v>570</v>
      </c>
      <c r="AH15" s="2">
        <v>489.1</v>
      </c>
      <c r="AI15" s="2">
        <f t="shared" si="14"/>
        <v>85.80701754385966</v>
      </c>
      <c r="AJ15" s="2">
        <v>16214.8</v>
      </c>
      <c r="AK15" s="2">
        <v>6672.2</v>
      </c>
      <c r="AL15" s="2">
        <f t="shared" si="15"/>
        <v>41.148826997557784</v>
      </c>
      <c r="AM15" s="2"/>
      <c r="AN15" s="2"/>
      <c r="AO15" s="2" t="e">
        <f t="shared" si="16"/>
        <v>#DIV/0!</v>
      </c>
      <c r="AP15" s="2"/>
      <c r="AQ15" s="2"/>
      <c r="AR15" s="2" t="e">
        <f t="shared" si="17"/>
        <v>#DIV/0!</v>
      </c>
      <c r="AS15" s="2">
        <v>38136.4</v>
      </c>
      <c r="AT15" s="2">
        <v>20533.4</v>
      </c>
      <c r="AU15" s="2">
        <f t="shared" si="18"/>
        <v>53.841998720382634</v>
      </c>
      <c r="AV15" s="23">
        <v>5865.1</v>
      </c>
      <c r="AW15" s="2">
        <v>3814.8</v>
      </c>
      <c r="AX15" s="2">
        <f t="shared" si="19"/>
        <v>65.04236926906617</v>
      </c>
      <c r="AY15" s="22">
        <v>3410.1</v>
      </c>
      <c r="AZ15" s="2">
        <v>2477.1</v>
      </c>
      <c r="BA15" s="2">
        <f t="shared" si="3"/>
        <v>72.64009853083488</v>
      </c>
      <c r="BB15" s="2">
        <v>7128.1</v>
      </c>
      <c r="BC15" s="2">
        <v>4653.8</v>
      </c>
      <c r="BD15" s="2">
        <f t="shared" si="24"/>
        <v>65.28808518399012</v>
      </c>
      <c r="BE15" s="22">
        <v>22972.5</v>
      </c>
      <c r="BF15" s="2">
        <v>10274.7</v>
      </c>
      <c r="BG15" s="2">
        <f t="shared" si="20"/>
        <v>44.72608553705518</v>
      </c>
      <c r="BH15" s="22">
        <v>779.7</v>
      </c>
      <c r="BI15" s="2">
        <v>650.7</v>
      </c>
      <c r="BJ15" s="2">
        <f t="shared" si="21"/>
        <v>83.45517506733358</v>
      </c>
      <c r="BK15" s="21">
        <f t="shared" si="4"/>
        <v>-3861.300000000003</v>
      </c>
      <c r="BL15" s="21">
        <f t="shared" si="5"/>
        <v>194.09999999999854</v>
      </c>
      <c r="BM15" s="2">
        <f t="shared" si="22"/>
        <v>-5.026804444099096</v>
      </c>
      <c r="BN15" s="11"/>
      <c r="BO15" s="12"/>
    </row>
    <row r="16" spans="1:67" ht="15">
      <c r="A16" s="10">
        <v>7</v>
      </c>
      <c r="B16" s="6" t="s">
        <v>36</v>
      </c>
      <c r="C16" s="8">
        <f t="shared" si="0"/>
        <v>4636.6</v>
      </c>
      <c r="D16" s="9">
        <f t="shared" si="1"/>
        <v>2830.7</v>
      </c>
      <c r="E16" s="2">
        <f t="shared" si="6"/>
        <v>61.05120131130569</v>
      </c>
      <c r="F16" s="2">
        <v>1247.2</v>
      </c>
      <c r="G16" s="2">
        <v>1024.7</v>
      </c>
      <c r="H16" s="2">
        <f t="shared" si="7"/>
        <v>82.1600384862091</v>
      </c>
      <c r="I16" s="2">
        <v>6.7</v>
      </c>
      <c r="J16" s="2">
        <v>9.2</v>
      </c>
      <c r="K16" s="2">
        <f t="shared" si="2"/>
        <v>137.3134328358209</v>
      </c>
      <c r="L16" s="2">
        <v>12.5</v>
      </c>
      <c r="M16" s="2">
        <v>11.7</v>
      </c>
      <c r="N16" s="2">
        <f t="shared" si="8"/>
        <v>93.6</v>
      </c>
      <c r="O16" s="2">
        <v>124.2</v>
      </c>
      <c r="P16" s="2">
        <v>115.2</v>
      </c>
      <c r="Q16" s="2">
        <f t="shared" si="9"/>
        <v>92.7536231884058</v>
      </c>
      <c r="R16" s="2">
        <v>110</v>
      </c>
      <c r="S16" s="2">
        <v>74.2</v>
      </c>
      <c r="T16" s="2">
        <f t="shared" si="23"/>
        <v>67.45454545454545</v>
      </c>
      <c r="U16" s="2"/>
      <c r="V16" s="2"/>
      <c r="W16" s="2" t="e">
        <f t="shared" si="10"/>
        <v>#DIV/0!</v>
      </c>
      <c r="X16" s="2">
        <v>295</v>
      </c>
      <c r="Y16" s="2">
        <v>192.2</v>
      </c>
      <c r="Z16" s="2">
        <f t="shared" si="11"/>
        <v>65.15254237288136</v>
      </c>
      <c r="AA16" s="2">
        <v>13</v>
      </c>
      <c r="AB16" s="2">
        <v>12.1</v>
      </c>
      <c r="AC16" s="2">
        <f t="shared" si="12"/>
        <v>93.07692307692308</v>
      </c>
      <c r="AD16" s="2"/>
      <c r="AE16" s="2"/>
      <c r="AF16" s="2" t="e">
        <f t="shared" si="13"/>
        <v>#DIV/0!</v>
      </c>
      <c r="AG16" s="2">
        <v>2.8</v>
      </c>
      <c r="AH16" s="2"/>
      <c r="AI16" s="2">
        <f t="shared" si="14"/>
        <v>0</v>
      </c>
      <c r="AJ16" s="2">
        <v>3389.4</v>
      </c>
      <c r="AK16" s="2">
        <v>1806</v>
      </c>
      <c r="AL16" s="2">
        <f t="shared" si="15"/>
        <v>53.28376703841388</v>
      </c>
      <c r="AM16" s="2">
        <v>1484.8</v>
      </c>
      <c r="AN16" s="2">
        <v>1360.8</v>
      </c>
      <c r="AO16" s="2">
        <f t="shared" si="16"/>
        <v>91.64870689655173</v>
      </c>
      <c r="AP16" s="2"/>
      <c r="AQ16" s="2"/>
      <c r="AR16" s="2" t="e">
        <f t="shared" si="17"/>
        <v>#DIV/0!</v>
      </c>
      <c r="AS16" s="2">
        <v>4752.3</v>
      </c>
      <c r="AT16" s="2">
        <v>2747.2</v>
      </c>
      <c r="AU16" s="2">
        <f t="shared" si="18"/>
        <v>57.80779832923005</v>
      </c>
      <c r="AV16" s="23">
        <v>1577.6</v>
      </c>
      <c r="AW16" s="2">
        <v>1157.3</v>
      </c>
      <c r="AX16" s="2">
        <f t="shared" si="19"/>
        <v>73.35826572008114</v>
      </c>
      <c r="AY16" s="22">
        <v>1073.6</v>
      </c>
      <c r="AZ16" s="2">
        <v>778.4</v>
      </c>
      <c r="BA16" s="2">
        <f t="shared" si="3"/>
        <v>72.5037257824143</v>
      </c>
      <c r="BB16" s="2">
        <v>1124.3</v>
      </c>
      <c r="BC16" s="2">
        <v>668.9</v>
      </c>
      <c r="BD16" s="2">
        <f t="shared" si="24"/>
        <v>59.49479676242996</v>
      </c>
      <c r="BE16" s="22">
        <v>1093.8</v>
      </c>
      <c r="BF16" s="2">
        <v>369.2</v>
      </c>
      <c r="BG16" s="2">
        <f t="shared" si="20"/>
        <v>33.75388553666118</v>
      </c>
      <c r="BH16" s="22">
        <v>853.1</v>
      </c>
      <c r="BI16" s="2">
        <v>471.2</v>
      </c>
      <c r="BJ16" s="2">
        <f t="shared" si="21"/>
        <v>55.233853006681514</v>
      </c>
      <c r="BK16" s="21">
        <f t="shared" si="4"/>
        <v>-115.69999999999982</v>
      </c>
      <c r="BL16" s="21">
        <f t="shared" si="5"/>
        <v>83.5</v>
      </c>
      <c r="BM16" s="2">
        <f t="shared" si="22"/>
        <v>-72.1694036300779</v>
      </c>
      <c r="BN16" s="11"/>
      <c r="BO16" s="12"/>
    </row>
    <row r="17" spans="1:67" ht="15" customHeight="1">
      <c r="A17" s="10">
        <v>8</v>
      </c>
      <c r="B17" s="6" t="s">
        <v>37</v>
      </c>
      <c r="C17" s="8">
        <f t="shared" si="0"/>
        <v>7174.2</v>
      </c>
      <c r="D17" s="9">
        <f t="shared" si="1"/>
        <v>5649.3</v>
      </c>
      <c r="E17" s="2">
        <f t="shared" si="6"/>
        <v>78.74466839508239</v>
      </c>
      <c r="F17" s="2">
        <v>1551.2</v>
      </c>
      <c r="G17" s="2">
        <v>1835.8</v>
      </c>
      <c r="H17" s="2">
        <f t="shared" si="7"/>
        <v>118.3470861268695</v>
      </c>
      <c r="I17" s="2">
        <v>414</v>
      </c>
      <c r="J17" s="2">
        <v>649.3</v>
      </c>
      <c r="K17" s="2">
        <f t="shared" si="2"/>
        <v>156.83574879227052</v>
      </c>
      <c r="L17" s="2">
        <v>87.9</v>
      </c>
      <c r="M17" s="2">
        <v>88.8</v>
      </c>
      <c r="N17" s="2">
        <v>72.6</v>
      </c>
      <c r="O17" s="2">
        <v>80</v>
      </c>
      <c r="P17" s="2">
        <v>103.8</v>
      </c>
      <c r="Q17" s="2">
        <f t="shared" si="9"/>
        <v>129.75</v>
      </c>
      <c r="R17" s="2">
        <v>280</v>
      </c>
      <c r="S17" s="2">
        <v>233.4</v>
      </c>
      <c r="T17" s="2">
        <f t="shared" si="23"/>
        <v>83.35714285714286</v>
      </c>
      <c r="U17" s="2"/>
      <c r="V17" s="2"/>
      <c r="W17" s="2" t="e">
        <f t="shared" si="10"/>
        <v>#DIV/0!</v>
      </c>
      <c r="X17" s="2">
        <v>222</v>
      </c>
      <c r="Y17" s="2">
        <v>308.2</v>
      </c>
      <c r="Z17" s="2">
        <f t="shared" si="11"/>
        <v>138.82882882882882</v>
      </c>
      <c r="AA17" s="2">
        <v>3.5</v>
      </c>
      <c r="AB17" s="2">
        <v>25.2</v>
      </c>
      <c r="AC17" s="2">
        <f t="shared" si="12"/>
        <v>720</v>
      </c>
      <c r="AD17" s="2"/>
      <c r="AE17" s="2"/>
      <c r="AF17" s="2" t="e">
        <f t="shared" si="13"/>
        <v>#DIV/0!</v>
      </c>
      <c r="AG17" s="2"/>
      <c r="AH17" s="2"/>
      <c r="AI17" s="2" t="e">
        <f t="shared" si="14"/>
        <v>#DIV/0!</v>
      </c>
      <c r="AJ17" s="2">
        <v>5623</v>
      </c>
      <c r="AK17" s="2">
        <v>3813.5</v>
      </c>
      <c r="AL17" s="2">
        <f t="shared" si="15"/>
        <v>67.81966921572115</v>
      </c>
      <c r="AM17" s="2">
        <v>3905.1</v>
      </c>
      <c r="AN17" s="2">
        <v>3579.7</v>
      </c>
      <c r="AO17" s="2">
        <f t="shared" si="16"/>
        <v>91.66730685513815</v>
      </c>
      <c r="AP17" s="2"/>
      <c r="AQ17" s="2"/>
      <c r="AR17" s="2" t="e">
        <f t="shared" si="17"/>
        <v>#DIV/0!</v>
      </c>
      <c r="AS17" s="2">
        <v>7336</v>
      </c>
      <c r="AT17" s="2">
        <v>4685</v>
      </c>
      <c r="AU17" s="2">
        <f t="shared" si="18"/>
        <v>63.86314067611778</v>
      </c>
      <c r="AV17" s="23">
        <v>1823.2</v>
      </c>
      <c r="AW17" s="2">
        <v>1379.8</v>
      </c>
      <c r="AX17" s="2">
        <f t="shared" si="19"/>
        <v>75.6801228609039</v>
      </c>
      <c r="AY17" s="22">
        <v>1382.9</v>
      </c>
      <c r="AZ17" s="2">
        <v>1119</v>
      </c>
      <c r="BA17" s="2">
        <f t="shared" si="3"/>
        <v>80.91691373201243</v>
      </c>
      <c r="BB17" s="2">
        <v>2751.2</v>
      </c>
      <c r="BC17" s="2">
        <v>1165.2</v>
      </c>
      <c r="BD17" s="2">
        <f t="shared" si="24"/>
        <v>42.35242803140448</v>
      </c>
      <c r="BE17" s="22">
        <v>651.9</v>
      </c>
      <c r="BF17" s="2">
        <v>308.7</v>
      </c>
      <c r="BG17" s="2">
        <f t="shared" si="20"/>
        <v>47.35388863322596</v>
      </c>
      <c r="BH17" s="22">
        <v>2004.4</v>
      </c>
      <c r="BI17" s="2">
        <v>1745.7</v>
      </c>
      <c r="BJ17" s="2">
        <f t="shared" si="21"/>
        <v>87.09339453202954</v>
      </c>
      <c r="BK17" s="21">
        <f t="shared" si="4"/>
        <v>-161.80000000000018</v>
      </c>
      <c r="BL17" s="21">
        <f t="shared" si="5"/>
        <v>964.3000000000002</v>
      </c>
      <c r="BM17" s="2">
        <f t="shared" si="22"/>
        <v>-595.9826946847955</v>
      </c>
      <c r="BN17" s="11"/>
      <c r="BO17" s="12"/>
    </row>
    <row r="18" spans="1:67" ht="15">
      <c r="A18" s="10">
        <v>9</v>
      </c>
      <c r="B18" s="6" t="s">
        <v>38</v>
      </c>
      <c r="C18" s="8">
        <f t="shared" si="0"/>
        <v>7207.4</v>
      </c>
      <c r="D18" s="9">
        <f t="shared" si="1"/>
        <v>5608.2</v>
      </c>
      <c r="E18" s="2">
        <f t="shared" si="6"/>
        <v>77.81169353719788</v>
      </c>
      <c r="F18" s="2">
        <v>1505.5</v>
      </c>
      <c r="G18" s="2">
        <v>1441</v>
      </c>
      <c r="H18" s="2">
        <f t="shared" si="7"/>
        <v>95.71570906675522</v>
      </c>
      <c r="I18" s="2">
        <v>63.6</v>
      </c>
      <c r="J18" s="2">
        <v>49.5</v>
      </c>
      <c r="K18" s="2">
        <f t="shared" si="2"/>
        <v>77.83018867924528</v>
      </c>
      <c r="L18" s="2">
        <v>57.1</v>
      </c>
      <c r="M18" s="2">
        <v>72.1</v>
      </c>
      <c r="N18" s="2">
        <f t="shared" si="8"/>
        <v>126.2697022767075</v>
      </c>
      <c r="O18" s="2">
        <v>54</v>
      </c>
      <c r="P18" s="2">
        <v>40.6</v>
      </c>
      <c r="Q18" s="2">
        <f t="shared" si="9"/>
        <v>75.18518518518519</v>
      </c>
      <c r="R18" s="2">
        <v>202.9</v>
      </c>
      <c r="S18" s="2">
        <v>171.3</v>
      </c>
      <c r="T18" s="2">
        <f t="shared" si="23"/>
        <v>84.42582552981764</v>
      </c>
      <c r="U18" s="2"/>
      <c r="V18" s="2"/>
      <c r="W18" s="2" t="e">
        <f t="shared" si="10"/>
        <v>#DIV/0!</v>
      </c>
      <c r="X18" s="2">
        <v>220</v>
      </c>
      <c r="Y18" s="2">
        <v>233.7</v>
      </c>
      <c r="Z18" s="2">
        <f t="shared" si="11"/>
        <v>106.22727272727272</v>
      </c>
      <c r="AA18" s="2">
        <v>4.9</v>
      </c>
      <c r="AB18" s="2">
        <v>10.1</v>
      </c>
      <c r="AC18" s="2">
        <f t="shared" si="12"/>
        <v>206.1224489795918</v>
      </c>
      <c r="AD18" s="2"/>
      <c r="AE18" s="2"/>
      <c r="AF18" s="2" t="e">
        <f t="shared" si="13"/>
        <v>#DIV/0!</v>
      </c>
      <c r="AG18" s="2"/>
      <c r="AH18" s="2"/>
      <c r="AI18" s="2" t="e">
        <f t="shared" si="14"/>
        <v>#DIV/0!</v>
      </c>
      <c r="AJ18" s="2">
        <v>5701.9</v>
      </c>
      <c r="AK18" s="2">
        <v>4167.2</v>
      </c>
      <c r="AL18" s="2">
        <f t="shared" si="15"/>
        <v>73.08441045967133</v>
      </c>
      <c r="AM18" s="2">
        <v>3948.2</v>
      </c>
      <c r="AN18" s="2">
        <v>3619</v>
      </c>
      <c r="AO18" s="2">
        <f t="shared" si="16"/>
        <v>91.66202320044577</v>
      </c>
      <c r="AP18" s="2"/>
      <c r="AQ18" s="2"/>
      <c r="AR18" s="2" t="e">
        <f t="shared" si="17"/>
        <v>#DIV/0!</v>
      </c>
      <c r="AS18" s="2">
        <v>8348.5</v>
      </c>
      <c r="AT18" s="2">
        <v>4255.5</v>
      </c>
      <c r="AU18" s="2">
        <f t="shared" si="18"/>
        <v>50.973228723722826</v>
      </c>
      <c r="AV18" s="23">
        <v>1765.8</v>
      </c>
      <c r="AW18" s="2">
        <v>1395.9</v>
      </c>
      <c r="AX18" s="2">
        <f t="shared" si="19"/>
        <v>79.05198776758411</v>
      </c>
      <c r="AY18" s="22">
        <v>1369.1</v>
      </c>
      <c r="AZ18" s="2">
        <v>1181.1</v>
      </c>
      <c r="BA18" s="2">
        <f t="shared" si="3"/>
        <v>86.26835147176978</v>
      </c>
      <c r="BB18" s="2">
        <v>1782.8</v>
      </c>
      <c r="BC18" s="2">
        <v>422.3</v>
      </c>
      <c r="BD18" s="2">
        <f t="shared" si="24"/>
        <v>23.687457931343957</v>
      </c>
      <c r="BE18" s="22">
        <v>1353.8</v>
      </c>
      <c r="BF18" s="2">
        <v>882.2</v>
      </c>
      <c r="BG18" s="2">
        <f t="shared" si="20"/>
        <v>65.16472152459744</v>
      </c>
      <c r="BH18" s="22">
        <v>1881.5</v>
      </c>
      <c r="BI18" s="2">
        <v>829.5</v>
      </c>
      <c r="BJ18" s="2">
        <f t="shared" si="21"/>
        <v>44.087164496412434</v>
      </c>
      <c r="BK18" s="21">
        <f t="shared" si="4"/>
        <v>-1141.1000000000004</v>
      </c>
      <c r="BL18" s="21">
        <f t="shared" si="5"/>
        <v>1352.6999999999998</v>
      </c>
      <c r="BM18" s="2">
        <f t="shared" si="22"/>
        <v>-118.54351064762065</v>
      </c>
      <c r="BN18" s="11"/>
      <c r="BO18" s="12"/>
    </row>
    <row r="19" spans="1:67" ht="15">
      <c r="A19" s="10">
        <v>10</v>
      </c>
      <c r="B19" s="6" t="s">
        <v>39</v>
      </c>
      <c r="C19" s="8">
        <f t="shared" si="0"/>
        <v>11721.2</v>
      </c>
      <c r="D19" s="9">
        <f t="shared" si="1"/>
        <v>11041</v>
      </c>
      <c r="E19" s="2">
        <f t="shared" si="6"/>
        <v>94.19683991400197</v>
      </c>
      <c r="F19" s="2">
        <v>1545.2</v>
      </c>
      <c r="G19" s="2">
        <v>1474.9</v>
      </c>
      <c r="H19" s="2">
        <f t="shared" si="7"/>
        <v>95.45042712917422</v>
      </c>
      <c r="I19" s="2">
        <v>223.9</v>
      </c>
      <c r="J19" s="2">
        <v>218.9</v>
      </c>
      <c r="K19" s="2">
        <f t="shared" si="2"/>
        <v>97.76686020544886</v>
      </c>
      <c r="L19" s="2">
        <v>40</v>
      </c>
      <c r="M19" s="2">
        <v>17.8</v>
      </c>
      <c r="N19" s="2">
        <f t="shared" si="8"/>
        <v>44.5</v>
      </c>
      <c r="O19" s="2">
        <v>145</v>
      </c>
      <c r="P19" s="2">
        <v>185.5</v>
      </c>
      <c r="Q19" s="2">
        <f t="shared" si="9"/>
        <v>127.93103448275862</v>
      </c>
      <c r="R19" s="2">
        <v>350</v>
      </c>
      <c r="S19" s="2">
        <v>320.9</v>
      </c>
      <c r="T19" s="2">
        <f t="shared" si="23"/>
        <v>91.68571428571428</v>
      </c>
      <c r="U19" s="2"/>
      <c r="V19" s="2"/>
      <c r="W19" s="2" t="e">
        <f t="shared" si="10"/>
        <v>#DIV/0!</v>
      </c>
      <c r="X19" s="2">
        <v>250</v>
      </c>
      <c r="Y19" s="2">
        <v>202.1</v>
      </c>
      <c r="Z19" s="2">
        <f t="shared" si="11"/>
        <v>80.84</v>
      </c>
      <c r="AA19" s="2">
        <v>1.7</v>
      </c>
      <c r="AB19" s="2">
        <v>23.6</v>
      </c>
      <c r="AC19" s="2">
        <f t="shared" si="12"/>
        <v>1388.235294117647</v>
      </c>
      <c r="AD19" s="2"/>
      <c r="AE19" s="2"/>
      <c r="AF19" s="2" t="e">
        <f t="shared" si="13"/>
        <v>#DIV/0!</v>
      </c>
      <c r="AG19" s="2">
        <v>10</v>
      </c>
      <c r="AH19" s="2">
        <v>31.3</v>
      </c>
      <c r="AI19" s="2">
        <f t="shared" si="14"/>
        <v>313</v>
      </c>
      <c r="AJ19" s="2">
        <v>10176</v>
      </c>
      <c r="AK19" s="2">
        <v>9566.1</v>
      </c>
      <c r="AL19" s="2">
        <f t="shared" si="15"/>
        <v>94.0064858490566</v>
      </c>
      <c r="AM19" s="2">
        <v>3962.3</v>
      </c>
      <c r="AN19" s="2">
        <v>3632.1</v>
      </c>
      <c r="AO19" s="2">
        <f t="shared" si="16"/>
        <v>91.66645635110919</v>
      </c>
      <c r="AP19" s="2"/>
      <c r="AQ19" s="2"/>
      <c r="AR19" s="2" t="e">
        <f t="shared" si="17"/>
        <v>#DIV/0!</v>
      </c>
      <c r="AS19" s="2">
        <v>11739.2</v>
      </c>
      <c r="AT19" s="2">
        <v>10067.6</v>
      </c>
      <c r="AU19" s="2">
        <f t="shared" si="18"/>
        <v>85.76052882649584</v>
      </c>
      <c r="AV19" s="23">
        <v>1900.8</v>
      </c>
      <c r="AW19" s="2">
        <v>1503.7</v>
      </c>
      <c r="AX19" s="2">
        <f t="shared" si="19"/>
        <v>79.1087962962963</v>
      </c>
      <c r="AY19" s="22">
        <v>1502</v>
      </c>
      <c r="AZ19" s="2">
        <v>1270.2</v>
      </c>
      <c r="BA19" s="2">
        <f t="shared" si="3"/>
        <v>84.56724367509987</v>
      </c>
      <c r="BB19" s="2">
        <v>2039.1</v>
      </c>
      <c r="BC19" s="2">
        <v>1865.5</v>
      </c>
      <c r="BD19" s="2">
        <f t="shared" si="24"/>
        <v>91.48644009612084</v>
      </c>
      <c r="BE19" s="22">
        <v>5913</v>
      </c>
      <c r="BF19" s="2">
        <v>5380.6</v>
      </c>
      <c r="BG19" s="2">
        <f t="shared" si="20"/>
        <v>90.99611026551666</v>
      </c>
      <c r="BH19" s="22">
        <v>1738.7</v>
      </c>
      <c r="BI19" s="2">
        <v>1223.5</v>
      </c>
      <c r="BJ19" s="2">
        <f t="shared" si="21"/>
        <v>70.3686662448956</v>
      </c>
      <c r="BK19" s="21">
        <f t="shared" si="4"/>
        <v>-18</v>
      </c>
      <c r="BL19" s="21">
        <f t="shared" si="5"/>
        <v>973.3999999999996</v>
      </c>
      <c r="BM19" s="2">
        <f t="shared" si="22"/>
        <v>-5407.777777777776</v>
      </c>
      <c r="BN19" s="11"/>
      <c r="BO19" s="12"/>
    </row>
    <row r="20" spans="1:67" ht="15">
      <c r="A20" s="10">
        <v>11</v>
      </c>
      <c r="B20" s="6" t="s">
        <v>40</v>
      </c>
      <c r="C20" s="8">
        <f t="shared" si="0"/>
        <v>10701.6</v>
      </c>
      <c r="D20" s="9">
        <f t="shared" si="1"/>
        <v>9766.4</v>
      </c>
      <c r="E20" s="2">
        <f t="shared" si="6"/>
        <v>91.2611198325484</v>
      </c>
      <c r="F20" s="2">
        <v>1398.9</v>
      </c>
      <c r="G20" s="2">
        <v>1373</v>
      </c>
      <c r="H20" s="2">
        <f t="shared" si="7"/>
        <v>98.14854528558152</v>
      </c>
      <c r="I20" s="2">
        <v>82</v>
      </c>
      <c r="J20" s="2">
        <v>78.4</v>
      </c>
      <c r="K20" s="2">
        <f t="shared" si="2"/>
        <v>95.60975609756099</v>
      </c>
      <c r="L20" s="2">
        <v>28</v>
      </c>
      <c r="M20" s="2">
        <v>18.1</v>
      </c>
      <c r="N20" s="2">
        <f t="shared" si="8"/>
        <v>64.64285714285715</v>
      </c>
      <c r="O20" s="2">
        <v>75</v>
      </c>
      <c r="P20" s="2">
        <v>90.2</v>
      </c>
      <c r="Q20" s="2">
        <f t="shared" si="9"/>
        <v>120.26666666666668</v>
      </c>
      <c r="R20" s="2">
        <v>450</v>
      </c>
      <c r="S20" s="2">
        <v>508</v>
      </c>
      <c r="T20" s="2">
        <f t="shared" si="23"/>
        <v>112.88888888888889</v>
      </c>
      <c r="U20" s="2"/>
      <c r="V20" s="2"/>
      <c r="W20" s="2" t="e">
        <f t="shared" si="10"/>
        <v>#DIV/0!</v>
      </c>
      <c r="X20" s="2">
        <v>200</v>
      </c>
      <c r="Y20" s="2">
        <v>147</v>
      </c>
      <c r="Z20" s="2">
        <f t="shared" si="11"/>
        <v>73.5</v>
      </c>
      <c r="AA20" s="2">
        <v>4.5</v>
      </c>
      <c r="AB20" s="2">
        <v>13.9</v>
      </c>
      <c r="AC20" s="2">
        <f t="shared" si="12"/>
        <v>308.8888888888889</v>
      </c>
      <c r="AD20" s="2"/>
      <c r="AE20" s="2"/>
      <c r="AF20" s="2" t="e">
        <f t="shared" si="13"/>
        <v>#DIV/0!</v>
      </c>
      <c r="AG20" s="2"/>
      <c r="AH20" s="2"/>
      <c r="AI20" s="2" t="e">
        <f t="shared" si="14"/>
        <v>#DIV/0!</v>
      </c>
      <c r="AJ20" s="2">
        <v>9302.7</v>
      </c>
      <c r="AK20" s="2">
        <v>8393.4</v>
      </c>
      <c r="AL20" s="2">
        <f t="shared" si="15"/>
        <v>90.2254184269083</v>
      </c>
      <c r="AM20" s="2">
        <v>5937.9</v>
      </c>
      <c r="AN20" s="2">
        <v>5443</v>
      </c>
      <c r="AO20" s="2">
        <f t="shared" si="16"/>
        <v>91.66540359386316</v>
      </c>
      <c r="AP20" s="2"/>
      <c r="AQ20" s="2"/>
      <c r="AR20" s="2" t="e">
        <f t="shared" si="17"/>
        <v>#DIV/0!</v>
      </c>
      <c r="AS20" s="2">
        <v>11502.3</v>
      </c>
      <c r="AT20" s="2">
        <v>6922.5</v>
      </c>
      <c r="AU20" s="2">
        <f t="shared" si="18"/>
        <v>60.18361545082288</v>
      </c>
      <c r="AV20" s="23">
        <v>2659</v>
      </c>
      <c r="AW20" s="2">
        <v>1493.6</v>
      </c>
      <c r="AX20" s="2">
        <f t="shared" si="19"/>
        <v>56.171493042497175</v>
      </c>
      <c r="AY20" s="22">
        <v>1703.1</v>
      </c>
      <c r="AZ20" s="2">
        <v>1064.3</v>
      </c>
      <c r="BA20" s="2">
        <f t="shared" si="3"/>
        <v>62.49192648699431</v>
      </c>
      <c r="BB20" s="2">
        <v>2302.9</v>
      </c>
      <c r="BC20" s="2">
        <v>893.1</v>
      </c>
      <c r="BD20" s="2">
        <f t="shared" si="24"/>
        <v>38.781536323765685</v>
      </c>
      <c r="BE20" s="22">
        <v>3080.8</v>
      </c>
      <c r="BF20" s="2">
        <v>2896</v>
      </c>
      <c r="BG20" s="2">
        <f t="shared" si="20"/>
        <v>94.00155803687353</v>
      </c>
      <c r="BH20" s="22">
        <v>2250.9</v>
      </c>
      <c r="BI20" s="2">
        <v>815.6</v>
      </c>
      <c r="BJ20" s="2">
        <f t="shared" si="21"/>
        <v>36.23439513083655</v>
      </c>
      <c r="BK20" s="21">
        <f t="shared" si="4"/>
        <v>-800.6999999999989</v>
      </c>
      <c r="BL20" s="21">
        <f t="shared" si="5"/>
        <v>2843.8999999999996</v>
      </c>
      <c r="BM20" s="2">
        <f t="shared" si="22"/>
        <v>-355.17672036967696</v>
      </c>
      <c r="BN20" s="11"/>
      <c r="BO20" s="12"/>
    </row>
    <row r="21" spans="1:67" ht="15" customHeight="1">
      <c r="A21" s="10">
        <v>12</v>
      </c>
      <c r="B21" s="6" t="s">
        <v>41</v>
      </c>
      <c r="C21" s="8">
        <f t="shared" si="0"/>
        <v>10997.2</v>
      </c>
      <c r="D21" s="9">
        <f t="shared" si="1"/>
        <v>8749</v>
      </c>
      <c r="E21" s="2">
        <f t="shared" si="6"/>
        <v>79.55661441094097</v>
      </c>
      <c r="F21" s="2">
        <v>1655.6</v>
      </c>
      <c r="G21" s="2">
        <v>1265.9</v>
      </c>
      <c r="H21" s="2">
        <f t="shared" si="7"/>
        <v>76.4617057260208</v>
      </c>
      <c r="I21" s="2">
        <v>57</v>
      </c>
      <c r="J21" s="2">
        <v>80</v>
      </c>
      <c r="K21" s="2">
        <f t="shared" si="2"/>
        <v>140.35087719298244</v>
      </c>
      <c r="L21" s="2">
        <v>40</v>
      </c>
      <c r="M21" s="2">
        <v>37.2</v>
      </c>
      <c r="N21" s="2">
        <f t="shared" si="8"/>
        <v>93</v>
      </c>
      <c r="O21" s="2">
        <v>95</v>
      </c>
      <c r="P21" s="2">
        <v>99.8</v>
      </c>
      <c r="Q21" s="2">
        <f t="shared" si="9"/>
        <v>105.05263157894737</v>
      </c>
      <c r="R21" s="2">
        <v>360</v>
      </c>
      <c r="S21" s="2">
        <v>236.7</v>
      </c>
      <c r="T21" s="2">
        <f t="shared" si="23"/>
        <v>65.75</v>
      </c>
      <c r="U21" s="2"/>
      <c r="V21" s="2"/>
      <c r="W21" s="2" t="e">
        <f t="shared" si="10"/>
        <v>#DIV/0!</v>
      </c>
      <c r="X21" s="2">
        <v>200</v>
      </c>
      <c r="Y21" s="2">
        <v>70</v>
      </c>
      <c r="Z21" s="2">
        <f t="shared" si="11"/>
        <v>35</v>
      </c>
      <c r="AA21" s="2">
        <v>25</v>
      </c>
      <c r="AB21" s="2">
        <v>23.3</v>
      </c>
      <c r="AC21" s="2">
        <f t="shared" si="12"/>
        <v>93.2</v>
      </c>
      <c r="AD21" s="2"/>
      <c r="AE21" s="2"/>
      <c r="AF21" s="2" t="e">
        <f t="shared" si="13"/>
        <v>#DIV/0!</v>
      </c>
      <c r="AG21" s="2">
        <v>2</v>
      </c>
      <c r="AH21" s="2"/>
      <c r="AI21" s="2">
        <f t="shared" si="14"/>
        <v>0</v>
      </c>
      <c r="AJ21" s="2">
        <v>9341.6</v>
      </c>
      <c r="AK21" s="2">
        <v>7483.1</v>
      </c>
      <c r="AL21" s="2">
        <f t="shared" si="15"/>
        <v>80.10512117838486</v>
      </c>
      <c r="AM21" s="2">
        <v>3725.4</v>
      </c>
      <c r="AN21" s="2">
        <v>3415</v>
      </c>
      <c r="AO21" s="2">
        <f t="shared" si="16"/>
        <v>91.66800880442368</v>
      </c>
      <c r="AP21" s="2"/>
      <c r="AQ21" s="2"/>
      <c r="AR21" s="2" t="e">
        <f t="shared" si="17"/>
        <v>#DIV/0!</v>
      </c>
      <c r="AS21" s="2">
        <v>11323</v>
      </c>
      <c r="AT21" s="2">
        <v>7191.1</v>
      </c>
      <c r="AU21" s="2">
        <f t="shared" si="18"/>
        <v>63.508787423827606</v>
      </c>
      <c r="AV21" s="23">
        <v>1706.1</v>
      </c>
      <c r="AW21" s="2">
        <v>1401.4</v>
      </c>
      <c r="AX21" s="2">
        <f t="shared" si="19"/>
        <v>82.14055448098001</v>
      </c>
      <c r="AY21" s="22">
        <v>1212.8</v>
      </c>
      <c r="AZ21" s="2">
        <v>1018.6</v>
      </c>
      <c r="BA21" s="2">
        <f t="shared" si="3"/>
        <v>83.98746701846966</v>
      </c>
      <c r="BB21" s="2">
        <v>1655.5</v>
      </c>
      <c r="BC21" s="2">
        <v>1474.2</v>
      </c>
      <c r="BD21" s="2">
        <f t="shared" si="24"/>
        <v>89.04862579281185</v>
      </c>
      <c r="BE21" s="22">
        <v>5258.5</v>
      </c>
      <c r="BF21" s="2">
        <v>3253.1</v>
      </c>
      <c r="BG21" s="2">
        <f t="shared" si="20"/>
        <v>61.863649329656745</v>
      </c>
      <c r="BH21" s="22">
        <v>1704.4</v>
      </c>
      <c r="BI21" s="2">
        <v>983.7</v>
      </c>
      <c r="BJ21" s="2">
        <f t="shared" si="21"/>
        <v>57.71532504107017</v>
      </c>
      <c r="BK21" s="21">
        <f t="shared" si="4"/>
        <v>-325.7999999999993</v>
      </c>
      <c r="BL21" s="21">
        <f t="shared" si="5"/>
        <v>1557.8999999999996</v>
      </c>
      <c r="BM21" s="2">
        <f t="shared" si="22"/>
        <v>-478.1767955801114</v>
      </c>
      <c r="BN21" s="11"/>
      <c r="BO21" s="12"/>
    </row>
    <row r="22" spans="1:67" ht="15">
      <c r="A22" s="10">
        <v>13</v>
      </c>
      <c r="B22" s="6" t="s">
        <v>42</v>
      </c>
      <c r="C22" s="8">
        <f t="shared" si="0"/>
        <v>13110.8</v>
      </c>
      <c r="D22" s="9">
        <f t="shared" si="1"/>
        <v>12028.1</v>
      </c>
      <c r="E22" s="2">
        <f t="shared" si="6"/>
        <v>91.74192268969095</v>
      </c>
      <c r="F22" s="2">
        <v>1498.5</v>
      </c>
      <c r="G22" s="2">
        <v>1343.1</v>
      </c>
      <c r="H22" s="2">
        <f t="shared" si="7"/>
        <v>89.62962962962962</v>
      </c>
      <c r="I22" s="2">
        <v>12</v>
      </c>
      <c r="J22" s="2">
        <v>8.5</v>
      </c>
      <c r="K22" s="2">
        <f t="shared" si="2"/>
        <v>70.83333333333334</v>
      </c>
      <c r="L22" s="2">
        <v>6</v>
      </c>
      <c r="M22" s="2">
        <v>8.2</v>
      </c>
      <c r="N22" s="2">
        <f t="shared" si="8"/>
        <v>136.66666666666666</v>
      </c>
      <c r="O22" s="2">
        <v>75</v>
      </c>
      <c r="P22" s="2">
        <v>68.4</v>
      </c>
      <c r="Q22" s="2">
        <f t="shared" si="9"/>
        <v>91.2</v>
      </c>
      <c r="R22" s="2">
        <v>335</v>
      </c>
      <c r="S22" s="2">
        <v>281.9</v>
      </c>
      <c r="T22" s="2">
        <f t="shared" si="23"/>
        <v>84.14925373134328</v>
      </c>
      <c r="U22" s="2"/>
      <c r="V22" s="2"/>
      <c r="W22" s="2" t="e">
        <f t="shared" si="10"/>
        <v>#DIV/0!</v>
      </c>
      <c r="X22" s="2">
        <v>250</v>
      </c>
      <c r="Y22" s="2">
        <v>224</v>
      </c>
      <c r="Z22" s="2">
        <f t="shared" si="11"/>
        <v>89.60000000000001</v>
      </c>
      <c r="AA22" s="2"/>
      <c r="AB22" s="2"/>
      <c r="AC22" s="2" t="e">
        <f t="shared" si="12"/>
        <v>#DIV/0!</v>
      </c>
      <c r="AD22" s="2"/>
      <c r="AE22" s="2"/>
      <c r="AF22" s="2" t="e">
        <f t="shared" si="13"/>
        <v>#DIV/0!</v>
      </c>
      <c r="AG22" s="2"/>
      <c r="AH22" s="2">
        <v>39.2</v>
      </c>
      <c r="AI22" s="2" t="e">
        <f t="shared" si="14"/>
        <v>#DIV/0!</v>
      </c>
      <c r="AJ22" s="2">
        <v>11612.3</v>
      </c>
      <c r="AK22" s="2">
        <v>10685</v>
      </c>
      <c r="AL22" s="2">
        <f t="shared" si="15"/>
        <v>92.0145018644024</v>
      </c>
      <c r="AM22" s="2">
        <v>3121.7</v>
      </c>
      <c r="AN22" s="2">
        <v>2861.5</v>
      </c>
      <c r="AO22" s="2">
        <f t="shared" si="16"/>
        <v>91.66479802671623</v>
      </c>
      <c r="AP22" s="2"/>
      <c r="AQ22" s="2"/>
      <c r="AR22" s="2" t="e">
        <f t="shared" si="17"/>
        <v>#DIV/0!</v>
      </c>
      <c r="AS22" s="2">
        <v>13409.2</v>
      </c>
      <c r="AT22" s="2">
        <v>10942.7</v>
      </c>
      <c r="AU22" s="2">
        <f t="shared" si="18"/>
        <v>81.6059123586791</v>
      </c>
      <c r="AV22" s="23">
        <v>1728.4</v>
      </c>
      <c r="AW22" s="2">
        <v>1364.2</v>
      </c>
      <c r="AX22" s="2">
        <f t="shared" si="19"/>
        <v>78.92848877574636</v>
      </c>
      <c r="AY22" s="22">
        <v>1334.7</v>
      </c>
      <c r="AZ22" s="2">
        <v>1099</v>
      </c>
      <c r="BA22" s="2">
        <f t="shared" si="3"/>
        <v>82.3406008840938</v>
      </c>
      <c r="BB22" s="2">
        <v>2900.6</v>
      </c>
      <c r="BC22" s="2">
        <v>2003.6</v>
      </c>
      <c r="BD22" s="2">
        <f t="shared" si="24"/>
        <v>69.07536371785147</v>
      </c>
      <c r="BE22" s="22">
        <v>4750.9</v>
      </c>
      <c r="BF22" s="2">
        <v>4528.8</v>
      </c>
      <c r="BG22" s="2">
        <f t="shared" si="20"/>
        <v>95.32509629754364</v>
      </c>
      <c r="BH22" s="22">
        <v>3910.4</v>
      </c>
      <c r="BI22" s="2">
        <v>2952.4</v>
      </c>
      <c r="BJ22" s="2">
        <f t="shared" si="21"/>
        <v>75.50122749590835</v>
      </c>
      <c r="BK22" s="21">
        <f t="shared" si="4"/>
        <v>-298.40000000000146</v>
      </c>
      <c r="BL22" s="21">
        <f t="shared" si="5"/>
        <v>1085.3999999999996</v>
      </c>
      <c r="BM22" s="2">
        <f t="shared" si="22"/>
        <v>-363.73994638069513</v>
      </c>
      <c r="BN22" s="11"/>
      <c r="BO22" s="12"/>
    </row>
    <row r="23" spans="1:67" ht="14.25" customHeight="1">
      <c r="A23" s="56" t="s">
        <v>20</v>
      </c>
      <c r="B23" s="57"/>
      <c r="C23" s="9">
        <f>SUM(C10:C22)</f>
        <v>138333.9</v>
      </c>
      <c r="D23" s="9">
        <f>SUM(D10:D22)</f>
        <v>104570.5</v>
      </c>
      <c r="E23" s="7">
        <f>D23/C23*100</f>
        <v>75.59282287277378</v>
      </c>
      <c r="F23" s="7">
        <f>SUM(F10:F22)</f>
        <v>33960.9</v>
      </c>
      <c r="G23" s="7">
        <f>SUM(G10:G22)</f>
        <v>28852.9</v>
      </c>
      <c r="H23" s="7">
        <f t="shared" si="7"/>
        <v>84.95917363791891</v>
      </c>
      <c r="I23" s="7">
        <f>SUM(I10:I22)</f>
        <v>8004.8</v>
      </c>
      <c r="J23" s="7">
        <f>SUM(J10:J22)</f>
        <v>7506.099999999999</v>
      </c>
      <c r="K23" s="7">
        <f t="shared" si="2"/>
        <v>93.76998800719566</v>
      </c>
      <c r="L23" s="7">
        <f>SUM(L10:L22)</f>
        <v>420.3</v>
      </c>
      <c r="M23" s="7">
        <f>SUM(M10:M22)</f>
        <v>412.90000000000003</v>
      </c>
      <c r="N23" s="7">
        <f t="shared" si="8"/>
        <v>98.23935284320724</v>
      </c>
      <c r="O23" s="7">
        <f>SUM(O10:O22)</f>
        <v>3970.2</v>
      </c>
      <c r="P23" s="7">
        <f>SUM(P10:P22)</f>
        <v>3483.3999999999996</v>
      </c>
      <c r="Q23" s="7">
        <f>P23/O23*100</f>
        <v>87.73865296458617</v>
      </c>
      <c r="R23" s="7">
        <f>SUM(R10:R22)</f>
        <v>7432.599999999999</v>
      </c>
      <c r="S23" s="7">
        <f>SUM(S10:S22)</f>
        <v>5296.499999999999</v>
      </c>
      <c r="T23" s="7">
        <f>S23/R23*100</f>
        <v>71.26039340203965</v>
      </c>
      <c r="U23" s="7">
        <f>SUM(U10:U22)</f>
        <v>300</v>
      </c>
      <c r="V23" s="7">
        <f>SUM(V10:V22)</f>
        <v>56.3</v>
      </c>
      <c r="W23" s="7">
        <f>V23/U23*100</f>
        <v>18.766666666666666</v>
      </c>
      <c r="X23" s="7">
        <f>SUM(X10:X22)</f>
        <v>2794.9</v>
      </c>
      <c r="Y23" s="7">
        <f>SUM(Y10:Y22)</f>
        <v>2286.1000000000004</v>
      </c>
      <c r="Z23" s="7">
        <f>Y23/X23*100</f>
        <v>81.79541307381302</v>
      </c>
      <c r="AA23" s="7">
        <f>SUM(AA10:AA22)</f>
        <v>457.09999999999997</v>
      </c>
      <c r="AB23" s="7">
        <f>SUM(AB10:AB22)</f>
        <v>343.20000000000005</v>
      </c>
      <c r="AC23" s="7">
        <f>AB23/AA23*100</f>
        <v>75.08203894115076</v>
      </c>
      <c r="AD23" s="7">
        <f>SUM(AD10:AD22)</f>
        <v>0</v>
      </c>
      <c r="AE23" s="7">
        <f>SUM(AE10:AE22)</f>
        <v>0</v>
      </c>
      <c r="AF23" s="2" t="e">
        <f t="shared" si="13"/>
        <v>#DIV/0!</v>
      </c>
      <c r="AG23" s="7">
        <f>SUM(AG10:AG22)</f>
        <v>594.4</v>
      </c>
      <c r="AH23" s="7">
        <f>SUM(AH10:AH22)</f>
        <v>578.3000000000001</v>
      </c>
      <c r="AI23" s="2">
        <f t="shared" si="14"/>
        <v>97.2913862718708</v>
      </c>
      <c r="AJ23" s="7">
        <f>SUM(AJ10:AJ22)</f>
        <v>104373</v>
      </c>
      <c r="AK23" s="7">
        <f>SUM(AK10:AK22)</f>
        <v>75717.6</v>
      </c>
      <c r="AL23" s="7">
        <f>AK23/AJ23*100</f>
        <v>72.54519847086891</v>
      </c>
      <c r="AM23" s="7">
        <f>SUM(AM10:AM22)</f>
        <v>38712.7</v>
      </c>
      <c r="AN23" s="7">
        <f>SUM(AN10:AN22)</f>
        <v>35485.299999999996</v>
      </c>
      <c r="AO23" s="7">
        <f>AN23/AM23*100</f>
        <v>91.66320096505798</v>
      </c>
      <c r="AP23" s="7">
        <f>SUM(AP10:AP22)</f>
        <v>574.3</v>
      </c>
      <c r="AQ23" s="7">
        <f>SUM(AQ10:AQ22)</f>
        <v>184.3</v>
      </c>
      <c r="AR23" s="7">
        <f>AQ23/AP23*100</f>
        <v>32.091241511405194</v>
      </c>
      <c r="AS23" s="7">
        <f>SUM(AS10:AS22)</f>
        <v>146874.60000000003</v>
      </c>
      <c r="AT23" s="7">
        <f>SUM(AT10:AT22)</f>
        <v>93779.40000000001</v>
      </c>
      <c r="AU23" s="7">
        <f>(AT23/AS23)*100</f>
        <v>63.849978144621325</v>
      </c>
      <c r="AV23" s="7">
        <f>SUM(AV10:AV22)</f>
        <v>27329.8</v>
      </c>
      <c r="AW23" s="7">
        <f>SUM(AW10:AW22)</f>
        <v>19252.300000000003</v>
      </c>
      <c r="AX23" s="7">
        <f>AW23/AV23*100</f>
        <v>70.44435012330862</v>
      </c>
      <c r="AY23" s="7">
        <f>SUM(AY10:AY22)</f>
        <v>19666.8</v>
      </c>
      <c r="AZ23" s="7">
        <f>SUM(AZ10:AZ22)</f>
        <v>14661.7</v>
      </c>
      <c r="BA23" s="7">
        <f t="shared" si="3"/>
        <v>74.55051152195578</v>
      </c>
      <c r="BB23" s="7">
        <f>SUM(BB10:BB22)</f>
        <v>30310.699999999997</v>
      </c>
      <c r="BC23" s="7">
        <f>SUM(BC10:BC22)</f>
        <v>17687.1</v>
      </c>
      <c r="BD23" s="7">
        <f>BC23/BB23*100</f>
        <v>58.3526609415157</v>
      </c>
      <c r="BE23" s="7">
        <f>SUM(BE10:BE22)</f>
        <v>61898.500000000015</v>
      </c>
      <c r="BF23" s="7">
        <f>SUM(BF10:BF22)</f>
        <v>39800.8</v>
      </c>
      <c r="BG23" s="7">
        <f>BF23/BE23*100</f>
        <v>64.30010420284819</v>
      </c>
      <c r="BH23" s="7">
        <f>SUM(BH10:BH22)</f>
        <v>20982.300000000003</v>
      </c>
      <c r="BI23" s="7">
        <f>SUM(BI10:BI22)</f>
        <v>13439.400000000001</v>
      </c>
      <c r="BJ23" s="7">
        <f>BI23/BH23*100</f>
        <v>64.05112880856721</v>
      </c>
      <c r="BK23" s="7">
        <f>SUM(BK10:BK22)</f>
        <v>-8540.700000000004</v>
      </c>
      <c r="BL23" s="7">
        <f>SUM(BL10:BL22)</f>
        <v>10791.099999999997</v>
      </c>
      <c r="BM23" s="7">
        <f>BL23/BK23*100</f>
        <v>-126.34912829159192</v>
      </c>
      <c r="BN23" s="11"/>
      <c r="BO23" s="12"/>
    </row>
    <row r="24" spans="3:65" ht="15" hidden="1">
      <c r="C24" s="16">
        <f aca="true" t="shared" si="25" ref="C24:AC24">C23-C20</f>
        <v>127632.29999999999</v>
      </c>
      <c r="D24" s="16">
        <f t="shared" si="25"/>
        <v>94804.1</v>
      </c>
      <c r="E24" s="16">
        <f t="shared" si="25"/>
        <v>-15.668296959774622</v>
      </c>
      <c r="F24" s="16">
        <f t="shared" si="25"/>
        <v>32562</v>
      </c>
      <c r="G24" s="16">
        <f t="shared" si="25"/>
        <v>27479.9</v>
      </c>
      <c r="H24" s="16">
        <f t="shared" si="25"/>
        <v>-13.189371647662611</v>
      </c>
      <c r="I24" s="16">
        <f t="shared" si="25"/>
        <v>7922.8</v>
      </c>
      <c r="J24" s="16">
        <f t="shared" si="25"/>
        <v>7427.7</v>
      </c>
      <c r="K24" s="16">
        <f t="shared" si="25"/>
        <v>-1.8397680903653253</v>
      </c>
      <c r="L24" s="16">
        <f t="shared" si="25"/>
        <v>392.3</v>
      </c>
      <c r="M24" s="16">
        <f t="shared" si="25"/>
        <v>394.8</v>
      </c>
      <c r="N24" s="16">
        <f t="shared" si="25"/>
        <v>33.59649570035009</v>
      </c>
      <c r="O24" s="16">
        <f t="shared" si="25"/>
        <v>3895.2</v>
      </c>
      <c r="P24" s="16">
        <f t="shared" si="25"/>
        <v>3393.2</v>
      </c>
      <c r="Q24" s="16">
        <f t="shared" si="25"/>
        <v>-32.528013702080514</v>
      </c>
      <c r="R24" s="16">
        <f t="shared" si="25"/>
        <v>6982.599999999999</v>
      </c>
      <c r="S24" s="16">
        <f t="shared" si="25"/>
        <v>4788.499999999999</v>
      </c>
      <c r="T24" s="16">
        <f t="shared" si="25"/>
        <v>-41.62849548684923</v>
      </c>
      <c r="U24" s="16">
        <f t="shared" si="25"/>
        <v>300</v>
      </c>
      <c r="V24" s="16">
        <f t="shared" si="25"/>
        <v>56.3</v>
      </c>
      <c r="W24" s="16" t="e">
        <f t="shared" si="25"/>
        <v>#DIV/0!</v>
      </c>
      <c r="X24" s="16">
        <f t="shared" si="25"/>
        <v>2594.9</v>
      </c>
      <c r="Y24" s="16">
        <f t="shared" si="25"/>
        <v>2139.1000000000004</v>
      </c>
      <c r="Z24" s="16">
        <f t="shared" si="25"/>
        <v>8.295413073813023</v>
      </c>
      <c r="AA24" s="16">
        <f t="shared" si="25"/>
        <v>452.59999999999997</v>
      </c>
      <c r="AB24" s="16">
        <f t="shared" si="25"/>
        <v>329.30000000000007</v>
      </c>
      <c r="AC24" s="16">
        <f t="shared" si="25"/>
        <v>-233.80684994773816</v>
      </c>
      <c r="AD24" s="16"/>
      <c r="AE24" s="16"/>
      <c r="AF24" s="2" t="e">
        <f t="shared" si="13"/>
        <v>#DIV/0!</v>
      </c>
      <c r="AG24" s="16">
        <f aca="true" t="shared" si="26" ref="AG24:BM24">AG23-AG20</f>
        <v>594.4</v>
      </c>
      <c r="AH24" s="16">
        <f t="shared" si="26"/>
        <v>578.3000000000001</v>
      </c>
      <c r="AI24" s="2">
        <f t="shared" si="14"/>
        <v>97.2913862718708</v>
      </c>
      <c r="AJ24" s="16">
        <f t="shared" si="26"/>
        <v>95070.3</v>
      </c>
      <c r="AK24" s="16">
        <f t="shared" si="26"/>
        <v>67324.20000000001</v>
      </c>
      <c r="AL24" s="16">
        <f t="shared" si="26"/>
        <v>-17.680219956039394</v>
      </c>
      <c r="AM24" s="16">
        <f t="shared" si="26"/>
        <v>32774.799999999996</v>
      </c>
      <c r="AN24" s="16">
        <f t="shared" si="26"/>
        <v>30042.299999999996</v>
      </c>
      <c r="AO24" s="16">
        <f t="shared" si="26"/>
        <v>-0.0022026288051790743</v>
      </c>
      <c r="AP24" s="16">
        <f t="shared" si="26"/>
        <v>574.3</v>
      </c>
      <c r="AQ24" s="16">
        <f t="shared" si="26"/>
        <v>184.3</v>
      </c>
      <c r="AR24" s="16" t="e">
        <f t="shared" si="26"/>
        <v>#DIV/0!</v>
      </c>
      <c r="AS24" s="16">
        <f t="shared" si="26"/>
        <v>135372.30000000005</v>
      </c>
      <c r="AT24" s="16">
        <f t="shared" si="26"/>
        <v>86856.90000000001</v>
      </c>
      <c r="AU24" s="16">
        <f t="shared" si="26"/>
        <v>3.6663626937984475</v>
      </c>
      <c r="AV24" s="16">
        <f t="shared" si="26"/>
        <v>24670.8</v>
      </c>
      <c r="AW24" s="16">
        <f t="shared" si="26"/>
        <v>17758.700000000004</v>
      </c>
      <c r="AX24" s="16">
        <f t="shared" si="26"/>
        <v>14.272857080811448</v>
      </c>
      <c r="AY24" s="16">
        <f t="shared" si="26"/>
        <v>17963.7</v>
      </c>
      <c r="AZ24" s="16">
        <f t="shared" si="26"/>
        <v>13597.400000000001</v>
      </c>
      <c r="BA24" s="16">
        <f t="shared" si="26"/>
        <v>12.058585034961474</v>
      </c>
      <c r="BB24" s="16">
        <f t="shared" si="26"/>
        <v>28007.799999999996</v>
      </c>
      <c r="BC24" s="16">
        <f t="shared" si="26"/>
        <v>16794</v>
      </c>
      <c r="BD24" s="16">
        <f t="shared" si="26"/>
        <v>19.571124617750016</v>
      </c>
      <c r="BE24" s="16">
        <f t="shared" si="26"/>
        <v>58817.70000000001</v>
      </c>
      <c r="BF24" s="16">
        <f t="shared" si="26"/>
        <v>36904.8</v>
      </c>
      <c r="BG24" s="16">
        <f t="shared" si="26"/>
        <v>-29.701453834025344</v>
      </c>
      <c r="BH24" s="16">
        <f t="shared" si="26"/>
        <v>18731.4</v>
      </c>
      <c r="BI24" s="16">
        <f t="shared" si="26"/>
        <v>12623.800000000001</v>
      </c>
      <c r="BJ24" s="16">
        <f t="shared" si="26"/>
        <v>27.81673367773066</v>
      </c>
      <c r="BK24" s="16">
        <f t="shared" si="26"/>
        <v>-7740.0000000000055</v>
      </c>
      <c r="BL24" s="16">
        <f t="shared" si="26"/>
        <v>7947.199999999997</v>
      </c>
      <c r="BM24" s="16">
        <f t="shared" si="26"/>
        <v>228.82759207808505</v>
      </c>
    </row>
    <row r="25" spans="3:66" ht="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3:65" ht="15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4:16" ht="15">
      <c r="D27" s="13" t="s">
        <v>43</v>
      </c>
      <c r="M27" s="13" t="s">
        <v>44</v>
      </c>
      <c r="P27" s="16"/>
    </row>
    <row r="28" spans="3:44" ht="1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30" ht="15">
      <c r="AH30" s="25"/>
    </row>
  </sheetData>
  <sheetProtection/>
  <mergeCells count="31">
    <mergeCell ref="A23:B23"/>
    <mergeCell ref="AG6:AI7"/>
    <mergeCell ref="B4:B8"/>
    <mergeCell ref="A4:A8"/>
    <mergeCell ref="X6:Z7"/>
    <mergeCell ref="I5:AI5"/>
    <mergeCell ref="AD6:AF7"/>
    <mergeCell ref="L6:N7"/>
    <mergeCell ref="O6:Q7"/>
    <mergeCell ref="AM6:AO7"/>
    <mergeCell ref="R6:T7"/>
    <mergeCell ref="I6:K7"/>
    <mergeCell ref="U6:W7"/>
    <mergeCell ref="BK4:BM7"/>
    <mergeCell ref="BE5:BG7"/>
    <mergeCell ref="BH5:BJ7"/>
    <mergeCell ref="AV4:BJ4"/>
    <mergeCell ref="AV5:AX7"/>
    <mergeCell ref="BB5:BD7"/>
    <mergeCell ref="AY5:BA5"/>
    <mergeCell ref="AY6:BA7"/>
    <mergeCell ref="AS4:AU7"/>
    <mergeCell ref="AM5:AR5"/>
    <mergeCell ref="AP6:AR7"/>
    <mergeCell ref="R1:T1"/>
    <mergeCell ref="C2:T2"/>
    <mergeCell ref="C4:E7"/>
    <mergeCell ref="F4:AR4"/>
    <mergeCell ref="F5:H7"/>
    <mergeCell ref="AA6:AC7"/>
    <mergeCell ref="AJ5:AL7"/>
  </mergeCells>
  <printOptions/>
  <pageMargins left="0.45" right="0.29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20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ibrfin7</cp:lastModifiedBy>
  <cp:lastPrinted>2021-11-09T11:10:08Z</cp:lastPrinted>
  <dcterms:created xsi:type="dcterms:W3CDTF">2013-04-03T10:22:22Z</dcterms:created>
  <dcterms:modified xsi:type="dcterms:W3CDTF">2021-12-08T07:45:47Z</dcterms:modified>
  <cp:category/>
  <cp:version/>
  <cp:contentType/>
  <cp:contentStatus/>
</cp:coreProperties>
</file>