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60" yWindow="135" windowWidth="19320" windowHeight="11640" firstSheet="3" activeTab="3"/>
  </bookViews>
  <sheets>
    <sheet name="климово" sheetId="18" r:id="rId1"/>
    <sheet name="айбечи" sheetId="17" r:id="rId2"/>
    <sheet name="б абакасы" sheetId="16" r:id="rId3"/>
    <sheet name="ч тимяши" sheetId="15" r:id="rId4"/>
    <sheet name="андреевка" sheetId="7" r:id="rId5"/>
    <sheet name="березовка" sheetId="8" r:id="rId6"/>
    <sheet name="буинск" sheetId="9" r:id="rId7"/>
    <sheet name="кирово" sheetId="10" r:id="rId8"/>
    <sheet name="м кармалы" sheetId="11" r:id="rId9"/>
    <sheet name="чурашево" sheetId="12" r:id="rId10"/>
    <sheet name="хормалы" sheetId="13" r:id="rId11"/>
    <sheet name="ширтаны" sheetId="14" r:id="rId12"/>
  </sheets>
  <definedNames>
    <definedName name="_xlnm.Print_Area" localSheetId="1">айбечи!$A$1:$BJ$140</definedName>
    <definedName name="_xlnm.Print_Area" localSheetId="4">андреевка!$A$1:$BJ$170</definedName>
    <definedName name="_xlnm.Print_Area" localSheetId="2">'б абакасы'!$A$1:$BJ$139</definedName>
    <definedName name="_xlnm.Print_Area" localSheetId="5">березовка!$A$1:$BJ$163</definedName>
    <definedName name="_xlnm.Print_Area" localSheetId="6">буинск!$A$1:$BJ$172</definedName>
    <definedName name="_xlnm.Print_Area" localSheetId="7">кирово!$A$1:$BJ$161</definedName>
    <definedName name="_xlnm.Print_Area" localSheetId="0">климово!$A$1:$BJ$148</definedName>
    <definedName name="_xlnm.Print_Area" localSheetId="8">'м кармалы'!$A$1:$BJ$167</definedName>
    <definedName name="_xlnm.Print_Area" localSheetId="10">хормалы!$A$1:$BJ$171</definedName>
    <definedName name="_xlnm.Print_Area" localSheetId="3">'ч тимяши'!$A$1:$BJ$140</definedName>
    <definedName name="_xlnm.Print_Area" localSheetId="9">чурашево!$A$1:$BJ$167</definedName>
    <definedName name="_xlnm.Print_Area" localSheetId="11">ширтаны!$A$1:$BJ$165</definedName>
  </definedNames>
  <calcPr calcId="114210"/>
</workbook>
</file>

<file path=xl/calcChain.xml><?xml version="1.0" encoding="utf-8"?>
<calcChain xmlns="http://schemas.openxmlformats.org/spreadsheetml/2006/main">
  <c r="AU128" i="15"/>
  <c r="AQ80" i="18"/>
  <c r="AQ113" i="7"/>
  <c r="AQ120"/>
  <c r="AQ161"/>
  <c r="AQ160"/>
  <c r="AR52" i="10"/>
  <c r="AS52"/>
  <c r="AT52"/>
  <c r="AU52"/>
  <c r="AQ57"/>
  <c r="AQ54"/>
  <c r="AQ55"/>
  <c r="AQ52"/>
  <c r="AR116" i="8"/>
  <c r="AS116"/>
  <c r="AT116"/>
  <c r="AU116"/>
  <c r="AQ115"/>
  <c r="AQ114"/>
  <c r="AQ113"/>
  <c r="AQ116"/>
  <c r="AU103"/>
  <c r="AU100"/>
  <c r="AQ100"/>
  <c r="AS61"/>
  <c r="AU76"/>
  <c r="AU72"/>
  <c r="AU61"/>
  <c r="AQ61"/>
  <c r="AQ53"/>
  <c r="AQ50"/>
  <c r="AQ46"/>
  <c r="AQ33"/>
  <c r="AU30"/>
  <c r="AQ30"/>
  <c r="AQ22"/>
  <c r="AR103"/>
  <c r="AS103"/>
  <c r="AT103"/>
  <c r="AQ109"/>
  <c r="AQ107"/>
  <c r="AQ108"/>
  <c r="AQ103"/>
  <c r="AR100"/>
  <c r="AS100"/>
  <c r="AT100"/>
  <c r="AT61"/>
  <c r="AR50"/>
  <c r="AS50"/>
  <c r="AT50"/>
  <c r="AU50"/>
  <c r="AR49" i="14"/>
  <c r="AS49"/>
  <c r="AT49"/>
  <c r="AU49"/>
  <c r="AQ56"/>
  <c r="AQ51"/>
  <c r="AQ54"/>
  <c r="AQ57"/>
  <c r="AQ49"/>
  <c r="AR148"/>
  <c r="AS148"/>
  <c r="AT148"/>
  <c r="AU148"/>
  <c r="AQ156"/>
  <c r="AQ155"/>
  <c r="AQ148"/>
  <c r="AR20" i="15"/>
  <c r="AS20"/>
  <c r="AT20"/>
  <c r="AU40"/>
  <c r="AU38"/>
  <c r="AU42"/>
  <c r="AU30"/>
  <c r="AU28"/>
  <c r="AU20"/>
  <c r="AQ20"/>
  <c r="AR123"/>
  <c r="AS123"/>
  <c r="AT123"/>
  <c r="AU127"/>
  <c r="AU123"/>
  <c r="AQ123"/>
  <c r="AU41"/>
  <c r="AR78" i="13"/>
  <c r="AS78"/>
  <c r="AT78"/>
  <c r="AU78"/>
  <c r="AQ82"/>
  <c r="AQ85"/>
  <c r="AQ78"/>
  <c r="AR22"/>
  <c r="AS32"/>
  <c r="AS22"/>
  <c r="AT22"/>
  <c r="AU55"/>
  <c r="AU37"/>
  <c r="AU32"/>
  <c r="AU25"/>
  <c r="AU22"/>
  <c r="AQ57"/>
  <c r="AQ59"/>
  <c r="AQ58"/>
  <c r="AQ56"/>
  <c r="AQ55"/>
  <c r="AQ53"/>
  <c r="AQ52"/>
  <c r="AQ51"/>
  <c r="AQ46"/>
  <c r="AQ37"/>
  <c r="AQ32"/>
  <c r="AQ25"/>
  <c r="AQ22"/>
  <c r="AU67"/>
  <c r="AR67"/>
  <c r="AS67"/>
  <c r="AT67"/>
  <c r="AQ67"/>
  <c r="AQ117"/>
  <c r="AQ118"/>
  <c r="AQ119"/>
  <c r="AQ122"/>
  <c r="AU122"/>
  <c r="AU108"/>
  <c r="AU105"/>
  <c r="AQ108"/>
  <c r="AQ105"/>
  <c r="AQ112"/>
  <c r="AR55"/>
  <c r="AS55"/>
  <c r="AT55"/>
  <c r="AR157"/>
  <c r="AS157"/>
  <c r="AT157"/>
  <c r="AU157"/>
  <c r="AQ161"/>
  <c r="AQ157"/>
  <c r="AG36"/>
  <c r="AR22" i="12"/>
  <c r="AS22"/>
  <c r="AT22"/>
  <c r="AU55"/>
  <c r="AU37"/>
  <c r="AU34"/>
  <c r="AU25"/>
  <c r="AU22"/>
  <c r="AQ57"/>
  <c r="AQ58"/>
  <c r="AQ56"/>
  <c r="AQ55"/>
  <c r="AQ52"/>
  <c r="AQ51"/>
  <c r="AQ37"/>
  <c r="AQ34"/>
  <c r="AQ25"/>
  <c r="AQ22"/>
  <c r="AQ26"/>
  <c r="AQ27"/>
  <c r="AQ28"/>
  <c r="AQ29"/>
  <c r="AR153"/>
  <c r="AS153"/>
  <c r="AT153"/>
  <c r="AU153"/>
  <c r="AQ157"/>
  <c r="AQ153"/>
  <c r="AU81" i="11"/>
  <c r="AU77"/>
  <c r="AU66"/>
  <c r="AQ66"/>
  <c r="AR140"/>
  <c r="AQ111"/>
  <c r="AR47" i="18"/>
  <c r="AS47"/>
  <c r="AT47"/>
  <c r="AU56"/>
  <c r="AU73"/>
  <c r="AU62"/>
  <c r="AU63"/>
  <c r="AU51"/>
  <c r="AU53"/>
  <c r="AU55"/>
  <c r="AU57"/>
  <c r="AU64"/>
  <c r="AU65"/>
  <c r="AU68"/>
  <c r="AU67"/>
  <c r="AU69"/>
  <c r="AU70"/>
  <c r="AU71"/>
  <c r="AU66"/>
  <c r="AU58"/>
  <c r="AU61"/>
  <c r="AU59"/>
  <c r="AU60"/>
  <c r="AU47"/>
  <c r="AQ47"/>
  <c r="AR20"/>
  <c r="AS20"/>
  <c r="AT20"/>
  <c r="AU39"/>
  <c r="AU40"/>
  <c r="AU33"/>
  <c r="AU31"/>
  <c r="AU32"/>
  <c r="AU29"/>
  <c r="AU22"/>
  <c r="AU28"/>
  <c r="AU30"/>
  <c r="AU37"/>
  <c r="AU38"/>
  <c r="AU42"/>
  <c r="AU45"/>
  <c r="AU46"/>
  <c r="AU44"/>
  <c r="AU23"/>
  <c r="AU35"/>
  <c r="AU20"/>
  <c r="AQ20"/>
  <c r="AR160" i="9"/>
  <c r="AS160"/>
  <c r="AT160"/>
  <c r="AU160"/>
  <c r="AQ166"/>
  <c r="AQ160"/>
  <c r="AQ122"/>
  <c r="AQ121"/>
  <c r="AQ124"/>
  <c r="AQ125"/>
  <c r="AU125"/>
  <c r="AU110"/>
  <c r="AU107"/>
  <c r="AQ107"/>
  <c r="AQ59"/>
  <c r="AQ57"/>
  <c r="AQ62"/>
  <c r="AQ56"/>
  <c r="AU56"/>
  <c r="AS56"/>
  <c r="AQ43"/>
  <c r="AQ39"/>
  <c r="AQ22"/>
  <c r="AR20" i="16"/>
  <c r="AS20"/>
  <c r="AT20"/>
  <c r="AU40"/>
  <c r="AU35"/>
  <c r="AU31"/>
  <c r="AU32"/>
  <c r="AU28"/>
  <c r="AU20"/>
  <c r="AQ20"/>
  <c r="AR71"/>
  <c r="AS71"/>
  <c r="AT71"/>
  <c r="AU85"/>
  <c r="AU84"/>
  <c r="AU83"/>
  <c r="AU73"/>
  <c r="AU74"/>
  <c r="AU71"/>
  <c r="AQ71"/>
  <c r="AR156" i="7"/>
  <c r="AS156"/>
  <c r="AT156"/>
  <c r="AU156"/>
  <c r="AQ156"/>
  <c r="AV156"/>
  <c r="AW156"/>
  <c r="AX156"/>
  <c r="AY156"/>
  <c r="AZ156"/>
  <c r="AQ49"/>
  <c r="AQ50"/>
  <c r="AQ51"/>
  <c r="AQ48"/>
  <c r="AQ36"/>
  <c r="AQ56"/>
  <c r="AQ58"/>
  <c r="AQ62"/>
  <c r="AQ59"/>
  <c r="AQ60"/>
  <c r="AQ57"/>
  <c r="AQ61"/>
  <c r="AQ55"/>
  <c r="AU55"/>
  <c r="AS55"/>
  <c r="AK82"/>
  <c r="AQ83"/>
  <c r="AQ84"/>
  <c r="AQ85"/>
  <c r="AQ88"/>
  <c r="AQ86"/>
  <c r="AQ87"/>
  <c r="AQ89"/>
  <c r="AQ90"/>
  <c r="AQ82"/>
  <c r="AS82"/>
  <c r="AQ53"/>
  <c r="AQ64"/>
  <c r="AQ65"/>
  <c r="AQ66"/>
  <c r="AQ22"/>
  <c r="AR82"/>
  <c r="AR78"/>
  <c r="AR67"/>
  <c r="AT82"/>
  <c r="AT78"/>
  <c r="AT67"/>
  <c r="AU82"/>
  <c r="AU78"/>
  <c r="AU67"/>
  <c r="AS67"/>
  <c r="AQ67"/>
  <c r="AQ21"/>
  <c r="AR155"/>
  <c r="AS155"/>
  <c r="AT155"/>
  <c r="AU155"/>
  <c r="AQ155"/>
  <c r="AQ153"/>
  <c r="AQ117"/>
  <c r="AQ122"/>
  <c r="AU109"/>
  <c r="AQ109"/>
  <c r="AQ106"/>
  <c r="AQ123"/>
  <c r="AR139"/>
  <c r="AR138"/>
  <c r="AS139"/>
  <c r="AS138"/>
  <c r="AT139"/>
  <c r="AT138"/>
  <c r="AQ138"/>
  <c r="AQ20"/>
  <c r="AQ166"/>
  <c r="AU36"/>
  <c r="AQ47"/>
  <c r="AR20" i="17"/>
  <c r="AS20"/>
  <c r="AT20"/>
  <c r="AU38"/>
  <c r="AU39"/>
  <c r="AU40"/>
  <c r="AU35"/>
  <c r="AU34"/>
  <c r="AU28"/>
  <c r="AU29"/>
  <c r="AU30"/>
  <c r="AU31"/>
  <c r="AU27"/>
  <c r="AU20"/>
  <c r="AQ20"/>
  <c r="BJ22" i="18"/>
  <c r="BJ28"/>
  <c r="BJ30"/>
  <c r="BJ37"/>
  <c r="BJ38"/>
  <c r="BJ42"/>
  <c r="BJ45"/>
  <c r="BJ46"/>
  <c r="BJ44"/>
  <c r="BJ23"/>
  <c r="BJ39"/>
  <c r="BJ31"/>
  <c r="BJ35"/>
  <c r="BJ40"/>
  <c r="BJ20"/>
  <c r="BJ55"/>
  <c r="BJ56"/>
  <c r="BJ57"/>
  <c r="BJ64"/>
  <c r="BJ65"/>
  <c r="BJ68"/>
  <c r="BJ67"/>
  <c r="BJ69"/>
  <c r="BJ70"/>
  <c r="BJ71"/>
  <c r="BJ66"/>
  <c r="BJ58"/>
  <c r="BJ61"/>
  <c r="BJ59"/>
  <c r="BJ60"/>
  <c r="BJ62"/>
  <c r="BJ63"/>
  <c r="BJ73"/>
  <c r="BJ53"/>
  <c r="BJ47"/>
  <c r="BJ76"/>
  <c r="BJ19"/>
  <c r="BJ82"/>
  <c r="BJ83"/>
  <c r="BJ97"/>
  <c r="BJ90"/>
  <c r="BJ84"/>
  <c r="BJ86"/>
  <c r="BJ92"/>
  <c r="BJ96"/>
  <c r="BJ94"/>
  <c r="BJ95"/>
  <c r="BJ93"/>
  <c r="BJ80"/>
  <c r="BJ99"/>
  <c r="BJ103"/>
  <c r="BJ107"/>
  <c r="BJ98"/>
  <c r="BJ112"/>
  <c r="BJ122"/>
  <c r="BJ120"/>
  <c r="BJ121"/>
  <c r="BJ118"/>
  <c r="BJ111"/>
  <c r="BJ136"/>
  <c r="BJ137"/>
  <c r="BJ133"/>
  <c r="BJ138"/>
  <c r="BJ132"/>
  <c r="BJ130"/>
  <c r="BJ126"/>
  <c r="BJ18"/>
  <c r="BJ143"/>
  <c r="BI20"/>
  <c r="BI47"/>
  <c r="BI76"/>
  <c r="BI19"/>
  <c r="BI80"/>
  <c r="BI99"/>
  <c r="BI103"/>
  <c r="BI107"/>
  <c r="BI98"/>
  <c r="BI112"/>
  <c r="BI118"/>
  <c r="BI122"/>
  <c r="BI111"/>
  <c r="BI133"/>
  <c r="BI138"/>
  <c r="BI132"/>
  <c r="BI130"/>
  <c r="BI126"/>
  <c r="BI18"/>
  <c r="BI143"/>
  <c r="BH20"/>
  <c r="BH47"/>
  <c r="BH76"/>
  <c r="BH19"/>
  <c r="BH80"/>
  <c r="BH99"/>
  <c r="BH103"/>
  <c r="BH107"/>
  <c r="BH98"/>
  <c r="BH112"/>
  <c r="BH118"/>
  <c r="BH122"/>
  <c r="BH111"/>
  <c r="BH133"/>
  <c r="BH138"/>
  <c r="BH132"/>
  <c r="BH130"/>
  <c r="BH126"/>
  <c r="BH18"/>
  <c r="BH143"/>
  <c r="BG20"/>
  <c r="BG47"/>
  <c r="BG76"/>
  <c r="BG19"/>
  <c r="BG80"/>
  <c r="BG99"/>
  <c r="BG103"/>
  <c r="BG107"/>
  <c r="BG98"/>
  <c r="BG112"/>
  <c r="BG118"/>
  <c r="BG122"/>
  <c r="BG111"/>
  <c r="BG133"/>
  <c r="BG138"/>
  <c r="BG132"/>
  <c r="BG130"/>
  <c r="BG126"/>
  <c r="BG18"/>
  <c r="BG143"/>
  <c r="BF20"/>
  <c r="BF47"/>
  <c r="BF76"/>
  <c r="BF19"/>
  <c r="BF80"/>
  <c r="BF99"/>
  <c r="BF103"/>
  <c r="BF107"/>
  <c r="BF98"/>
  <c r="BF115"/>
  <c r="BF116"/>
  <c r="BF112"/>
  <c r="BF121"/>
  <c r="BF118"/>
  <c r="BF122"/>
  <c r="BF111"/>
  <c r="BF133"/>
  <c r="BF138"/>
  <c r="BF132"/>
  <c r="BF130"/>
  <c r="BF126"/>
  <c r="BF18"/>
  <c r="BF143"/>
  <c r="BJ119"/>
  <c r="BJ72"/>
  <c r="BJ34"/>
  <c r="BJ33"/>
  <c r="BJ32"/>
  <c r="BJ27"/>
  <c r="BJ22" i="17"/>
  <c r="BJ26"/>
  <c r="BJ28"/>
  <c r="BJ34"/>
  <c r="BJ36"/>
  <c r="BJ37"/>
  <c r="BJ42"/>
  <c r="BJ32"/>
  <c r="BJ29"/>
  <c r="BJ31"/>
  <c r="BJ39"/>
  <c r="BJ53"/>
  <c r="BJ23"/>
  <c r="BJ33"/>
  <c r="BJ30"/>
  <c r="BJ38"/>
  <c r="BJ20"/>
  <c r="BJ48"/>
  <c r="BJ51"/>
  <c r="BJ52"/>
  <c r="BJ54"/>
  <c r="BJ61"/>
  <c r="BJ64"/>
  <c r="BJ65"/>
  <c r="BJ62"/>
  <c r="BJ55"/>
  <c r="BJ58"/>
  <c r="BJ56"/>
  <c r="BJ57"/>
  <c r="BJ59"/>
  <c r="BJ60"/>
  <c r="BJ49"/>
  <c r="BJ45"/>
  <c r="BJ71"/>
  <c r="BJ19"/>
  <c r="BJ77"/>
  <c r="BJ78"/>
  <c r="BJ91"/>
  <c r="BJ84"/>
  <c r="BJ79"/>
  <c r="BJ80"/>
  <c r="BJ86"/>
  <c r="BJ90"/>
  <c r="BJ88"/>
  <c r="BJ89"/>
  <c r="BJ75"/>
  <c r="BJ93"/>
  <c r="BJ98"/>
  <c r="BJ102"/>
  <c r="BJ97"/>
  <c r="BJ92"/>
  <c r="BJ107"/>
  <c r="BJ116"/>
  <c r="BJ112"/>
  <c r="BJ106"/>
  <c r="BJ129"/>
  <c r="BJ130"/>
  <c r="BJ126"/>
  <c r="BF131"/>
  <c r="BG131"/>
  <c r="BH131"/>
  <c r="BI131"/>
  <c r="BJ131"/>
  <c r="BJ125"/>
  <c r="BJ123"/>
  <c r="BJ119"/>
  <c r="BJ135"/>
  <c r="BJ18"/>
  <c r="BJ136"/>
  <c r="BI20"/>
  <c r="BI45"/>
  <c r="BI71"/>
  <c r="BI19"/>
  <c r="BI75"/>
  <c r="BI93"/>
  <c r="BI98"/>
  <c r="BI102"/>
  <c r="BI97"/>
  <c r="BI92"/>
  <c r="BI107"/>
  <c r="BI116"/>
  <c r="BI112"/>
  <c r="BI106"/>
  <c r="BI126"/>
  <c r="BI125"/>
  <c r="BI123"/>
  <c r="BI119"/>
  <c r="BI18"/>
  <c r="BI136"/>
  <c r="BH20"/>
  <c r="BH45"/>
  <c r="BH71"/>
  <c r="BH19"/>
  <c r="BH75"/>
  <c r="BH93"/>
  <c r="BH98"/>
  <c r="BH102"/>
  <c r="BH97"/>
  <c r="BH92"/>
  <c r="BH107"/>
  <c r="BH116"/>
  <c r="BH112"/>
  <c r="BH106"/>
  <c r="BH126"/>
  <c r="BH125"/>
  <c r="BH123"/>
  <c r="BH119"/>
  <c r="BH18"/>
  <c r="BH136"/>
  <c r="BG20"/>
  <c r="BG45"/>
  <c r="BG71"/>
  <c r="BG19"/>
  <c r="BG75"/>
  <c r="BG93"/>
  <c r="BG98"/>
  <c r="BG102"/>
  <c r="BG97"/>
  <c r="BG92"/>
  <c r="BG107"/>
  <c r="BG116"/>
  <c r="BG112"/>
  <c r="BG106"/>
  <c r="BG126"/>
  <c r="BG125"/>
  <c r="BG123"/>
  <c r="BG119"/>
  <c r="BG18"/>
  <c r="BG136"/>
  <c r="BF20"/>
  <c r="BF45"/>
  <c r="BF71"/>
  <c r="BF19"/>
  <c r="BF75"/>
  <c r="BF93"/>
  <c r="BF98"/>
  <c r="BF102"/>
  <c r="BF97"/>
  <c r="BF92"/>
  <c r="BF110"/>
  <c r="BF111"/>
  <c r="BF107"/>
  <c r="BF116"/>
  <c r="BF115"/>
  <c r="BF112"/>
  <c r="BF106"/>
  <c r="BF126"/>
  <c r="BF125"/>
  <c r="BF123"/>
  <c r="BF119"/>
  <c r="BF18"/>
  <c r="BF136"/>
  <c r="BJ134"/>
  <c r="BJ133"/>
  <c r="BJ132"/>
  <c r="BJ25"/>
  <c r="BJ22" i="16"/>
  <c r="BJ27"/>
  <c r="BJ29"/>
  <c r="BJ32"/>
  <c r="BJ33"/>
  <c r="BJ34"/>
  <c r="BJ39"/>
  <c r="BJ40"/>
  <c r="BJ38"/>
  <c r="BJ26"/>
  <c r="BJ31"/>
  <c r="BJ35"/>
  <c r="BJ36"/>
  <c r="BJ20"/>
  <c r="BJ46"/>
  <c r="BJ48"/>
  <c r="BJ56"/>
  <c r="BJ57"/>
  <c r="BJ58"/>
  <c r="BJ60"/>
  <c r="BJ61"/>
  <c r="BJ62"/>
  <c r="BJ47"/>
  <c r="BJ55"/>
  <c r="BJ59"/>
  <c r="BJ49"/>
  <c r="BJ52"/>
  <c r="BJ50"/>
  <c r="BJ51"/>
  <c r="BJ53"/>
  <c r="BJ54"/>
  <c r="BJ64"/>
  <c r="BJ41"/>
  <c r="BJ67"/>
  <c r="BJ19"/>
  <c r="BJ73"/>
  <c r="BJ74"/>
  <c r="BJ80"/>
  <c r="BJ87"/>
  <c r="BJ75"/>
  <c r="BJ76"/>
  <c r="BJ82"/>
  <c r="BJ86"/>
  <c r="BJ84"/>
  <c r="BJ85"/>
  <c r="BJ71"/>
  <c r="BJ89"/>
  <c r="BJ93"/>
  <c r="BJ97"/>
  <c r="BJ88"/>
  <c r="BJ102"/>
  <c r="BJ112"/>
  <c r="BJ101"/>
  <c r="BJ116"/>
  <c r="BJ127"/>
  <c r="BJ128"/>
  <c r="BJ124"/>
  <c r="BJ129"/>
  <c r="BJ123"/>
  <c r="BJ121"/>
  <c r="BJ18"/>
  <c r="BJ134"/>
  <c r="BI20"/>
  <c r="BI41"/>
  <c r="BI67"/>
  <c r="BI19"/>
  <c r="BI71"/>
  <c r="BI89"/>
  <c r="BI93"/>
  <c r="BI97"/>
  <c r="BI88"/>
  <c r="BI102"/>
  <c r="BI112"/>
  <c r="BI101"/>
  <c r="BI116"/>
  <c r="BI124"/>
  <c r="BI129"/>
  <c r="BI123"/>
  <c r="BI121"/>
  <c r="BI18"/>
  <c r="BI134"/>
  <c r="BH20"/>
  <c r="BH41"/>
  <c r="BH67"/>
  <c r="BH19"/>
  <c r="BH71"/>
  <c r="BH89"/>
  <c r="BH93"/>
  <c r="BH97"/>
  <c r="BH88"/>
  <c r="BH102"/>
  <c r="BH112"/>
  <c r="BH101"/>
  <c r="BH116"/>
  <c r="BH124"/>
  <c r="BH129"/>
  <c r="BH123"/>
  <c r="BH121"/>
  <c r="BH18"/>
  <c r="BH134"/>
  <c r="BG20"/>
  <c r="BG41"/>
  <c r="BG67"/>
  <c r="BG19"/>
  <c r="BG71"/>
  <c r="BG89"/>
  <c r="BG93"/>
  <c r="BG97"/>
  <c r="BG88"/>
  <c r="BG102"/>
  <c r="BG112"/>
  <c r="BG101"/>
  <c r="BG116"/>
  <c r="BG124"/>
  <c r="BG129"/>
  <c r="BG123"/>
  <c r="BG121"/>
  <c r="BG18"/>
  <c r="BG134"/>
  <c r="BF20"/>
  <c r="BF41"/>
  <c r="BF67"/>
  <c r="BF19"/>
  <c r="BF71"/>
  <c r="BF89"/>
  <c r="BF93"/>
  <c r="BF97"/>
  <c r="BF88"/>
  <c r="BF105"/>
  <c r="BF106"/>
  <c r="BF102"/>
  <c r="BF112"/>
  <c r="BF101"/>
  <c r="BF116"/>
  <c r="BF124"/>
  <c r="BF129"/>
  <c r="BF123"/>
  <c r="BF121"/>
  <c r="BF18"/>
  <c r="BF134"/>
  <c r="BJ63"/>
  <c r="BJ22" i="15"/>
  <c r="BJ27"/>
  <c r="BJ29"/>
  <c r="BJ31"/>
  <c r="BJ34"/>
  <c r="BJ35"/>
  <c r="BJ36"/>
  <c r="BJ37"/>
  <c r="BJ38"/>
  <c r="BJ43"/>
  <c r="BJ32"/>
  <c r="BJ33"/>
  <c r="BJ39"/>
  <c r="BJ26"/>
  <c r="BJ40"/>
  <c r="BJ30"/>
  <c r="BJ23"/>
  <c r="BJ20"/>
  <c r="BJ49"/>
  <c r="BJ50"/>
  <c r="BJ51"/>
  <c r="BJ58"/>
  <c r="BJ59"/>
  <c r="BJ61"/>
  <c r="BJ62"/>
  <c r="BJ63"/>
  <c r="BJ60"/>
  <c r="BJ53"/>
  <c r="BJ54"/>
  <c r="BJ56"/>
  <c r="BJ57"/>
  <c r="BJ64"/>
  <c r="BJ44"/>
  <c r="BJ66"/>
  <c r="BJ19"/>
  <c r="BJ72"/>
  <c r="BJ74"/>
  <c r="BJ75"/>
  <c r="BJ76"/>
  <c r="BJ80"/>
  <c r="BJ87"/>
  <c r="BJ82"/>
  <c r="BJ86"/>
  <c r="BJ83"/>
  <c r="BJ85"/>
  <c r="BJ70"/>
  <c r="BJ89"/>
  <c r="BJ93"/>
  <c r="BJ97"/>
  <c r="BJ88"/>
  <c r="BJ102"/>
  <c r="BJ112"/>
  <c r="BJ108"/>
  <c r="BJ101"/>
  <c r="BJ126"/>
  <c r="BJ127"/>
  <c r="BJ123"/>
  <c r="BJ129"/>
  <c r="BJ122"/>
  <c r="BJ120"/>
  <c r="BJ116"/>
  <c r="BJ18"/>
  <c r="BJ134"/>
  <c r="BI20"/>
  <c r="BI44"/>
  <c r="BI66"/>
  <c r="BI19"/>
  <c r="BI70"/>
  <c r="BI89"/>
  <c r="BI93"/>
  <c r="BI97"/>
  <c r="BI88"/>
  <c r="BI102"/>
  <c r="BI112"/>
  <c r="BI108"/>
  <c r="BI101"/>
  <c r="BI123"/>
  <c r="BI129"/>
  <c r="BI122"/>
  <c r="BI120"/>
  <c r="BI116"/>
  <c r="BI18"/>
  <c r="BI134"/>
  <c r="BH20"/>
  <c r="BH44"/>
  <c r="BH66"/>
  <c r="BH19"/>
  <c r="BH70"/>
  <c r="BH89"/>
  <c r="BH93"/>
  <c r="BH97"/>
  <c r="BH88"/>
  <c r="BH102"/>
  <c r="BH112"/>
  <c r="BH108"/>
  <c r="BH101"/>
  <c r="BH123"/>
  <c r="BH129"/>
  <c r="BH122"/>
  <c r="BH120"/>
  <c r="BH116"/>
  <c r="BH18"/>
  <c r="BH134"/>
  <c r="BG20"/>
  <c r="BG44"/>
  <c r="BG66"/>
  <c r="BG19"/>
  <c r="BG70"/>
  <c r="BG89"/>
  <c r="BG93"/>
  <c r="BG97"/>
  <c r="BG88"/>
  <c r="BG102"/>
  <c r="BG112"/>
  <c r="BG108"/>
  <c r="BG101"/>
  <c r="BG123"/>
  <c r="BG129"/>
  <c r="BG122"/>
  <c r="BG120"/>
  <c r="BG116"/>
  <c r="BG18"/>
  <c r="BG134"/>
  <c r="BF20"/>
  <c r="BF44"/>
  <c r="BF66"/>
  <c r="BF19"/>
  <c r="BF70"/>
  <c r="BF89"/>
  <c r="BF93"/>
  <c r="BF97"/>
  <c r="BF88"/>
  <c r="BF105"/>
  <c r="BF106"/>
  <c r="BF102"/>
  <c r="BF112"/>
  <c r="BF111"/>
  <c r="BF108"/>
  <c r="BF101"/>
  <c r="BF123"/>
  <c r="BF129"/>
  <c r="BF122"/>
  <c r="BF120"/>
  <c r="BF116"/>
  <c r="BF18"/>
  <c r="BF134"/>
  <c r="BJ55"/>
  <c r="BJ52"/>
  <c r="BJ33" i="7"/>
  <c r="BJ36"/>
  <c r="BJ55"/>
  <c r="BJ22"/>
  <c r="BJ82"/>
  <c r="BJ78"/>
  <c r="BJ67"/>
  <c r="BJ21"/>
  <c r="BJ109"/>
  <c r="BJ106"/>
  <c r="BJ156"/>
  <c r="BJ155"/>
  <c r="BJ153"/>
  <c r="BJ20"/>
  <c r="BJ166"/>
  <c r="BI33"/>
  <c r="BI36"/>
  <c r="BI55"/>
  <c r="BI22"/>
  <c r="BI82"/>
  <c r="BI78"/>
  <c r="BI67"/>
  <c r="BI21"/>
  <c r="BI106"/>
  <c r="BI139"/>
  <c r="BI138"/>
  <c r="BI156"/>
  <c r="BI155"/>
  <c r="BI153"/>
  <c r="BI20"/>
  <c r="BI166"/>
  <c r="BH33"/>
  <c r="BH36"/>
  <c r="BH55"/>
  <c r="BH22"/>
  <c r="BH82"/>
  <c r="BH78"/>
  <c r="BH67"/>
  <c r="BH21"/>
  <c r="BH106"/>
  <c r="BH139"/>
  <c r="BH138"/>
  <c r="BH156"/>
  <c r="BH155"/>
  <c r="BH153"/>
  <c r="BH20"/>
  <c r="BH166"/>
  <c r="BG33"/>
  <c r="BG36"/>
  <c r="BG55"/>
  <c r="BG22"/>
  <c r="BG82"/>
  <c r="BG78"/>
  <c r="BG67"/>
  <c r="BG21"/>
  <c r="BG106"/>
  <c r="BG142"/>
  <c r="BG139"/>
  <c r="BG138"/>
  <c r="BG156"/>
  <c r="BG155"/>
  <c r="BG153"/>
  <c r="BG20"/>
  <c r="BG166"/>
  <c r="BF33"/>
  <c r="BF37"/>
  <c r="BF38"/>
  <c r="BF39"/>
  <c r="BF40"/>
  <c r="BF41"/>
  <c r="BF42"/>
  <c r="BF43"/>
  <c r="BF44"/>
  <c r="BF45"/>
  <c r="BF49"/>
  <c r="BF50"/>
  <c r="BF51"/>
  <c r="BF46"/>
  <c r="BF36"/>
  <c r="BF53"/>
  <c r="BF56"/>
  <c r="BF58"/>
  <c r="BF62"/>
  <c r="BF59"/>
  <c r="BF60"/>
  <c r="BF55"/>
  <c r="BF64"/>
  <c r="BF65"/>
  <c r="BF66"/>
  <c r="BF29"/>
  <c r="BF30"/>
  <c r="BF22"/>
  <c r="BF67"/>
  <c r="BF21"/>
  <c r="BF109"/>
  <c r="BF117"/>
  <c r="BF118"/>
  <c r="BF120"/>
  <c r="BF122"/>
  <c r="BF119"/>
  <c r="BF106"/>
  <c r="BF123"/>
  <c r="BF138"/>
  <c r="BF155"/>
  <c r="BF153"/>
  <c r="BF165"/>
  <c r="BF20"/>
  <c r="BF166"/>
  <c r="BF164"/>
  <c r="BF163"/>
  <c r="BF162"/>
  <c r="BF159"/>
  <c r="BF158"/>
  <c r="BF157"/>
  <c r="BF156"/>
  <c r="BF154"/>
  <c r="BF152"/>
  <c r="BF151"/>
  <c r="BF150"/>
  <c r="BF149"/>
  <c r="BF148"/>
  <c r="BF147"/>
  <c r="BJ146"/>
  <c r="BI146"/>
  <c r="BH146"/>
  <c r="BG146"/>
  <c r="BF146"/>
  <c r="BF145"/>
  <c r="BF144"/>
  <c r="BF143"/>
  <c r="BF142"/>
  <c r="BF141"/>
  <c r="BF140"/>
  <c r="BF139"/>
  <c r="BF137"/>
  <c r="BF136"/>
  <c r="BF135"/>
  <c r="BF134"/>
  <c r="BF133"/>
  <c r="BF132"/>
  <c r="BF131"/>
  <c r="BF130"/>
  <c r="BF129"/>
  <c r="BF128"/>
  <c r="BF127"/>
  <c r="BF126"/>
  <c r="BF125"/>
  <c r="BF124"/>
  <c r="BJ121"/>
  <c r="BI121"/>
  <c r="BH121"/>
  <c r="BG121"/>
  <c r="BF121"/>
  <c r="BJ116"/>
  <c r="BF116"/>
  <c r="BF115"/>
  <c r="BF114"/>
  <c r="BF112"/>
  <c r="BF111"/>
  <c r="BF110"/>
  <c r="BF108"/>
  <c r="BF107"/>
  <c r="BF105"/>
  <c r="BF104"/>
  <c r="BF103"/>
  <c r="BF102"/>
  <c r="BF101"/>
  <c r="BF100"/>
  <c r="BF99"/>
  <c r="BF98"/>
  <c r="BF97"/>
  <c r="BF95"/>
  <c r="BF94"/>
  <c r="BF93"/>
  <c r="BF92"/>
  <c r="BJ91"/>
  <c r="BF91"/>
  <c r="BF90"/>
  <c r="BF89"/>
  <c r="BF88"/>
  <c r="BF87"/>
  <c r="BF86"/>
  <c r="BF85"/>
  <c r="BF84"/>
  <c r="BF83"/>
  <c r="BF82"/>
  <c r="BF81"/>
  <c r="BF80"/>
  <c r="BF79"/>
  <c r="BF78"/>
  <c r="BF77"/>
  <c r="BF76"/>
  <c r="BF75"/>
  <c r="BF74"/>
  <c r="BF73"/>
  <c r="BF72"/>
  <c r="BF71"/>
  <c r="BF70"/>
  <c r="BF69"/>
  <c r="BF68"/>
  <c r="BJ63"/>
  <c r="BF63"/>
  <c r="BF54"/>
  <c r="BF48"/>
  <c r="BF35"/>
  <c r="BF34"/>
  <c r="BF32"/>
  <c r="BF28"/>
  <c r="BF27"/>
  <c r="BF26"/>
  <c r="BI25"/>
  <c r="BH25"/>
  <c r="BG25"/>
  <c r="BJ25" i="8"/>
  <c r="BJ30"/>
  <c r="BJ33"/>
  <c r="BJ50"/>
  <c r="BJ22"/>
  <c r="BJ76"/>
  <c r="BJ72"/>
  <c r="BJ61"/>
  <c r="BJ21"/>
  <c r="BJ103"/>
  <c r="BJ116"/>
  <c r="BJ100"/>
  <c r="BJ151"/>
  <c r="BJ150"/>
  <c r="BJ148"/>
  <c r="BJ20"/>
  <c r="BJ159"/>
  <c r="BI25"/>
  <c r="BI30"/>
  <c r="BI33"/>
  <c r="BI50"/>
  <c r="BI22"/>
  <c r="BI76"/>
  <c r="BI72"/>
  <c r="BI61"/>
  <c r="BI21"/>
  <c r="BI103"/>
  <c r="BI100"/>
  <c r="BI134"/>
  <c r="BI133"/>
  <c r="BI151"/>
  <c r="BI150"/>
  <c r="BI148"/>
  <c r="BI20"/>
  <c r="BI159"/>
  <c r="BH25"/>
  <c r="BH30"/>
  <c r="BH33"/>
  <c r="BH50"/>
  <c r="BH22"/>
  <c r="BH76"/>
  <c r="BH72"/>
  <c r="BH61"/>
  <c r="BH21"/>
  <c r="BH103"/>
  <c r="BH100"/>
  <c r="BH134"/>
  <c r="BH133"/>
  <c r="BH151"/>
  <c r="BH150"/>
  <c r="BH148"/>
  <c r="BH20"/>
  <c r="BH159"/>
  <c r="BG25"/>
  <c r="BG30"/>
  <c r="BG33"/>
  <c r="BG50"/>
  <c r="BG22"/>
  <c r="BG76"/>
  <c r="BG72"/>
  <c r="BG61"/>
  <c r="BG21"/>
  <c r="BG103"/>
  <c r="BG100"/>
  <c r="BG137"/>
  <c r="BG134"/>
  <c r="BG133"/>
  <c r="BG151"/>
  <c r="BG150"/>
  <c r="BG148"/>
  <c r="BG20"/>
  <c r="BG159"/>
  <c r="BF25"/>
  <c r="BF30"/>
  <c r="BF34"/>
  <c r="BF35"/>
  <c r="BF36"/>
  <c r="BF37"/>
  <c r="BF38"/>
  <c r="BF39"/>
  <c r="BF40"/>
  <c r="BF41"/>
  <c r="BF42"/>
  <c r="BF43"/>
  <c r="BF44"/>
  <c r="BF45"/>
  <c r="BF46"/>
  <c r="BF33"/>
  <c r="BF48"/>
  <c r="BF51"/>
  <c r="BF54"/>
  <c r="BF55"/>
  <c r="BF52"/>
  <c r="BF50"/>
  <c r="BF58"/>
  <c r="BF59"/>
  <c r="BF60"/>
  <c r="BF26"/>
  <c r="BF27"/>
  <c r="BF22"/>
  <c r="BF61"/>
  <c r="BF21"/>
  <c r="BF100"/>
  <c r="BF118"/>
  <c r="BF133"/>
  <c r="BF149"/>
  <c r="BF151"/>
  <c r="BF155"/>
  <c r="BF154"/>
  <c r="BF150"/>
  <c r="BF148"/>
  <c r="BF158"/>
  <c r="BF20"/>
  <c r="BF159"/>
  <c r="BF157"/>
  <c r="BF156"/>
  <c r="BF153"/>
  <c r="BF147"/>
  <c r="BF146"/>
  <c r="BF145"/>
  <c r="BF144"/>
  <c r="BF143"/>
  <c r="BF142"/>
  <c r="BF141"/>
  <c r="BF140"/>
  <c r="BF139"/>
  <c r="BF138"/>
  <c r="BF137"/>
  <c r="BF136"/>
  <c r="BF135"/>
  <c r="BF134"/>
  <c r="BF132"/>
  <c r="BF131"/>
  <c r="BF130"/>
  <c r="BF129"/>
  <c r="BF128"/>
  <c r="BF127"/>
  <c r="BF126"/>
  <c r="BF125"/>
  <c r="BF124"/>
  <c r="BF123"/>
  <c r="BF122"/>
  <c r="BF121"/>
  <c r="BF120"/>
  <c r="BF119"/>
  <c r="BF117"/>
  <c r="BI116"/>
  <c r="BH116"/>
  <c r="BG116"/>
  <c r="BF111"/>
  <c r="BF112"/>
  <c r="BF114"/>
  <c r="BF116"/>
  <c r="BJ110"/>
  <c r="BF110"/>
  <c r="BF109"/>
  <c r="BF108"/>
  <c r="BF106"/>
  <c r="BF105"/>
  <c r="BF103"/>
  <c r="BF102"/>
  <c r="BF101"/>
  <c r="BF99"/>
  <c r="BF98"/>
  <c r="BF97"/>
  <c r="BF96"/>
  <c r="BF95"/>
  <c r="BF92"/>
  <c r="BF91"/>
  <c r="BF90"/>
  <c r="BF89"/>
  <c r="BF88"/>
  <c r="BF87"/>
  <c r="BF86"/>
  <c r="BF85"/>
  <c r="BF84"/>
  <c r="BJ83"/>
  <c r="BF83"/>
  <c r="BF82"/>
  <c r="BF81"/>
  <c r="BF80"/>
  <c r="BF79"/>
  <c r="BF78"/>
  <c r="BF77"/>
  <c r="BF76"/>
  <c r="BF75"/>
  <c r="BF74"/>
  <c r="BF73"/>
  <c r="BF72"/>
  <c r="BF71"/>
  <c r="BF70"/>
  <c r="BF69"/>
  <c r="BF68"/>
  <c r="BF67"/>
  <c r="BF66"/>
  <c r="BF65"/>
  <c r="BF64"/>
  <c r="BF63"/>
  <c r="BF62"/>
  <c r="BJ57"/>
  <c r="BF57"/>
  <c r="BF49"/>
  <c r="BJ47"/>
  <c r="BF47"/>
  <c r="BF32"/>
  <c r="BF31"/>
  <c r="BF29"/>
  <c r="BF28"/>
  <c r="BJ25" i="9"/>
  <c r="BJ34"/>
  <c r="BJ39"/>
  <c r="BJ56"/>
  <c r="BJ22"/>
  <c r="BJ83"/>
  <c r="BJ79"/>
  <c r="BJ68"/>
  <c r="BJ21"/>
  <c r="BJ110"/>
  <c r="BJ125"/>
  <c r="BJ107"/>
  <c r="BJ160"/>
  <c r="BJ159"/>
  <c r="BJ157"/>
  <c r="BJ20"/>
  <c r="BJ168"/>
  <c r="BI25"/>
  <c r="BI34"/>
  <c r="BI39"/>
  <c r="BI56"/>
  <c r="BI22"/>
  <c r="BI83"/>
  <c r="BI79"/>
  <c r="BI68"/>
  <c r="BI21"/>
  <c r="BI110"/>
  <c r="BI107"/>
  <c r="BI143"/>
  <c r="BI142"/>
  <c r="BI160"/>
  <c r="BI159"/>
  <c r="BI157"/>
  <c r="BI20"/>
  <c r="BI168"/>
  <c r="BH25"/>
  <c r="BH34"/>
  <c r="BH39"/>
  <c r="BH56"/>
  <c r="BH22"/>
  <c r="BH83"/>
  <c r="BH79"/>
  <c r="BH68"/>
  <c r="BH21"/>
  <c r="BH110"/>
  <c r="BH107"/>
  <c r="BH143"/>
  <c r="BH142"/>
  <c r="BH160"/>
  <c r="BH159"/>
  <c r="BH157"/>
  <c r="BH20"/>
  <c r="BH168"/>
  <c r="BG25"/>
  <c r="BG34"/>
  <c r="BG39"/>
  <c r="BG56"/>
  <c r="BG22"/>
  <c r="BG83"/>
  <c r="BG79"/>
  <c r="BG68"/>
  <c r="BG21"/>
  <c r="BG110"/>
  <c r="BG107"/>
  <c r="BG146"/>
  <c r="BG143"/>
  <c r="BG142"/>
  <c r="BG160"/>
  <c r="BG159"/>
  <c r="BG157"/>
  <c r="BG20"/>
  <c r="BG168"/>
  <c r="BF26"/>
  <c r="BF27"/>
  <c r="BF28"/>
  <c r="BF32"/>
  <c r="BF33"/>
  <c r="BF25"/>
  <c r="BF38"/>
  <c r="BF35"/>
  <c r="BF36"/>
  <c r="BF34"/>
  <c r="BF40"/>
  <c r="BF41"/>
  <c r="BF42"/>
  <c r="BF44"/>
  <c r="BF45"/>
  <c r="BF46"/>
  <c r="BF47"/>
  <c r="BF48"/>
  <c r="BF49"/>
  <c r="BF50"/>
  <c r="BF51"/>
  <c r="BF52"/>
  <c r="BF43"/>
  <c r="BF39"/>
  <c r="BF54"/>
  <c r="BF57"/>
  <c r="BF60"/>
  <c r="BF61"/>
  <c r="BF58"/>
  <c r="BF56"/>
  <c r="BF65"/>
  <c r="BF66"/>
  <c r="BF67"/>
  <c r="BF22"/>
  <c r="BF68"/>
  <c r="BF21"/>
  <c r="BF107"/>
  <c r="BF127"/>
  <c r="BF142"/>
  <c r="BF157"/>
  <c r="BF167"/>
  <c r="BF20"/>
  <c r="BF168"/>
  <c r="BF166"/>
  <c r="BF165"/>
  <c r="BF164"/>
  <c r="BF163"/>
  <c r="BF162"/>
  <c r="BF161"/>
  <c r="BF160"/>
  <c r="BF159"/>
  <c r="BF158"/>
  <c r="BF156"/>
  <c r="BF155"/>
  <c r="BF154"/>
  <c r="BF153"/>
  <c r="BF152"/>
  <c r="BF151"/>
  <c r="BF150"/>
  <c r="BF149"/>
  <c r="BF148"/>
  <c r="BF147"/>
  <c r="BF146"/>
  <c r="BF145"/>
  <c r="BF144"/>
  <c r="BF143"/>
  <c r="BF141"/>
  <c r="BF140"/>
  <c r="BF139"/>
  <c r="BF138"/>
  <c r="BF137"/>
  <c r="BF136"/>
  <c r="BF135"/>
  <c r="BF134"/>
  <c r="BF133"/>
  <c r="BF132"/>
  <c r="BF131"/>
  <c r="BF130"/>
  <c r="BF129"/>
  <c r="BF128"/>
  <c r="BF126"/>
  <c r="BI125"/>
  <c r="BH125"/>
  <c r="BG125"/>
  <c r="BF119"/>
  <c r="BF120"/>
  <c r="BF122"/>
  <c r="BF124"/>
  <c r="BF125"/>
  <c r="BJ118"/>
  <c r="BF118"/>
  <c r="BF117"/>
  <c r="BF116"/>
  <c r="BF114"/>
  <c r="BF113"/>
  <c r="BF112"/>
  <c r="BF110"/>
  <c r="BF109"/>
  <c r="BF108"/>
  <c r="BF106"/>
  <c r="BF105"/>
  <c r="BF104"/>
  <c r="BF103"/>
  <c r="BF102"/>
  <c r="BF99"/>
  <c r="BF98"/>
  <c r="BF97"/>
  <c r="BF96"/>
  <c r="BF95"/>
  <c r="BF94"/>
  <c r="BF93"/>
  <c r="BJ92"/>
  <c r="BF92"/>
  <c r="BF91"/>
  <c r="BF90"/>
  <c r="BF89"/>
  <c r="BF88"/>
  <c r="BF87"/>
  <c r="BF86"/>
  <c r="BF85"/>
  <c r="BF84"/>
  <c r="BF83"/>
  <c r="BF82"/>
  <c r="BF81"/>
  <c r="BF80"/>
  <c r="BF79"/>
  <c r="BF78"/>
  <c r="BF77"/>
  <c r="BF76"/>
  <c r="BF75"/>
  <c r="BF74"/>
  <c r="BF73"/>
  <c r="BF72"/>
  <c r="BF71"/>
  <c r="BF70"/>
  <c r="BF69"/>
  <c r="BJ64"/>
  <c r="BF64"/>
  <c r="BJ55"/>
  <c r="BI55"/>
  <c r="BH55"/>
  <c r="BG55"/>
  <c r="BF55"/>
  <c r="BJ53"/>
  <c r="BF53"/>
  <c r="BF30"/>
  <c r="BF29"/>
  <c r="BJ25" i="10"/>
  <c r="BJ32"/>
  <c r="BJ35"/>
  <c r="BJ52"/>
  <c r="BJ22"/>
  <c r="BJ78"/>
  <c r="BJ74"/>
  <c r="BJ63"/>
  <c r="BJ21"/>
  <c r="BJ102"/>
  <c r="BJ114"/>
  <c r="BJ100"/>
  <c r="BJ148"/>
  <c r="BJ147"/>
  <c r="BJ145"/>
  <c r="BJ20"/>
  <c r="BJ156"/>
  <c r="BI25"/>
  <c r="BI32"/>
  <c r="BI35"/>
  <c r="BI52"/>
  <c r="BI22"/>
  <c r="BI78"/>
  <c r="BI74"/>
  <c r="BI63"/>
  <c r="BI21"/>
  <c r="BI102"/>
  <c r="BI100"/>
  <c r="BI131"/>
  <c r="BI130"/>
  <c r="BI148"/>
  <c r="BI147"/>
  <c r="BI145"/>
  <c r="BI20"/>
  <c r="BI156"/>
  <c r="BH25"/>
  <c r="BH32"/>
  <c r="BH35"/>
  <c r="BH52"/>
  <c r="BH22"/>
  <c r="BH78"/>
  <c r="BH74"/>
  <c r="BH63"/>
  <c r="BH21"/>
  <c r="BH102"/>
  <c r="BH100"/>
  <c r="BH131"/>
  <c r="BH130"/>
  <c r="BH148"/>
  <c r="BH147"/>
  <c r="BH145"/>
  <c r="BH20"/>
  <c r="BH156"/>
  <c r="BG25"/>
  <c r="BG32"/>
  <c r="BG35"/>
  <c r="BG52"/>
  <c r="BG22"/>
  <c r="BG78"/>
  <c r="BG74"/>
  <c r="BG63"/>
  <c r="BG21"/>
  <c r="BG102"/>
  <c r="BG100"/>
  <c r="BG134"/>
  <c r="BG131"/>
  <c r="BG130"/>
  <c r="BG148"/>
  <c r="BG147"/>
  <c r="BG145"/>
  <c r="BG20"/>
  <c r="BG156"/>
  <c r="BF26"/>
  <c r="BF27"/>
  <c r="BF28"/>
  <c r="BF29"/>
  <c r="BF25"/>
  <c r="BF32"/>
  <c r="BF36"/>
  <c r="BF37"/>
  <c r="BF38"/>
  <c r="BF39"/>
  <c r="BF41"/>
  <c r="BF42"/>
  <c r="BF43"/>
  <c r="BF44"/>
  <c r="BF45"/>
  <c r="BF46"/>
  <c r="BF47"/>
  <c r="BF48"/>
  <c r="BF40"/>
  <c r="BF35"/>
  <c r="BF50"/>
  <c r="BF53"/>
  <c r="BF56"/>
  <c r="BF57"/>
  <c r="BF54"/>
  <c r="BF52"/>
  <c r="BF60"/>
  <c r="BF61"/>
  <c r="BF62"/>
  <c r="BF22"/>
  <c r="BF63"/>
  <c r="BF21"/>
  <c r="BF100"/>
  <c r="BF117"/>
  <c r="BF130"/>
  <c r="BF145"/>
  <c r="BF155"/>
  <c r="BF20"/>
  <c r="BF156"/>
  <c r="BF154"/>
  <c r="BF153"/>
  <c r="BF152"/>
  <c r="BF151"/>
  <c r="BF150"/>
  <c r="BF149"/>
  <c r="BF148"/>
  <c r="BF147"/>
  <c r="BF146"/>
  <c r="BF144"/>
  <c r="BF143"/>
  <c r="BF142"/>
  <c r="BF141"/>
  <c r="BF140"/>
  <c r="BF139"/>
  <c r="BF138"/>
  <c r="BF137"/>
  <c r="BF136"/>
  <c r="BF135"/>
  <c r="BF134"/>
  <c r="BF133"/>
  <c r="BF132"/>
  <c r="BF131"/>
  <c r="BF129"/>
  <c r="BF128"/>
  <c r="BF127"/>
  <c r="BF126"/>
  <c r="BF125"/>
  <c r="BF124"/>
  <c r="BF123"/>
  <c r="BF122"/>
  <c r="BF121"/>
  <c r="BF120"/>
  <c r="BF119"/>
  <c r="BF118"/>
  <c r="BF116"/>
  <c r="BI114"/>
  <c r="BH114"/>
  <c r="BG114"/>
  <c r="BF110"/>
  <c r="BF111"/>
  <c r="BF112"/>
  <c r="BF113"/>
  <c r="BF114"/>
  <c r="BJ109"/>
  <c r="BF109"/>
  <c r="BF108"/>
  <c r="BF107"/>
  <c r="BF105"/>
  <c r="BF104"/>
  <c r="BF102"/>
  <c r="BF101"/>
  <c r="BF99"/>
  <c r="BF98"/>
  <c r="BF97"/>
  <c r="BF95"/>
  <c r="BF94"/>
  <c r="BF93"/>
  <c r="BF91"/>
  <c r="BF90"/>
  <c r="BF89"/>
  <c r="BF88"/>
  <c r="BJ87"/>
  <c r="BF87"/>
  <c r="BF86"/>
  <c r="BF85"/>
  <c r="BF84"/>
  <c r="BF83"/>
  <c r="BF82"/>
  <c r="BF81"/>
  <c r="BF80"/>
  <c r="BF79"/>
  <c r="BF78"/>
  <c r="BF77"/>
  <c r="BF76"/>
  <c r="BF75"/>
  <c r="BF74"/>
  <c r="BF73"/>
  <c r="BF72"/>
  <c r="BF70"/>
  <c r="BF69"/>
  <c r="BF68"/>
  <c r="BF67"/>
  <c r="BF66"/>
  <c r="BF65"/>
  <c r="BF64"/>
  <c r="BJ59"/>
  <c r="BF59"/>
  <c r="BF51"/>
  <c r="BF49"/>
  <c r="BF34"/>
  <c r="BF33"/>
  <c r="BF31"/>
  <c r="BJ25" i="11"/>
  <c r="BJ32"/>
  <c r="BJ37"/>
  <c r="BJ54"/>
  <c r="BJ22"/>
  <c r="BJ81"/>
  <c r="BJ77"/>
  <c r="BJ66"/>
  <c r="BJ21"/>
  <c r="BJ106"/>
  <c r="BJ119"/>
  <c r="BJ103"/>
  <c r="BJ154"/>
  <c r="BJ153"/>
  <c r="BJ151"/>
  <c r="BJ20"/>
  <c r="BJ162"/>
  <c r="BI25"/>
  <c r="BI32"/>
  <c r="BI37"/>
  <c r="BI54"/>
  <c r="BI22"/>
  <c r="BI81"/>
  <c r="BI77"/>
  <c r="BI66"/>
  <c r="BI21"/>
  <c r="BI106"/>
  <c r="BI103"/>
  <c r="BI137"/>
  <c r="BI136"/>
  <c r="BI154"/>
  <c r="BI153"/>
  <c r="BI151"/>
  <c r="BI20"/>
  <c r="BI162"/>
  <c r="BH25"/>
  <c r="BH32"/>
  <c r="BH37"/>
  <c r="BH54"/>
  <c r="BH22"/>
  <c r="BH81"/>
  <c r="BH77"/>
  <c r="BH66"/>
  <c r="BH21"/>
  <c r="BH106"/>
  <c r="BH103"/>
  <c r="BH137"/>
  <c r="BH136"/>
  <c r="BH154"/>
  <c r="BH153"/>
  <c r="BH151"/>
  <c r="BH20"/>
  <c r="BH162"/>
  <c r="BG25"/>
  <c r="BG32"/>
  <c r="BG37"/>
  <c r="BG54"/>
  <c r="BG22"/>
  <c r="BG81"/>
  <c r="BG77"/>
  <c r="BG66"/>
  <c r="BG21"/>
  <c r="BG106"/>
  <c r="BG103"/>
  <c r="BG140"/>
  <c r="BG137"/>
  <c r="BG136"/>
  <c r="BG154"/>
  <c r="BG153"/>
  <c r="BG151"/>
  <c r="BG20"/>
  <c r="BG162"/>
  <c r="BF25"/>
  <c r="BF35"/>
  <c r="BF36"/>
  <c r="BF33"/>
  <c r="BF34"/>
  <c r="BF32"/>
  <c r="BF38"/>
  <c r="BF39"/>
  <c r="BF40"/>
  <c r="BF41"/>
  <c r="BF43"/>
  <c r="BF44"/>
  <c r="BF45"/>
  <c r="BF46"/>
  <c r="BF47"/>
  <c r="BF48"/>
  <c r="BF49"/>
  <c r="BF50"/>
  <c r="BF42"/>
  <c r="BF37"/>
  <c r="BF52"/>
  <c r="BF55"/>
  <c r="BF59"/>
  <c r="BF61"/>
  <c r="BF56"/>
  <c r="BF57"/>
  <c r="BF54"/>
  <c r="BF63"/>
  <c r="BF64"/>
  <c r="BF65"/>
  <c r="BF22"/>
  <c r="BF69"/>
  <c r="BF77"/>
  <c r="BF94"/>
  <c r="BF95"/>
  <c r="BF72"/>
  <c r="BF73"/>
  <c r="BF93"/>
  <c r="BF92"/>
  <c r="BF96"/>
  <c r="BF66"/>
  <c r="BF21"/>
  <c r="BF103"/>
  <c r="BF121"/>
  <c r="BF136"/>
  <c r="BF151"/>
  <c r="BF161"/>
  <c r="BF20"/>
  <c r="BF162"/>
  <c r="BF160"/>
  <c r="BF159"/>
  <c r="BF158"/>
  <c r="BF157"/>
  <c r="BF156"/>
  <c r="BF155"/>
  <c r="BF154"/>
  <c r="BF153"/>
  <c r="BF152"/>
  <c r="BF150"/>
  <c r="BF149"/>
  <c r="BF148"/>
  <c r="BF147"/>
  <c r="BF146"/>
  <c r="BF145"/>
  <c r="BF144"/>
  <c r="BF143"/>
  <c r="BF142"/>
  <c r="BF141"/>
  <c r="BF140"/>
  <c r="BF139"/>
  <c r="BF138"/>
  <c r="BF137"/>
  <c r="BF135"/>
  <c r="BF134"/>
  <c r="BF133"/>
  <c r="BF132"/>
  <c r="BF131"/>
  <c r="BF130"/>
  <c r="BF129"/>
  <c r="BF128"/>
  <c r="BF127"/>
  <c r="BF126"/>
  <c r="BF125"/>
  <c r="BF124"/>
  <c r="BF123"/>
  <c r="BF122"/>
  <c r="BF120"/>
  <c r="BI119"/>
  <c r="BH119"/>
  <c r="BG119"/>
  <c r="BF115"/>
  <c r="BF116"/>
  <c r="BF117"/>
  <c r="BF118"/>
  <c r="BF119"/>
  <c r="BJ114"/>
  <c r="BF114"/>
  <c r="BF113"/>
  <c r="BF112"/>
  <c r="BF110"/>
  <c r="BF109"/>
  <c r="BF108"/>
  <c r="BF106"/>
  <c r="BF105"/>
  <c r="BF104"/>
  <c r="BF102"/>
  <c r="BF101"/>
  <c r="BF100"/>
  <c r="BF99"/>
  <c r="BF98"/>
  <c r="BF91"/>
  <c r="BF90"/>
  <c r="BF89"/>
  <c r="BJ88"/>
  <c r="BF88"/>
  <c r="BF87"/>
  <c r="BF86"/>
  <c r="BF85"/>
  <c r="BF84"/>
  <c r="BF83"/>
  <c r="BF82"/>
  <c r="BF81"/>
  <c r="BF80"/>
  <c r="BF79"/>
  <c r="BF78"/>
  <c r="BF76"/>
  <c r="BF75"/>
  <c r="BF74"/>
  <c r="BF71"/>
  <c r="BF70"/>
  <c r="BF68"/>
  <c r="BF67"/>
  <c r="BJ62"/>
  <c r="BF62"/>
  <c r="BF53"/>
  <c r="BJ51"/>
  <c r="BF51"/>
  <c r="BF30"/>
  <c r="BF28"/>
  <c r="BF27"/>
  <c r="BF26"/>
  <c r="BJ25" i="12"/>
  <c r="BJ34"/>
  <c r="BJ37"/>
  <c r="BJ55"/>
  <c r="BJ22"/>
  <c r="BJ78"/>
  <c r="BJ67"/>
  <c r="BJ21"/>
  <c r="BJ106"/>
  <c r="BJ118"/>
  <c r="BJ103"/>
  <c r="BJ153"/>
  <c r="BJ152"/>
  <c r="BJ150"/>
  <c r="BJ20"/>
  <c r="BJ162"/>
  <c r="BI25"/>
  <c r="BI34"/>
  <c r="BI37"/>
  <c r="BI55"/>
  <c r="BI22"/>
  <c r="BI78"/>
  <c r="BI67"/>
  <c r="BI21"/>
  <c r="BI103"/>
  <c r="BI136"/>
  <c r="BI135"/>
  <c r="BI153"/>
  <c r="BI152"/>
  <c r="BI150"/>
  <c r="BI20"/>
  <c r="BI162"/>
  <c r="BH25"/>
  <c r="BH34"/>
  <c r="BH37"/>
  <c r="BH55"/>
  <c r="BH22"/>
  <c r="BH78"/>
  <c r="BH67"/>
  <c r="BH21"/>
  <c r="BH103"/>
  <c r="BH136"/>
  <c r="BH135"/>
  <c r="BH153"/>
  <c r="BH152"/>
  <c r="BH150"/>
  <c r="BH20"/>
  <c r="BH162"/>
  <c r="BG25"/>
  <c r="BG34"/>
  <c r="BG37"/>
  <c r="BG55"/>
  <c r="BG22"/>
  <c r="BG78"/>
  <c r="BG67"/>
  <c r="BG21"/>
  <c r="BG103"/>
  <c r="BG139"/>
  <c r="BG136"/>
  <c r="BG135"/>
  <c r="BG153"/>
  <c r="BG152"/>
  <c r="BG150"/>
  <c r="BG20"/>
  <c r="BG162"/>
  <c r="BF25"/>
  <c r="BF34"/>
  <c r="BF37"/>
  <c r="BF51"/>
  <c r="BF56"/>
  <c r="BF59"/>
  <c r="BF62"/>
  <c r="BF57"/>
  <c r="BF58"/>
  <c r="BF55"/>
  <c r="BF64"/>
  <c r="BF65"/>
  <c r="BF66"/>
  <c r="BF33"/>
  <c r="BF22"/>
  <c r="BF70"/>
  <c r="BF79"/>
  <c r="BF80"/>
  <c r="BF81"/>
  <c r="BF84"/>
  <c r="BF82"/>
  <c r="BF83"/>
  <c r="BF85"/>
  <c r="BF86"/>
  <c r="BF78"/>
  <c r="BF93"/>
  <c r="BF94"/>
  <c r="BF73"/>
  <c r="BF74"/>
  <c r="BF91"/>
  <c r="BF98"/>
  <c r="BF95"/>
  <c r="BF67"/>
  <c r="BF21"/>
  <c r="BF103"/>
  <c r="BF120"/>
  <c r="BF135"/>
  <c r="BF150"/>
  <c r="BF161"/>
  <c r="BF20"/>
  <c r="BF162"/>
  <c r="BF160"/>
  <c r="BF159"/>
  <c r="BF158"/>
  <c r="BF156"/>
  <c r="BF155"/>
  <c r="BF154"/>
  <c r="BF153"/>
  <c r="BF152"/>
  <c r="BF151"/>
  <c r="BF149"/>
  <c r="BF148"/>
  <c r="BF147"/>
  <c r="BF146"/>
  <c r="BF145"/>
  <c r="BF144"/>
  <c r="BF143"/>
  <c r="BH142"/>
  <c r="BF142"/>
  <c r="BF141"/>
  <c r="BF140"/>
  <c r="BF139"/>
  <c r="BF138"/>
  <c r="BF137"/>
  <c r="BF136"/>
  <c r="BF134"/>
  <c r="BF133"/>
  <c r="BF132"/>
  <c r="BF131"/>
  <c r="BF130"/>
  <c r="BF129"/>
  <c r="BF128"/>
  <c r="BF127"/>
  <c r="BF126"/>
  <c r="BF125"/>
  <c r="BF124"/>
  <c r="BF123"/>
  <c r="BF122"/>
  <c r="BF121"/>
  <c r="BF119"/>
  <c r="BI118"/>
  <c r="BH118"/>
  <c r="BG118"/>
  <c r="BF114"/>
  <c r="BF115"/>
  <c r="BF116"/>
  <c r="BF117"/>
  <c r="BF118"/>
  <c r="BJ113"/>
  <c r="BF113"/>
  <c r="BF112"/>
  <c r="BF111"/>
  <c r="BF109"/>
  <c r="BF108"/>
  <c r="BF106"/>
  <c r="BF105"/>
  <c r="BF104"/>
  <c r="BF102"/>
  <c r="BF101"/>
  <c r="BF100"/>
  <c r="BF99"/>
  <c r="BF90"/>
  <c r="BF89"/>
  <c r="BF88"/>
  <c r="BJ87"/>
  <c r="BF87"/>
  <c r="BF77"/>
  <c r="BF76"/>
  <c r="BF75"/>
  <c r="BF72"/>
  <c r="BF71"/>
  <c r="BF69"/>
  <c r="BF68"/>
  <c r="BJ63"/>
  <c r="BF63"/>
  <c r="BF54"/>
  <c r="BJ50"/>
  <c r="BF50"/>
  <c r="BF49"/>
  <c r="BF48"/>
  <c r="BF47"/>
  <c r="BF46"/>
  <c r="BF45"/>
  <c r="BF44"/>
  <c r="BF43"/>
  <c r="BF42"/>
  <c r="BF41"/>
  <c r="BF40"/>
  <c r="BF39"/>
  <c r="BF38"/>
  <c r="BF36"/>
  <c r="BF35"/>
  <c r="BF32"/>
  <c r="BF31"/>
  <c r="BF30"/>
  <c r="BF27"/>
  <c r="BJ25" i="13"/>
  <c r="BJ32"/>
  <c r="BJ37"/>
  <c r="BJ55"/>
  <c r="BJ22"/>
  <c r="BJ78"/>
  <c r="BJ67"/>
  <c r="BJ21"/>
  <c r="BJ108"/>
  <c r="BJ122"/>
  <c r="BJ105"/>
  <c r="BJ157"/>
  <c r="BJ156"/>
  <c r="BJ154"/>
  <c r="BJ20"/>
  <c r="BJ166"/>
  <c r="BI25"/>
  <c r="BI32"/>
  <c r="BI37"/>
  <c r="BI55"/>
  <c r="BI22"/>
  <c r="BI78"/>
  <c r="BI67"/>
  <c r="BI21"/>
  <c r="BI105"/>
  <c r="BI140"/>
  <c r="BI139"/>
  <c r="BI157"/>
  <c r="BI156"/>
  <c r="BI154"/>
  <c r="BI20"/>
  <c r="BI166"/>
  <c r="BH25"/>
  <c r="BH32"/>
  <c r="BH37"/>
  <c r="BH55"/>
  <c r="BH22"/>
  <c r="BH78"/>
  <c r="BH67"/>
  <c r="BH21"/>
  <c r="BH105"/>
  <c r="BH140"/>
  <c r="BH139"/>
  <c r="BH157"/>
  <c r="BH156"/>
  <c r="BH154"/>
  <c r="BH20"/>
  <c r="BH166"/>
  <c r="BG25"/>
  <c r="BG32"/>
  <c r="BG37"/>
  <c r="BG55"/>
  <c r="BG22"/>
  <c r="BG78"/>
  <c r="BG67"/>
  <c r="BG21"/>
  <c r="BG105"/>
  <c r="BG143"/>
  <c r="BG140"/>
  <c r="BG139"/>
  <c r="BG157"/>
  <c r="BG156"/>
  <c r="BG154"/>
  <c r="BG20"/>
  <c r="BG166"/>
  <c r="BF25"/>
  <c r="BF32"/>
  <c r="BF38"/>
  <c r="BF39"/>
  <c r="BF40"/>
  <c r="BF41"/>
  <c r="BF42"/>
  <c r="BF43"/>
  <c r="BF44"/>
  <c r="BF45"/>
  <c r="BF46"/>
  <c r="BF47"/>
  <c r="BF48"/>
  <c r="BF49"/>
  <c r="BF51"/>
  <c r="BF37"/>
  <c r="BF52"/>
  <c r="BF56"/>
  <c r="BF60"/>
  <c r="BF61"/>
  <c r="BF59"/>
  <c r="BF58"/>
  <c r="BF55"/>
  <c r="BF64"/>
  <c r="BF65"/>
  <c r="BF66"/>
  <c r="BF22"/>
  <c r="BF70"/>
  <c r="BF83"/>
  <c r="BF84"/>
  <c r="BF85"/>
  <c r="BF89"/>
  <c r="BF90"/>
  <c r="BF78"/>
  <c r="BF96"/>
  <c r="BF97"/>
  <c r="BF73"/>
  <c r="BF74"/>
  <c r="BF95"/>
  <c r="BF94"/>
  <c r="BF98"/>
  <c r="BF67"/>
  <c r="BF21"/>
  <c r="BF105"/>
  <c r="BF124"/>
  <c r="BF139"/>
  <c r="BF154"/>
  <c r="BF165"/>
  <c r="BF20"/>
  <c r="BF166"/>
  <c r="BF164"/>
  <c r="BF163"/>
  <c r="BF162"/>
  <c r="BF160"/>
  <c r="BF159"/>
  <c r="BF158"/>
  <c r="BF157"/>
  <c r="BF156"/>
  <c r="BF155"/>
  <c r="BF153"/>
  <c r="BF152"/>
  <c r="BF151"/>
  <c r="BF150"/>
  <c r="BF149"/>
  <c r="BF148"/>
  <c r="BF147"/>
  <c r="BF146"/>
  <c r="BF145"/>
  <c r="BF144"/>
  <c r="BF143"/>
  <c r="BF142"/>
  <c r="BF141"/>
  <c r="BF140"/>
  <c r="BF138"/>
  <c r="BF137"/>
  <c r="BF136"/>
  <c r="BF135"/>
  <c r="BF134"/>
  <c r="BF133"/>
  <c r="BF132"/>
  <c r="BF131"/>
  <c r="BF130"/>
  <c r="BF129"/>
  <c r="BF128"/>
  <c r="BF127"/>
  <c r="BF126"/>
  <c r="BF125"/>
  <c r="BF123"/>
  <c r="BI122"/>
  <c r="BH122"/>
  <c r="BG122"/>
  <c r="BF116"/>
  <c r="BF117"/>
  <c r="BF119"/>
  <c r="BF121"/>
  <c r="BF122"/>
  <c r="BJ115"/>
  <c r="BF115"/>
  <c r="BF114"/>
  <c r="BF113"/>
  <c r="BF111"/>
  <c r="BF110"/>
  <c r="BF108"/>
  <c r="BF107"/>
  <c r="BF106"/>
  <c r="BF104"/>
  <c r="BF103"/>
  <c r="BF102"/>
  <c r="BF101"/>
  <c r="BF100"/>
  <c r="BF92"/>
  <c r="BF91"/>
  <c r="BF88"/>
  <c r="BF87"/>
  <c r="BF82"/>
  <c r="BF81"/>
  <c r="BF79"/>
  <c r="BF77"/>
  <c r="BF76"/>
  <c r="BF75"/>
  <c r="BF72"/>
  <c r="BF71"/>
  <c r="BF69"/>
  <c r="BF68"/>
  <c r="BJ63"/>
  <c r="BF63"/>
  <c r="BF57"/>
  <c r="BF54"/>
  <c r="BJ50"/>
  <c r="BF50"/>
  <c r="BF36"/>
  <c r="BF35"/>
  <c r="BF34"/>
  <c r="BF33"/>
  <c r="BF31"/>
  <c r="BF30"/>
  <c r="BF29"/>
  <c r="BF28"/>
  <c r="BF27"/>
  <c r="BF26"/>
  <c r="BJ25" i="14"/>
  <c r="BJ30"/>
  <c r="BJ33"/>
  <c r="BJ49"/>
  <c r="BJ22"/>
  <c r="BJ76"/>
  <c r="BJ72"/>
  <c r="BJ61"/>
  <c r="BJ21"/>
  <c r="BJ104"/>
  <c r="BJ116"/>
  <c r="BJ101"/>
  <c r="BJ151"/>
  <c r="BJ150"/>
  <c r="BJ148"/>
  <c r="BJ20"/>
  <c r="BJ161"/>
  <c r="BI25"/>
  <c r="BI30"/>
  <c r="BI33"/>
  <c r="BI49"/>
  <c r="BI22"/>
  <c r="BI76"/>
  <c r="BI72"/>
  <c r="BI61"/>
  <c r="BI21"/>
  <c r="BI101"/>
  <c r="BI134"/>
  <c r="BI133"/>
  <c r="BI151"/>
  <c r="BI150"/>
  <c r="BI148"/>
  <c r="BI20"/>
  <c r="BI161"/>
  <c r="BH25"/>
  <c r="BH30"/>
  <c r="BH33"/>
  <c r="BH49"/>
  <c r="BH22"/>
  <c r="BH76"/>
  <c r="BH72"/>
  <c r="BH61"/>
  <c r="BH21"/>
  <c r="BH101"/>
  <c r="BH134"/>
  <c r="BH133"/>
  <c r="BH151"/>
  <c r="BH150"/>
  <c r="BH148"/>
  <c r="BH20"/>
  <c r="BH161"/>
  <c r="BG25"/>
  <c r="BG30"/>
  <c r="BG33"/>
  <c r="BG49"/>
  <c r="BG22"/>
  <c r="BG76"/>
  <c r="BG72"/>
  <c r="BG61"/>
  <c r="BG21"/>
  <c r="BG101"/>
  <c r="BG137"/>
  <c r="BG134"/>
  <c r="BG133"/>
  <c r="BG151"/>
  <c r="BG150"/>
  <c r="BG148"/>
  <c r="BG20"/>
  <c r="BG161"/>
  <c r="BF25"/>
  <c r="BF30"/>
  <c r="BF33"/>
  <c r="BF47"/>
  <c r="BF50"/>
  <c r="BF51"/>
  <c r="BF52"/>
  <c r="BF56"/>
  <c r="BF49"/>
  <c r="BF58"/>
  <c r="BF59"/>
  <c r="BF60"/>
  <c r="BF22"/>
  <c r="BF64"/>
  <c r="BF72"/>
  <c r="BF92"/>
  <c r="BF93"/>
  <c r="BF67"/>
  <c r="BF68"/>
  <c r="BF90"/>
  <c r="BF94"/>
  <c r="BF61"/>
  <c r="BF21"/>
  <c r="BF101"/>
  <c r="BF118"/>
  <c r="BF133"/>
  <c r="BF149"/>
  <c r="BF150"/>
  <c r="BF154"/>
  <c r="BF148"/>
  <c r="BF160"/>
  <c r="BF20"/>
  <c r="BF161"/>
  <c r="BF159"/>
  <c r="BF158"/>
  <c r="BF157"/>
  <c r="BF153"/>
  <c r="BF152"/>
  <c r="BF151"/>
  <c r="BF147"/>
  <c r="BF146"/>
  <c r="BF145"/>
  <c r="BF144"/>
  <c r="BF143"/>
  <c r="BF142"/>
  <c r="BF141"/>
  <c r="BF140"/>
  <c r="BF139"/>
  <c r="BF138"/>
  <c r="BF137"/>
  <c r="BF136"/>
  <c r="BF135"/>
  <c r="BF134"/>
  <c r="BF132"/>
  <c r="BF131"/>
  <c r="BF130"/>
  <c r="BF129"/>
  <c r="BF128"/>
  <c r="BF127"/>
  <c r="BF126"/>
  <c r="BF125"/>
  <c r="BF124"/>
  <c r="BF123"/>
  <c r="BF122"/>
  <c r="BF121"/>
  <c r="BF120"/>
  <c r="BF119"/>
  <c r="BF117"/>
  <c r="BI116"/>
  <c r="BH116"/>
  <c r="BG116"/>
  <c r="BF111"/>
  <c r="BF112"/>
  <c r="BF114"/>
  <c r="BF115"/>
  <c r="BF116"/>
  <c r="BJ110"/>
  <c r="BF110"/>
  <c r="BF109"/>
  <c r="BF108"/>
  <c r="BF106"/>
  <c r="BF105"/>
  <c r="BF104"/>
  <c r="BF103"/>
  <c r="BF102"/>
  <c r="BF100"/>
  <c r="BF99"/>
  <c r="BF98"/>
  <c r="BF97"/>
  <c r="BF96"/>
  <c r="BF89"/>
  <c r="BF88"/>
  <c r="BF87"/>
  <c r="BJ86"/>
  <c r="BF86"/>
  <c r="BF85"/>
  <c r="BF84"/>
  <c r="BF83"/>
  <c r="BF82"/>
  <c r="BF81"/>
  <c r="BF80"/>
  <c r="BF78"/>
  <c r="BF77"/>
  <c r="BF76"/>
  <c r="BF75"/>
  <c r="BF74"/>
  <c r="BF73"/>
  <c r="BF71"/>
  <c r="BF70"/>
  <c r="BF69"/>
  <c r="BF66"/>
  <c r="BF65"/>
  <c r="BF63"/>
  <c r="BF62"/>
  <c r="BF53"/>
  <c r="BF48"/>
  <c r="BJ46"/>
  <c r="BF46"/>
  <c r="BF45"/>
  <c r="BF44"/>
  <c r="BF43"/>
  <c r="BF42"/>
  <c r="BF41"/>
  <c r="BF40"/>
  <c r="BF39"/>
  <c r="BF38"/>
  <c r="BF37"/>
  <c r="BF36"/>
  <c r="BF35"/>
  <c r="BF34"/>
  <c r="BF32"/>
  <c r="BF31"/>
  <c r="BF29"/>
  <c r="BF28"/>
  <c r="BF27"/>
  <c r="BF26"/>
  <c r="AL33"/>
  <c r="AP33"/>
  <c r="AL49"/>
  <c r="AP49"/>
  <c r="AL61"/>
  <c r="AP61"/>
  <c r="AP116"/>
  <c r="AP110"/>
  <c r="AP104"/>
  <c r="AP101"/>
  <c r="AJ133"/>
  <c r="AJ134"/>
  <c r="AJ137"/>
  <c r="AP148"/>
  <c r="AP22"/>
  <c r="AP21"/>
  <c r="AP20"/>
  <c r="AP161"/>
  <c r="AL22"/>
  <c r="AL21"/>
  <c r="AL20"/>
  <c r="AL161"/>
  <c r="AJ22"/>
  <c r="AJ21"/>
  <c r="AJ20"/>
  <c r="AJ161"/>
  <c r="AH148"/>
  <c r="AH133"/>
  <c r="AH101"/>
  <c r="AH61"/>
  <c r="AH49"/>
  <c r="AH30"/>
  <c r="AH33"/>
  <c r="AH22"/>
  <c r="AH21"/>
  <c r="AH20"/>
  <c r="AH161"/>
  <c r="AH31"/>
  <c r="AH32"/>
  <c r="AH34"/>
  <c r="AH35"/>
  <c r="AH36"/>
  <c r="AH37"/>
  <c r="AH38"/>
  <c r="AH39"/>
  <c r="AH40"/>
  <c r="AH41"/>
  <c r="AH42"/>
  <c r="AH43"/>
  <c r="AH44"/>
  <c r="AH45"/>
  <c r="AH46"/>
  <c r="AH47"/>
  <c r="AH48"/>
  <c r="AH50"/>
  <c r="AH51"/>
  <c r="AH52"/>
  <c r="AH53"/>
  <c r="AH54"/>
  <c r="AH55"/>
  <c r="AH56"/>
  <c r="AH57"/>
  <c r="AH58"/>
  <c r="AH59"/>
  <c r="AH60"/>
  <c r="AH62"/>
  <c r="AH63"/>
  <c r="AH64"/>
  <c r="AH65"/>
  <c r="AH66"/>
  <c r="AH67"/>
  <c r="AH68"/>
  <c r="AH69"/>
  <c r="AH70"/>
  <c r="AH71"/>
  <c r="AH72"/>
  <c r="AH73"/>
  <c r="AH74"/>
  <c r="AH75"/>
  <c r="AH76"/>
  <c r="AH77"/>
  <c r="AH78"/>
  <c r="AH79"/>
  <c r="AH80"/>
  <c r="AH81"/>
  <c r="AH82"/>
  <c r="AH83"/>
  <c r="AH84"/>
  <c r="AH85"/>
  <c r="AH86"/>
  <c r="AH87"/>
  <c r="AH88"/>
  <c r="AH89"/>
  <c r="AH90"/>
  <c r="AH91"/>
  <c r="AH92"/>
  <c r="AH93"/>
  <c r="AH94"/>
  <c r="AH95"/>
  <c r="AH96"/>
  <c r="AH97"/>
  <c r="AH98"/>
  <c r="AH99"/>
  <c r="AH100"/>
  <c r="AH102"/>
  <c r="AH103"/>
  <c r="AH104"/>
  <c r="AH105"/>
  <c r="AH106"/>
  <c r="AH107"/>
  <c r="AH108"/>
  <c r="AH109"/>
  <c r="AH110"/>
  <c r="AH111"/>
  <c r="AH112"/>
  <c r="AH113"/>
  <c r="AH114"/>
  <c r="AH115"/>
  <c r="AH116"/>
  <c r="AH117"/>
  <c r="AH118"/>
  <c r="AH119"/>
  <c r="AH120"/>
  <c r="AH121"/>
  <c r="AH122"/>
  <c r="AH123"/>
  <c r="AH124"/>
  <c r="AH125"/>
  <c r="AH126"/>
  <c r="AH127"/>
  <c r="AH128"/>
  <c r="AH129"/>
  <c r="AH130"/>
  <c r="AH131"/>
  <c r="AH132"/>
  <c r="AH134"/>
  <c r="AH135"/>
  <c r="AH136"/>
  <c r="AH137"/>
  <c r="AH138"/>
  <c r="AH139"/>
  <c r="AH140"/>
  <c r="AH141"/>
  <c r="AH142"/>
  <c r="AH143"/>
  <c r="AH144"/>
  <c r="AH145"/>
  <c r="AH146"/>
  <c r="AH147"/>
  <c r="AH149"/>
  <c r="AH150"/>
  <c r="AH151"/>
  <c r="AH152"/>
  <c r="AH153"/>
  <c r="AH154"/>
  <c r="AH120" i="15"/>
  <c r="AH122"/>
  <c r="AH123"/>
  <c r="AH101"/>
  <c r="AH102"/>
  <c r="AJ102"/>
  <c r="AJ101"/>
  <c r="AH70"/>
  <c r="AH44"/>
  <c r="AL44"/>
  <c r="AH20"/>
  <c r="AH19"/>
  <c r="AH18"/>
  <c r="AH134"/>
  <c r="AJ20"/>
  <c r="AJ19"/>
  <c r="AJ18"/>
  <c r="AJ134"/>
  <c r="AL20"/>
  <c r="AL19"/>
  <c r="AL18"/>
  <c r="AL134"/>
  <c r="AP26"/>
  <c r="AP28"/>
  <c r="AP30"/>
  <c r="AP32"/>
  <c r="AP37"/>
  <c r="AP38"/>
  <c r="AP39"/>
  <c r="AP40"/>
  <c r="AP41"/>
  <c r="AP43"/>
  <c r="AP36"/>
  <c r="AP20"/>
  <c r="AP44"/>
  <c r="AP19"/>
  <c r="AP70"/>
  <c r="AP101"/>
  <c r="AP120"/>
  <c r="AP18"/>
  <c r="AP134"/>
  <c r="AP23"/>
  <c r="AP24"/>
  <c r="AP25"/>
  <c r="AP27"/>
  <c r="AP29"/>
  <c r="AP31"/>
  <c r="AP33"/>
  <c r="AP34"/>
  <c r="AP35"/>
  <c r="AP45"/>
  <c r="AP46"/>
  <c r="AP47"/>
  <c r="AP48"/>
  <c r="AP49"/>
  <c r="AP50"/>
  <c r="AP51"/>
  <c r="AP52"/>
  <c r="AP53"/>
  <c r="AP54"/>
  <c r="AP55"/>
  <c r="AP56"/>
  <c r="AP57"/>
  <c r="AP58"/>
  <c r="AP59"/>
  <c r="AP60"/>
  <c r="AP61"/>
  <c r="AP62"/>
  <c r="AP63"/>
  <c r="AP64"/>
  <c r="AP65"/>
  <c r="AP66"/>
  <c r="AP67"/>
  <c r="AP68"/>
  <c r="AP69"/>
  <c r="AP71"/>
  <c r="AP72"/>
  <c r="AP73"/>
  <c r="AP74"/>
  <c r="AP75"/>
  <c r="AP76"/>
  <c r="AP77"/>
  <c r="AP78"/>
  <c r="AP79"/>
  <c r="AP80"/>
  <c r="AP81"/>
  <c r="AP82"/>
  <c r="AP83"/>
  <c r="AP84"/>
  <c r="AP85"/>
  <c r="AP86"/>
  <c r="AP87"/>
  <c r="AP88"/>
  <c r="AP89"/>
  <c r="AP90"/>
  <c r="AP91"/>
  <c r="AP92"/>
  <c r="AP93"/>
  <c r="AP94"/>
  <c r="AP95"/>
  <c r="AP96"/>
  <c r="AP97"/>
  <c r="AP98"/>
  <c r="AP99"/>
  <c r="AP100"/>
  <c r="AP102"/>
  <c r="AP103"/>
  <c r="AP104"/>
  <c r="AP105"/>
  <c r="AP106"/>
  <c r="AP107"/>
  <c r="AP108"/>
  <c r="AP109"/>
  <c r="AP110"/>
  <c r="AP111"/>
  <c r="AP112"/>
  <c r="AP113"/>
  <c r="AP114"/>
  <c r="AP115"/>
  <c r="AP116"/>
  <c r="AP117"/>
  <c r="AP118"/>
  <c r="AP119"/>
  <c r="AP121"/>
  <c r="AP122"/>
  <c r="AP123"/>
  <c r="AP124"/>
  <c r="AP125"/>
  <c r="AP126"/>
  <c r="AP127"/>
  <c r="AP22"/>
  <c r="AP156" i="13"/>
  <c r="AP154"/>
  <c r="AP157"/>
  <c r="AJ139"/>
  <c r="AJ140"/>
  <c r="AJ143"/>
  <c r="AP122"/>
  <c r="AP115"/>
  <c r="AP108"/>
  <c r="AP105"/>
  <c r="AH82"/>
  <c r="AH84"/>
  <c r="AH85"/>
  <c r="AH89"/>
  <c r="AH90"/>
  <c r="AH78"/>
  <c r="AL78"/>
  <c r="AP78"/>
  <c r="AL67"/>
  <c r="AP67"/>
  <c r="AL55"/>
  <c r="AP55"/>
  <c r="AL37"/>
  <c r="AP37"/>
  <c r="AP32"/>
  <c r="AH26"/>
  <c r="AH31"/>
  <c r="AH32"/>
  <c r="AH37"/>
  <c r="AH52"/>
  <c r="AH53"/>
  <c r="AH55"/>
  <c r="AH22"/>
  <c r="AH67"/>
  <c r="AH21"/>
  <c r="AH105"/>
  <c r="AH139"/>
  <c r="AH154"/>
  <c r="AH20"/>
  <c r="AH166"/>
  <c r="AJ20"/>
  <c r="AJ166"/>
  <c r="AL22"/>
  <c r="AL21"/>
  <c r="AL20"/>
  <c r="AL166"/>
  <c r="AP22"/>
  <c r="AP21"/>
  <c r="AP20"/>
  <c r="AP166"/>
  <c r="AH160"/>
  <c r="AH27"/>
  <c r="AH28"/>
  <c r="AH29"/>
  <c r="AH30"/>
  <c r="AH33"/>
  <c r="AH34"/>
  <c r="AH35"/>
  <c r="AH36"/>
  <c r="AH38"/>
  <c r="AH39"/>
  <c r="AH40"/>
  <c r="AH41"/>
  <c r="AH42"/>
  <c r="AH43"/>
  <c r="AH44"/>
  <c r="AH45"/>
  <c r="AH46"/>
  <c r="AH47"/>
  <c r="AH48"/>
  <c r="AH49"/>
  <c r="AH50"/>
  <c r="AH51"/>
  <c r="AH54"/>
  <c r="AH56"/>
  <c r="AH57"/>
  <c r="AH58"/>
  <c r="AH59"/>
  <c r="AH60"/>
  <c r="AH61"/>
  <c r="AH62"/>
  <c r="AH63"/>
  <c r="AH64"/>
  <c r="AH65"/>
  <c r="AH66"/>
  <c r="AH68"/>
  <c r="AH69"/>
  <c r="AH70"/>
  <c r="AH71"/>
  <c r="AH72"/>
  <c r="AH73"/>
  <c r="AH74"/>
  <c r="AH75"/>
  <c r="AH76"/>
  <c r="AH77"/>
  <c r="AH79"/>
  <c r="AH80"/>
  <c r="AH81"/>
  <c r="AH83"/>
  <c r="AH86"/>
  <c r="AH87"/>
  <c r="AH88"/>
  <c r="AH91"/>
  <c r="AH92"/>
  <c r="AH93"/>
  <c r="AH94"/>
  <c r="AH95"/>
  <c r="AH96"/>
  <c r="AH97"/>
  <c r="AH98"/>
  <c r="AH99"/>
  <c r="AH100"/>
  <c r="AH101"/>
  <c r="AH102"/>
  <c r="AH103"/>
  <c r="AH104"/>
  <c r="AH106"/>
  <c r="AH107"/>
  <c r="AH108"/>
  <c r="AH109"/>
  <c r="AH110"/>
  <c r="AH111"/>
  <c r="AH112"/>
  <c r="AH113"/>
  <c r="AH114"/>
  <c r="AH115"/>
  <c r="AH116"/>
  <c r="AH117"/>
  <c r="AH118"/>
  <c r="AH119"/>
  <c r="AH120"/>
  <c r="AH121"/>
  <c r="AH122"/>
  <c r="AH123"/>
  <c r="AH124"/>
  <c r="AH125"/>
  <c r="AH126"/>
  <c r="AH127"/>
  <c r="AH128"/>
  <c r="AH129"/>
  <c r="AH130"/>
  <c r="AH131"/>
  <c r="AH132"/>
  <c r="AH133"/>
  <c r="AH134"/>
  <c r="AH135"/>
  <c r="AH136"/>
  <c r="AH137"/>
  <c r="AH138"/>
  <c r="AH140"/>
  <c r="AH141"/>
  <c r="AH142"/>
  <c r="AH143"/>
  <c r="AH144"/>
  <c r="AH145"/>
  <c r="AH146"/>
  <c r="AH147"/>
  <c r="AH148"/>
  <c r="AH149"/>
  <c r="AH150"/>
  <c r="AH151"/>
  <c r="AH152"/>
  <c r="AH153"/>
  <c r="AH155"/>
  <c r="AH156"/>
  <c r="AH157"/>
  <c r="AH158"/>
  <c r="AH159"/>
  <c r="AJ22"/>
  <c r="AJ21"/>
  <c r="AP150" i="12"/>
  <c r="AP152"/>
  <c r="AP153"/>
  <c r="AJ135"/>
  <c r="AJ136"/>
  <c r="AJ139"/>
  <c r="AP118"/>
  <c r="AP113"/>
  <c r="AP106"/>
  <c r="AP103"/>
  <c r="AL78"/>
  <c r="AP78"/>
  <c r="AH78"/>
  <c r="AH95"/>
  <c r="AH98"/>
  <c r="AH94"/>
  <c r="AH67"/>
  <c r="AL67"/>
  <c r="AP67"/>
  <c r="AL55"/>
  <c r="AP55"/>
  <c r="AP34"/>
  <c r="AL37"/>
  <c r="AP37"/>
  <c r="AH33"/>
  <c r="AH37"/>
  <c r="AH34"/>
  <c r="AH55"/>
  <c r="AH22"/>
  <c r="AH21"/>
  <c r="AH103"/>
  <c r="AH135"/>
  <c r="AH150"/>
  <c r="AH20"/>
  <c r="AJ22"/>
  <c r="AJ21"/>
  <c r="AJ20"/>
  <c r="AL22"/>
  <c r="AL21"/>
  <c r="AL20"/>
  <c r="AP22"/>
  <c r="AP21"/>
  <c r="AP20"/>
  <c r="AH162"/>
  <c r="AJ162"/>
  <c r="AL162"/>
  <c r="AP162"/>
  <c r="AH35"/>
  <c r="AH36"/>
  <c r="AH38"/>
  <c r="AH39"/>
  <c r="AH40"/>
  <c r="AH41"/>
  <c r="AH42"/>
  <c r="AH43"/>
  <c r="AH44"/>
  <c r="AH45"/>
  <c r="AH46"/>
  <c r="AH47"/>
  <c r="AH48"/>
  <c r="AH49"/>
  <c r="AH50"/>
  <c r="AH51"/>
  <c r="AH52"/>
  <c r="AH53"/>
  <c r="AH54"/>
  <c r="AH56"/>
  <c r="AH57"/>
  <c r="AH58"/>
  <c r="AH59"/>
  <c r="AH60"/>
  <c r="AH61"/>
  <c r="AH62"/>
  <c r="AH63"/>
  <c r="AH64"/>
  <c r="AH65"/>
  <c r="AH66"/>
  <c r="AH68"/>
  <c r="AH69"/>
  <c r="AH70"/>
  <c r="AH71"/>
  <c r="AH72"/>
  <c r="AH73"/>
  <c r="AH74"/>
  <c r="AH75"/>
  <c r="AH76"/>
  <c r="AH77"/>
  <c r="AH79"/>
  <c r="AH80"/>
  <c r="AH81"/>
  <c r="AH82"/>
  <c r="AH83"/>
  <c r="AH84"/>
  <c r="AH85"/>
  <c r="AH86"/>
  <c r="AH87"/>
  <c r="AH88"/>
  <c r="AH89"/>
  <c r="AH90"/>
  <c r="AH91"/>
  <c r="AH92"/>
  <c r="AH93"/>
  <c r="AH96"/>
  <c r="AH97"/>
  <c r="AH99"/>
  <c r="AH100"/>
  <c r="AH101"/>
  <c r="AH102"/>
  <c r="AH104"/>
  <c r="AH105"/>
  <c r="AH106"/>
  <c r="AH107"/>
  <c r="AH108"/>
  <c r="AH109"/>
  <c r="AH110"/>
  <c r="AH111"/>
  <c r="AH112"/>
  <c r="AH113"/>
  <c r="AH114"/>
  <c r="AH115"/>
  <c r="AH116"/>
  <c r="AH117"/>
  <c r="AH118"/>
  <c r="AH119"/>
  <c r="AH120"/>
  <c r="AH121"/>
  <c r="AH122"/>
  <c r="AH123"/>
  <c r="AH124"/>
  <c r="AH125"/>
  <c r="AH126"/>
  <c r="AH127"/>
  <c r="AH128"/>
  <c r="AH129"/>
  <c r="AH130"/>
  <c r="AH131"/>
  <c r="AH132"/>
  <c r="AH133"/>
  <c r="AH134"/>
  <c r="AH136"/>
  <c r="AH137"/>
  <c r="AH138"/>
  <c r="AH139"/>
  <c r="AH140"/>
  <c r="AH141"/>
  <c r="AH142"/>
  <c r="AH143"/>
  <c r="AH144"/>
  <c r="AH145"/>
  <c r="AH146"/>
  <c r="AH147"/>
  <c r="AH148"/>
  <c r="AH149"/>
  <c r="AH151"/>
  <c r="AH152"/>
  <c r="AH153"/>
  <c r="AH154"/>
  <c r="AH155"/>
  <c r="AH156"/>
  <c r="AL77" i="11"/>
  <c r="AP81"/>
  <c r="AP77"/>
  <c r="AO77"/>
  <c r="AO66"/>
  <c r="AK77"/>
  <c r="AK66"/>
  <c r="AI77"/>
  <c r="AI66"/>
  <c r="AM77"/>
  <c r="AM66"/>
  <c r="AG66"/>
  <c r="AL66"/>
  <c r="AP66"/>
  <c r="AH66"/>
  <c r="AH22"/>
  <c r="AL32"/>
  <c r="AP32"/>
  <c r="AP151"/>
  <c r="AP153"/>
  <c r="AP154"/>
  <c r="AJ136"/>
  <c r="AJ137"/>
  <c r="AJ140"/>
  <c r="AP119"/>
  <c r="AP114"/>
  <c r="AP106"/>
  <c r="AP103"/>
  <c r="AL81"/>
  <c r="AL54"/>
  <c r="AP54"/>
  <c r="AL37"/>
  <c r="AP37"/>
  <c r="AP22"/>
  <c r="AP21"/>
  <c r="AP20"/>
  <c r="AP162"/>
  <c r="AL22"/>
  <c r="AL21"/>
  <c r="AL20"/>
  <c r="AL162"/>
  <c r="AJ20"/>
  <c r="AJ162"/>
  <c r="AH37"/>
  <c r="AH54"/>
  <c r="AH32"/>
  <c r="AH21"/>
  <c r="AH103"/>
  <c r="AH136"/>
  <c r="AH151"/>
  <c r="AH20"/>
  <c r="AH162"/>
  <c r="AH34"/>
  <c r="AH35"/>
  <c r="AH36"/>
  <c r="AH38"/>
  <c r="AH39"/>
  <c r="AH40"/>
  <c r="AH41"/>
  <c r="AH42"/>
  <c r="AH43"/>
  <c r="AH44"/>
  <c r="AH45"/>
  <c r="AH46"/>
  <c r="AH47"/>
  <c r="AH48"/>
  <c r="AH49"/>
  <c r="AH50"/>
  <c r="AH51"/>
  <c r="AH52"/>
  <c r="AH53"/>
  <c r="AH55"/>
  <c r="AH56"/>
  <c r="AH57"/>
  <c r="AH58"/>
  <c r="AH59"/>
  <c r="AH60"/>
  <c r="AH61"/>
  <c r="AH62"/>
  <c r="AH63"/>
  <c r="AH64"/>
  <c r="AH65"/>
  <c r="AH67"/>
  <c r="AH68"/>
  <c r="AH69"/>
  <c r="AH70"/>
  <c r="AH71"/>
  <c r="AH72"/>
  <c r="AH73"/>
  <c r="AH74"/>
  <c r="AH75"/>
  <c r="AH76"/>
  <c r="AH77"/>
  <c r="AH78"/>
  <c r="AH79"/>
  <c r="AH80"/>
  <c r="AH81"/>
  <c r="AH82"/>
  <c r="AH83"/>
  <c r="AH84"/>
  <c r="AH85"/>
  <c r="AH86"/>
  <c r="AH87"/>
  <c r="AH88"/>
  <c r="AH89"/>
  <c r="AH90"/>
  <c r="AH91"/>
  <c r="AH92"/>
  <c r="AH93"/>
  <c r="AH94"/>
  <c r="AH95"/>
  <c r="AH96"/>
  <c r="AH97"/>
  <c r="AH98"/>
  <c r="AH99"/>
  <c r="AH100"/>
  <c r="AH101"/>
  <c r="AH102"/>
  <c r="AH104"/>
  <c r="AH105"/>
  <c r="AH106"/>
  <c r="AH107"/>
  <c r="AH108"/>
  <c r="AH109"/>
  <c r="AH110"/>
  <c r="AH111"/>
  <c r="AH112"/>
  <c r="AH113"/>
  <c r="AH114"/>
  <c r="AH115"/>
  <c r="AH116"/>
  <c r="AH117"/>
  <c r="AH118"/>
  <c r="AH119"/>
  <c r="AH120"/>
  <c r="AH121"/>
  <c r="AH122"/>
  <c r="AH123"/>
  <c r="AH124"/>
  <c r="AH125"/>
  <c r="AH126"/>
  <c r="AH127"/>
  <c r="AH128"/>
  <c r="AH129"/>
  <c r="AH130"/>
  <c r="AH131"/>
  <c r="AH132"/>
  <c r="AH133"/>
  <c r="AH134"/>
  <c r="AH135"/>
  <c r="AH137"/>
  <c r="AH138"/>
  <c r="AH139"/>
  <c r="AH140"/>
  <c r="AH141"/>
  <c r="AH142"/>
  <c r="AH143"/>
  <c r="AH144"/>
  <c r="AH145"/>
  <c r="AH146"/>
  <c r="AH147"/>
  <c r="AH148"/>
  <c r="AH149"/>
  <c r="AH150"/>
  <c r="AH152"/>
  <c r="AH153"/>
  <c r="AH154"/>
  <c r="AH155"/>
  <c r="AH156"/>
  <c r="AH157"/>
  <c r="AH158"/>
  <c r="AH159"/>
  <c r="AH160"/>
  <c r="AH33"/>
  <c r="AH133" i="18"/>
  <c r="AH132"/>
  <c r="AH130"/>
  <c r="AH115"/>
  <c r="AH112"/>
  <c r="AH111"/>
  <c r="AJ112"/>
  <c r="AJ111"/>
  <c r="AH80"/>
  <c r="AL47"/>
  <c r="AH47"/>
  <c r="AH20"/>
  <c r="AH19"/>
  <c r="AH18"/>
  <c r="AH143"/>
  <c r="AJ20"/>
  <c r="AJ19"/>
  <c r="AJ18"/>
  <c r="AJ143"/>
  <c r="AL20"/>
  <c r="AL19"/>
  <c r="AL18"/>
  <c r="AL143"/>
  <c r="AP29"/>
  <c r="AP31"/>
  <c r="AP34"/>
  <c r="AP35"/>
  <c r="AP39"/>
  <c r="AP40"/>
  <c r="AP42"/>
  <c r="AP44"/>
  <c r="AP45"/>
  <c r="AP28"/>
  <c r="AP30"/>
  <c r="AP37"/>
  <c r="AP38"/>
  <c r="AP46"/>
  <c r="AP23"/>
  <c r="AP20"/>
  <c r="AP47"/>
  <c r="AP76"/>
  <c r="AP19"/>
  <c r="AP80"/>
  <c r="AP111"/>
  <c r="AP130"/>
  <c r="AP98"/>
  <c r="AP126"/>
  <c r="AP18"/>
  <c r="AP143"/>
  <c r="AP24"/>
  <c r="AP25"/>
  <c r="AP26"/>
  <c r="AP27"/>
  <c r="AP32"/>
  <c r="AP33"/>
  <c r="AP36"/>
  <c r="AP41"/>
  <c r="AP43"/>
  <c r="AP48"/>
  <c r="AP49"/>
  <c r="AP50"/>
  <c r="AP51"/>
  <c r="AP52"/>
  <c r="AP53"/>
  <c r="AP54"/>
  <c r="AP55"/>
  <c r="AP56"/>
  <c r="AP57"/>
  <c r="AP58"/>
  <c r="AP59"/>
  <c r="AP60"/>
  <c r="AP61"/>
  <c r="AP62"/>
  <c r="AP63"/>
  <c r="AP64"/>
  <c r="AP65"/>
  <c r="AP66"/>
  <c r="AP67"/>
  <c r="AP68"/>
  <c r="AP69"/>
  <c r="AP70"/>
  <c r="AP71"/>
  <c r="AP72"/>
  <c r="AP73"/>
  <c r="AP74"/>
  <c r="AP75"/>
  <c r="AP77"/>
  <c r="AP78"/>
  <c r="AP79"/>
  <c r="AP81"/>
  <c r="AP82"/>
  <c r="AP83"/>
  <c r="AP84"/>
  <c r="AP85"/>
  <c r="AP86"/>
  <c r="AP87"/>
  <c r="AP88"/>
  <c r="AP89"/>
  <c r="AP90"/>
  <c r="AP91"/>
  <c r="AP92"/>
  <c r="AP93"/>
  <c r="AP94"/>
  <c r="AP95"/>
  <c r="AP96"/>
  <c r="AP97"/>
  <c r="AP99"/>
  <c r="AP100"/>
  <c r="AP101"/>
  <c r="AP102"/>
  <c r="AP103"/>
  <c r="AP104"/>
  <c r="AP105"/>
  <c r="AP106"/>
  <c r="AP107"/>
  <c r="AP108"/>
  <c r="AP109"/>
  <c r="AP110"/>
  <c r="AP112"/>
  <c r="AP113"/>
  <c r="AP114"/>
  <c r="AP115"/>
  <c r="AP116"/>
  <c r="AP117"/>
  <c r="AP118"/>
  <c r="AP119"/>
  <c r="AP120"/>
  <c r="AP121"/>
  <c r="AP122"/>
  <c r="AP123"/>
  <c r="AP124"/>
  <c r="AP125"/>
  <c r="AP127"/>
  <c r="AP128"/>
  <c r="AP129"/>
  <c r="AP131"/>
  <c r="AP132"/>
  <c r="AP133"/>
  <c r="AP134"/>
  <c r="AP135"/>
  <c r="AP136"/>
  <c r="AP137"/>
  <c r="AP35" i="10"/>
  <c r="AL52"/>
  <c r="AP52"/>
  <c r="AH52"/>
  <c r="AH35"/>
  <c r="AH22"/>
  <c r="AH21"/>
  <c r="AH20"/>
  <c r="AH156"/>
  <c r="AJ156"/>
  <c r="AL22"/>
  <c r="AL21"/>
  <c r="AL20"/>
  <c r="AL156"/>
  <c r="AP22"/>
  <c r="AP21"/>
  <c r="AP20"/>
  <c r="AP156"/>
  <c r="AP145"/>
  <c r="AP147"/>
  <c r="AP148"/>
  <c r="AJ130"/>
  <c r="AJ131"/>
  <c r="AJ134"/>
  <c r="AP114"/>
  <c r="AH104"/>
  <c r="AH105"/>
  <c r="AH106"/>
  <c r="AH107"/>
  <c r="AH108"/>
  <c r="AH102"/>
  <c r="AP102"/>
  <c r="AP100"/>
  <c r="AH100"/>
  <c r="AG74"/>
  <c r="AL78"/>
  <c r="AL74"/>
  <c r="AP74"/>
  <c r="AP78"/>
  <c r="AP63"/>
  <c r="AL63"/>
  <c r="AH63"/>
  <c r="AP59"/>
  <c r="AL59"/>
  <c r="AP49"/>
  <c r="AH25"/>
  <c r="AP25"/>
  <c r="AH30"/>
  <c r="AH31"/>
  <c r="AH32"/>
  <c r="AH33"/>
  <c r="AH34"/>
  <c r="AH36"/>
  <c r="AH37"/>
  <c r="AH38"/>
  <c r="AH39"/>
  <c r="AH40"/>
  <c r="AH41"/>
  <c r="AH42"/>
  <c r="AH43"/>
  <c r="AH44"/>
  <c r="AH45"/>
  <c r="AH46"/>
  <c r="AH47"/>
  <c r="AH48"/>
  <c r="AH49"/>
  <c r="AH50"/>
  <c r="AH51"/>
  <c r="AH53"/>
  <c r="AH54"/>
  <c r="AH55"/>
  <c r="AH56"/>
  <c r="AH57"/>
  <c r="AH58"/>
  <c r="AH59"/>
  <c r="AH60"/>
  <c r="AH61"/>
  <c r="AH62"/>
  <c r="AH64"/>
  <c r="AH65"/>
  <c r="AH66"/>
  <c r="AH67"/>
  <c r="AH68"/>
  <c r="AH69"/>
  <c r="AH70"/>
  <c r="AH71"/>
  <c r="AH72"/>
  <c r="AH73"/>
  <c r="AH74"/>
  <c r="AH75"/>
  <c r="AH76"/>
  <c r="AH77"/>
  <c r="AH78"/>
  <c r="AH79"/>
  <c r="AH80"/>
  <c r="AH81"/>
  <c r="AH82"/>
  <c r="AH83"/>
  <c r="AH84"/>
  <c r="AH85"/>
  <c r="AH86"/>
  <c r="AH87"/>
  <c r="AH88"/>
  <c r="AH89"/>
  <c r="AH90"/>
  <c r="AH91"/>
  <c r="AH92"/>
  <c r="AH93"/>
  <c r="AH94"/>
  <c r="AH95"/>
  <c r="AH96"/>
  <c r="AH97"/>
  <c r="AH98"/>
  <c r="AH99"/>
  <c r="AH101"/>
  <c r="AH103"/>
  <c r="AH109"/>
  <c r="AH110"/>
  <c r="AH111"/>
  <c r="AH112"/>
  <c r="AH113"/>
  <c r="AH114"/>
  <c r="AH115"/>
  <c r="AH116"/>
  <c r="AH117"/>
  <c r="AH118"/>
  <c r="AH119"/>
  <c r="AH120"/>
  <c r="AH121"/>
  <c r="AH122"/>
  <c r="AH123"/>
  <c r="AH124"/>
  <c r="AH125"/>
  <c r="AH126"/>
  <c r="AH127"/>
  <c r="AH128"/>
  <c r="AH129"/>
  <c r="AH130"/>
  <c r="AH131"/>
  <c r="AH132"/>
  <c r="AH133"/>
  <c r="AH134"/>
  <c r="AH135"/>
  <c r="AH136"/>
  <c r="AH137"/>
  <c r="AH138"/>
  <c r="AH139"/>
  <c r="AH140"/>
  <c r="AH141"/>
  <c r="AH142"/>
  <c r="AH143"/>
  <c r="AH144"/>
  <c r="AH145"/>
  <c r="AH146"/>
  <c r="AH147"/>
  <c r="AH148"/>
  <c r="AH149"/>
  <c r="AH150"/>
  <c r="AH151"/>
  <c r="AH29"/>
  <c r="AJ22"/>
  <c r="AJ21"/>
  <c r="AJ20"/>
  <c r="AK64" i="9"/>
  <c r="AL64"/>
  <c r="AP64"/>
  <c r="AP53"/>
  <c r="AH25"/>
  <c r="AH22"/>
  <c r="AH21"/>
  <c r="AP110"/>
  <c r="AP107"/>
  <c r="AH107"/>
  <c r="AH127"/>
  <c r="AJ143"/>
  <c r="AJ142"/>
  <c r="AH142"/>
  <c r="AH20"/>
  <c r="AH168"/>
  <c r="AJ20"/>
  <c r="AJ168"/>
  <c r="AL20"/>
  <c r="AL168"/>
  <c r="AP20"/>
  <c r="AP168"/>
  <c r="AP157"/>
  <c r="AP159"/>
  <c r="AP160"/>
  <c r="AJ146"/>
  <c r="AP118"/>
  <c r="AP125"/>
  <c r="AL68"/>
  <c r="AP68"/>
  <c r="AL79"/>
  <c r="AP79"/>
  <c r="AL83"/>
  <c r="AP83"/>
  <c r="AP39"/>
  <c r="AP25"/>
  <c r="AO25"/>
  <c r="AP34"/>
  <c r="AH34"/>
  <c r="AH33"/>
  <c r="AH35"/>
  <c r="AH36"/>
  <c r="AH37"/>
  <c r="AH38"/>
  <c r="AH39"/>
  <c r="AH40"/>
  <c r="AH41"/>
  <c r="AH42"/>
  <c r="AH43"/>
  <c r="AH44"/>
  <c r="AH45"/>
  <c r="AH46"/>
  <c r="AH47"/>
  <c r="AH48"/>
  <c r="AH49"/>
  <c r="AH50"/>
  <c r="AH51"/>
  <c r="AH52"/>
  <c r="AH53"/>
  <c r="AH54"/>
  <c r="AH55"/>
  <c r="AH56"/>
  <c r="AH57"/>
  <c r="AH58"/>
  <c r="AH59"/>
  <c r="AH60"/>
  <c r="AH61"/>
  <c r="AH62"/>
  <c r="AH63"/>
  <c r="AH64"/>
  <c r="AH65"/>
  <c r="AH66"/>
  <c r="AH67"/>
  <c r="AH68"/>
  <c r="AH69"/>
  <c r="AH70"/>
  <c r="AH71"/>
  <c r="AH72"/>
  <c r="AH73"/>
  <c r="AH74"/>
  <c r="AH75"/>
  <c r="AH76"/>
  <c r="AH77"/>
  <c r="AH78"/>
  <c r="AH79"/>
  <c r="AH80"/>
  <c r="AH81"/>
  <c r="AH82"/>
  <c r="AH83"/>
  <c r="AH84"/>
  <c r="AH85"/>
  <c r="AH86"/>
  <c r="AH87"/>
  <c r="AH88"/>
  <c r="AH89"/>
  <c r="AH90"/>
  <c r="AH91"/>
  <c r="AH92"/>
  <c r="AH93"/>
  <c r="AH94"/>
  <c r="AH95"/>
  <c r="AH96"/>
  <c r="AH97"/>
  <c r="AH98"/>
  <c r="AH99"/>
  <c r="AH100"/>
  <c r="AH101"/>
  <c r="AH102"/>
  <c r="AH103"/>
  <c r="AH104"/>
  <c r="AH105"/>
  <c r="AH106"/>
  <c r="AH108"/>
  <c r="AH109"/>
  <c r="AH110"/>
  <c r="AH111"/>
  <c r="AH112"/>
  <c r="AH113"/>
  <c r="AH114"/>
  <c r="AH115"/>
  <c r="AH116"/>
  <c r="AH117"/>
  <c r="AH118"/>
  <c r="AH119"/>
  <c r="AH120"/>
  <c r="AH121"/>
  <c r="AH122"/>
  <c r="AH123"/>
  <c r="AH124"/>
  <c r="AH125"/>
  <c r="AH126"/>
  <c r="AH128"/>
  <c r="AH129"/>
  <c r="AH130"/>
  <c r="AH131"/>
  <c r="AH132"/>
  <c r="AH133"/>
  <c r="AH134"/>
  <c r="AH135"/>
  <c r="AH136"/>
  <c r="AH137"/>
  <c r="AH138"/>
  <c r="AH139"/>
  <c r="AH140"/>
  <c r="AH141"/>
  <c r="AH143"/>
  <c r="AH144"/>
  <c r="AH145"/>
  <c r="AH146"/>
  <c r="AH147"/>
  <c r="AH148"/>
  <c r="AH149"/>
  <c r="AH150"/>
  <c r="AH151"/>
  <c r="AH152"/>
  <c r="AH153"/>
  <c r="AH154"/>
  <c r="AH155"/>
  <c r="AH156"/>
  <c r="AH157"/>
  <c r="AH158"/>
  <c r="AH159"/>
  <c r="AH160"/>
  <c r="AH161"/>
  <c r="AH162"/>
  <c r="AH163"/>
  <c r="AH164"/>
  <c r="AH165"/>
  <c r="AH166"/>
  <c r="AH32"/>
  <c r="AP22"/>
  <c r="AP21"/>
  <c r="AL22"/>
  <c r="AL21"/>
  <c r="AJ22"/>
  <c r="AJ21"/>
  <c r="AP39" i="16"/>
  <c r="AP34"/>
  <c r="AP29"/>
  <c r="AP31"/>
  <c r="AP38"/>
  <c r="AP20"/>
  <c r="AP19"/>
  <c r="AP73"/>
  <c r="AP71"/>
  <c r="AP128"/>
  <c r="AP124"/>
  <c r="AP123"/>
  <c r="AP121"/>
  <c r="AP18"/>
  <c r="AP134"/>
  <c r="AL134"/>
  <c r="AJ134"/>
  <c r="AH20"/>
  <c r="AH19"/>
  <c r="AH71"/>
  <c r="AH124"/>
  <c r="AH123"/>
  <c r="AH121"/>
  <c r="AH18"/>
  <c r="AH134"/>
  <c r="AH102"/>
  <c r="AH101"/>
  <c r="AJ102"/>
  <c r="AJ101"/>
  <c r="AP74"/>
  <c r="AP75"/>
  <c r="AP76"/>
  <c r="AP80"/>
  <c r="AP82"/>
  <c r="AP84"/>
  <c r="AP85"/>
  <c r="AP86"/>
  <c r="AH41"/>
  <c r="AL41"/>
  <c r="AP50"/>
  <c r="AP51"/>
  <c r="AP53"/>
  <c r="AP54"/>
  <c r="AP55"/>
  <c r="AP64"/>
  <c r="AP41"/>
  <c r="AP27"/>
  <c r="AP28"/>
  <c r="AP30"/>
  <c r="AP32"/>
  <c r="AP33"/>
  <c r="AP35"/>
  <c r="AP36"/>
  <c r="AP37"/>
  <c r="AP40"/>
  <c r="AP42"/>
  <c r="AP43"/>
  <c r="AP44"/>
  <c r="AP45"/>
  <c r="AP46"/>
  <c r="AP47"/>
  <c r="AP48"/>
  <c r="AP49"/>
  <c r="AP52"/>
  <c r="AP56"/>
  <c r="AP57"/>
  <c r="AP58"/>
  <c r="AP59"/>
  <c r="AP60"/>
  <c r="AP61"/>
  <c r="AP62"/>
  <c r="AP63"/>
  <c r="AP65"/>
  <c r="AP66"/>
  <c r="AP67"/>
  <c r="AP68"/>
  <c r="AP69"/>
  <c r="AP70"/>
  <c r="AP72"/>
  <c r="AP77"/>
  <c r="AP78"/>
  <c r="AP79"/>
  <c r="AP81"/>
  <c r="AP87"/>
  <c r="AP88"/>
  <c r="AP89"/>
  <c r="AP90"/>
  <c r="AP91"/>
  <c r="AP92"/>
  <c r="AP93"/>
  <c r="AP94"/>
  <c r="AP95"/>
  <c r="AP96"/>
  <c r="AP97"/>
  <c r="AP98"/>
  <c r="AP99"/>
  <c r="AP100"/>
  <c r="AP101"/>
  <c r="AP102"/>
  <c r="AP103"/>
  <c r="AP104"/>
  <c r="AP105"/>
  <c r="AP106"/>
  <c r="AP107"/>
  <c r="AP108"/>
  <c r="AP109"/>
  <c r="AP110"/>
  <c r="AP111"/>
  <c r="AP112"/>
  <c r="AP113"/>
  <c r="AP114"/>
  <c r="AP115"/>
  <c r="AP116"/>
  <c r="AP117"/>
  <c r="AP118"/>
  <c r="AP119"/>
  <c r="AP120"/>
  <c r="AP122"/>
  <c r="AP125"/>
  <c r="AP126"/>
  <c r="AP127"/>
  <c r="AP26"/>
  <c r="AL20"/>
  <c r="AL19"/>
  <c r="AL18"/>
  <c r="AJ20"/>
  <c r="AJ19"/>
  <c r="AJ18"/>
  <c r="AP100" i="8"/>
  <c r="AH100"/>
  <c r="AH20"/>
  <c r="AH21"/>
  <c r="AH22"/>
  <c r="AL22"/>
  <c r="AL21"/>
  <c r="AL20"/>
  <c r="AP20"/>
  <c r="AP21"/>
  <c r="AP22"/>
  <c r="AP159"/>
  <c r="AL159"/>
  <c r="AJ159"/>
  <c r="AH159"/>
  <c r="AP148"/>
  <c r="AP150"/>
  <c r="AJ137"/>
  <c r="AH137"/>
  <c r="AJ134"/>
  <c r="AH134"/>
  <c r="AJ133"/>
  <c r="AH133"/>
  <c r="AP116"/>
  <c r="AP103"/>
  <c r="AP72"/>
  <c r="AO72"/>
  <c r="AL72"/>
  <c r="AK72"/>
  <c r="AH72"/>
  <c r="AP50"/>
  <c r="AL50"/>
  <c r="AH50"/>
  <c r="AH30"/>
  <c r="AP30"/>
  <c r="AP33"/>
  <c r="AL33"/>
  <c r="AJ33"/>
  <c r="AH33"/>
  <c r="AP61"/>
  <c r="AL61"/>
  <c r="AH61"/>
  <c r="AH34"/>
  <c r="AH35"/>
  <c r="AH36"/>
  <c r="AH37"/>
  <c r="AH38"/>
  <c r="AH39"/>
  <c r="AH40"/>
  <c r="AH41"/>
  <c r="AH42"/>
  <c r="AH43"/>
  <c r="AH44"/>
  <c r="AH45"/>
  <c r="AH46"/>
  <c r="AH47"/>
  <c r="AH48"/>
  <c r="AH49"/>
  <c r="AH51"/>
  <c r="AH52"/>
  <c r="AH53"/>
  <c r="AH54"/>
  <c r="AH55"/>
  <c r="AH56"/>
  <c r="AH57"/>
  <c r="AH58"/>
  <c r="AH59"/>
  <c r="AH60"/>
  <c r="AH62"/>
  <c r="AH63"/>
  <c r="AH64"/>
  <c r="AH65"/>
  <c r="AH66"/>
  <c r="AH67"/>
  <c r="AH68"/>
  <c r="AH69"/>
  <c r="AH70"/>
  <c r="AH71"/>
  <c r="AH73"/>
  <c r="AH74"/>
  <c r="AH75"/>
  <c r="AH76"/>
  <c r="AH77"/>
  <c r="AH78"/>
  <c r="AH79"/>
  <c r="AH80"/>
  <c r="AH81"/>
  <c r="AH82"/>
  <c r="AH83"/>
  <c r="AH84"/>
  <c r="AH85"/>
  <c r="AH86"/>
  <c r="AH87"/>
  <c r="AH88"/>
  <c r="AH89"/>
  <c r="AH90"/>
  <c r="AH91"/>
  <c r="AH92"/>
  <c r="AH93"/>
  <c r="AH94"/>
  <c r="AH95"/>
  <c r="AH96"/>
  <c r="AH97"/>
  <c r="AH98"/>
  <c r="AH99"/>
  <c r="AH101"/>
  <c r="AH102"/>
  <c r="AH103"/>
  <c r="AH104"/>
  <c r="AH105"/>
  <c r="AH106"/>
  <c r="AH107"/>
  <c r="AH108"/>
  <c r="AH109"/>
  <c r="AH110"/>
  <c r="AH111"/>
  <c r="AH112"/>
  <c r="AH113"/>
  <c r="AH114"/>
  <c r="AH115"/>
  <c r="AH116"/>
  <c r="AH117"/>
  <c r="AH118"/>
  <c r="AH119"/>
  <c r="AH120"/>
  <c r="AH121"/>
  <c r="AH122"/>
  <c r="AH123"/>
  <c r="AH124"/>
  <c r="AH125"/>
  <c r="AH126"/>
  <c r="AH127"/>
  <c r="AH128"/>
  <c r="AH129"/>
  <c r="AH130"/>
  <c r="AH131"/>
  <c r="AH132"/>
  <c r="AH135"/>
  <c r="AH136"/>
  <c r="AH138"/>
  <c r="AH139"/>
  <c r="AH140"/>
  <c r="AH141"/>
  <c r="AH142"/>
  <c r="AH143"/>
  <c r="AH144"/>
  <c r="AH145"/>
  <c r="AH146"/>
  <c r="AH147"/>
  <c r="AH148"/>
  <c r="AH149"/>
  <c r="AH150"/>
  <c r="AH151"/>
  <c r="AH152"/>
  <c r="AH153"/>
  <c r="AH154"/>
  <c r="AH32"/>
  <c r="AG22" i="7"/>
  <c r="AL82"/>
  <c r="AL78"/>
  <c r="AP82"/>
  <c r="AP78"/>
  <c r="AG122"/>
  <c r="AG106"/>
  <c r="AP121"/>
  <c r="AP109"/>
  <c r="AP116"/>
  <c r="AH116"/>
  <c r="AH109"/>
  <c r="AP155"/>
  <c r="AP153"/>
  <c r="AH155"/>
  <c r="AP156"/>
  <c r="AH156"/>
  <c r="AP55"/>
  <c r="AL55"/>
  <c r="AH60"/>
  <c r="AH55"/>
  <c r="AP36"/>
  <c r="AH25"/>
  <c r="AH41"/>
  <c r="AH36"/>
  <c r="AH22"/>
  <c r="AL22"/>
  <c r="AL67"/>
  <c r="AL21"/>
  <c r="AP22"/>
  <c r="AP67"/>
  <c r="AP21"/>
  <c r="AP106"/>
  <c r="AP20"/>
  <c r="AL20"/>
  <c r="AJ139"/>
  <c r="AJ138"/>
  <c r="AJ20"/>
  <c r="AH67"/>
  <c r="AH21"/>
  <c r="AH153"/>
  <c r="AH122"/>
  <c r="AH106"/>
  <c r="AH123"/>
  <c r="AH138"/>
  <c r="AH20"/>
  <c r="AH166"/>
  <c r="AJ166"/>
  <c r="AL166"/>
  <c r="AP166"/>
  <c r="AJ142"/>
  <c r="AO121"/>
  <c r="AH117"/>
  <c r="AH118"/>
  <c r="AH119"/>
  <c r="AH120"/>
  <c r="AH102"/>
  <c r="AH103"/>
  <c r="AH104"/>
  <c r="AH105"/>
  <c r="AH107"/>
  <c r="AH108"/>
  <c r="AH110"/>
  <c r="AH111"/>
  <c r="AH112"/>
  <c r="AH113"/>
  <c r="AH114"/>
  <c r="AH115"/>
  <c r="AH121"/>
  <c r="AH124"/>
  <c r="AH125"/>
  <c r="AH126"/>
  <c r="AH127"/>
  <c r="AH128"/>
  <c r="AH129"/>
  <c r="AH130"/>
  <c r="AH131"/>
  <c r="AH132"/>
  <c r="AH133"/>
  <c r="AH134"/>
  <c r="AH135"/>
  <c r="AH136"/>
  <c r="AH137"/>
  <c r="AH139"/>
  <c r="AH140"/>
  <c r="AH141"/>
  <c r="AH142"/>
  <c r="AH143"/>
  <c r="AH144"/>
  <c r="AH145"/>
  <c r="AH146"/>
  <c r="AH147"/>
  <c r="AH148"/>
  <c r="AH149"/>
  <c r="AH150"/>
  <c r="AH151"/>
  <c r="AH152"/>
  <c r="AH154"/>
  <c r="AH157"/>
  <c r="AH158"/>
  <c r="AH159"/>
  <c r="AH65"/>
  <c r="AH66"/>
  <c r="AH68"/>
  <c r="AH69"/>
  <c r="AH70"/>
  <c r="AH71"/>
  <c r="AH72"/>
  <c r="AH73"/>
  <c r="AH74"/>
  <c r="AH75"/>
  <c r="AH76"/>
  <c r="AH77"/>
  <c r="AH78"/>
  <c r="AH79"/>
  <c r="AH80"/>
  <c r="AH81"/>
  <c r="AH82"/>
  <c r="AH83"/>
  <c r="AH84"/>
  <c r="AH85"/>
  <c r="AH86"/>
  <c r="AH87"/>
  <c r="AH88"/>
  <c r="AH89"/>
  <c r="AH90"/>
  <c r="AH91"/>
  <c r="AH92"/>
  <c r="AH93"/>
  <c r="AH94"/>
  <c r="AH95"/>
  <c r="AH96"/>
  <c r="AH97"/>
  <c r="AH98"/>
  <c r="AH99"/>
  <c r="AH100"/>
  <c r="AH101"/>
  <c r="AH42"/>
  <c r="AH43"/>
  <c r="AH44"/>
  <c r="AH45"/>
  <c r="AH46"/>
  <c r="AH47"/>
  <c r="AH48"/>
  <c r="AH49"/>
  <c r="AH50"/>
  <c r="AH51"/>
  <c r="AH53"/>
  <c r="AH54"/>
  <c r="AH56"/>
  <c r="AH57"/>
  <c r="AH58"/>
  <c r="AH59"/>
  <c r="AH61"/>
  <c r="AH62"/>
  <c r="AH63"/>
  <c r="AH64"/>
  <c r="AP20" i="17"/>
  <c r="AP19"/>
  <c r="AP18"/>
  <c r="AL20"/>
  <c r="AL19"/>
  <c r="AL18"/>
  <c r="AJ18"/>
  <c r="AH20"/>
  <c r="AH19"/>
  <c r="AH18"/>
  <c r="AH136"/>
  <c r="AJ136"/>
  <c r="AL136"/>
  <c r="AP136"/>
  <c r="AH123"/>
  <c r="AH125"/>
  <c r="AH126"/>
  <c r="AP126"/>
  <c r="AP125"/>
  <c r="AP123"/>
  <c r="AP130"/>
  <c r="AH110"/>
  <c r="AH107"/>
  <c r="AH106"/>
  <c r="AJ106"/>
  <c r="AJ107"/>
  <c r="AP85"/>
  <c r="AP86"/>
  <c r="AP87"/>
  <c r="AP88"/>
  <c r="AP89"/>
  <c r="AP90"/>
  <c r="AP81"/>
  <c r="AP82"/>
  <c r="AP83"/>
  <c r="AP84"/>
  <c r="AP78"/>
  <c r="AP79"/>
  <c r="AP80"/>
  <c r="AP77"/>
  <c r="AP75"/>
  <c r="AH75"/>
  <c r="AH45"/>
  <c r="AL45"/>
  <c r="AP50"/>
  <c r="AP48"/>
  <c r="AP49"/>
  <c r="AP52"/>
  <c r="AP56"/>
  <c r="AP57"/>
  <c r="AP59"/>
  <c r="AP60"/>
  <c r="AP66"/>
  <c r="AP68"/>
  <c r="AP67"/>
  <c r="AP45"/>
  <c r="AP34"/>
  <c r="AP35"/>
  <c r="AP36"/>
  <c r="AP37"/>
  <c r="AP38"/>
  <c r="AP39"/>
  <c r="AP40"/>
  <c r="AP41"/>
  <c r="AP42"/>
  <c r="AP43"/>
  <c r="AP44"/>
  <c r="AP46"/>
  <c r="AP47"/>
  <c r="AP51"/>
  <c r="AP53"/>
  <c r="AP54"/>
  <c r="AP55"/>
  <c r="AP58"/>
  <c r="AP61"/>
  <c r="AP62"/>
  <c r="AP63"/>
  <c r="AP64"/>
  <c r="AP65"/>
  <c r="AP69"/>
  <c r="AP70"/>
  <c r="AP71"/>
  <c r="AP33"/>
  <c r="AI30" i="14"/>
  <c r="AI33"/>
  <c r="AI49"/>
  <c r="AI22"/>
  <c r="AK30"/>
  <c r="AK33"/>
  <c r="AK49"/>
  <c r="AK22"/>
  <c r="AM30"/>
  <c r="AM33"/>
  <c r="AM49"/>
  <c r="AM22"/>
  <c r="AO33"/>
  <c r="AO49"/>
  <c r="AO22"/>
  <c r="AG25"/>
  <c r="AG30"/>
  <c r="AG33"/>
  <c r="AG47"/>
  <c r="AG50"/>
  <c r="AG51"/>
  <c r="AG52"/>
  <c r="AG56"/>
  <c r="AG53"/>
  <c r="AG59"/>
  <c r="AG49"/>
  <c r="AG58"/>
  <c r="AG60"/>
  <c r="AG22"/>
  <c r="AO104"/>
  <c r="AG104"/>
  <c r="AG107"/>
  <c r="AI32" i="13"/>
  <c r="AI37"/>
  <c r="AI55"/>
  <c r="AI22"/>
  <c r="AI78"/>
  <c r="AI67"/>
  <c r="AI21"/>
  <c r="AI105"/>
  <c r="AI143"/>
  <c r="AI140"/>
  <c r="AI139"/>
  <c r="AI157"/>
  <c r="AI156"/>
  <c r="AI154"/>
  <c r="AI20"/>
  <c r="AI166"/>
  <c r="AK32"/>
  <c r="AK37"/>
  <c r="AK55"/>
  <c r="AK22"/>
  <c r="AK78"/>
  <c r="AK67"/>
  <c r="AK21"/>
  <c r="AK105"/>
  <c r="AK140"/>
  <c r="AK139"/>
  <c r="AK157"/>
  <c r="AK156"/>
  <c r="AK154"/>
  <c r="AK20"/>
  <c r="AK166"/>
  <c r="AM55"/>
  <c r="AO55"/>
  <c r="AG60"/>
  <c r="AG56"/>
  <c r="AG61"/>
  <c r="AG59"/>
  <c r="AG58"/>
  <c r="AG62"/>
  <c r="AG55"/>
  <c r="AK63"/>
  <c r="AO63"/>
  <c r="AG63"/>
  <c r="AG145"/>
  <c r="AK34" i="12"/>
  <c r="AK37"/>
  <c r="AK55"/>
  <c r="AK22"/>
  <c r="AO37"/>
  <c r="AI37"/>
  <c r="AM37"/>
  <c r="AG37"/>
  <c r="AI78"/>
  <c r="AI67"/>
  <c r="AK78"/>
  <c r="AK67"/>
  <c r="AM78"/>
  <c r="AM67"/>
  <c r="AO78"/>
  <c r="AO67"/>
  <c r="AG70"/>
  <c r="AG79"/>
  <c r="AG80"/>
  <c r="AG81"/>
  <c r="AG84"/>
  <c r="AG82"/>
  <c r="AG83"/>
  <c r="AG85"/>
  <c r="AG86"/>
  <c r="AG78"/>
  <c r="AG93"/>
  <c r="AG94"/>
  <c r="AG73"/>
  <c r="AG74"/>
  <c r="AG91"/>
  <c r="AG98"/>
  <c r="AG95"/>
  <c r="AG67"/>
  <c r="AK54" i="11"/>
  <c r="AO54"/>
  <c r="AK81"/>
  <c r="AO81"/>
  <c r="AI81"/>
  <c r="AM81"/>
  <c r="AO32"/>
  <c r="AI32"/>
  <c r="AK32"/>
  <c r="AM32"/>
  <c r="AG32"/>
  <c r="AG56"/>
  <c r="AG57"/>
  <c r="AG61"/>
  <c r="AG60"/>
  <c r="AG55"/>
  <c r="AG59"/>
  <c r="AG54"/>
  <c r="AG42"/>
  <c r="AG41"/>
  <c r="AG45"/>
  <c r="AG38"/>
  <c r="AG39"/>
  <c r="AG40"/>
  <c r="AG43"/>
  <c r="AG44"/>
  <c r="AG46"/>
  <c r="AG47"/>
  <c r="AG48"/>
  <c r="AG49"/>
  <c r="AG50"/>
  <c r="AG37"/>
  <c r="AG25"/>
  <c r="AG52"/>
  <c r="AG63"/>
  <c r="AG64"/>
  <c r="AG65"/>
  <c r="AG22"/>
  <c r="AI103"/>
  <c r="AK103"/>
  <c r="AM103"/>
  <c r="AO106"/>
  <c r="AO119"/>
  <c r="AO103"/>
  <c r="AG103"/>
  <c r="AG110"/>
  <c r="AI47" i="18"/>
  <c r="AK47"/>
  <c r="AM47"/>
  <c r="AO62"/>
  <c r="AO63"/>
  <c r="AO73"/>
  <c r="AO54"/>
  <c r="AO55"/>
  <c r="AO56"/>
  <c r="AO57"/>
  <c r="AO64"/>
  <c r="AO65"/>
  <c r="AO68"/>
  <c r="AO67"/>
  <c r="AO69"/>
  <c r="AO70"/>
  <c r="AO71"/>
  <c r="AO66"/>
  <c r="AO58"/>
  <c r="AO61"/>
  <c r="AO59"/>
  <c r="AO60"/>
  <c r="AO53"/>
  <c r="AO51"/>
  <c r="AO74"/>
  <c r="AO52"/>
  <c r="AO47"/>
  <c r="AG47"/>
  <c r="AI25" i="10"/>
  <c r="AI32"/>
  <c r="AI35"/>
  <c r="AI52"/>
  <c r="AI22"/>
  <c r="AI63"/>
  <c r="AI21"/>
  <c r="AI102"/>
  <c r="AI100"/>
  <c r="AI134"/>
  <c r="AI131"/>
  <c r="AI130"/>
  <c r="AI148"/>
  <c r="AI147"/>
  <c r="AI145"/>
  <c r="AI20"/>
  <c r="AI156"/>
  <c r="AK52"/>
  <c r="AK25"/>
  <c r="AK32"/>
  <c r="AK35"/>
  <c r="AK22"/>
  <c r="AK78"/>
  <c r="AK74"/>
  <c r="AK63"/>
  <c r="AK21"/>
  <c r="AK102"/>
  <c r="AK100"/>
  <c r="AK131"/>
  <c r="AK130"/>
  <c r="AK148"/>
  <c r="AK147"/>
  <c r="AK145"/>
  <c r="AK20"/>
  <c r="AK156"/>
  <c r="AM25"/>
  <c r="AM32"/>
  <c r="AM35"/>
  <c r="AM52"/>
  <c r="AM22"/>
  <c r="AM78"/>
  <c r="AM74"/>
  <c r="AM63"/>
  <c r="AM21"/>
  <c r="AM102"/>
  <c r="AM100"/>
  <c r="AM131"/>
  <c r="AM130"/>
  <c r="AM148"/>
  <c r="AM147"/>
  <c r="AM145"/>
  <c r="AM20"/>
  <c r="AM156"/>
  <c r="AO52"/>
  <c r="AO25"/>
  <c r="AO32"/>
  <c r="AO35"/>
  <c r="AO22"/>
  <c r="AO78"/>
  <c r="AO74"/>
  <c r="AO63"/>
  <c r="AO21"/>
  <c r="AO102"/>
  <c r="AO114"/>
  <c r="AO100"/>
  <c r="AO148"/>
  <c r="AO147"/>
  <c r="AO145"/>
  <c r="AO20"/>
  <c r="AO156"/>
  <c r="AG56"/>
  <c r="AG53"/>
  <c r="AG57"/>
  <c r="AG54"/>
  <c r="AG55"/>
  <c r="AG58"/>
  <c r="AG52"/>
  <c r="AO59"/>
  <c r="AG63"/>
  <c r="AG100"/>
  <c r="AG104"/>
  <c r="AG105"/>
  <c r="AG107"/>
  <c r="AG108"/>
  <c r="AG106"/>
  <c r="AG102"/>
  <c r="AG30"/>
  <c r="AG26"/>
  <c r="AG28"/>
  <c r="AG29"/>
  <c r="AG25"/>
  <c r="AI25" i="9"/>
  <c r="AI34"/>
  <c r="AI39"/>
  <c r="AI22"/>
  <c r="AK25"/>
  <c r="AK34"/>
  <c r="AK39"/>
  <c r="AK22"/>
  <c r="AG43"/>
  <c r="AG40"/>
  <c r="AG41"/>
  <c r="AG42"/>
  <c r="AG44"/>
  <c r="AG45"/>
  <c r="AG46"/>
  <c r="AG47"/>
  <c r="AG48"/>
  <c r="AG49"/>
  <c r="AG50"/>
  <c r="AG51"/>
  <c r="AG52"/>
  <c r="AG39"/>
  <c r="AG61"/>
  <c r="AG26"/>
  <c r="AG27"/>
  <c r="AG28"/>
  <c r="AG32"/>
  <c r="AG33"/>
  <c r="AG25"/>
  <c r="AM34"/>
  <c r="AO34"/>
  <c r="AG34"/>
  <c r="AG54"/>
  <c r="AG65"/>
  <c r="AG66"/>
  <c r="AG67"/>
  <c r="AG59"/>
  <c r="AG58"/>
  <c r="AG60"/>
  <c r="AG22"/>
  <c r="AO39"/>
  <c r="AO22"/>
  <c r="AG114"/>
  <c r="AG116"/>
  <c r="AG112"/>
  <c r="AG113"/>
  <c r="AG117"/>
  <c r="AG110"/>
  <c r="AO110"/>
  <c r="AI146"/>
  <c r="AI143"/>
  <c r="AI142"/>
  <c r="AI83"/>
  <c r="AI79"/>
  <c r="AI68"/>
  <c r="AI21"/>
  <c r="AI110"/>
  <c r="AI107"/>
  <c r="AI160"/>
  <c r="AI159"/>
  <c r="AI157"/>
  <c r="AI20"/>
  <c r="AI168"/>
  <c r="AK83"/>
  <c r="AK79"/>
  <c r="AK68"/>
  <c r="AK21"/>
  <c r="AK110"/>
  <c r="AK107"/>
  <c r="AK143"/>
  <c r="AK142"/>
  <c r="AK160"/>
  <c r="AK159"/>
  <c r="AK157"/>
  <c r="AK20"/>
  <c r="AK168"/>
  <c r="AK30" i="8"/>
  <c r="AK33"/>
  <c r="AK50"/>
  <c r="AK22"/>
  <c r="AO50"/>
  <c r="AO30"/>
  <c r="AO33"/>
  <c r="AO22"/>
  <c r="AO76"/>
  <c r="AG77"/>
  <c r="AG78"/>
  <c r="AG79"/>
  <c r="AG82"/>
  <c r="AG85"/>
  <c r="AG86"/>
  <c r="AG80"/>
  <c r="AG81"/>
  <c r="AG76"/>
  <c r="AI76"/>
  <c r="AI72"/>
  <c r="AK76"/>
  <c r="AM76"/>
  <c r="AM72"/>
  <c r="AG72"/>
  <c r="AO116"/>
  <c r="AO103"/>
  <c r="AO100"/>
  <c r="AI100"/>
  <c r="AK100"/>
  <c r="AM100"/>
  <c r="AG100"/>
  <c r="AG107"/>
  <c r="AO109" i="7"/>
  <c r="AO106"/>
  <c r="AG109"/>
  <c r="AG119"/>
  <c r="AG117"/>
  <c r="AG118"/>
  <c r="AG120"/>
  <c r="AO36"/>
  <c r="AO55"/>
  <c r="AO22"/>
  <c r="AK55"/>
  <c r="AK36"/>
  <c r="AK22"/>
  <c r="AG56"/>
  <c r="AG58"/>
  <c r="AG62"/>
  <c r="AG59"/>
  <c r="AG60"/>
  <c r="AG64"/>
  <c r="AG55"/>
  <c r="AG33"/>
  <c r="AG37"/>
  <c r="AG38"/>
  <c r="AG39"/>
  <c r="AG40"/>
  <c r="AG41"/>
  <c r="AG42"/>
  <c r="AG43"/>
  <c r="AG44"/>
  <c r="AG45"/>
  <c r="AG49"/>
  <c r="AG50"/>
  <c r="AG51"/>
  <c r="AG46"/>
  <c r="AG47"/>
  <c r="AG36"/>
  <c r="AG53"/>
  <c r="AG65"/>
  <c r="AG66"/>
  <c r="AG29"/>
  <c r="AG30"/>
  <c r="AK78"/>
  <c r="AK67"/>
  <c r="AI36"/>
  <c r="AI55"/>
  <c r="AI22"/>
  <c r="AI82"/>
  <c r="AI78"/>
  <c r="AI67"/>
  <c r="AI21"/>
  <c r="AI106"/>
  <c r="AI142"/>
  <c r="AI139"/>
  <c r="AI138"/>
  <c r="AI156"/>
  <c r="AI155"/>
  <c r="AI153"/>
  <c r="AI20"/>
  <c r="AI166"/>
  <c r="AK21"/>
  <c r="AK106"/>
  <c r="AK139"/>
  <c r="AK138"/>
  <c r="AK156"/>
  <c r="AK155"/>
  <c r="AK153"/>
  <c r="AK20"/>
  <c r="AK166"/>
  <c r="AM36"/>
  <c r="AM55"/>
  <c r="AM22"/>
  <c r="AM82"/>
  <c r="AM78"/>
  <c r="AM67"/>
  <c r="AM21"/>
  <c r="AM106"/>
  <c r="AM139"/>
  <c r="AM138"/>
  <c r="AM156"/>
  <c r="AM155"/>
  <c r="AM153"/>
  <c r="AM20"/>
  <c r="AM166"/>
  <c r="AO82"/>
  <c r="AO78"/>
  <c r="AO67"/>
  <c r="AO21"/>
  <c r="AO156"/>
  <c r="AO155"/>
  <c r="AO153"/>
  <c r="AO20"/>
  <c r="AO166"/>
  <c r="AG67"/>
  <c r="AI20" i="17"/>
  <c r="AI45"/>
  <c r="AI71"/>
  <c r="AI19"/>
  <c r="AI75"/>
  <c r="AI93"/>
  <c r="AI98"/>
  <c r="AI102"/>
  <c r="AI97"/>
  <c r="AI92"/>
  <c r="AI107"/>
  <c r="AI116"/>
  <c r="AI112"/>
  <c r="AI106"/>
  <c r="AI126"/>
  <c r="AI131"/>
  <c r="AI125"/>
  <c r="AI123"/>
  <c r="AI119"/>
  <c r="AI18"/>
  <c r="AI136"/>
  <c r="AK20"/>
  <c r="AK45"/>
  <c r="AK71"/>
  <c r="AK19"/>
  <c r="AK75"/>
  <c r="AK93"/>
  <c r="AK98"/>
  <c r="AK102"/>
  <c r="AK97"/>
  <c r="AK92"/>
  <c r="AK107"/>
  <c r="AK116"/>
  <c r="AK112"/>
  <c r="AK106"/>
  <c r="AK126"/>
  <c r="AK131"/>
  <c r="AK125"/>
  <c r="AK123"/>
  <c r="AK119"/>
  <c r="AK18"/>
  <c r="AK136"/>
  <c r="AM20"/>
  <c r="AM45"/>
  <c r="AM71"/>
  <c r="AM19"/>
  <c r="AM75"/>
  <c r="AM93"/>
  <c r="AM98"/>
  <c r="AM102"/>
  <c r="AM97"/>
  <c r="AM92"/>
  <c r="AM107"/>
  <c r="AM116"/>
  <c r="AM112"/>
  <c r="AM106"/>
  <c r="AM126"/>
  <c r="AM131"/>
  <c r="AM125"/>
  <c r="AM123"/>
  <c r="AM119"/>
  <c r="AM18"/>
  <c r="AM136"/>
  <c r="AO22"/>
  <c r="AO26"/>
  <c r="AO28"/>
  <c r="AO34"/>
  <c r="AO36"/>
  <c r="AO37"/>
  <c r="AO42"/>
  <c r="AO32"/>
  <c r="AO29"/>
  <c r="AO31"/>
  <c r="AO39"/>
  <c r="AO53"/>
  <c r="AO23"/>
  <c r="AO33"/>
  <c r="AO30"/>
  <c r="AO38"/>
  <c r="AO27"/>
  <c r="AO41"/>
  <c r="AO20"/>
  <c r="AO48"/>
  <c r="AO51"/>
  <c r="AO52"/>
  <c r="AO54"/>
  <c r="AO61"/>
  <c r="AO64"/>
  <c r="AO65"/>
  <c r="AO66"/>
  <c r="AO62"/>
  <c r="AO55"/>
  <c r="AO58"/>
  <c r="AO56"/>
  <c r="AO57"/>
  <c r="AO59"/>
  <c r="AO60"/>
  <c r="AO68"/>
  <c r="AO67"/>
  <c r="AO49"/>
  <c r="AO50"/>
  <c r="AO45"/>
  <c r="AO71"/>
  <c r="AO19"/>
  <c r="AO77"/>
  <c r="AO78"/>
  <c r="AO91"/>
  <c r="AO84"/>
  <c r="AO79"/>
  <c r="AO80"/>
  <c r="AO86"/>
  <c r="AO90"/>
  <c r="AO88"/>
  <c r="AO89"/>
  <c r="AO87"/>
  <c r="AO75"/>
  <c r="AO93"/>
  <c r="AO98"/>
  <c r="AO102"/>
  <c r="AO97"/>
  <c r="AO92"/>
  <c r="AO107"/>
  <c r="AO116"/>
  <c r="AO112"/>
  <c r="AO106"/>
  <c r="AO129"/>
  <c r="AO130"/>
  <c r="AO126"/>
  <c r="AG131"/>
  <c r="AO131"/>
  <c r="AO125"/>
  <c r="AO123"/>
  <c r="AO119"/>
  <c r="AO135"/>
  <c r="AO18"/>
  <c r="AO136"/>
  <c r="AG20"/>
  <c r="AG45"/>
  <c r="AG71"/>
  <c r="AG19"/>
  <c r="AG75"/>
  <c r="AG93"/>
  <c r="AG98"/>
  <c r="AG102"/>
  <c r="AG97"/>
  <c r="AG92"/>
  <c r="AG110"/>
  <c r="AG107"/>
  <c r="AG116"/>
  <c r="AG115"/>
  <c r="AG112"/>
  <c r="AG106"/>
  <c r="AG126"/>
  <c r="AG125"/>
  <c r="AG123"/>
  <c r="AG119"/>
  <c r="AG18"/>
  <c r="AG136"/>
  <c r="AW25" i="14"/>
  <c r="AW30"/>
  <c r="AW33"/>
  <c r="AW49"/>
  <c r="AW22"/>
  <c r="AW76"/>
  <c r="AW72"/>
  <c r="AW61"/>
  <c r="AW21"/>
  <c r="AW101"/>
  <c r="AW137"/>
  <c r="AW134"/>
  <c r="AW133"/>
  <c r="AW151"/>
  <c r="AW150"/>
  <c r="AW148"/>
  <c r="AW20"/>
  <c r="AW161"/>
  <c r="AX25"/>
  <c r="AX30"/>
  <c r="AX33"/>
  <c r="AX49"/>
  <c r="AX22"/>
  <c r="AX76"/>
  <c r="AX72"/>
  <c r="AX61"/>
  <c r="AX21"/>
  <c r="AX101"/>
  <c r="AX134"/>
  <c r="AX133"/>
  <c r="AX151"/>
  <c r="AX150"/>
  <c r="AX148"/>
  <c r="AX20"/>
  <c r="AX161"/>
  <c r="AY25"/>
  <c r="AY30"/>
  <c r="AY33"/>
  <c r="AY49"/>
  <c r="AY22"/>
  <c r="AY76"/>
  <c r="AY72"/>
  <c r="AY61"/>
  <c r="AY21"/>
  <c r="AY101"/>
  <c r="AY134"/>
  <c r="AY133"/>
  <c r="AY151"/>
  <c r="AY150"/>
  <c r="AY148"/>
  <c r="AY20"/>
  <c r="AY161"/>
  <c r="AZ25"/>
  <c r="AZ30"/>
  <c r="AZ33"/>
  <c r="AZ49"/>
  <c r="AZ22"/>
  <c r="AZ76"/>
  <c r="AZ72"/>
  <c r="AZ61"/>
  <c r="AZ21"/>
  <c r="AZ104"/>
  <c r="AZ116"/>
  <c r="AZ101"/>
  <c r="AZ151"/>
  <c r="AZ150"/>
  <c r="AZ148"/>
  <c r="AZ20"/>
  <c r="AZ161"/>
  <c r="BA160"/>
  <c r="BE33"/>
  <c r="BB33"/>
  <c r="BC33"/>
  <c r="BD33"/>
  <c r="BA33"/>
  <c r="BA59"/>
  <c r="BB25"/>
  <c r="BC25"/>
  <c r="BD25"/>
  <c r="BE25"/>
  <c r="BA25"/>
  <c r="BB30"/>
  <c r="BC30"/>
  <c r="BD30"/>
  <c r="BE30"/>
  <c r="BA30"/>
  <c r="BA47"/>
  <c r="BA50"/>
  <c r="BA51"/>
  <c r="BA52"/>
  <c r="BA56"/>
  <c r="BA49"/>
  <c r="BA58"/>
  <c r="BA60"/>
  <c r="BA22"/>
  <c r="BA64"/>
  <c r="BB76"/>
  <c r="BB72"/>
  <c r="BC76"/>
  <c r="BC72"/>
  <c r="BD76"/>
  <c r="BD72"/>
  <c r="BE76"/>
  <c r="BE72"/>
  <c r="BA72"/>
  <c r="BA92"/>
  <c r="BA93"/>
  <c r="BA67"/>
  <c r="BA68"/>
  <c r="BA90"/>
  <c r="BA94"/>
  <c r="BA61"/>
  <c r="BA21"/>
  <c r="BB101"/>
  <c r="BC101"/>
  <c r="BD101"/>
  <c r="BE104"/>
  <c r="BE116"/>
  <c r="BE101"/>
  <c r="BA101"/>
  <c r="BA118"/>
  <c r="BB137"/>
  <c r="BB134"/>
  <c r="BB133"/>
  <c r="BC134"/>
  <c r="BC133"/>
  <c r="BD134"/>
  <c r="BD133"/>
  <c r="BA133"/>
  <c r="BA149"/>
  <c r="BB151"/>
  <c r="BB150"/>
  <c r="BC151"/>
  <c r="BC150"/>
  <c r="BD151"/>
  <c r="BD150"/>
  <c r="BE151"/>
  <c r="BE150"/>
  <c r="BA150"/>
  <c r="BA154"/>
  <c r="BA148"/>
  <c r="BA20"/>
  <c r="BA161"/>
  <c r="AQ50"/>
  <c r="AQ52"/>
  <c r="AT76"/>
  <c r="AT72"/>
  <c r="AT61"/>
  <c r="AU76"/>
  <c r="AU72"/>
  <c r="AU61"/>
  <c r="AV64"/>
  <c r="AV72"/>
  <c r="AV92"/>
  <c r="AV93"/>
  <c r="AV67"/>
  <c r="AV68"/>
  <c r="AV90"/>
  <c r="AV94"/>
  <c r="AV61"/>
  <c r="BB61"/>
  <c r="BC61"/>
  <c r="BD61"/>
  <c r="BE61"/>
  <c r="AS76"/>
  <c r="AS72"/>
  <c r="AS61"/>
  <c r="AQ93"/>
  <c r="AQ94"/>
  <c r="AV20" i="18"/>
  <c r="AW20"/>
  <c r="AX20"/>
  <c r="AY20"/>
  <c r="AZ35"/>
  <c r="AZ22"/>
  <c r="AZ28"/>
  <c r="AZ30"/>
  <c r="AZ37"/>
  <c r="AZ38"/>
  <c r="AZ42"/>
  <c r="AZ45"/>
  <c r="AZ46"/>
  <c r="AZ44"/>
  <c r="AZ23"/>
  <c r="AZ39"/>
  <c r="AZ31"/>
  <c r="AZ40"/>
  <c r="AZ20"/>
  <c r="BA20"/>
  <c r="BB20"/>
  <c r="BC20"/>
  <c r="BD20"/>
  <c r="BE35"/>
  <c r="BE22"/>
  <c r="BE28"/>
  <c r="BE30"/>
  <c r="BE37"/>
  <c r="BE38"/>
  <c r="BE42"/>
  <c r="BE45"/>
  <c r="BE46"/>
  <c r="BE44"/>
  <c r="BE23"/>
  <c r="BE39"/>
  <c r="BE31"/>
  <c r="BE40"/>
  <c r="BE20"/>
  <c r="AY47"/>
  <c r="AY76"/>
  <c r="AY19"/>
  <c r="AY80"/>
  <c r="AY99"/>
  <c r="AY103"/>
  <c r="AY107"/>
  <c r="AY98"/>
  <c r="AY112"/>
  <c r="AY118"/>
  <c r="AY122"/>
  <c r="AY111"/>
  <c r="AY133"/>
  <c r="AY138"/>
  <c r="AY132"/>
  <c r="AY130"/>
  <c r="AY126"/>
  <c r="AY18"/>
  <c r="AY143"/>
  <c r="AZ73"/>
  <c r="AZ55"/>
  <c r="AZ56"/>
  <c r="AZ57"/>
  <c r="AZ64"/>
  <c r="AZ65"/>
  <c r="AZ68"/>
  <c r="AZ67"/>
  <c r="AZ69"/>
  <c r="AZ70"/>
  <c r="AZ71"/>
  <c r="AZ66"/>
  <c r="AZ58"/>
  <c r="AZ61"/>
  <c r="AZ59"/>
  <c r="AZ60"/>
  <c r="AZ62"/>
  <c r="AZ63"/>
  <c r="AZ53"/>
  <c r="AZ47"/>
  <c r="AZ76"/>
  <c r="AZ19"/>
  <c r="AZ82"/>
  <c r="AZ83"/>
  <c r="AZ97"/>
  <c r="AZ90"/>
  <c r="AZ84"/>
  <c r="AZ86"/>
  <c r="AZ92"/>
  <c r="AZ96"/>
  <c r="AZ94"/>
  <c r="AZ95"/>
  <c r="AZ93"/>
  <c r="AZ80"/>
  <c r="AZ99"/>
  <c r="AZ103"/>
  <c r="AZ107"/>
  <c r="AZ98"/>
  <c r="AZ112"/>
  <c r="AZ122"/>
  <c r="AZ120"/>
  <c r="AZ121"/>
  <c r="AZ118"/>
  <c r="AZ111"/>
  <c r="AZ136"/>
  <c r="AZ137"/>
  <c r="AZ133"/>
  <c r="AZ138"/>
  <c r="AZ132"/>
  <c r="AZ130"/>
  <c r="AZ126"/>
  <c r="AZ18"/>
  <c r="AZ143"/>
  <c r="BA47"/>
  <c r="BA76"/>
  <c r="BA19"/>
  <c r="BA133"/>
  <c r="BA138"/>
  <c r="BA132"/>
  <c r="BA130"/>
  <c r="BA80"/>
  <c r="BA99"/>
  <c r="BA103"/>
  <c r="BA107"/>
  <c r="BA98"/>
  <c r="BA115"/>
  <c r="BA116"/>
  <c r="BA112"/>
  <c r="BA121"/>
  <c r="BA118"/>
  <c r="BA122"/>
  <c r="BA111"/>
  <c r="BA126"/>
  <c r="BA18"/>
  <c r="BA143"/>
  <c r="AV47"/>
  <c r="AW47"/>
  <c r="AX47"/>
  <c r="BB47"/>
  <c r="BC47"/>
  <c r="BD47"/>
  <c r="BE55"/>
  <c r="BE56"/>
  <c r="BE57"/>
  <c r="BE64"/>
  <c r="BE65"/>
  <c r="BE68"/>
  <c r="BE67"/>
  <c r="BE69"/>
  <c r="BE70"/>
  <c r="BE71"/>
  <c r="BE66"/>
  <c r="BE58"/>
  <c r="BE61"/>
  <c r="BE59"/>
  <c r="BE60"/>
  <c r="BE62"/>
  <c r="BE63"/>
  <c r="BE73"/>
  <c r="BE53"/>
  <c r="BE47"/>
  <c r="BE72"/>
  <c r="AZ72"/>
  <c r="AU72"/>
  <c r="AV116"/>
  <c r="AQ116"/>
  <c r="AR80"/>
  <c r="AS80"/>
  <c r="AT80"/>
  <c r="AU82"/>
  <c r="AU83"/>
  <c r="AU97"/>
  <c r="AU90"/>
  <c r="AU84"/>
  <c r="AU86"/>
  <c r="AU92"/>
  <c r="AU96"/>
  <c r="AU94"/>
  <c r="AU95"/>
  <c r="AU93"/>
  <c r="AU80"/>
  <c r="AV80"/>
  <c r="AW80"/>
  <c r="AX80"/>
  <c r="BB80"/>
  <c r="BC80"/>
  <c r="BD80"/>
  <c r="BE82"/>
  <c r="BE83"/>
  <c r="BE97"/>
  <c r="BE90"/>
  <c r="BE84"/>
  <c r="BE86"/>
  <c r="BE92"/>
  <c r="BE96"/>
  <c r="BE94"/>
  <c r="BE95"/>
  <c r="BE93"/>
  <c r="BE80"/>
  <c r="AV41" i="16"/>
  <c r="AW41"/>
  <c r="AX41"/>
  <c r="AY41"/>
  <c r="AZ46"/>
  <c r="AZ48"/>
  <c r="AZ56"/>
  <c r="AZ57"/>
  <c r="AZ58"/>
  <c r="AZ60"/>
  <c r="AZ61"/>
  <c r="AZ62"/>
  <c r="AZ47"/>
  <c r="AZ55"/>
  <c r="AZ59"/>
  <c r="AZ49"/>
  <c r="AZ52"/>
  <c r="AZ50"/>
  <c r="AZ51"/>
  <c r="AZ53"/>
  <c r="AZ54"/>
  <c r="AZ64"/>
  <c r="AZ41"/>
  <c r="BA41"/>
  <c r="BB41"/>
  <c r="BC41"/>
  <c r="BD41"/>
  <c r="BE46"/>
  <c r="BE48"/>
  <c r="BE56"/>
  <c r="BE57"/>
  <c r="BE58"/>
  <c r="BE60"/>
  <c r="BE61"/>
  <c r="BE62"/>
  <c r="BE47"/>
  <c r="BE55"/>
  <c r="BE59"/>
  <c r="BE49"/>
  <c r="BE52"/>
  <c r="BE50"/>
  <c r="BE51"/>
  <c r="BE53"/>
  <c r="BE54"/>
  <c r="BE64"/>
  <c r="BE41"/>
  <c r="AU46"/>
  <c r="AU48"/>
  <c r="AU56"/>
  <c r="AU57"/>
  <c r="AU58"/>
  <c r="AU60"/>
  <c r="AU61"/>
  <c r="AU62"/>
  <c r="AU47"/>
  <c r="AU55"/>
  <c r="AU59"/>
  <c r="AU49"/>
  <c r="AU52"/>
  <c r="AU50"/>
  <c r="AU51"/>
  <c r="AU53"/>
  <c r="AU54"/>
  <c r="AU64"/>
  <c r="AU41"/>
  <c r="BE63"/>
  <c r="AZ63"/>
  <c r="BA44" i="15"/>
  <c r="BB44"/>
  <c r="BC44"/>
  <c r="BD44"/>
  <c r="BE49"/>
  <c r="BE50"/>
  <c r="BE51"/>
  <c r="BE58"/>
  <c r="BE59"/>
  <c r="BE61"/>
  <c r="BE62"/>
  <c r="BE63"/>
  <c r="BE60"/>
  <c r="BE53"/>
  <c r="BE54"/>
  <c r="BE56"/>
  <c r="BE57"/>
  <c r="BE64"/>
  <c r="BE44"/>
  <c r="AW20"/>
  <c r="AW44"/>
  <c r="AW66"/>
  <c r="AW19"/>
  <c r="AW70"/>
  <c r="AW89"/>
  <c r="AW93"/>
  <c r="AW97"/>
  <c r="AW88"/>
  <c r="AW102"/>
  <c r="AW112"/>
  <c r="AW108"/>
  <c r="AW101"/>
  <c r="AW123"/>
  <c r="AW129"/>
  <c r="AW122"/>
  <c r="AW120"/>
  <c r="AW116"/>
  <c r="AW18"/>
  <c r="AW134"/>
  <c r="AX20"/>
  <c r="AX44"/>
  <c r="AX66"/>
  <c r="AX19"/>
  <c r="AX70"/>
  <c r="AX89"/>
  <c r="AX93"/>
  <c r="AX97"/>
  <c r="AX88"/>
  <c r="AX102"/>
  <c r="AX112"/>
  <c r="AX108"/>
  <c r="AX101"/>
  <c r="AX123"/>
  <c r="AX129"/>
  <c r="AX122"/>
  <c r="AX120"/>
  <c r="AX116"/>
  <c r="AX18"/>
  <c r="AX134"/>
  <c r="AY20"/>
  <c r="AY44"/>
  <c r="AY66"/>
  <c r="AY19"/>
  <c r="AY70"/>
  <c r="AY89"/>
  <c r="AY93"/>
  <c r="AY97"/>
  <c r="AY88"/>
  <c r="AY102"/>
  <c r="AY112"/>
  <c r="AY108"/>
  <c r="AY101"/>
  <c r="AY123"/>
  <c r="AY129"/>
  <c r="AY122"/>
  <c r="AY120"/>
  <c r="AY116"/>
  <c r="AY18"/>
  <c r="AY134"/>
  <c r="AZ80"/>
  <c r="AZ72"/>
  <c r="AZ74"/>
  <c r="AZ75"/>
  <c r="AZ76"/>
  <c r="AZ87"/>
  <c r="AZ82"/>
  <c r="AZ86"/>
  <c r="AZ83"/>
  <c r="AZ85"/>
  <c r="AZ70"/>
  <c r="AZ127"/>
  <c r="AZ126"/>
  <c r="AZ123"/>
  <c r="AZ129"/>
  <c r="AZ122"/>
  <c r="AZ120"/>
  <c r="AZ22"/>
  <c r="AZ27"/>
  <c r="AZ29"/>
  <c r="AZ31"/>
  <c r="AZ34"/>
  <c r="AZ35"/>
  <c r="AZ36"/>
  <c r="AZ37"/>
  <c r="AZ38"/>
  <c r="AZ43"/>
  <c r="AZ32"/>
  <c r="AZ33"/>
  <c r="AZ39"/>
  <c r="AZ26"/>
  <c r="AZ40"/>
  <c r="AZ30"/>
  <c r="AZ23"/>
  <c r="AZ20"/>
  <c r="AZ49"/>
  <c r="AZ50"/>
  <c r="AZ51"/>
  <c r="AZ58"/>
  <c r="AZ59"/>
  <c r="AZ61"/>
  <c r="AZ62"/>
  <c r="AZ63"/>
  <c r="AZ60"/>
  <c r="AZ53"/>
  <c r="AZ54"/>
  <c r="AZ56"/>
  <c r="AZ57"/>
  <c r="AZ64"/>
  <c r="AZ44"/>
  <c r="AZ66"/>
  <c r="AZ19"/>
  <c r="AZ89"/>
  <c r="AZ93"/>
  <c r="AZ97"/>
  <c r="AZ88"/>
  <c r="AZ102"/>
  <c r="AZ112"/>
  <c r="AZ108"/>
  <c r="AZ101"/>
  <c r="AZ116"/>
  <c r="AZ18"/>
  <c r="AZ134"/>
  <c r="BA70"/>
  <c r="BA123"/>
  <c r="BA129"/>
  <c r="BA122"/>
  <c r="BA120"/>
  <c r="BA20"/>
  <c r="BA66"/>
  <c r="BA19"/>
  <c r="BA89"/>
  <c r="BA93"/>
  <c r="BA97"/>
  <c r="BA88"/>
  <c r="BA105"/>
  <c r="BA106"/>
  <c r="BA102"/>
  <c r="BA112"/>
  <c r="BA111"/>
  <c r="BA108"/>
  <c r="BA101"/>
  <c r="BA116"/>
  <c r="BA18"/>
  <c r="BA134"/>
  <c r="AU32"/>
  <c r="AU22"/>
  <c r="AU27"/>
  <c r="AU29"/>
  <c r="AU31"/>
  <c r="AU34"/>
  <c r="AU35"/>
  <c r="AU36"/>
  <c r="AU37"/>
  <c r="AU43"/>
  <c r="AU33"/>
  <c r="AU39"/>
  <c r="AU26"/>
  <c r="AU23"/>
  <c r="AV20"/>
  <c r="BB20"/>
  <c r="BC20"/>
  <c r="BD20"/>
  <c r="BE40"/>
  <c r="BE38"/>
  <c r="BE30"/>
  <c r="BE32"/>
  <c r="BE22"/>
  <c r="BE27"/>
  <c r="BE29"/>
  <c r="BE31"/>
  <c r="BE34"/>
  <c r="BE35"/>
  <c r="BE36"/>
  <c r="BE37"/>
  <c r="BE43"/>
  <c r="BE33"/>
  <c r="BE39"/>
  <c r="BE26"/>
  <c r="BE23"/>
  <c r="BE20"/>
  <c r="AR44"/>
  <c r="AS44"/>
  <c r="AT44"/>
  <c r="AU49"/>
  <c r="AU50"/>
  <c r="AU51"/>
  <c r="AU58"/>
  <c r="AU59"/>
  <c r="AU61"/>
  <c r="AU62"/>
  <c r="AU63"/>
  <c r="AU60"/>
  <c r="AU53"/>
  <c r="AU54"/>
  <c r="AU56"/>
  <c r="AU57"/>
  <c r="AU64"/>
  <c r="AU44"/>
  <c r="AV44"/>
  <c r="AQ44"/>
  <c r="AV106"/>
  <c r="AV105"/>
  <c r="AQ106"/>
  <c r="AQ105"/>
  <c r="AW76" i="8"/>
  <c r="AW72"/>
  <c r="AW61"/>
  <c r="AW25"/>
  <c r="AW30"/>
  <c r="AW33"/>
  <c r="AW50"/>
  <c r="AW22"/>
  <c r="AW21"/>
  <c r="AW103"/>
  <c r="AW100"/>
  <c r="AW137"/>
  <c r="AW134"/>
  <c r="AW133"/>
  <c r="AW151"/>
  <c r="AW150"/>
  <c r="AW148"/>
  <c r="AW20"/>
  <c r="AW159"/>
  <c r="AX76"/>
  <c r="AX72"/>
  <c r="AX61"/>
  <c r="AX25"/>
  <c r="AX30"/>
  <c r="AX33"/>
  <c r="AX50"/>
  <c r="AX22"/>
  <c r="AX21"/>
  <c r="AX103"/>
  <c r="AX100"/>
  <c r="AX134"/>
  <c r="AX133"/>
  <c r="AX151"/>
  <c r="AX150"/>
  <c r="AX148"/>
  <c r="AX20"/>
  <c r="AX159"/>
  <c r="AY76"/>
  <c r="AY72"/>
  <c r="AY61"/>
  <c r="AY25"/>
  <c r="AY30"/>
  <c r="AY33"/>
  <c r="AY50"/>
  <c r="AY22"/>
  <c r="AY21"/>
  <c r="AY103"/>
  <c r="AY100"/>
  <c r="AY134"/>
  <c r="AY133"/>
  <c r="AY151"/>
  <c r="AY150"/>
  <c r="AY148"/>
  <c r="AY20"/>
  <c r="AY159"/>
  <c r="AZ33"/>
  <c r="AZ25"/>
  <c r="AZ30"/>
  <c r="AZ50"/>
  <c r="AZ22"/>
  <c r="AZ76"/>
  <c r="AZ72"/>
  <c r="AZ61"/>
  <c r="AZ21"/>
  <c r="AZ116"/>
  <c r="AZ103"/>
  <c r="AZ100"/>
  <c r="AZ151"/>
  <c r="AZ150"/>
  <c r="AZ148"/>
  <c r="AZ20"/>
  <c r="AZ159"/>
  <c r="BA46"/>
  <c r="BA34"/>
  <c r="BA35"/>
  <c r="BA36"/>
  <c r="BA37"/>
  <c r="BA38"/>
  <c r="BA39"/>
  <c r="BA40"/>
  <c r="BA41"/>
  <c r="BA42"/>
  <c r="BA43"/>
  <c r="BA44"/>
  <c r="BA45"/>
  <c r="BA33"/>
  <c r="BB25"/>
  <c r="BC25"/>
  <c r="BD25"/>
  <c r="BE25"/>
  <c r="BA25"/>
  <c r="BB30"/>
  <c r="BC30"/>
  <c r="BD30"/>
  <c r="BE30"/>
  <c r="BA30"/>
  <c r="BA48"/>
  <c r="BA51"/>
  <c r="BA54"/>
  <c r="BA55"/>
  <c r="BA52"/>
  <c r="BA50"/>
  <c r="BA58"/>
  <c r="BA59"/>
  <c r="BA60"/>
  <c r="BA26"/>
  <c r="BA27"/>
  <c r="BA22"/>
  <c r="BB76"/>
  <c r="BB72"/>
  <c r="BB61"/>
  <c r="BC76"/>
  <c r="BC72"/>
  <c r="BC61"/>
  <c r="BD76"/>
  <c r="BD72"/>
  <c r="BD61"/>
  <c r="BE76"/>
  <c r="BE72"/>
  <c r="BE61"/>
  <c r="BA61"/>
  <c r="BA21"/>
  <c r="BA158"/>
  <c r="BE116"/>
  <c r="BE103"/>
  <c r="BE100"/>
  <c r="BB103"/>
  <c r="BB100"/>
  <c r="BC103"/>
  <c r="BC100"/>
  <c r="BD103"/>
  <c r="BD100"/>
  <c r="BA100"/>
  <c r="BA118"/>
  <c r="BB137"/>
  <c r="BB134"/>
  <c r="BB133"/>
  <c r="BC134"/>
  <c r="BC133"/>
  <c r="BD134"/>
  <c r="BD133"/>
  <c r="BA133"/>
  <c r="BA149"/>
  <c r="BB151"/>
  <c r="BC151"/>
  <c r="BD151"/>
  <c r="BE151"/>
  <c r="BA151"/>
  <c r="BA155"/>
  <c r="BA154"/>
  <c r="BA150"/>
  <c r="BA148"/>
  <c r="BA20"/>
  <c r="BA159"/>
  <c r="AQ139"/>
  <c r="AW25" i="13"/>
  <c r="AW32"/>
  <c r="AW37"/>
  <c r="AW55"/>
  <c r="AW22"/>
  <c r="AW78"/>
  <c r="AW67"/>
  <c r="AW21"/>
  <c r="AW105"/>
  <c r="AW143"/>
  <c r="AW140"/>
  <c r="AW139"/>
  <c r="AW157"/>
  <c r="AW156"/>
  <c r="AW154"/>
  <c r="AW20"/>
  <c r="AW166"/>
  <c r="AX25"/>
  <c r="AX32"/>
  <c r="AX37"/>
  <c r="AX55"/>
  <c r="AX22"/>
  <c r="AX78"/>
  <c r="AX67"/>
  <c r="AX21"/>
  <c r="AX105"/>
  <c r="AX140"/>
  <c r="AX139"/>
  <c r="AX157"/>
  <c r="AX156"/>
  <c r="AX154"/>
  <c r="AX20"/>
  <c r="AX166"/>
  <c r="AY25"/>
  <c r="AY32"/>
  <c r="AY37"/>
  <c r="AY55"/>
  <c r="AY22"/>
  <c r="AY78"/>
  <c r="AY67"/>
  <c r="AY21"/>
  <c r="AY105"/>
  <c r="AY140"/>
  <c r="AY139"/>
  <c r="AY157"/>
  <c r="AY156"/>
  <c r="AY154"/>
  <c r="AY20"/>
  <c r="AY166"/>
  <c r="AZ25"/>
  <c r="AZ32"/>
  <c r="AZ37"/>
  <c r="AZ55"/>
  <c r="AZ22"/>
  <c r="AZ78"/>
  <c r="AZ67"/>
  <c r="AZ21"/>
  <c r="AZ108"/>
  <c r="AZ122"/>
  <c r="AZ105"/>
  <c r="AZ157"/>
  <c r="AZ156"/>
  <c r="AZ154"/>
  <c r="AZ20"/>
  <c r="AZ166"/>
  <c r="BE25"/>
  <c r="BB25"/>
  <c r="BC25"/>
  <c r="BD25"/>
  <c r="BA25"/>
  <c r="BE32"/>
  <c r="BB32"/>
  <c r="BC32"/>
  <c r="BD32"/>
  <c r="BA32"/>
  <c r="BA38"/>
  <c r="BA39"/>
  <c r="BA40"/>
  <c r="BA41"/>
  <c r="BA42"/>
  <c r="BA43"/>
  <c r="BA44"/>
  <c r="BA45"/>
  <c r="BA46"/>
  <c r="BA47"/>
  <c r="BA48"/>
  <c r="BA49"/>
  <c r="BA51"/>
  <c r="BA37"/>
  <c r="BA52"/>
  <c r="BA56"/>
  <c r="BA60"/>
  <c r="BA61"/>
  <c r="BA59"/>
  <c r="BA58"/>
  <c r="BA55"/>
  <c r="BA64"/>
  <c r="BA65"/>
  <c r="BA66"/>
  <c r="BA22"/>
  <c r="BA70"/>
  <c r="BA83"/>
  <c r="BA84"/>
  <c r="BA85"/>
  <c r="BA89"/>
  <c r="BA90"/>
  <c r="BA78"/>
  <c r="BA96"/>
  <c r="BA97"/>
  <c r="BA73"/>
  <c r="BA74"/>
  <c r="BA95"/>
  <c r="BA94"/>
  <c r="BA98"/>
  <c r="BA67"/>
  <c r="BA21"/>
  <c r="BB105"/>
  <c r="BC105"/>
  <c r="BD105"/>
  <c r="BE108"/>
  <c r="BE122"/>
  <c r="BE105"/>
  <c r="BA105"/>
  <c r="BA124"/>
  <c r="BB143"/>
  <c r="BB140"/>
  <c r="BB139"/>
  <c r="BC140"/>
  <c r="BC139"/>
  <c r="BD140"/>
  <c r="BD139"/>
  <c r="BA139"/>
  <c r="BB157"/>
  <c r="BB156"/>
  <c r="BB154"/>
  <c r="BC157"/>
  <c r="BC156"/>
  <c r="BC154"/>
  <c r="BD157"/>
  <c r="BD156"/>
  <c r="BD154"/>
  <c r="BE157"/>
  <c r="BE156"/>
  <c r="BE154"/>
  <c r="BA154"/>
  <c r="BA165"/>
  <c r="BA20"/>
  <c r="BA166"/>
  <c r="AQ60"/>
  <c r="AQ61"/>
  <c r="AV56"/>
  <c r="AV60"/>
  <c r="AV61"/>
  <c r="AV59"/>
  <c r="AV58"/>
  <c r="AV55"/>
  <c r="BB55"/>
  <c r="BC55"/>
  <c r="BD55"/>
  <c r="BE55"/>
  <c r="AV70"/>
  <c r="AV83"/>
  <c r="AV84"/>
  <c r="AV85"/>
  <c r="AV89"/>
  <c r="AV90"/>
  <c r="AV78"/>
  <c r="AV96"/>
  <c r="AV97"/>
  <c r="AV73"/>
  <c r="AV74"/>
  <c r="AV95"/>
  <c r="AV94"/>
  <c r="AV98"/>
  <c r="AV67"/>
  <c r="BB78"/>
  <c r="BB67"/>
  <c r="BC78"/>
  <c r="BC67"/>
  <c r="BD78"/>
  <c r="BD67"/>
  <c r="BE78"/>
  <c r="BE67"/>
  <c r="AQ97"/>
  <c r="AQ98"/>
  <c r="AQ83"/>
  <c r="AQ84"/>
  <c r="AQ89"/>
  <c r="AQ90"/>
  <c r="BA34"/>
  <c r="AV34"/>
  <c r="AQ34"/>
  <c r="BA33"/>
  <c r="AV33"/>
  <c r="BA145"/>
  <c r="AV145"/>
  <c r="AQ145"/>
  <c r="AX20" i="16"/>
  <c r="AX67"/>
  <c r="AX19"/>
  <c r="AX71"/>
  <c r="AX89"/>
  <c r="AX93"/>
  <c r="AX97"/>
  <c r="AX88"/>
  <c r="AX102"/>
  <c r="AX112"/>
  <c r="AX101"/>
  <c r="AX116"/>
  <c r="AX124"/>
  <c r="AX129"/>
  <c r="AX123"/>
  <c r="AX121"/>
  <c r="AX18"/>
  <c r="AX134"/>
  <c r="AY20"/>
  <c r="AY67"/>
  <c r="AY19"/>
  <c r="AY71"/>
  <c r="AY89"/>
  <c r="AY93"/>
  <c r="AY97"/>
  <c r="AY88"/>
  <c r="AY102"/>
  <c r="AY112"/>
  <c r="AY101"/>
  <c r="AY116"/>
  <c r="AY124"/>
  <c r="AY129"/>
  <c r="AY123"/>
  <c r="AY121"/>
  <c r="AY18"/>
  <c r="AY134"/>
  <c r="AZ33"/>
  <c r="AZ22"/>
  <c r="AZ27"/>
  <c r="AZ29"/>
  <c r="AZ32"/>
  <c r="AZ34"/>
  <c r="AZ39"/>
  <c r="AZ40"/>
  <c r="AZ38"/>
  <c r="AZ26"/>
  <c r="AZ31"/>
  <c r="AZ35"/>
  <c r="AZ36"/>
  <c r="AZ20"/>
  <c r="AZ67"/>
  <c r="AZ19"/>
  <c r="AZ73"/>
  <c r="AZ74"/>
  <c r="AZ80"/>
  <c r="AZ87"/>
  <c r="AZ75"/>
  <c r="AZ76"/>
  <c r="AZ82"/>
  <c r="AZ86"/>
  <c r="AZ84"/>
  <c r="AZ85"/>
  <c r="AZ71"/>
  <c r="AZ89"/>
  <c r="AZ93"/>
  <c r="AZ97"/>
  <c r="AZ88"/>
  <c r="AZ102"/>
  <c r="AZ112"/>
  <c r="AZ101"/>
  <c r="AZ116"/>
  <c r="AZ127"/>
  <c r="AZ128"/>
  <c r="AZ124"/>
  <c r="AZ129"/>
  <c r="AZ123"/>
  <c r="AZ121"/>
  <c r="AZ18"/>
  <c r="AZ134"/>
  <c r="BA20"/>
  <c r="BA67"/>
  <c r="BA19"/>
  <c r="BA71"/>
  <c r="BA89"/>
  <c r="BA93"/>
  <c r="BA97"/>
  <c r="BA88"/>
  <c r="BA105"/>
  <c r="BA106"/>
  <c r="BA102"/>
  <c r="BA112"/>
  <c r="BA101"/>
  <c r="BA116"/>
  <c r="BA124"/>
  <c r="BA129"/>
  <c r="BA123"/>
  <c r="BA121"/>
  <c r="BA18"/>
  <c r="BA134"/>
  <c r="AU33"/>
  <c r="AU22"/>
  <c r="AU27"/>
  <c r="AU29"/>
  <c r="AU34"/>
  <c r="AU39"/>
  <c r="AU38"/>
  <c r="AU26"/>
  <c r="AU36"/>
  <c r="AV20"/>
  <c r="AW20"/>
  <c r="BB20"/>
  <c r="BC20"/>
  <c r="BD20"/>
  <c r="BE31"/>
  <c r="BE33"/>
  <c r="BE22"/>
  <c r="BE27"/>
  <c r="BE29"/>
  <c r="BE32"/>
  <c r="BE34"/>
  <c r="BE39"/>
  <c r="BE40"/>
  <c r="BE38"/>
  <c r="BE26"/>
  <c r="BE35"/>
  <c r="BE36"/>
  <c r="BE20"/>
  <c r="AR41"/>
  <c r="AS41"/>
  <c r="AT41"/>
  <c r="AQ41"/>
  <c r="AU63"/>
  <c r="AV106"/>
  <c r="AV105"/>
  <c r="AQ105"/>
  <c r="AQ106"/>
  <c r="AT83" i="9"/>
  <c r="AT79"/>
  <c r="AT68"/>
  <c r="AU83"/>
  <c r="AU79"/>
  <c r="AU68"/>
  <c r="AS83"/>
  <c r="AS79"/>
  <c r="AS68"/>
  <c r="AR83"/>
  <c r="AR79"/>
  <c r="AR68"/>
  <c r="AQ68"/>
  <c r="AR56"/>
  <c r="AT56"/>
  <c r="AQ60"/>
  <c r="AQ61"/>
  <c r="AQ58"/>
  <c r="AU34"/>
  <c r="AR34"/>
  <c r="AS34"/>
  <c r="AT34"/>
  <c r="AQ34"/>
  <c r="AQ26"/>
  <c r="AQ27"/>
  <c r="AQ28"/>
  <c r="AQ32"/>
  <c r="AQ33"/>
  <c r="AQ25"/>
  <c r="AQ40"/>
  <c r="AQ41"/>
  <c r="AQ42"/>
  <c r="AQ45"/>
  <c r="AQ46"/>
  <c r="AQ47"/>
  <c r="AQ48"/>
  <c r="AQ49"/>
  <c r="AQ50"/>
  <c r="AQ51"/>
  <c r="AQ52"/>
  <c r="AQ54"/>
  <c r="AQ65"/>
  <c r="AQ66"/>
  <c r="AQ67"/>
  <c r="AW25"/>
  <c r="AW34"/>
  <c r="AW39"/>
  <c r="AW56"/>
  <c r="AW22"/>
  <c r="AW83"/>
  <c r="AW79"/>
  <c r="AW68"/>
  <c r="AW21"/>
  <c r="AW110"/>
  <c r="AW107"/>
  <c r="AW146"/>
  <c r="AW143"/>
  <c r="AW142"/>
  <c r="AW160"/>
  <c r="AW159"/>
  <c r="AW157"/>
  <c r="AW20"/>
  <c r="AW168"/>
  <c r="AX25"/>
  <c r="AX34"/>
  <c r="AX39"/>
  <c r="AX56"/>
  <c r="AX22"/>
  <c r="AX83"/>
  <c r="AX79"/>
  <c r="AX68"/>
  <c r="AX21"/>
  <c r="AX110"/>
  <c r="AX107"/>
  <c r="AX143"/>
  <c r="AX142"/>
  <c r="AX160"/>
  <c r="AX159"/>
  <c r="AX157"/>
  <c r="AX20"/>
  <c r="AX168"/>
  <c r="AY25"/>
  <c r="AY34"/>
  <c r="AY39"/>
  <c r="AY56"/>
  <c r="AY22"/>
  <c r="AY83"/>
  <c r="AY79"/>
  <c r="AY68"/>
  <c r="AY21"/>
  <c r="AY110"/>
  <c r="AY107"/>
  <c r="AY143"/>
  <c r="AY142"/>
  <c r="AY160"/>
  <c r="AY159"/>
  <c r="AY157"/>
  <c r="AY20"/>
  <c r="AY168"/>
  <c r="AZ34"/>
  <c r="AZ25"/>
  <c r="AZ39"/>
  <c r="AZ56"/>
  <c r="AZ22"/>
  <c r="AZ83"/>
  <c r="AZ79"/>
  <c r="AZ68"/>
  <c r="AZ21"/>
  <c r="AZ110"/>
  <c r="AZ125"/>
  <c r="AZ107"/>
  <c r="AZ160"/>
  <c r="AZ159"/>
  <c r="AZ157"/>
  <c r="AZ20"/>
  <c r="AZ168"/>
  <c r="BA35"/>
  <c r="BA38"/>
  <c r="BA36"/>
  <c r="BA34"/>
  <c r="BA26"/>
  <c r="BA27"/>
  <c r="BA28"/>
  <c r="BA32"/>
  <c r="BA33"/>
  <c r="BA25"/>
  <c r="BA40"/>
  <c r="BA41"/>
  <c r="BA42"/>
  <c r="BA44"/>
  <c r="BA45"/>
  <c r="BA46"/>
  <c r="BA47"/>
  <c r="BA48"/>
  <c r="BA49"/>
  <c r="BA50"/>
  <c r="BA51"/>
  <c r="BA52"/>
  <c r="BA43"/>
  <c r="BA39"/>
  <c r="BA54"/>
  <c r="BA57"/>
  <c r="BA60"/>
  <c r="BA61"/>
  <c r="BA58"/>
  <c r="BA56"/>
  <c r="BA65"/>
  <c r="BA66"/>
  <c r="BA67"/>
  <c r="BA22"/>
  <c r="BB83"/>
  <c r="BB79"/>
  <c r="BB68"/>
  <c r="BC83"/>
  <c r="BC79"/>
  <c r="BC68"/>
  <c r="BD83"/>
  <c r="BD79"/>
  <c r="BD68"/>
  <c r="BE83"/>
  <c r="BE79"/>
  <c r="BE68"/>
  <c r="BA68"/>
  <c r="BA21"/>
  <c r="BA167"/>
  <c r="BB110"/>
  <c r="BB107"/>
  <c r="BC110"/>
  <c r="BC107"/>
  <c r="BD110"/>
  <c r="BD107"/>
  <c r="BE110"/>
  <c r="BE125"/>
  <c r="BE107"/>
  <c r="BA107"/>
  <c r="BA127"/>
  <c r="BB146"/>
  <c r="BB143"/>
  <c r="BB142"/>
  <c r="BC143"/>
  <c r="BC142"/>
  <c r="BD143"/>
  <c r="BD142"/>
  <c r="BA142"/>
  <c r="BB160"/>
  <c r="BB159"/>
  <c r="BB157"/>
  <c r="BC160"/>
  <c r="BC159"/>
  <c r="BC157"/>
  <c r="BD160"/>
  <c r="BD159"/>
  <c r="BD157"/>
  <c r="BE160"/>
  <c r="BE159"/>
  <c r="BE157"/>
  <c r="BA157"/>
  <c r="BA20"/>
  <c r="BA168"/>
  <c r="AR32" i="10"/>
  <c r="AS32"/>
  <c r="AT32"/>
  <c r="AU32"/>
  <c r="AQ32"/>
  <c r="AQ26"/>
  <c r="AQ27"/>
  <c r="AQ28"/>
  <c r="AQ29"/>
  <c r="AQ25"/>
  <c r="AQ36"/>
  <c r="AQ37"/>
  <c r="AQ38"/>
  <c r="AQ39"/>
  <c r="AQ41"/>
  <c r="AQ42"/>
  <c r="AQ43"/>
  <c r="AQ44"/>
  <c r="AQ45"/>
  <c r="AQ46"/>
  <c r="AQ47"/>
  <c r="AQ48"/>
  <c r="AQ40"/>
  <c r="AQ35"/>
  <c r="AQ50"/>
  <c r="AQ53"/>
  <c r="AQ56"/>
  <c r="AQ60"/>
  <c r="AQ61"/>
  <c r="AQ62"/>
  <c r="AQ22"/>
  <c r="AR78"/>
  <c r="AR74"/>
  <c r="AR63"/>
  <c r="AS78"/>
  <c r="AS74"/>
  <c r="AS63"/>
  <c r="AT78"/>
  <c r="AT74"/>
  <c r="AT63"/>
  <c r="AU78"/>
  <c r="AU74"/>
  <c r="AU63"/>
  <c r="AQ63"/>
  <c r="AQ21"/>
  <c r="AQ117"/>
  <c r="AR102"/>
  <c r="AR100"/>
  <c r="AS102"/>
  <c r="AS100"/>
  <c r="AT102"/>
  <c r="AT100"/>
  <c r="AU102"/>
  <c r="AU114"/>
  <c r="AU100"/>
  <c r="AQ100"/>
  <c r="AR134"/>
  <c r="AR131"/>
  <c r="AR130"/>
  <c r="AS131"/>
  <c r="AS130"/>
  <c r="AT131"/>
  <c r="AT130"/>
  <c r="AQ130"/>
  <c r="AR148"/>
  <c r="AR147"/>
  <c r="AR145"/>
  <c r="AS148"/>
  <c r="AS147"/>
  <c r="AS145"/>
  <c r="AT148"/>
  <c r="AT147"/>
  <c r="AT145"/>
  <c r="AU148"/>
  <c r="AU147"/>
  <c r="AU145"/>
  <c r="AQ145"/>
  <c r="AQ155"/>
  <c r="AQ20"/>
  <c r="AQ100" i="9"/>
  <c r="AV35"/>
  <c r="AV38"/>
  <c r="AV36"/>
  <c r="AV34"/>
  <c r="BB34"/>
  <c r="BC34"/>
  <c r="BD34"/>
  <c r="BE34"/>
  <c r="AQ35"/>
  <c r="AQ36"/>
  <c r="AU25"/>
  <c r="AU39"/>
  <c r="AU22"/>
  <c r="AU21"/>
  <c r="AV116"/>
  <c r="AV117"/>
  <c r="AV112"/>
  <c r="AV113"/>
  <c r="AV114"/>
  <c r="AV110"/>
  <c r="BA116"/>
  <c r="BA117"/>
  <c r="BA112"/>
  <c r="BA113"/>
  <c r="BA114"/>
  <c r="BA110"/>
  <c r="AQ116"/>
  <c r="AQ117"/>
  <c r="AQ112"/>
  <c r="AQ113"/>
  <c r="AQ114"/>
  <c r="AQ110"/>
  <c r="AV108" i="11"/>
  <c r="AV109"/>
  <c r="AV112"/>
  <c r="AV113"/>
  <c r="AV110"/>
  <c r="AV106"/>
  <c r="AW106"/>
  <c r="AX106"/>
  <c r="AY106"/>
  <c r="AZ106"/>
  <c r="BA108"/>
  <c r="BA109"/>
  <c r="BA112"/>
  <c r="BA113"/>
  <c r="BA110"/>
  <c r="BA106"/>
  <c r="BB106"/>
  <c r="BC106"/>
  <c r="BD106"/>
  <c r="BE106"/>
  <c r="AU106"/>
  <c r="AU119"/>
  <c r="AU103"/>
  <c r="AR25"/>
  <c r="AS25"/>
  <c r="AT25"/>
  <c r="AU25"/>
  <c r="AQ25"/>
  <c r="AQ35"/>
  <c r="AQ36"/>
  <c r="AQ33"/>
  <c r="AQ34"/>
  <c r="AQ32"/>
  <c r="AQ38"/>
  <c r="AQ39"/>
  <c r="AQ40"/>
  <c r="AQ41"/>
  <c r="AQ43"/>
  <c r="AQ44"/>
  <c r="AQ45"/>
  <c r="AQ46"/>
  <c r="AQ47"/>
  <c r="AQ48"/>
  <c r="AQ49"/>
  <c r="AQ50"/>
  <c r="AQ42"/>
  <c r="AQ37"/>
  <c r="AQ52"/>
  <c r="AQ55"/>
  <c r="AQ59"/>
  <c r="AQ61"/>
  <c r="AQ56"/>
  <c r="AQ57"/>
  <c r="AQ54"/>
  <c r="AQ63"/>
  <c r="AQ64"/>
  <c r="AQ65"/>
  <c r="AQ22"/>
  <c r="AV69"/>
  <c r="AW81"/>
  <c r="AW77"/>
  <c r="AX81"/>
  <c r="AX77"/>
  <c r="AY81"/>
  <c r="AY77"/>
  <c r="AZ81"/>
  <c r="AZ77"/>
  <c r="AV77"/>
  <c r="AV94"/>
  <c r="AV95"/>
  <c r="AV72"/>
  <c r="AV73"/>
  <c r="AV93"/>
  <c r="AV92"/>
  <c r="AV96"/>
  <c r="AV66"/>
  <c r="AW66"/>
  <c r="AX66"/>
  <c r="AY66"/>
  <c r="AZ66"/>
  <c r="BE81"/>
  <c r="BE77"/>
  <c r="BB81"/>
  <c r="BB77"/>
  <c r="BC81"/>
  <c r="BC77"/>
  <c r="BD81"/>
  <c r="BD77"/>
  <c r="BA77"/>
  <c r="BA69"/>
  <c r="BA94"/>
  <c r="BA95"/>
  <c r="BA72"/>
  <c r="BA73"/>
  <c r="BA93"/>
  <c r="BA92"/>
  <c r="BA96"/>
  <c r="BA66"/>
  <c r="BB66"/>
  <c r="BC66"/>
  <c r="BD66"/>
  <c r="BE66"/>
  <c r="AT81"/>
  <c r="AT77"/>
  <c r="AT66"/>
  <c r="AS81"/>
  <c r="AS77"/>
  <c r="AS66"/>
  <c r="AR81"/>
  <c r="AR77"/>
  <c r="AR66"/>
  <c r="BB25"/>
  <c r="BC25"/>
  <c r="BD25"/>
  <c r="BE25"/>
  <c r="BA25"/>
  <c r="BA35"/>
  <c r="BA36"/>
  <c r="BA33"/>
  <c r="BA34"/>
  <c r="BA32"/>
  <c r="BA38"/>
  <c r="BA39"/>
  <c r="BA40"/>
  <c r="BA41"/>
  <c r="BA43"/>
  <c r="BA44"/>
  <c r="BA45"/>
  <c r="BA46"/>
  <c r="BA47"/>
  <c r="BA48"/>
  <c r="BA49"/>
  <c r="BA50"/>
  <c r="BA42"/>
  <c r="BA37"/>
  <c r="BA52"/>
  <c r="BA55"/>
  <c r="BA59"/>
  <c r="BA61"/>
  <c r="BA56"/>
  <c r="BA57"/>
  <c r="BA54"/>
  <c r="BA63"/>
  <c r="BA64"/>
  <c r="BA65"/>
  <c r="BA22"/>
  <c r="BA21"/>
  <c r="BB103"/>
  <c r="BC103"/>
  <c r="BD103"/>
  <c r="BE119"/>
  <c r="BE103"/>
  <c r="BA103"/>
  <c r="BB140"/>
  <c r="BB137"/>
  <c r="BB136"/>
  <c r="BC137"/>
  <c r="BC136"/>
  <c r="BD137"/>
  <c r="BD136"/>
  <c r="BA136"/>
  <c r="BA121"/>
  <c r="BB154"/>
  <c r="BB153"/>
  <c r="BB151"/>
  <c r="BC154"/>
  <c r="BC153"/>
  <c r="BC151"/>
  <c r="BD154"/>
  <c r="BD153"/>
  <c r="BD151"/>
  <c r="BE154"/>
  <c r="BE153"/>
  <c r="BE151"/>
  <c r="BA151"/>
  <c r="BA161"/>
  <c r="BA20"/>
  <c r="BA162"/>
  <c r="AQ108"/>
  <c r="AQ110"/>
  <c r="AW32" i="10"/>
  <c r="AW25"/>
  <c r="AW35"/>
  <c r="AW52"/>
  <c r="AW22"/>
  <c r="AW78"/>
  <c r="AW74"/>
  <c r="AW63"/>
  <c r="AW21"/>
  <c r="AW102"/>
  <c r="AW100"/>
  <c r="AW134"/>
  <c r="AW131"/>
  <c r="AW130"/>
  <c r="AW148"/>
  <c r="AW147"/>
  <c r="AW145"/>
  <c r="AW20"/>
  <c r="AW156"/>
  <c r="AX32"/>
  <c r="AX25"/>
  <c r="AX35"/>
  <c r="AX52"/>
  <c r="AX22"/>
  <c r="AX78"/>
  <c r="AX74"/>
  <c r="AX63"/>
  <c r="AX21"/>
  <c r="AX102"/>
  <c r="AX100"/>
  <c r="AX131"/>
  <c r="AX130"/>
  <c r="AX148"/>
  <c r="AX147"/>
  <c r="AX145"/>
  <c r="AX20"/>
  <c r="AX156"/>
  <c r="AY32"/>
  <c r="AY25"/>
  <c r="AY35"/>
  <c r="AY52"/>
  <c r="AY22"/>
  <c r="AY78"/>
  <c r="AY74"/>
  <c r="AY63"/>
  <c r="AY21"/>
  <c r="AY102"/>
  <c r="AY100"/>
  <c r="AY131"/>
  <c r="AY130"/>
  <c r="AY148"/>
  <c r="AY147"/>
  <c r="AY145"/>
  <c r="AY20"/>
  <c r="AY156"/>
  <c r="AZ25"/>
  <c r="AZ32"/>
  <c r="AZ35"/>
  <c r="AZ52"/>
  <c r="AZ22"/>
  <c r="AZ78"/>
  <c r="AZ74"/>
  <c r="AZ63"/>
  <c r="AZ21"/>
  <c r="AZ102"/>
  <c r="AZ114"/>
  <c r="AZ100"/>
  <c r="AZ148"/>
  <c r="AZ147"/>
  <c r="AZ145"/>
  <c r="AZ20"/>
  <c r="AZ156"/>
  <c r="BA29"/>
  <c r="BA26"/>
  <c r="BA27"/>
  <c r="BA28"/>
  <c r="BA25"/>
  <c r="BB32"/>
  <c r="BC32"/>
  <c r="BD32"/>
  <c r="BE32"/>
  <c r="BA32"/>
  <c r="BA36"/>
  <c r="BA37"/>
  <c r="BA38"/>
  <c r="BA39"/>
  <c r="BA41"/>
  <c r="BA42"/>
  <c r="BA43"/>
  <c r="BA44"/>
  <c r="BA45"/>
  <c r="BA46"/>
  <c r="BA47"/>
  <c r="BA48"/>
  <c r="BA40"/>
  <c r="BA35"/>
  <c r="BA50"/>
  <c r="BA53"/>
  <c r="BA56"/>
  <c r="BA57"/>
  <c r="BA54"/>
  <c r="BA52"/>
  <c r="BA60"/>
  <c r="BA61"/>
  <c r="BA62"/>
  <c r="BA22"/>
  <c r="BB78"/>
  <c r="BB74"/>
  <c r="BB63"/>
  <c r="BC78"/>
  <c r="BC74"/>
  <c r="BC63"/>
  <c r="BD78"/>
  <c r="BD74"/>
  <c r="BD63"/>
  <c r="BE78"/>
  <c r="BE74"/>
  <c r="BE63"/>
  <c r="BA63"/>
  <c r="BA21"/>
  <c r="BA117"/>
  <c r="BB102"/>
  <c r="BB100"/>
  <c r="BC102"/>
  <c r="BC100"/>
  <c r="BD102"/>
  <c r="BD100"/>
  <c r="BE102"/>
  <c r="BE114"/>
  <c r="BE100"/>
  <c r="BA100"/>
  <c r="BB134"/>
  <c r="BB131"/>
  <c r="BB130"/>
  <c r="BC131"/>
  <c r="BC130"/>
  <c r="BD131"/>
  <c r="BD130"/>
  <c r="BA130"/>
  <c r="BB148"/>
  <c r="BB147"/>
  <c r="BB145"/>
  <c r="BC148"/>
  <c r="BC147"/>
  <c r="BC145"/>
  <c r="BD148"/>
  <c r="BD147"/>
  <c r="BD145"/>
  <c r="BE148"/>
  <c r="BE147"/>
  <c r="BE145"/>
  <c r="BA145"/>
  <c r="BA155"/>
  <c r="BA20"/>
  <c r="BA156"/>
  <c r="AQ156"/>
  <c r="AV135"/>
  <c r="AR25" i="12"/>
  <c r="AR34"/>
  <c r="AR37"/>
  <c r="AR55"/>
  <c r="AR78"/>
  <c r="AR67"/>
  <c r="AR21"/>
  <c r="AR103"/>
  <c r="AR139"/>
  <c r="AR136"/>
  <c r="AR135"/>
  <c r="AR152"/>
  <c r="AR150"/>
  <c r="AR20"/>
  <c r="AR162"/>
  <c r="AS25"/>
  <c r="AS34"/>
  <c r="AS37"/>
  <c r="AS55"/>
  <c r="AS78"/>
  <c r="AS67"/>
  <c r="AS21"/>
  <c r="AS103"/>
  <c r="AS136"/>
  <c r="AS135"/>
  <c r="AS152"/>
  <c r="AS150"/>
  <c r="AS20"/>
  <c r="AS162"/>
  <c r="AZ37"/>
  <c r="AW37"/>
  <c r="AX37"/>
  <c r="AY37"/>
  <c r="AV37"/>
  <c r="AW25"/>
  <c r="AX25"/>
  <c r="AY25"/>
  <c r="AZ25"/>
  <c r="AV25"/>
  <c r="AW34"/>
  <c r="AX34"/>
  <c r="AY34"/>
  <c r="AZ34"/>
  <c r="AV34"/>
  <c r="AV51"/>
  <c r="AV56"/>
  <c r="AV59"/>
  <c r="AV62"/>
  <c r="AV57"/>
  <c r="AV58"/>
  <c r="AV55"/>
  <c r="AV64"/>
  <c r="AV65"/>
  <c r="AV66"/>
  <c r="AV33"/>
  <c r="AV22"/>
  <c r="AV70"/>
  <c r="AV79"/>
  <c r="AV80"/>
  <c r="AV81"/>
  <c r="AV84"/>
  <c r="AV82"/>
  <c r="AV83"/>
  <c r="AV85"/>
  <c r="AV86"/>
  <c r="AV78"/>
  <c r="AV93"/>
  <c r="AV94"/>
  <c r="AV73"/>
  <c r="AV74"/>
  <c r="AV91"/>
  <c r="AV98"/>
  <c r="AV95"/>
  <c r="AV67"/>
  <c r="AV21"/>
  <c r="AZ106"/>
  <c r="AZ118"/>
  <c r="AZ103"/>
  <c r="AW103"/>
  <c r="AX103"/>
  <c r="AY103"/>
  <c r="AV103"/>
  <c r="AV120"/>
  <c r="AW139"/>
  <c r="AW136"/>
  <c r="AW135"/>
  <c r="AX136"/>
  <c r="AX135"/>
  <c r="AY136"/>
  <c r="AY135"/>
  <c r="AV135"/>
  <c r="AW153"/>
  <c r="AW152"/>
  <c r="AW150"/>
  <c r="AX153"/>
  <c r="AX152"/>
  <c r="AX150"/>
  <c r="AY153"/>
  <c r="AY152"/>
  <c r="AY150"/>
  <c r="AZ153"/>
  <c r="AZ152"/>
  <c r="AZ150"/>
  <c r="AV150"/>
  <c r="AV161"/>
  <c r="AV20"/>
  <c r="AV162"/>
  <c r="AW55"/>
  <c r="AW22"/>
  <c r="AW78"/>
  <c r="AW67"/>
  <c r="AW21"/>
  <c r="AW20"/>
  <c r="AW162"/>
  <c r="AX55"/>
  <c r="AX22"/>
  <c r="AX78"/>
  <c r="AX67"/>
  <c r="AX21"/>
  <c r="AX20"/>
  <c r="AX162"/>
  <c r="AY55"/>
  <c r="AY22"/>
  <c r="AY78"/>
  <c r="AY67"/>
  <c r="AY21"/>
  <c r="AY20"/>
  <c r="AY162"/>
  <c r="AZ55"/>
  <c r="AZ22"/>
  <c r="AZ78"/>
  <c r="AZ67"/>
  <c r="AZ21"/>
  <c r="AZ20"/>
  <c r="AZ162"/>
  <c r="BE37"/>
  <c r="BB37"/>
  <c r="BC37"/>
  <c r="BD37"/>
  <c r="BA37"/>
  <c r="BB25"/>
  <c r="BC25"/>
  <c r="BD25"/>
  <c r="BE25"/>
  <c r="BA25"/>
  <c r="BB34"/>
  <c r="BC34"/>
  <c r="BD34"/>
  <c r="BE34"/>
  <c r="BA34"/>
  <c r="BA51"/>
  <c r="BA56"/>
  <c r="BA59"/>
  <c r="BA62"/>
  <c r="BA57"/>
  <c r="BA58"/>
  <c r="BA55"/>
  <c r="BA64"/>
  <c r="BA65"/>
  <c r="BA66"/>
  <c r="BA33"/>
  <c r="BA22"/>
  <c r="BA70"/>
  <c r="BA79"/>
  <c r="BA80"/>
  <c r="BA81"/>
  <c r="BA84"/>
  <c r="BA82"/>
  <c r="BA83"/>
  <c r="BA85"/>
  <c r="BA86"/>
  <c r="BA78"/>
  <c r="BA93"/>
  <c r="BA94"/>
  <c r="BA73"/>
  <c r="BA74"/>
  <c r="BA91"/>
  <c r="BA98"/>
  <c r="BA95"/>
  <c r="BA67"/>
  <c r="BA21"/>
  <c r="BE106"/>
  <c r="BE118"/>
  <c r="BE103"/>
  <c r="BB103"/>
  <c r="BC103"/>
  <c r="BD103"/>
  <c r="BA103"/>
  <c r="BA120"/>
  <c r="BB139"/>
  <c r="BB136"/>
  <c r="BB135"/>
  <c r="BC136"/>
  <c r="BC135"/>
  <c r="BD136"/>
  <c r="BD135"/>
  <c r="BA135"/>
  <c r="BB153"/>
  <c r="BB152"/>
  <c r="BB150"/>
  <c r="BC153"/>
  <c r="BC152"/>
  <c r="BC150"/>
  <c r="BD153"/>
  <c r="BD152"/>
  <c r="BD150"/>
  <c r="BE153"/>
  <c r="BE152"/>
  <c r="BE150"/>
  <c r="BA150"/>
  <c r="BA161"/>
  <c r="BA20"/>
  <c r="BA162"/>
  <c r="BB55"/>
  <c r="BC55"/>
  <c r="BD55"/>
  <c r="BE55"/>
  <c r="AT55"/>
  <c r="AQ59"/>
  <c r="AQ62"/>
  <c r="AT37"/>
  <c r="AT25"/>
  <c r="AT34"/>
  <c r="AQ64"/>
  <c r="AQ65"/>
  <c r="AQ66"/>
  <c r="AQ33"/>
  <c r="AT78"/>
  <c r="AT67"/>
  <c r="AU78"/>
  <c r="AU67"/>
  <c r="BB78"/>
  <c r="BB67"/>
  <c r="BC78"/>
  <c r="BC67"/>
  <c r="BD78"/>
  <c r="BD67"/>
  <c r="BE78"/>
  <c r="BE67"/>
  <c r="AQ70"/>
  <c r="AQ79"/>
  <c r="AQ80"/>
  <c r="AQ81"/>
  <c r="AQ84"/>
  <c r="AQ82"/>
  <c r="AQ83"/>
  <c r="AQ85"/>
  <c r="AQ86"/>
  <c r="AQ78"/>
  <c r="AQ93"/>
  <c r="AQ94"/>
  <c r="AQ73"/>
  <c r="AQ74"/>
  <c r="AQ91"/>
  <c r="AQ98"/>
  <c r="AQ95"/>
  <c r="AQ67"/>
  <c r="BA141"/>
  <c r="AV141"/>
  <c r="AQ141"/>
  <c r="BE82" i="7"/>
  <c r="BE78"/>
  <c r="BE67"/>
  <c r="AZ82"/>
  <c r="AZ78"/>
  <c r="AZ67"/>
  <c r="AY82"/>
  <c r="AY78"/>
  <c r="AY67"/>
  <c r="AY33"/>
  <c r="AY36"/>
  <c r="AY55"/>
  <c r="AY22"/>
  <c r="AY21"/>
  <c r="AY106"/>
  <c r="AY139"/>
  <c r="AY138"/>
  <c r="AY155"/>
  <c r="AY153"/>
  <c r="AY20"/>
  <c r="AY166"/>
  <c r="AZ109"/>
  <c r="AZ106"/>
  <c r="AZ33"/>
  <c r="AZ36"/>
  <c r="AZ55"/>
  <c r="AZ22"/>
  <c r="AZ21"/>
  <c r="AZ155"/>
  <c r="AZ153"/>
  <c r="AZ20"/>
  <c r="AZ166"/>
  <c r="BE109"/>
  <c r="BA109"/>
  <c r="BA118"/>
  <c r="BA117"/>
  <c r="BA120"/>
  <c r="BA122"/>
  <c r="BA119"/>
  <c r="BA106"/>
  <c r="BB82"/>
  <c r="BB78"/>
  <c r="BB67"/>
  <c r="BC82"/>
  <c r="BC78"/>
  <c r="BC67"/>
  <c r="BD82"/>
  <c r="BD78"/>
  <c r="BD67"/>
  <c r="BA67"/>
  <c r="BA66"/>
  <c r="BA65"/>
  <c r="BA64"/>
  <c r="BB33"/>
  <c r="BC33"/>
  <c r="BD33"/>
  <c r="BE33"/>
  <c r="BA33"/>
  <c r="BA37"/>
  <c r="BA38"/>
  <c r="BA39"/>
  <c r="BA40"/>
  <c r="BA41"/>
  <c r="BA42"/>
  <c r="BA43"/>
  <c r="BA44"/>
  <c r="BA45"/>
  <c r="BA49"/>
  <c r="BA50"/>
  <c r="BA51"/>
  <c r="BA46"/>
  <c r="BA36"/>
  <c r="BA53"/>
  <c r="BA56"/>
  <c r="BA58"/>
  <c r="BA62"/>
  <c r="BA59"/>
  <c r="BA60"/>
  <c r="BA55"/>
  <c r="BA29"/>
  <c r="BA30"/>
  <c r="BA22"/>
  <c r="BA21"/>
  <c r="BA123"/>
  <c r="BB142"/>
  <c r="BB139"/>
  <c r="BB138"/>
  <c r="BC139"/>
  <c r="BC138"/>
  <c r="BD139"/>
  <c r="BD138"/>
  <c r="BA138"/>
  <c r="BB156"/>
  <c r="BB155"/>
  <c r="BC156"/>
  <c r="BC155"/>
  <c r="BD156"/>
  <c r="BD155"/>
  <c r="BE156"/>
  <c r="BE155"/>
  <c r="BA155"/>
  <c r="BA153"/>
  <c r="BA165"/>
  <c r="BA20"/>
  <c r="BA166"/>
  <c r="AR55"/>
  <c r="AT55"/>
  <c r="AQ46"/>
  <c r="AQ37"/>
  <c r="AQ38"/>
  <c r="AQ39"/>
  <c r="AQ40"/>
  <c r="AQ41"/>
  <c r="AQ42"/>
  <c r="AQ43"/>
  <c r="AQ44"/>
  <c r="AQ45"/>
  <c r="AQ30"/>
  <c r="AR33"/>
  <c r="AS33"/>
  <c r="AT33"/>
  <c r="AU33"/>
  <c r="AQ33"/>
  <c r="AQ29"/>
  <c r="AS78"/>
  <c r="AQ118"/>
  <c r="AQ119"/>
  <c r="AR142"/>
  <c r="BA78"/>
  <c r="AW82"/>
  <c r="AW78"/>
  <c r="AX82"/>
  <c r="AX78"/>
  <c r="AV78"/>
  <c r="BA83"/>
  <c r="BA84"/>
  <c r="BA85"/>
  <c r="BA88"/>
  <c r="BA86"/>
  <c r="BA87"/>
  <c r="BA89"/>
  <c r="BA90"/>
  <c r="BA82"/>
  <c r="AQ78"/>
  <c r="BA100"/>
  <c r="BA101"/>
  <c r="AV100"/>
  <c r="AV101"/>
  <c r="AQ100"/>
  <c r="AQ101"/>
  <c r="AQ159"/>
  <c r="AQ114"/>
  <c r="BA111"/>
  <c r="AV111"/>
  <c r="AQ111"/>
  <c r="AQ110"/>
  <c r="BA45" i="17"/>
  <c r="BA20"/>
  <c r="BA71"/>
  <c r="BA19"/>
  <c r="BA75"/>
  <c r="BA93"/>
  <c r="BA98"/>
  <c r="BA102"/>
  <c r="BA97"/>
  <c r="BA92"/>
  <c r="BA110"/>
  <c r="BA111"/>
  <c r="BA107"/>
  <c r="BA116"/>
  <c r="BA115"/>
  <c r="BA112"/>
  <c r="BA106"/>
  <c r="BA126"/>
  <c r="BA131"/>
  <c r="BA125"/>
  <c r="BA123"/>
  <c r="BA119"/>
  <c r="BA18"/>
  <c r="BA136"/>
  <c r="AV45"/>
  <c r="AV20"/>
  <c r="AV71"/>
  <c r="AV19"/>
  <c r="AV75"/>
  <c r="AV93"/>
  <c r="AV98"/>
  <c r="AV102"/>
  <c r="AV97"/>
  <c r="AV92"/>
  <c r="AV110"/>
  <c r="AV111"/>
  <c r="AV107"/>
  <c r="AV116"/>
  <c r="AV115"/>
  <c r="AV112"/>
  <c r="AV106"/>
  <c r="AV126"/>
  <c r="AV131"/>
  <c r="AV125"/>
  <c r="AV123"/>
  <c r="AV119"/>
  <c r="AV18"/>
  <c r="AV136"/>
  <c r="AQ45"/>
  <c r="AQ71"/>
  <c r="AQ19"/>
  <c r="AQ75"/>
  <c r="AQ93"/>
  <c r="AQ98"/>
  <c r="AQ102"/>
  <c r="AQ97"/>
  <c r="AQ92"/>
  <c r="AQ110"/>
  <c r="AQ111"/>
  <c r="AQ107"/>
  <c r="AQ116"/>
  <c r="AQ115"/>
  <c r="AQ112"/>
  <c r="AQ106"/>
  <c r="AQ126"/>
  <c r="AQ131"/>
  <c r="AQ125"/>
  <c r="AQ123"/>
  <c r="AQ119"/>
  <c r="AQ18"/>
  <c r="AQ136"/>
  <c r="BE49"/>
  <c r="AZ49"/>
  <c r="AU49"/>
  <c r="BE64"/>
  <c r="BE48"/>
  <c r="BE51"/>
  <c r="BE52"/>
  <c r="BE54"/>
  <c r="BE61"/>
  <c r="BE65"/>
  <c r="BE62"/>
  <c r="BE55"/>
  <c r="BE58"/>
  <c r="BE56"/>
  <c r="BE57"/>
  <c r="BE59"/>
  <c r="BE60"/>
  <c r="BE45"/>
  <c r="AR45"/>
  <c r="AS45"/>
  <c r="AT45"/>
  <c r="AU64"/>
  <c r="AU48"/>
  <c r="AU51"/>
  <c r="AU52"/>
  <c r="AU54"/>
  <c r="AU61"/>
  <c r="AU65"/>
  <c r="AU66"/>
  <c r="AU62"/>
  <c r="AU55"/>
  <c r="AU58"/>
  <c r="AU56"/>
  <c r="AU57"/>
  <c r="AU59"/>
  <c r="AU60"/>
  <c r="AU68"/>
  <c r="AU67"/>
  <c r="AU45"/>
  <c r="AW45"/>
  <c r="AX45"/>
  <c r="AY45"/>
  <c r="AZ64"/>
  <c r="AZ48"/>
  <c r="AZ51"/>
  <c r="AZ52"/>
  <c r="AZ54"/>
  <c r="AZ61"/>
  <c r="AZ65"/>
  <c r="AZ66"/>
  <c r="AZ62"/>
  <c r="AZ55"/>
  <c r="AZ58"/>
  <c r="AZ56"/>
  <c r="AZ57"/>
  <c r="AZ59"/>
  <c r="AZ60"/>
  <c r="AZ68"/>
  <c r="AZ67"/>
  <c r="AZ45"/>
  <c r="BB45"/>
  <c r="BC45"/>
  <c r="BD45"/>
  <c r="BB75"/>
  <c r="BC75"/>
  <c r="BD75"/>
  <c r="BE86"/>
  <c r="BE88"/>
  <c r="BE90"/>
  <c r="BE77"/>
  <c r="BE78"/>
  <c r="BE91"/>
  <c r="BE84"/>
  <c r="BE79"/>
  <c r="BE80"/>
  <c r="BE89"/>
  <c r="BE75"/>
  <c r="AR75"/>
  <c r="AS75"/>
  <c r="AT75"/>
  <c r="AU77"/>
  <c r="AU78"/>
  <c r="AU91"/>
  <c r="AU84"/>
  <c r="AU79"/>
  <c r="AU80"/>
  <c r="AU86"/>
  <c r="AU90"/>
  <c r="AU88"/>
  <c r="AU89"/>
  <c r="AU87"/>
  <c r="AU75"/>
  <c r="AW75"/>
  <c r="AX75"/>
  <c r="AY75"/>
  <c r="AZ86"/>
  <c r="AZ88"/>
  <c r="AZ90"/>
  <c r="AZ77"/>
  <c r="AZ78"/>
  <c r="AZ91"/>
  <c r="AZ84"/>
  <c r="AZ79"/>
  <c r="AZ80"/>
  <c r="AZ89"/>
  <c r="AZ75"/>
  <c r="AG20" i="15"/>
  <c r="AG44"/>
  <c r="AG66"/>
  <c r="AG19"/>
  <c r="AG105"/>
  <c r="AG102"/>
  <c r="AG112"/>
  <c r="AG111"/>
  <c r="AG108"/>
  <c r="AG101"/>
  <c r="AG70"/>
  <c r="AG89"/>
  <c r="AG93"/>
  <c r="AG97"/>
  <c r="AG88"/>
  <c r="AG123"/>
  <c r="AG129"/>
  <c r="AG122"/>
  <c r="AG120"/>
  <c r="AG116"/>
  <c r="AG18"/>
  <c r="AG134"/>
  <c r="AG48" i="13"/>
  <c r="AG47"/>
  <c r="AG46"/>
  <c r="AG51"/>
  <c r="AG38"/>
  <c r="AG39"/>
  <c r="AG40"/>
  <c r="AG41"/>
  <c r="AG42"/>
  <c r="AG43"/>
  <c r="AG44"/>
  <c r="AG45"/>
  <c r="AG49"/>
  <c r="AG37"/>
  <c r="AG57" i="12"/>
  <c r="AG58"/>
  <c r="AG56"/>
  <c r="AG59"/>
  <c r="AG62"/>
  <c r="AG61"/>
  <c r="AG55"/>
  <c r="AG60"/>
  <c r="AO37" i="11"/>
  <c r="AO22"/>
  <c r="AI37"/>
  <c r="AI54"/>
  <c r="AI22"/>
  <c r="AK37"/>
  <c r="AK22"/>
  <c r="AM37"/>
  <c r="AM54"/>
  <c r="AM22"/>
  <c r="AG62" i="10"/>
  <c r="AG61"/>
  <c r="AG32"/>
  <c r="AG40"/>
  <c r="AG36"/>
  <c r="AG37"/>
  <c r="AG38"/>
  <c r="AG39"/>
  <c r="AG41"/>
  <c r="AG42"/>
  <c r="AG43"/>
  <c r="AG44"/>
  <c r="AG45"/>
  <c r="AG46"/>
  <c r="AG47"/>
  <c r="AG48"/>
  <c r="AG35"/>
  <c r="AG50"/>
  <c r="AG60"/>
  <c r="AG22"/>
  <c r="AK59"/>
  <c r="AM25" i="9"/>
  <c r="AM39"/>
  <c r="AM22"/>
  <c r="AK61" i="8"/>
  <c r="AO61"/>
  <c r="AI61"/>
  <c r="AM61"/>
  <c r="AG61"/>
  <c r="AI20" i="15"/>
  <c r="AK20"/>
  <c r="AM20"/>
  <c r="AO30"/>
  <c r="AO31"/>
  <c r="AO32"/>
  <c r="AO40"/>
  <c r="AO28"/>
  <c r="AO38"/>
  <c r="AO37"/>
  <c r="AO43"/>
  <c r="AO22"/>
  <c r="AO27"/>
  <c r="AO29"/>
  <c r="AO34"/>
  <c r="AO35"/>
  <c r="AO36"/>
  <c r="AO33"/>
  <c r="AO39"/>
  <c r="AO26"/>
  <c r="AO41"/>
  <c r="AO20"/>
  <c r="AI70"/>
  <c r="AK70"/>
  <c r="AM70"/>
  <c r="AO84"/>
  <c r="AO82"/>
  <c r="AO86"/>
  <c r="AO80"/>
  <c r="AO74"/>
  <c r="AO75"/>
  <c r="AO76"/>
  <c r="AO72"/>
  <c r="AO87"/>
  <c r="AO83"/>
  <c r="AO85"/>
  <c r="AO70"/>
  <c r="AO61" i="14"/>
  <c r="AM61"/>
  <c r="AK61"/>
  <c r="AI61"/>
  <c r="AG61"/>
  <c r="AG58" i="11"/>
  <c r="AG97"/>
  <c r="AG112"/>
  <c r="AG113"/>
  <c r="AO114"/>
  <c r="AG114"/>
  <c r="AO75" i="18"/>
  <c r="AO40" i="17"/>
  <c r="AG94" i="14"/>
  <c r="BE49"/>
  <c r="BE22"/>
  <c r="BE21"/>
  <c r="BE148"/>
  <c r="BE20"/>
  <c r="BE161"/>
  <c r="BD49"/>
  <c r="BD22"/>
  <c r="BD21"/>
  <c r="BD148"/>
  <c r="BD20"/>
  <c r="BD161"/>
  <c r="BC49"/>
  <c r="BC22"/>
  <c r="BC21"/>
  <c r="BC148"/>
  <c r="BC20"/>
  <c r="BC161"/>
  <c r="BB49"/>
  <c r="BB22"/>
  <c r="BB21"/>
  <c r="BB148"/>
  <c r="BB20"/>
  <c r="BB161"/>
  <c r="BA159"/>
  <c r="BA158"/>
  <c r="BA157"/>
  <c r="BA153"/>
  <c r="BA152"/>
  <c r="BA151"/>
  <c r="BA147"/>
  <c r="BA146"/>
  <c r="BA145"/>
  <c r="BA144"/>
  <c r="BA143"/>
  <c r="BA142"/>
  <c r="BA141"/>
  <c r="BA140"/>
  <c r="BA139"/>
  <c r="BA138"/>
  <c r="BA137"/>
  <c r="BA136"/>
  <c r="BA135"/>
  <c r="BA134"/>
  <c r="BA132"/>
  <c r="BA131"/>
  <c r="BA130"/>
  <c r="BA129"/>
  <c r="BA128"/>
  <c r="BA127"/>
  <c r="BA126"/>
  <c r="BA125"/>
  <c r="BA124"/>
  <c r="BA123"/>
  <c r="BA122"/>
  <c r="BA121"/>
  <c r="BA120"/>
  <c r="BA119"/>
  <c r="BA117"/>
  <c r="BD116"/>
  <c r="BC116"/>
  <c r="BB116"/>
  <c r="BA111"/>
  <c r="BA112"/>
  <c r="BA114"/>
  <c r="BA115"/>
  <c r="BA116"/>
  <c r="BE110"/>
  <c r="BA110"/>
  <c r="BA109"/>
  <c r="BA108"/>
  <c r="BA106"/>
  <c r="BA105"/>
  <c r="BA104"/>
  <c r="BA103"/>
  <c r="BA102"/>
  <c r="BA100"/>
  <c r="BA99"/>
  <c r="BA98"/>
  <c r="BA97"/>
  <c r="BA96"/>
  <c r="BA89"/>
  <c r="BA88"/>
  <c r="BA87"/>
  <c r="BE86"/>
  <c r="BA86"/>
  <c r="BA85"/>
  <c r="BA84"/>
  <c r="BA83"/>
  <c r="BA82"/>
  <c r="BA81"/>
  <c r="BA80"/>
  <c r="BA78"/>
  <c r="BA77"/>
  <c r="BA76"/>
  <c r="BA75"/>
  <c r="BA74"/>
  <c r="BA73"/>
  <c r="BA71"/>
  <c r="BA70"/>
  <c r="BA69"/>
  <c r="BA66"/>
  <c r="BA65"/>
  <c r="BA63"/>
  <c r="BA62"/>
  <c r="BA53"/>
  <c r="BA48"/>
  <c r="BE46"/>
  <c r="BA46"/>
  <c r="BA45"/>
  <c r="BA44"/>
  <c r="BA43"/>
  <c r="BA42"/>
  <c r="BA41"/>
  <c r="BA40"/>
  <c r="BA39"/>
  <c r="BA38"/>
  <c r="BA37"/>
  <c r="BA36"/>
  <c r="BA35"/>
  <c r="BA34"/>
  <c r="BA32"/>
  <c r="BA31"/>
  <c r="BA29"/>
  <c r="BA28"/>
  <c r="BA27"/>
  <c r="BA26"/>
  <c r="AO78" i="13"/>
  <c r="AO67"/>
  <c r="AG98"/>
  <c r="BE22" i="12"/>
  <c r="BE21"/>
  <c r="BE20"/>
  <c r="BE162"/>
  <c r="BD22"/>
  <c r="BD21"/>
  <c r="BD20"/>
  <c r="BD162"/>
  <c r="BC22"/>
  <c r="BC21"/>
  <c r="BC20"/>
  <c r="BC162"/>
  <c r="BB22"/>
  <c r="BB21"/>
  <c r="BB20"/>
  <c r="BB162"/>
  <c r="BA160"/>
  <c r="BA159"/>
  <c r="BA158"/>
  <c r="BA156"/>
  <c r="BA155"/>
  <c r="BA154"/>
  <c r="BA153"/>
  <c r="BA152"/>
  <c r="BA151"/>
  <c r="BA149"/>
  <c r="BA148"/>
  <c r="BA147"/>
  <c r="BA146"/>
  <c r="BA145"/>
  <c r="BA144"/>
  <c r="BA143"/>
  <c r="BC142"/>
  <c r="BA142"/>
  <c r="BA140"/>
  <c r="BA139"/>
  <c r="BA138"/>
  <c r="BA137"/>
  <c r="BA136"/>
  <c r="BA134"/>
  <c r="BA133"/>
  <c r="BA132"/>
  <c r="BA131"/>
  <c r="BA130"/>
  <c r="BA129"/>
  <c r="BA128"/>
  <c r="BA127"/>
  <c r="BA126"/>
  <c r="BA125"/>
  <c r="BA124"/>
  <c r="BA123"/>
  <c r="BA122"/>
  <c r="BA121"/>
  <c r="BA119"/>
  <c r="BD118"/>
  <c r="BC118"/>
  <c r="BB118"/>
  <c r="BA114"/>
  <c r="BA115"/>
  <c r="BA116"/>
  <c r="BA117"/>
  <c r="BA118"/>
  <c r="BE113"/>
  <c r="BA113"/>
  <c r="BA112"/>
  <c r="BA111"/>
  <c r="BA109"/>
  <c r="BA108"/>
  <c r="BA106"/>
  <c r="BA105"/>
  <c r="BA104"/>
  <c r="BA102"/>
  <c r="BA101"/>
  <c r="BA100"/>
  <c r="BA99"/>
  <c r="BA90"/>
  <c r="BA89"/>
  <c r="BA88"/>
  <c r="BE87"/>
  <c r="BA87"/>
  <c r="BA77"/>
  <c r="BA76"/>
  <c r="BA75"/>
  <c r="BA72"/>
  <c r="BA71"/>
  <c r="BA69"/>
  <c r="BA68"/>
  <c r="BE63"/>
  <c r="BA63"/>
  <c r="BA54"/>
  <c r="BE50"/>
  <c r="BA50"/>
  <c r="BA49"/>
  <c r="BA48"/>
  <c r="BA47"/>
  <c r="BA46"/>
  <c r="BA45"/>
  <c r="BA44"/>
  <c r="BA43"/>
  <c r="BA42"/>
  <c r="BA41"/>
  <c r="BA40"/>
  <c r="BA39"/>
  <c r="BA38"/>
  <c r="BA36"/>
  <c r="BA35"/>
  <c r="BA32"/>
  <c r="BA31"/>
  <c r="BA30"/>
  <c r="BA27"/>
  <c r="AG96" i="11"/>
  <c r="BE32"/>
  <c r="BE37"/>
  <c r="BE54"/>
  <c r="BE22"/>
  <c r="BE21"/>
  <c r="BE20"/>
  <c r="BE162"/>
  <c r="BD32"/>
  <c r="BD37"/>
  <c r="BD54"/>
  <c r="BD22"/>
  <c r="BD21"/>
  <c r="BD20"/>
  <c r="BD162"/>
  <c r="BC32"/>
  <c r="BC37"/>
  <c r="BC54"/>
  <c r="BC22"/>
  <c r="BC21"/>
  <c r="BC20"/>
  <c r="BC162"/>
  <c r="BB32"/>
  <c r="BB37"/>
  <c r="BB54"/>
  <c r="BB22"/>
  <c r="BB21"/>
  <c r="BB20"/>
  <c r="BB162"/>
  <c r="BA160"/>
  <c r="BA159"/>
  <c r="BA158"/>
  <c r="BA157"/>
  <c r="BA156"/>
  <c r="BA155"/>
  <c r="BA154"/>
  <c r="BA153"/>
  <c r="BA152"/>
  <c r="BA150"/>
  <c r="BA149"/>
  <c r="BA148"/>
  <c r="BA147"/>
  <c r="BA146"/>
  <c r="BA145"/>
  <c r="BA144"/>
  <c r="BA143"/>
  <c r="BA142"/>
  <c r="BA141"/>
  <c r="BA140"/>
  <c r="BA139"/>
  <c r="BA138"/>
  <c r="BA137"/>
  <c r="BA135"/>
  <c r="BA134"/>
  <c r="BA133"/>
  <c r="BA132"/>
  <c r="BA131"/>
  <c r="BA130"/>
  <c r="BA129"/>
  <c r="BA128"/>
  <c r="BA127"/>
  <c r="BA126"/>
  <c r="BA125"/>
  <c r="BA124"/>
  <c r="BA123"/>
  <c r="BA122"/>
  <c r="BA120"/>
  <c r="BD119"/>
  <c r="BC119"/>
  <c r="BB119"/>
  <c r="BA115"/>
  <c r="BA116"/>
  <c r="BA117"/>
  <c r="BA118"/>
  <c r="BA119"/>
  <c r="BE114"/>
  <c r="BA114"/>
  <c r="BA105"/>
  <c r="BA104"/>
  <c r="BA102"/>
  <c r="BA101"/>
  <c r="BA100"/>
  <c r="BA99"/>
  <c r="BA98"/>
  <c r="BA91"/>
  <c r="BA90"/>
  <c r="BA89"/>
  <c r="BE88"/>
  <c r="BA88"/>
  <c r="BA87"/>
  <c r="BA86"/>
  <c r="BA85"/>
  <c r="BA84"/>
  <c r="BA83"/>
  <c r="BA82"/>
  <c r="BA81"/>
  <c r="BA80"/>
  <c r="BA79"/>
  <c r="BA78"/>
  <c r="BA76"/>
  <c r="BA75"/>
  <c r="BA74"/>
  <c r="BA71"/>
  <c r="BA70"/>
  <c r="BA68"/>
  <c r="BA67"/>
  <c r="BE62"/>
  <c r="BA62"/>
  <c r="BA53"/>
  <c r="BE51"/>
  <c r="BA51"/>
  <c r="BA30"/>
  <c r="BA28"/>
  <c r="BA27"/>
  <c r="BA26"/>
  <c r="BE25" i="10"/>
  <c r="BE35"/>
  <c r="BE52"/>
  <c r="BE22"/>
  <c r="BE21"/>
  <c r="BE20"/>
  <c r="BE156"/>
  <c r="BD25"/>
  <c r="BD35"/>
  <c r="BD52"/>
  <c r="BD22"/>
  <c r="BD21"/>
  <c r="BD20"/>
  <c r="BD156"/>
  <c r="BC25"/>
  <c r="BC35"/>
  <c r="BC52"/>
  <c r="BC22"/>
  <c r="BC21"/>
  <c r="BC20"/>
  <c r="BC156"/>
  <c r="BB25"/>
  <c r="BB35"/>
  <c r="BB52"/>
  <c r="BB22"/>
  <c r="BB21"/>
  <c r="BB20"/>
  <c r="BB156"/>
  <c r="BA154"/>
  <c r="BA153"/>
  <c r="BA152"/>
  <c r="BA151"/>
  <c r="BA150"/>
  <c r="BA149"/>
  <c r="BA148"/>
  <c r="BA147"/>
  <c r="BA146"/>
  <c r="BA144"/>
  <c r="BA143"/>
  <c r="BA142"/>
  <c r="BA141"/>
  <c r="BA140"/>
  <c r="BA139"/>
  <c r="BA138"/>
  <c r="BA137"/>
  <c r="BA136"/>
  <c r="BA135"/>
  <c r="BA134"/>
  <c r="BA133"/>
  <c r="BA132"/>
  <c r="BA131"/>
  <c r="BA129"/>
  <c r="BA128"/>
  <c r="BA127"/>
  <c r="BA126"/>
  <c r="BA125"/>
  <c r="BA124"/>
  <c r="BA123"/>
  <c r="BA122"/>
  <c r="BA121"/>
  <c r="BA120"/>
  <c r="BA119"/>
  <c r="BA118"/>
  <c r="BA116"/>
  <c r="BD114"/>
  <c r="BC114"/>
  <c r="BB114"/>
  <c r="BA110"/>
  <c r="BA111"/>
  <c r="BA112"/>
  <c r="BA113"/>
  <c r="BA114"/>
  <c r="BE109"/>
  <c r="BA109"/>
  <c r="BA108"/>
  <c r="BA107"/>
  <c r="BA105"/>
  <c r="BA104"/>
  <c r="BA102"/>
  <c r="BA101"/>
  <c r="BA99"/>
  <c r="BA98"/>
  <c r="BA97"/>
  <c r="BA95"/>
  <c r="BA94"/>
  <c r="BA93"/>
  <c r="BA91"/>
  <c r="BA90"/>
  <c r="BA89"/>
  <c r="BA88"/>
  <c r="BE87"/>
  <c r="BA87"/>
  <c r="BA86"/>
  <c r="BA85"/>
  <c r="BA84"/>
  <c r="BA83"/>
  <c r="BA82"/>
  <c r="BA81"/>
  <c r="BA80"/>
  <c r="BA79"/>
  <c r="BA78"/>
  <c r="BA77"/>
  <c r="BA76"/>
  <c r="BA75"/>
  <c r="BA74"/>
  <c r="BA73"/>
  <c r="BA72"/>
  <c r="BA70"/>
  <c r="BA69"/>
  <c r="BA68"/>
  <c r="BA67"/>
  <c r="BA66"/>
  <c r="BA65"/>
  <c r="BA64"/>
  <c r="BE59"/>
  <c r="BA59"/>
  <c r="BA51"/>
  <c r="BA49"/>
  <c r="BA34"/>
  <c r="BA33"/>
  <c r="BA31"/>
  <c r="AV33" i="9"/>
  <c r="AO83"/>
  <c r="AO79"/>
  <c r="AO68"/>
  <c r="AG100"/>
  <c r="BE25"/>
  <c r="BE39"/>
  <c r="BE56"/>
  <c r="BE22"/>
  <c r="BE21"/>
  <c r="BE20"/>
  <c r="BE168"/>
  <c r="BD25"/>
  <c r="BD39"/>
  <c r="BD56"/>
  <c r="BD22"/>
  <c r="BD21"/>
  <c r="BD20"/>
  <c r="BD168"/>
  <c r="BC25"/>
  <c r="BC39"/>
  <c r="BC56"/>
  <c r="BC22"/>
  <c r="BC21"/>
  <c r="BC20"/>
  <c r="BC168"/>
  <c r="BB25"/>
  <c r="BB39"/>
  <c r="BB56"/>
  <c r="BB22"/>
  <c r="BB21"/>
  <c r="BB20"/>
  <c r="BB168"/>
  <c r="BA166"/>
  <c r="BA165"/>
  <c r="BA164"/>
  <c r="BA163"/>
  <c r="BA162"/>
  <c r="BA161"/>
  <c r="BA160"/>
  <c r="BA159"/>
  <c r="BA158"/>
  <c r="BA156"/>
  <c r="BA155"/>
  <c r="BA154"/>
  <c r="BA153"/>
  <c r="BA152"/>
  <c r="BA151"/>
  <c r="BA150"/>
  <c r="BA149"/>
  <c r="BA148"/>
  <c r="BA147"/>
  <c r="BA146"/>
  <c r="BA145"/>
  <c r="BA144"/>
  <c r="BA143"/>
  <c r="BA141"/>
  <c r="BA140"/>
  <c r="BA139"/>
  <c r="BA138"/>
  <c r="BA137"/>
  <c r="BA136"/>
  <c r="BA135"/>
  <c r="BA134"/>
  <c r="BA133"/>
  <c r="BA132"/>
  <c r="BA131"/>
  <c r="BA130"/>
  <c r="BA129"/>
  <c r="BA128"/>
  <c r="BA126"/>
  <c r="BD125"/>
  <c r="BC125"/>
  <c r="BB125"/>
  <c r="BA119"/>
  <c r="BA120"/>
  <c r="BA122"/>
  <c r="BA124"/>
  <c r="BA125"/>
  <c r="BE118"/>
  <c r="BA118"/>
  <c r="BA109"/>
  <c r="BA108"/>
  <c r="BA106"/>
  <c r="BA105"/>
  <c r="BA104"/>
  <c r="BA103"/>
  <c r="BA102"/>
  <c r="BA99"/>
  <c r="BA98"/>
  <c r="BA97"/>
  <c r="BA96"/>
  <c r="BA95"/>
  <c r="BA94"/>
  <c r="BA93"/>
  <c r="BE92"/>
  <c r="BA92"/>
  <c r="BA91"/>
  <c r="BA90"/>
  <c r="BA89"/>
  <c r="BA88"/>
  <c r="BA87"/>
  <c r="BA86"/>
  <c r="BA85"/>
  <c r="BA84"/>
  <c r="BA83"/>
  <c r="BA82"/>
  <c r="BA81"/>
  <c r="BA80"/>
  <c r="BA79"/>
  <c r="BA78"/>
  <c r="BA77"/>
  <c r="BA76"/>
  <c r="BA75"/>
  <c r="BA74"/>
  <c r="BA73"/>
  <c r="BA72"/>
  <c r="BA71"/>
  <c r="BA70"/>
  <c r="BA69"/>
  <c r="BE64"/>
  <c r="BA64"/>
  <c r="BE55"/>
  <c r="BD55"/>
  <c r="BC55"/>
  <c r="BB55"/>
  <c r="BA55"/>
  <c r="BE53"/>
  <c r="BA53"/>
  <c r="BA30"/>
  <c r="BA29"/>
  <c r="BE33" i="8"/>
  <c r="BE50"/>
  <c r="BE22"/>
  <c r="BE21"/>
  <c r="BE150"/>
  <c r="BE148"/>
  <c r="BE20"/>
  <c r="BE159"/>
  <c r="BD33"/>
  <c r="BD50"/>
  <c r="BD22"/>
  <c r="BD21"/>
  <c r="BD150"/>
  <c r="BD148"/>
  <c r="BD20"/>
  <c r="BD159"/>
  <c r="BC33"/>
  <c r="BC50"/>
  <c r="BC22"/>
  <c r="BC21"/>
  <c r="BC150"/>
  <c r="BC148"/>
  <c r="BC20"/>
  <c r="BC159"/>
  <c r="BB33"/>
  <c r="BB50"/>
  <c r="BB22"/>
  <c r="BB21"/>
  <c r="BB150"/>
  <c r="BB148"/>
  <c r="BB20"/>
  <c r="BB159"/>
  <c r="BA157"/>
  <c r="BA156"/>
  <c r="BA153"/>
  <c r="BA147"/>
  <c r="BA146"/>
  <c r="BA145"/>
  <c r="BA144"/>
  <c r="BA143"/>
  <c r="BA142"/>
  <c r="BA141"/>
  <c r="BA140"/>
  <c r="BA139"/>
  <c r="BA138"/>
  <c r="BA137"/>
  <c r="BA136"/>
  <c r="BA135"/>
  <c r="BA134"/>
  <c r="BA132"/>
  <c r="BA131"/>
  <c r="BA130"/>
  <c r="BA129"/>
  <c r="BA128"/>
  <c r="BA127"/>
  <c r="BA126"/>
  <c r="BA125"/>
  <c r="BA124"/>
  <c r="BA123"/>
  <c r="BA122"/>
  <c r="BA121"/>
  <c r="BA120"/>
  <c r="BA119"/>
  <c r="BA117"/>
  <c r="BD116"/>
  <c r="BC116"/>
  <c r="BB116"/>
  <c r="BA111"/>
  <c r="BA112"/>
  <c r="BA114"/>
  <c r="BA116"/>
  <c r="BE110"/>
  <c r="BA110"/>
  <c r="BA109"/>
  <c r="BA108"/>
  <c r="BA106"/>
  <c r="BA105"/>
  <c r="BA103"/>
  <c r="BA102"/>
  <c r="BA101"/>
  <c r="BA99"/>
  <c r="BA98"/>
  <c r="BA97"/>
  <c r="BA96"/>
  <c r="BA95"/>
  <c r="BA92"/>
  <c r="BA91"/>
  <c r="BA90"/>
  <c r="BA89"/>
  <c r="BA88"/>
  <c r="BA87"/>
  <c r="BA86"/>
  <c r="BA85"/>
  <c r="BA84"/>
  <c r="BE83"/>
  <c r="BA83"/>
  <c r="BA82"/>
  <c r="BA81"/>
  <c r="BA80"/>
  <c r="BA79"/>
  <c r="BA78"/>
  <c r="BA77"/>
  <c r="BA76"/>
  <c r="BA75"/>
  <c r="BA74"/>
  <c r="BA73"/>
  <c r="BA72"/>
  <c r="BA71"/>
  <c r="BA70"/>
  <c r="BA69"/>
  <c r="BA68"/>
  <c r="BA67"/>
  <c r="BA66"/>
  <c r="BA65"/>
  <c r="BA64"/>
  <c r="BA63"/>
  <c r="BA62"/>
  <c r="BE57"/>
  <c r="BA57"/>
  <c r="BA49"/>
  <c r="BE47"/>
  <c r="BA47"/>
  <c r="BA32"/>
  <c r="BA31"/>
  <c r="BA29"/>
  <c r="BA28"/>
  <c r="AG93"/>
  <c r="AG101" i="7"/>
  <c r="BE67" i="16"/>
  <c r="BE19"/>
  <c r="BE73"/>
  <c r="BE74"/>
  <c r="BE80"/>
  <c r="BE87"/>
  <c r="BE75"/>
  <c r="BE76"/>
  <c r="BE82"/>
  <c r="BE86"/>
  <c r="BE84"/>
  <c r="BE85"/>
  <c r="BE71"/>
  <c r="BE89"/>
  <c r="BE93"/>
  <c r="BE97"/>
  <c r="BE88"/>
  <c r="BE102"/>
  <c r="BE112"/>
  <c r="BE101"/>
  <c r="BE116"/>
  <c r="BE127"/>
  <c r="BE128"/>
  <c r="BE124"/>
  <c r="BE129"/>
  <c r="BE123"/>
  <c r="BE121"/>
  <c r="BE18"/>
  <c r="BE134"/>
  <c r="BD67"/>
  <c r="BD19"/>
  <c r="BD71"/>
  <c r="BD89"/>
  <c r="BD93"/>
  <c r="BD97"/>
  <c r="BD88"/>
  <c r="BD102"/>
  <c r="BD112"/>
  <c r="BD101"/>
  <c r="BD116"/>
  <c r="BD124"/>
  <c r="BD129"/>
  <c r="BD123"/>
  <c r="BD121"/>
  <c r="BD18"/>
  <c r="BD134"/>
  <c r="BC67"/>
  <c r="BC19"/>
  <c r="BC71"/>
  <c r="BC89"/>
  <c r="BC93"/>
  <c r="BC97"/>
  <c r="BC88"/>
  <c r="BC102"/>
  <c r="BC112"/>
  <c r="BC101"/>
  <c r="BC116"/>
  <c r="BC124"/>
  <c r="BC129"/>
  <c r="BC123"/>
  <c r="BC121"/>
  <c r="BC18"/>
  <c r="BC134"/>
  <c r="BB67"/>
  <c r="BB19"/>
  <c r="BB71"/>
  <c r="BB89"/>
  <c r="BB93"/>
  <c r="BB97"/>
  <c r="BB88"/>
  <c r="BB102"/>
  <c r="BB112"/>
  <c r="BB101"/>
  <c r="BB116"/>
  <c r="BB124"/>
  <c r="BB129"/>
  <c r="BB123"/>
  <c r="BB121"/>
  <c r="BB18"/>
  <c r="BB134"/>
  <c r="AI20"/>
  <c r="AK20"/>
  <c r="AM20"/>
  <c r="AO36"/>
  <c r="AO38"/>
  <c r="AO39"/>
  <c r="AO33"/>
  <c r="AO32"/>
  <c r="AO28"/>
  <c r="AO29"/>
  <c r="AO31"/>
  <c r="AO35"/>
  <c r="AO34"/>
  <c r="AO22"/>
  <c r="AO27"/>
  <c r="AO40"/>
  <c r="AO26"/>
  <c r="AO30"/>
  <c r="AO20"/>
  <c r="AG20"/>
  <c r="AI41"/>
  <c r="AK41"/>
  <c r="AM41"/>
  <c r="AO55"/>
  <c r="AO53"/>
  <c r="AO54"/>
  <c r="AO60"/>
  <c r="AO64"/>
  <c r="AO46"/>
  <c r="AO48"/>
  <c r="AO56"/>
  <c r="AO57"/>
  <c r="AO58"/>
  <c r="AO61"/>
  <c r="AO47"/>
  <c r="AO59"/>
  <c r="AO49"/>
  <c r="AO52"/>
  <c r="AO50"/>
  <c r="AO51"/>
  <c r="AO41"/>
  <c r="AG41"/>
  <c r="BE76" i="18"/>
  <c r="BE19"/>
  <c r="BE99"/>
  <c r="BE103"/>
  <c r="BE107"/>
  <c r="BE98"/>
  <c r="BE112"/>
  <c r="BE122"/>
  <c r="BE120"/>
  <c r="BE121"/>
  <c r="BE118"/>
  <c r="BE111"/>
  <c r="BE136"/>
  <c r="BE137"/>
  <c r="BE133"/>
  <c r="BE138"/>
  <c r="BE132"/>
  <c r="BE130"/>
  <c r="BE126"/>
  <c r="BE18"/>
  <c r="BE143"/>
  <c r="BD76"/>
  <c r="BD19"/>
  <c r="BD99"/>
  <c r="BD103"/>
  <c r="BD107"/>
  <c r="BD98"/>
  <c r="BD112"/>
  <c r="BD118"/>
  <c r="BD122"/>
  <c r="BD111"/>
  <c r="BD133"/>
  <c r="BD138"/>
  <c r="BD132"/>
  <c r="BD130"/>
  <c r="BD126"/>
  <c r="BD18"/>
  <c r="BD143"/>
  <c r="BC76"/>
  <c r="BC19"/>
  <c r="BC99"/>
  <c r="BC103"/>
  <c r="BC107"/>
  <c r="BC98"/>
  <c r="BC112"/>
  <c r="BC118"/>
  <c r="BC122"/>
  <c r="BC111"/>
  <c r="BC133"/>
  <c r="BC138"/>
  <c r="BC132"/>
  <c r="BC130"/>
  <c r="BC126"/>
  <c r="BC18"/>
  <c r="BC143"/>
  <c r="BB76"/>
  <c r="BB19"/>
  <c r="BB99"/>
  <c r="BB103"/>
  <c r="BB107"/>
  <c r="BB98"/>
  <c r="BB112"/>
  <c r="BB118"/>
  <c r="BB122"/>
  <c r="BB111"/>
  <c r="BB133"/>
  <c r="BB138"/>
  <c r="BB132"/>
  <c r="BB130"/>
  <c r="BB126"/>
  <c r="BB18"/>
  <c r="BB143"/>
  <c r="BE119"/>
  <c r="BE34"/>
  <c r="BE33"/>
  <c r="BE32"/>
  <c r="BE27"/>
  <c r="AO22"/>
  <c r="AO28"/>
  <c r="AO30"/>
  <c r="AO37"/>
  <c r="AO38"/>
  <c r="AO42"/>
  <c r="AO45"/>
  <c r="AO46"/>
  <c r="AO44"/>
  <c r="AO23"/>
  <c r="AO39"/>
  <c r="AO31"/>
  <c r="AO35"/>
  <c r="AO40"/>
  <c r="AO29"/>
  <c r="AO34"/>
  <c r="AO20"/>
  <c r="AI20"/>
  <c r="AK20"/>
  <c r="AM20"/>
  <c r="AG20"/>
  <c r="AI44" i="15"/>
  <c r="AK44"/>
  <c r="AM44"/>
  <c r="AO49"/>
  <c r="AO50"/>
  <c r="AO51"/>
  <c r="AO58"/>
  <c r="AO59"/>
  <c r="AO61"/>
  <c r="AO62"/>
  <c r="AO63"/>
  <c r="AO60"/>
  <c r="AO53"/>
  <c r="AO54"/>
  <c r="AO56"/>
  <c r="AO57"/>
  <c r="AO64"/>
  <c r="AO44"/>
  <c r="BE66"/>
  <c r="BE19"/>
  <c r="BE72"/>
  <c r="BE74"/>
  <c r="BE75"/>
  <c r="BE76"/>
  <c r="BE80"/>
  <c r="BE87"/>
  <c r="BE82"/>
  <c r="BE86"/>
  <c r="BE83"/>
  <c r="BE85"/>
  <c r="BE70"/>
  <c r="BE89"/>
  <c r="BE93"/>
  <c r="BE97"/>
  <c r="BE88"/>
  <c r="BE102"/>
  <c r="BE112"/>
  <c r="BE108"/>
  <c r="BE101"/>
  <c r="BE126"/>
  <c r="BE127"/>
  <c r="BE123"/>
  <c r="BE129"/>
  <c r="BE122"/>
  <c r="BE120"/>
  <c r="BE116"/>
  <c r="BE18"/>
  <c r="BE134"/>
  <c r="BD66"/>
  <c r="BD19"/>
  <c r="BD70"/>
  <c r="BD89"/>
  <c r="BD93"/>
  <c r="BD97"/>
  <c r="BD88"/>
  <c r="BD102"/>
  <c r="BD112"/>
  <c r="BD108"/>
  <c r="BD101"/>
  <c r="BD123"/>
  <c r="BD129"/>
  <c r="BD122"/>
  <c r="BD120"/>
  <c r="BD116"/>
  <c r="BD18"/>
  <c r="BD134"/>
  <c r="BC66"/>
  <c r="BC19"/>
  <c r="BC70"/>
  <c r="BC89"/>
  <c r="BC93"/>
  <c r="BC97"/>
  <c r="BC88"/>
  <c r="BC102"/>
  <c r="BC112"/>
  <c r="BC108"/>
  <c r="BC101"/>
  <c r="BC123"/>
  <c r="BC129"/>
  <c r="BC122"/>
  <c r="BC120"/>
  <c r="BC116"/>
  <c r="BC18"/>
  <c r="BC134"/>
  <c r="BB66"/>
  <c r="BB19"/>
  <c r="BB70"/>
  <c r="BB89"/>
  <c r="BB93"/>
  <c r="BB97"/>
  <c r="BB88"/>
  <c r="BB102"/>
  <c r="BB112"/>
  <c r="BB108"/>
  <c r="BB101"/>
  <c r="BB123"/>
  <c r="BB129"/>
  <c r="BB122"/>
  <c r="BB120"/>
  <c r="BB116"/>
  <c r="BB18"/>
  <c r="BB134"/>
  <c r="BE55"/>
  <c r="BE52"/>
  <c r="AG36" i="9"/>
  <c r="AG105" i="16"/>
  <c r="AM32" i="13"/>
  <c r="AM37"/>
  <c r="AM22"/>
  <c r="AO37"/>
  <c r="AO32"/>
  <c r="AO22"/>
  <c r="AG26"/>
  <c r="AG31"/>
  <c r="AG32"/>
  <c r="AG52"/>
  <c r="AG64"/>
  <c r="AG65"/>
  <c r="AG66"/>
  <c r="AG53"/>
  <c r="AG22"/>
  <c r="AM78"/>
  <c r="AG83"/>
  <c r="AG86"/>
  <c r="AG84"/>
  <c r="AG85"/>
  <c r="AG89"/>
  <c r="AG82"/>
  <c r="AG90"/>
  <c r="AG78"/>
  <c r="BE37"/>
  <c r="BE22"/>
  <c r="BE21"/>
  <c r="BE20"/>
  <c r="BE166"/>
  <c r="BD37"/>
  <c r="BD22"/>
  <c r="BD21"/>
  <c r="BD20"/>
  <c r="BD166"/>
  <c r="BC37"/>
  <c r="BC22"/>
  <c r="BC21"/>
  <c r="BC20"/>
  <c r="BC166"/>
  <c r="BB37"/>
  <c r="BB22"/>
  <c r="BB21"/>
  <c r="BB20"/>
  <c r="BB166"/>
  <c r="BA164"/>
  <c r="BA163"/>
  <c r="BA162"/>
  <c r="BA160"/>
  <c r="BA159"/>
  <c r="BA158"/>
  <c r="BA157"/>
  <c r="BA156"/>
  <c r="BA155"/>
  <c r="BA153"/>
  <c r="BA152"/>
  <c r="BA151"/>
  <c r="BA150"/>
  <c r="BA149"/>
  <c r="BA148"/>
  <c r="BA147"/>
  <c r="BA146"/>
  <c r="BA144"/>
  <c r="BA143"/>
  <c r="BA142"/>
  <c r="BA141"/>
  <c r="BA140"/>
  <c r="BA138"/>
  <c r="BA137"/>
  <c r="BA136"/>
  <c r="BA135"/>
  <c r="BA134"/>
  <c r="BA133"/>
  <c r="BA132"/>
  <c r="BA131"/>
  <c r="BA130"/>
  <c r="BA129"/>
  <c r="BA128"/>
  <c r="BA127"/>
  <c r="BA126"/>
  <c r="BA125"/>
  <c r="BA123"/>
  <c r="BD122"/>
  <c r="BC122"/>
  <c r="BB122"/>
  <c r="BA116"/>
  <c r="BA117"/>
  <c r="BA119"/>
  <c r="BA121"/>
  <c r="BA122"/>
  <c r="BE115"/>
  <c r="BA115"/>
  <c r="BA114"/>
  <c r="BA113"/>
  <c r="BA111"/>
  <c r="BA110"/>
  <c r="BA108"/>
  <c r="BA107"/>
  <c r="BA106"/>
  <c r="BA104"/>
  <c r="BA103"/>
  <c r="BA102"/>
  <c r="BA101"/>
  <c r="BA100"/>
  <c r="BA92"/>
  <c r="BA91"/>
  <c r="BA88"/>
  <c r="BA87"/>
  <c r="BA82"/>
  <c r="BA81"/>
  <c r="BA79"/>
  <c r="BA77"/>
  <c r="BA76"/>
  <c r="BA75"/>
  <c r="BA72"/>
  <c r="BA71"/>
  <c r="BA69"/>
  <c r="BA68"/>
  <c r="BE63"/>
  <c r="BA63"/>
  <c r="BA57"/>
  <c r="BA54"/>
  <c r="BE50"/>
  <c r="BA50"/>
  <c r="BA36"/>
  <c r="BA35"/>
  <c r="BA31"/>
  <c r="BA30"/>
  <c r="BA29"/>
  <c r="BA28"/>
  <c r="BA27"/>
  <c r="BA26"/>
  <c r="AG51" i="8"/>
  <c r="AG54"/>
  <c r="AG55"/>
  <c r="AG52"/>
  <c r="AG53"/>
  <c r="AG50"/>
  <c r="AK57"/>
  <c r="AG111"/>
  <c r="AG112"/>
  <c r="AG114"/>
  <c r="AG115"/>
  <c r="AG116"/>
  <c r="AK63" i="12"/>
  <c r="AO55"/>
  <c r="AG111"/>
  <c r="AO24" i="18"/>
  <c r="AO25"/>
  <c r="AO93"/>
  <c r="AI80"/>
  <c r="AK80"/>
  <c r="AM80"/>
  <c r="AO82"/>
  <c r="AO83"/>
  <c r="AO97"/>
  <c r="AO90"/>
  <c r="AO84"/>
  <c r="AO86"/>
  <c r="AO92"/>
  <c r="AO96"/>
  <c r="AO94"/>
  <c r="AO95"/>
  <c r="AO85"/>
  <c r="AO80"/>
  <c r="AG80"/>
  <c r="AG115"/>
  <c r="AG115" i="10"/>
  <c r="AG77" i="14"/>
  <c r="AG80"/>
  <c r="AG83"/>
  <c r="AG81"/>
  <c r="AG82"/>
  <c r="AG84"/>
  <c r="AG85"/>
  <c r="AG100" i="7"/>
  <c r="BE36"/>
  <c r="BE55"/>
  <c r="BE22"/>
  <c r="BE21"/>
  <c r="BE106"/>
  <c r="BE153"/>
  <c r="BE20"/>
  <c r="BE166"/>
  <c r="BD36"/>
  <c r="BD55"/>
  <c r="BD22"/>
  <c r="BD21"/>
  <c r="BD106"/>
  <c r="BD153"/>
  <c r="BD20"/>
  <c r="BD166"/>
  <c r="BC36"/>
  <c r="BC55"/>
  <c r="BC22"/>
  <c r="BC21"/>
  <c r="BC106"/>
  <c r="BC153"/>
  <c r="BC20"/>
  <c r="BC166"/>
  <c r="BB36"/>
  <c r="BB55"/>
  <c r="BB22"/>
  <c r="BB21"/>
  <c r="BB106"/>
  <c r="BB153"/>
  <c r="BB20"/>
  <c r="BB166"/>
  <c r="BA164"/>
  <c r="BA163"/>
  <c r="BA162"/>
  <c r="BA159"/>
  <c r="BA158"/>
  <c r="BA157"/>
  <c r="BA156"/>
  <c r="BA154"/>
  <c r="BA152"/>
  <c r="BA151"/>
  <c r="BA150"/>
  <c r="BA149"/>
  <c r="BA148"/>
  <c r="BA147"/>
  <c r="BE146"/>
  <c r="BD146"/>
  <c r="BC146"/>
  <c r="BB146"/>
  <c r="BA146"/>
  <c r="BA145"/>
  <c r="BA144"/>
  <c r="BA143"/>
  <c r="BA142"/>
  <c r="BA141"/>
  <c r="BA140"/>
  <c r="BA139"/>
  <c r="BA137"/>
  <c r="BA136"/>
  <c r="BA135"/>
  <c r="BA134"/>
  <c r="BA133"/>
  <c r="BA132"/>
  <c r="BA131"/>
  <c r="BA130"/>
  <c r="BA129"/>
  <c r="BA128"/>
  <c r="BA127"/>
  <c r="BA126"/>
  <c r="BA125"/>
  <c r="BA124"/>
  <c r="BE121"/>
  <c r="BD121"/>
  <c r="BC121"/>
  <c r="BB121"/>
  <c r="BA121"/>
  <c r="BE116"/>
  <c r="BA116"/>
  <c r="BA115"/>
  <c r="BA114"/>
  <c r="BA112"/>
  <c r="BA110"/>
  <c r="BA108"/>
  <c r="BA107"/>
  <c r="BA105"/>
  <c r="BA104"/>
  <c r="BA103"/>
  <c r="BA102"/>
  <c r="BA99"/>
  <c r="BA98"/>
  <c r="BA97"/>
  <c r="BA95"/>
  <c r="BA94"/>
  <c r="BA93"/>
  <c r="BA92"/>
  <c r="BE91"/>
  <c r="BA91"/>
  <c r="BA81"/>
  <c r="BA80"/>
  <c r="BA79"/>
  <c r="BA77"/>
  <c r="BA76"/>
  <c r="BA75"/>
  <c r="BA74"/>
  <c r="BA73"/>
  <c r="BA72"/>
  <c r="BA71"/>
  <c r="BA70"/>
  <c r="BA69"/>
  <c r="BA68"/>
  <c r="BE63"/>
  <c r="BA63"/>
  <c r="BA54"/>
  <c r="BA48"/>
  <c r="BA35"/>
  <c r="BA34"/>
  <c r="BA32"/>
  <c r="BA28"/>
  <c r="BA27"/>
  <c r="BA26"/>
  <c r="BD25"/>
  <c r="BC25"/>
  <c r="BB25"/>
  <c r="BE22" i="17"/>
  <c r="BE26"/>
  <c r="BE28"/>
  <c r="BE34"/>
  <c r="BE36"/>
  <c r="BE37"/>
  <c r="BE42"/>
  <c r="BE32"/>
  <c r="BE29"/>
  <c r="BE31"/>
  <c r="BE39"/>
  <c r="BE53"/>
  <c r="BE23"/>
  <c r="BE33"/>
  <c r="BE30"/>
  <c r="BE38"/>
  <c r="BE20"/>
  <c r="BE71"/>
  <c r="BE19"/>
  <c r="BE93"/>
  <c r="BE98"/>
  <c r="BE102"/>
  <c r="BE97"/>
  <c r="BE92"/>
  <c r="BE107"/>
  <c r="BE116"/>
  <c r="BE112"/>
  <c r="BE106"/>
  <c r="BE129"/>
  <c r="BE130"/>
  <c r="BE126"/>
  <c r="BB131"/>
  <c r="BC131"/>
  <c r="BD131"/>
  <c r="BE131"/>
  <c r="BE125"/>
  <c r="BE123"/>
  <c r="BE119"/>
  <c r="BE135"/>
  <c r="BE18"/>
  <c r="BE136"/>
  <c r="BD20"/>
  <c r="BD71"/>
  <c r="BD19"/>
  <c r="BD93"/>
  <c r="BD98"/>
  <c r="BD102"/>
  <c r="BD97"/>
  <c r="BD92"/>
  <c r="BD107"/>
  <c r="BD116"/>
  <c r="BD112"/>
  <c r="BD106"/>
  <c r="BD126"/>
  <c r="BD125"/>
  <c r="BD123"/>
  <c r="BD119"/>
  <c r="BD18"/>
  <c r="BD136"/>
  <c r="BC20"/>
  <c r="BC71"/>
  <c r="BC19"/>
  <c r="BC93"/>
  <c r="BC98"/>
  <c r="BC102"/>
  <c r="BC97"/>
  <c r="BC92"/>
  <c r="BC107"/>
  <c r="BC116"/>
  <c r="BC112"/>
  <c r="BC106"/>
  <c r="BC126"/>
  <c r="BC125"/>
  <c r="BC123"/>
  <c r="BC119"/>
  <c r="BC18"/>
  <c r="BC136"/>
  <c r="BB20"/>
  <c r="BB71"/>
  <c r="BB19"/>
  <c r="BB93"/>
  <c r="BB98"/>
  <c r="BB102"/>
  <c r="BB97"/>
  <c r="BB92"/>
  <c r="BB107"/>
  <c r="BB116"/>
  <c r="BB112"/>
  <c r="BB106"/>
  <c r="BB126"/>
  <c r="BB125"/>
  <c r="BB123"/>
  <c r="BB119"/>
  <c r="BB18"/>
  <c r="BB136"/>
  <c r="BE134"/>
  <c r="BE133"/>
  <c r="BE132"/>
  <c r="BE25"/>
  <c r="AO160" i="9"/>
  <c r="AQ105" i="14"/>
  <c r="AV34" i="11"/>
  <c r="AG53"/>
  <c r="AQ84"/>
  <c r="AQ82"/>
  <c r="AQ83"/>
  <c r="AQ87"/>
  <c r="AQ85"/>
  <c r="AQ86"/>
  <c r="AQ90"/>
  <c r="AQ91"/>
  <c r="AQ81"/>
  <c r="AV84"/>
  <c r="AV82"/>
  <c r="AV83"/>
  <c r="AV87"/>
  <c r="AV85"/>
  <c r="AV86"/>
  <c r="AV90"/>
  <c r="AV91"/>
  <c r="AV81"/>
  <c r="AG84"/>
  <c r="AG82"/>
  <c r="AG83"/>
  <c r="AG87"/>
  <c r="AG85"/>
  <c r="AG86"/>
  <c r="AG90"/>
  <c r="AG91"/>
  <c r="AG81"/>
  <c r="AR54"/>
  <c r="AS54"/>
  <c r="AT54"/>
  <c r="AU54"/>
  <c r="AV55"/>
  <c r="AV59"/>
  <c r="AV61"/>
  <c r="AV56"/>
  <c r="AV57"/>
  <c r="AV54"/>
  <c r="AW54"/>
  <c r="AX54"/>
  <c r="AY54"/>
  <c r="AZ54"/>
  <c r="AK51"/>
  <c r="AV33"/>
  <c r="AV35"/>
  <c r="AV36"/>
  <c r="AV32"/>
  <c r="AR32"/>
  <c r="AS32"/>
  <c r="AT32"/>
  <c r="AU32"/>
  <c r="AW32"/>
  <c r="AX32"/>
  <c r="AY32"/>
  <c r="AZ32"/>
  <c r="AG33"/>
  <c r="AG34"/>
  <c r="AR25" i="9"/>
  <c r="AR39"/>
  <c r="AR22"/>
  <c r="AR21"/>
  <c r="AR110"/>
  <c r="AR107"/>
  <c r="AR146"/>
  <c r="AR143"/>
  <c r="AR142"/>
  <c r="AR159"/>
  <c r="AR157"/>
  <c r="AR20"/>
  <c r="AR168"/>
  <c r="AS25"/>
  <c r="AS39"/>
  <c r="AS22"/>
  <c r="AS21"/>
  <c r="AS110"/>
  <c r="AS107"/>
  <c r="AS143"/>
  <c r="AS142"/>
  <c r="AS159"/>
  <c r="AS157"/>
  <c r="AS20"/>
  <c r="AS168"/>
  <c r="AT25"/>
  <c r="AT39"/>
  <c r="AT22"/>
  <c r="AT21"/>
  <c r="AT110"/>
  <c r="AT107"/>
  <c r="AT143"/>
  <c r="AT142"/>
  <c r="AT159"/>
  <c r="AT157"/>
  <c r="AT20"/>
  <c r="AT168"/>
  <c r="AU159"/>
  <c r="AU157"/>
  <c r="AU20"/>
  <c r="AU168"/>
  <c r="AV68"/>
  <c r="AV26"/>
  <c r="AV27"/>
  <c r="AV28"/>
  <c r="AV32"/>
  <c r="AV25"/>
  <c r="AV40"/>
  <c r="AV41"/>
  <c r="AV42"/>
  <c r="AV44"/>
  <c r="AV45"/>
  <c r="AV46"/>
  <c r="AV47"/>
  <c r="AV48"/>
  <c r="AV49"/>
  <c r="AV50"/>
  <c r="AV51"/>
  <c r="AV52"/>
  <c r="AV43"/>
  <c r="AV39"/>
  <c r="AV54"/>
  <c r="AV57"/>
  <c r="AV60"/>
  <c r="AV61"/>
  <c r="AV58"/>
  <c r="AV56"/>
  <c r="AV65"/>
  <c r="AV66"/>
  <c r="AV67"/>
  <c r="AV22"/>
  <c r="AV21"/>
  <c r="AV107"/>
  <c r="AV127"/>
  <c r="AV142"/>
  <c r="AV157"/>
  <c r="AV167"/>
  <c r="AV20"/>
  <c r="AV168"/>
  <c r="AQ87"/>
  <c r="AQ84"/>
  <c r="AQ85"/>
  <c r="AQ86"/>
  <c r="AQ89"/>
  <c r="AQ88"/>
  <c r="AQ90"/>
  <c r="AQ91"/>
  <c r="AQ83"/>
  <c r="AV88"/>
  <c r="AV84"/>
  <c r="AV85"/>
  <c r="AV86"/>
  <c r="AV89"/>
  <c r="AV87"/>
  <c r="AV90"/>
  <c r="AV91"/>
  <c r="AV83"/>
  <c r="AM83"/>
  <c r="AG84"/>
  <c r="AG85"/>
  <c r="AG86"/>
  <c r="AG89"/>
  <c r="AG87"/>
  <c r="AG88"/>
  <c r="AG90"/>
  <c r="AG91"/>
  <c r="AG83"/>
  <c r="AG35"/>
  <c r="AQ21"/>
  <c r="AQ127"/>
  <c r="AQ142"/>
  <c r="AQ157"/>
  <c r="AQ167"/>
  <c r="AQ20"/>
  <c r="AQ29"/>
  <c r="AV29"/>
  <c r="AQ30"/>
  <c r="AV30"/>
  <c r="AQ38"/>
  <c r="AU53"/>
  <c r="AQ53"/>
  <c r="AZ53"/>
  <c r="AV53"/>
  <c r="AQ64"/>
  <c r="AQ55"/>
  <c r="AR55"/>
  <c r="AS55"/>
  <c r="AT55"/>
  <c r="AU55"/>
  <c r="AZ64"/>
  <c r="AV64"/>
  <c r="AV55"/>
  <c r="AW55"/>
  <c r="AX55"/>
  <c r="AY55"/>
  <c r="AZ55"/>
  <c r="AQ69"/>
  <c r="AV69"/>
  <c r="AQ70"/>
  <c r="AV70"/>
  <c r="AQ71"/>
  <c r="AV71"/>
  <c r="AQ72"/>
  <c r="AV72"/>
  <c r="AQ73"/>
  <c r="AV73"/>
  <c r="AQ74"/>
  <c r="AV74"/>
  <c r="AQ75"/>
  <c r="AV75"/>
  <c r="AQ76"/>
  <c r="AV76"/>
  <c r="AQ77"/>
  <c r="AV77"/>
  <c r="AQ78"/>
  <c r="AV78"/>
  <c r="AQ79"/>
  <c r="AV79"/>
  <c r="AQ80"/>
  <c r="AV80"/>
  <c r="AQ81"/>
  <c r="AV81"/>
  <c r="AQ82"/>
  <c r="AV82"/>
  <c r="AU92"/>
  <c r="AQ92"/>
  <c r="AZ92"/>
  <c r="AV92"/>
  <c r="AQ93"/>
  <c r="AV93"/>
  <c r="AQ94"/>
  <c r="AV94"/>
  <c r="AQ95"/>
  <c r="AV95"/>
  <c r="AV96"/>
  <c r="AQ97"/>
  <c r="AV97"/>
  <c r="AQ98"/>
  <c r="AV98"/>
  <c r="AQ99"/>
  <c r="AV99"/>
  <c r="AQ102"/>
  <c r="AV102"/>
  <c r="AQ103"/>
  <c r="AV103"/>
  <c r="AQ104"/>
  <c r="AV104"/>
  <c r="AQ105"/>
  <c r="AV105"/>
  <c r="AQ106"/>
  <c r="AV106"/>
  <c r="AQ108"/>
  <c r="AV108"/>
  <c r="AQ109"/>
  <c r="AV109"/>
  <c r="AU118"/>
  <c r="AQ118"/>
  <c r="AZ118"/>
  <c r="AV118"/>
  <c r="AQ119"/>
  <c r="AV119"/>
  <c r="AQ120"/>
  <c r="AV120"/>
  <c r="AV122"/>
  <c r="AV124"/>
  <c r="AR125"/>
  <c r="AS125"/>
  <c r="AT125"/>
  <c r="AV125"/>
  <c r="AW125"/>
  <c r="AX125"/>
  <c r="AY125"/>
  <c r="AQ126"/>
  <c r="AV126"/>
  <c r="AQ128"/>
  <c r="AV128"/>
  <c r="AQ129"/>
  <c r="AV129"/>
  <c r="AQ130"/>
  <c r="AV130"/>
  <c r="AQ131"/>
  <c r="AV131"/>
  <c r="AQ132"/>
  <c r="AV132"/>
  <c r="AQ133"/>
  <c r="AV133"/>
  <c r="AQ134"/>
  <c r="AV134"/>
  <c r="AQ135"/>
  <c r="AV135"/>
  <c r="AQ136"/>
  <c r="AV136"/>
  <c r="AQ137"/>
  <c r="AV137"/>
  <c r="AQ138"/>
  <c r="AV138"/>
  <c r="AQ139"/>
  <c r="AV139"/>
  <c r="AQ140"/>
  <c r="AV140"/>
  <c r="AQ141"/>
  <c r="AV141"/>
  <c r="AQ143"/>
  <c r="AV143"/>
  <c r="AQ144"/>
  <c r="AV144"/>
  <c r="AQ145"/>
  <c r="AV145"/>
  <c r="AQ146"/>
  <c r="AV146"/>
  <c r="AQ147"/>
  <c r="AV147"/>
  <c r="AQ148"/>
  <c r="AV148"/>
  <c r="AQ149"/>
  <c r="AV149"/>
  <c r="AQ150"/>
  <c r="AV150"/>
  <c r="AQ151"/>
  <c r="AV151"/>
  <c r="AQ152"/>
  <c r="AV152"/>
  <c r="AQ153"/>
  <c r="AV153"/>
  <c r="AQ154"/>
  <c r="AV154"/>
  <c r="AQ155"/>
  <c r="AV155"/>
  <c r="AQ156"/>
  <c r="AV156"/>
  <c r="AQ158"/>
  <c r="AV158"/>
  <c r="AQ159"/>
  <c r="AV159"/>
  <c r="AQ162"/>
  <c r="AQ163"/>
  <c r="AV162"/>
  <c r="AV163"/>
  <c r="AV160"/>
  <c r="AQ161"/>
  <c r="AV161"/>
  <c r="AQ164"/>
  <c r="AV164"/>
  <c r="AQ165"/>
  <c r="AV165"/>
  <c r="AV166"/>
  <c r="AQ168"/>
  <c r="AT76" i="18"/>
  <c r="AT19"/>
  <c r="AT99"/>
  <c r="AT103"/>
  <c r="AT107"/>
  <c r="AT98"/>
  <c r="AT112"/>
  <c r="AT118"/>
  <c r="AT122"/>
  <c r="AT111"/>
  <c r="AT133"/>
  <c r="AT138"/>
  <c r="AT132"/>
  <c r="AT130"/>
  <c r="AT126"/>
  <c r="AT18"/>
  <c r="AT143"/>
  <c r="AU76"/>
  <c r="AU19"/>
  <c r="AU99"/>
  <c r="AU103"/>
  <c r="AU107"/>
  <c r="AU98"/>
  <c r="AU112"/>
  <c r="AU122"/>
  <c r="AU120"/>
  <c r="AU121"/>
  <c r="AU118"/>
  <c r="AU111"/>
  <c r="AU136"/>
  <c r="AU137"/>
  <c r="AU133"/>
  <c r="AU138"/>
  <c r="AU132"/>
  <c r="AU130"/>
  <c r="AU126"/>
  <c r="AU18"/>
  <c r="AU143"/>
  <c r="AV76"/>
  <c r="AV19"/>
  <c r="AV99"/>
  <c r="AV103"/>
  <c r="AV107"/>
  <c r="AV98"/>
  <c r="AV115"/>
  <c r="AV112"/>
  <c r="AV121"/>
  <c r="AV118"/>
  <c r="AV122"/>
  <c r="AV111"/>
  <c r="AV133"/>
  <c r="AV138"/>
  <c r="AV132"/>
  <c r="AV130"/>
  <c r="AV126"/>
  <c r="AV18"/>
  <c r="AV143"/>
  <c r="AW76"/>
  <c r="AW19"/>
  <c r="AW99"/>
  <c r="AW103"/>
  <c r="AW107"/>
  <c r="AW98"/>
  <c r="AW112"/>
  <c r="AW118"/>
  <c r="AW122"/>
  <c r="AW111"/>
  <c r="AW133"/>
  <c r="AW138"/>
  <c r="AW132"/>
  <c r="AW130"/>
  <c r="AW126"/>
  <c r="AW18"/>
  <c r="AW143"/>
  <c r="AX76"/>
  <c r="AX19"/>
  <c r="AX99"/>
  <c r="AX103"/>
  <c r="AX107"/>
  <c r="AX98"/>
  <c r="AX112"/>
  <c r="AX118"/>
  <c r="AX122"/>
  <c r="AX111"/>
  <c r="AX133"/>
  <c r="AX138"/>
  <c r="AX132"/>
  <c r="AX130"/>
  <c r="AX126"/>
  <c r="AX18"/>
  <c r="AX143"/>
  <c r="AG76"/>
  <c r="AG19"/>
  <c r="AG99"/>
  <c r="AG103"/>
  <c r="AG107"/>
  <c r="AG98"/>
  <c r="AG112"/>
  <c r="AG121"/>
  <c r="AG118"/>
  <c r="AG122"/>
  <c r="AG111"/>
  <c r="AG133"/>
  <c r="AG138"/>
  <c r="AG132"/>
  <c r="AG130"/>
  <c r="AG126"/>
  <c r="AG18"/>
  <c r="AG143"/>
  <c r="AZ32"/>
  <c r="AZ33"/>
  <c r="AZ34"/>
  <c r="AU34"/>
  <c r="AO32"/>
  <c r="AO33"/>
  <c r="AQ115"/>
  <c r="AI71" i="16"/>
  <c r="AI102"/>
  <c r="AI112"/>
  <c r="AI101"/>
  <c r="AI67"/>
  <c r="AI19"/>
  <c r="AI89"/>
  <c r="AI93"/>
  <c r="AI97"/>
  <c r="AI88"/>
  <c r="AI116"/>
  <c r="AI124"/>
  <c r="AI129"/>
  <c r="AI123"/>
  <c r="AI121"/>
  <c r="AI18"/>
  <c r="AI134"/>
  <c r="AK71"/>
  <c r="AK102"/>
  <c r="AK112"/>
  <c r="AK101"/>
  <c r="AK67"/>
  <c r="AK19"/>
  <c r="AK89"/>
  <c r="AK93"/>
  <c r="AK97"/>
  <c r="AK88"/>
  <c r="AK116"/>
  <c r="AK124"/>
  <c r="AK129"/>
  <c r="AK123"/>
  <c r="AK121"/>
  <c r="AK18"/>
  <c r="AK134"/>
  <c r="AM71"/>
  <c r="AM102"/>
  <c r="AM112"/>
  <c r="AM101"/>
  <c r="AM67"/>
  <c r="AM19"/>
  <c r="AM89"/>
  <c r="AM93"/>
  <c r="AM97"/>
  <c r="AM88"/>
  <c r="AM116"/>
  <c r="AM124"/>
  <c r="AM129"/>
  <c r="AM123"/>
  <c r="AM121"/>
  <c r="AM18"/>
  <c r="AM134"/>
  <c r="AO73"/>
  <c r="AO74"/>
  <c r="AO80"/>
  <c r="AO87"/>
  <c r="AO75"/>
  <c r="AO76"/>
  <c r="AO82"/>
  <c r="AO86"/>
  <c r="AO84"/>
  <c r="AO85"/>
  <c r="AO71"/>
  <c r="AO102"/>
  <c r="AO112"/>
  <c r="AO101"/>
  <c r="AO67"/>
  <c r="AO19"/>
  <c r="AO89"/>
  <c r="AO93"/>
  <c r="AO97"/>
  <c r="AO88"/>
  <c r="AO116"/>
  <c r="AO127"/>
  <c r="AO128"/>
  <c r="AO124"/>
  <c r="AO129"/>
  <c r="AO123"/>
  <c r="AO121"/>
  <c r="AO18"/>
  <c r="AO134"/>
  <c r="AQ102"/>
  <c r="AQ112"/>
  <c r="AQ101"/>
  <c r="AQ67"/>
  <c r="AQ19"/>
  <c r="AQ89"/>
  <c r="AQ93"/>
  <c r="AQ97"/>
  <c r="AQ88"/>
  <c r="AQ116"/>
  <c r="AQ124"/>
  <c r="AQ129"/>
  <c r="AQ123"/>
  <c r="AQ121"/>
  <c r="AQ18"/>
  <c r="AQ134"/>
  <c r="AR25" i="10"/>
  <c r="AR35"/>
  <c r="AR22"/>
  <c r="AR21"/>
  <c r="AR20"/>
  <c r="AR156"/>
  <c r="AS25"/>
  <c r="AS35"/>
  <c r="AS22"/>
  <c r="AS21"/>
  <c r="AS20"/>
  <c r="AS156"/>
  <c r="AT25"/>
  <c r="AT35"/>
  <c r="AT22"/>
  <c r="AT21"/>
  <c r="AT20"/>
  <c r="AT156"/>
  <c r="AU25"/>
  <c r="AU35"/>
  <c r="AU22"/>
  <c r="AU21"/>
  <c r="AU20"/>
  <c r="AU156"/>
  <c r="AV63"/>
  <c r="AV60"/>
  <c r="AV62"/>
  <c r="AV26"/>
  <c r="AV27"/>
  <c r="AV28"/>
  <c r="AV29"/>
  <c r="AV25"/>
  <c r="AV32"/>
  <c r="AV36"/>
  <c r="AV37"/>
  <c r="AV38"/>
  <c r="AV39"/>
  <c r="AV41"/>
  <c r="AV42"/>
  <c r="AV43"/>
  <c r="AV44"/>
  <c r="AV45"/>
  <c r="AV46"/>
  <c r="AV47"/>
  <c r="AV48"/>
  <c r="AV40"/>
  <c r="AV35"/>
  <c r="AV50"/>
  <c r="AV53"/>
  <c r="AV56"/>
  <c r="AV57"/>
  <c r="AV54"/>
  <c r="AV52"/>
  <c r="AV61"/>
  <c r="AV22"/>
  <c r="AV21"/>
  <c r="AV145"/>
  <c r="AV100"/>
  <c r="AV117"/>
  <c r="AV130"/>
  <c r="AV155"/>
  <c r="AV20"/>
  <c r="AV156"/>
  <c r="AQ79"/>
  <c r="AQ80"/>
  <c r="AQ81"/>
  <c r="AQ84"/>
  <c r="AQ82"/>
  <c r="AQ83"/>
  <c r="AQ85"/>
  <c r="AQ86"/>
  <c r="AQ78"/>
  <c r="AV79"/>
  <c r="AV80"/>
  <c r="AV81"/>
  <c r="AV84"/>
  <c r="AV82"/>
  <c r="AV83"/>
  <c r="AV85"/>
  <c r="AV86"/>
  <c r="AV78"/>
  <c r="AG79"/>
  <c r="AG80"/>
  <c r="AG81"/>
  <c r="AG84"/>
  <c r="AG82"/>
  <c r="AG83"/>
  <c r="AG85"/>
  <c r="AG86"/>
  <c r="AG78"/>
  <c r="AG49"/>
  <c r="AO49"/>
  <c r="AG25" i="12"/>
  <c r="AI34"/>
  <c r="AM34"/>
  <c r="AO34"/>
  <c r="AG34"/>
  <c r="AG51"/>
  <c r="AG64"/>
  <c r="AG65"/>
  <c r="AG66"/>
  <c r="AG33"/>
  <c r="AG22"/>
  <c r="AR156" i="13"/>
  <c r="AR154"/>
  <c r="AR25"/>
  <c r="AR32"/>
  <c r="AR37"/>
  <c r="AR21"/>
  <c r="AR105"/>
  <c r="AR143"/>
  <c r="AR140"/>
  <c r="AR139"/>
  <c r="AR20"/>
  <c r="AR166"/>
  <c r="AS156"/>
  <c r="AS154"/>
  <c r="AS25"/>
  <c r="AS37"/>
  <c r="AS21"/>
  <c r="AS105"/>
  <c r="AS140"/>
  <c r="AS139"/>
  <c r="AS20"/>
  <c r="AS166"/>
  <c r="AT156"/>
  <c r="AT154"/>
  <c r="AT25"/>
  <c r="AT32"/>
  <c r="AT37"/>
  <c r="AT21"/>
  <c r="AT105"/>
  <c r="AT140"/>
  <c r="AT139"/>
  <c r="AT20"/>
  <c r="AT166"/>
  <c r="AU156"/>
  <c r="AU154"/>
  <c r="AU21"/>
  <c r="AU20"/>
  <c r="AU166"/>
  <c r="AV105"/>
  <c r="AV154"/>
  <c r="AV25"/>
  <c r="AV32"/>
  <c r="AV38"/>
  <c r="AV39"/>
  <c r="AV40"/>
  <c r="AV41"/>
  <c r="AV42"/>
  <c r="AV43"/>
  <c r="AV44"/>
  <c r="AV45"/>
  <c r="AV46"/>
  <c r="AV47"/>
  <c r="AV48"/>
  <c r="AV49"/>
  <c r="AV51"/>
  <c r="AV37"/>
  <c r="AV52"/>
  <c r="AV64"/>
  <c r="AV65"/>
  <c r="AV66"/>
  <c r="AV22"/>
  <c r="AV21"/>
  <c r="AV124"/>
  <c r="AV139"/>
  <c r="AV165"/>
  <c r="AV20"/>
  <c r="AV166"/>
  <c r="AV87"/>
  <c r="AV88"/>
  <c r="AQ87"/>
  <c r="AQ88"/>
  <c r="AG87"/>
  <c r="AG88"/>
  <c r="AQ33"/>
  <c r="AG34"/>
  <c r="AG33"/>
  <c r="AQ31"/>
  <c r="AV31"/>
  <c r="AI66" i="15"/>
  <c r="AI19"/>
  <c r="AI89"/>
  <c r="AI93"/>
  <c r="AI97"/>
  <c r="AI88"/>
  <c r="AI123"/>
  <c r="AI129"/>
  <c r="AI122"/>
  <c r="AI120"/>
  <c r="AI102"/>
  <c r="AI112"/>
  <c r="AI108"/>
  <c r="AI101"/>
  <c r="AI116"/>
  <c r="AI18"/>
  <c r="AI134"/>
  <c r="AK66"/>
  <c r="AK19"/>
  <c r="AK89"/>
  <c r="AK93"/>
  <c r="AK97"/>
  <c r="AK88"/>
  <c r="AK123"/>
  <c r="AK129"/>
  <c r="AK122"/>
  <c r="AK120"/>
  <c r="AK102"/>
  <c r="AK112"/>
  <c r="AK108"/>
  <c r="AK101"/>
  <c r="AK116"/>
  <c r="AK18"/>
  <c r="AK134"/>
  <c r="AM66"/>
  <c r="AM19"/>
  <c r="AM89"/>
  <c r="AM93"/>
  <c r="AM97"/>
  <c r="AM88"/>
  <c r="AM123"/>
  <c r="AM129"/>
  <c r="AM122"/>
  <c r="AM120"/>
  <c r="AM102"/>
  <c r="AM112"/>
  <c r="AM108"/>
  <c r="AM101"/>
  <c r="AM116"/>
  <c r="AM18"/>
  <c r="AM134"/>
  <c r="AO127"/>
  <c r="AO126"/>
  <c r="AO123"/>
  <c r="AO129"/>
  <c r="AO122"/>
  <c r="AO120"/>
  <c r="AO66"/>
  <c r="AO19"/>
  <c r="AO89"/>
  <c r="AO93"/>
  <c r="AO97"/>
  <c r="AO88"/>
  <c r="AO102"/>
  <c r="AO112"/>
  <c r="AO108"/>
  <c r="AO101"/>
  <c r="AO116"/>
  <c r="AO18"/>
  <c r="AO134"/>
  <c r="AQ66"/>
  <c r="AQ19"/>
  <c r="AQ70"/>
  <c r="AQ89"/>
  <c r="AQ93"/>
  <c r="AQ97"/>
  <c r="AQ88"/>
  <c r="AQ129"/>
  <c r="AQ122"/>
  <c r="AQ120"/>
  <c r="AQ102"/>
  <c r="AQ112"/>
  <c r="AQ111"/>
  <c r="AQ108"/>
  <c r="AQ101"/>
  <c r="AQ116"/>
  <c r="AQ18"/>
  <c r="AQ134"/>
  <c r="AR66"/>
  <c r="AR19"/>
  <c r="AR70"/>
  <c r="AR89"/>
  <c r="AR93"/>
  <c r="AR97"/>
  <c r="AR88"/>
  <c r="AR129"/>
  <c r="AR122"/>
  <c r="AR120"/>
  <c r="AR102"/>
  <c r="AR112"/>
  <c r="AR108"/>
  <c r="AR101"/>
  <c r="AR116"/>
  <c r="AR18"/>
  <c r="AR134"/>
  <c r="AS66"/>
  <c r="AS19"/>
  <c r="AS70"/>
  <c r="AS89"/>
  <c r="AS93"/>
  <c r="AS97"/>
  <c r="AS88"/>
  <c r="AS129"/>
  <c r="AS122"/>
  <c r="AS120"/>
  <c r="AS102"/>
  <c r="AS112"/>
  <c r="AS108"/>
  <c r="AS101"/>
  <c r="AS116"/>
  <c r="AS18"/>
  <c r="AS134"/>
  <c r="AT66"/>
  <c r="AT19"/>
  <c r="AT70"/>
  <c r="AT89"/>
  <c r="AT93"/>
  <c r="AT97"/>
  <c r="AT88"/>
  <c r="AT129"/>
  <c r="AT122"/>
  <c r="AT120"/>
  <c r="AT102"/>
  <c r="AT112"/>
  <c r="AT108"/>
  <c r="AT101"/>
  <c r="AT116"/>
  <c r="AT18"/>
  <c r="AT134"/>
  <c r="AU66"/>
  <c r="AU19"/>
  <c r="AU80"/>
  <c r="AU74"/>
  <c r="AU72"/>
  <c r="AU75"/>
  <c r="AU76"/>
  <c r="AU87"/>
  <c r="AU82"/>
  <c r="AU86"/>
  <c r="AU83"/>
  <c r="AU85"/>
  <c r="AU70"/>
  <c r="AU89"/>
  <c r="AU93"/>
  <c r="AU97"/>
  <c r="AU88"/>
  <c r="AU126"/>
  <c r="AU129"/>
  <c r="AU122"/>
  <c r="AU120"/>
  <c r="AU102"/>
  <c r="AU112"/>
  <c r="AU108"/>
  <c r="AU101"/>
  <c r="AU116"/>
  <c r="AU18"/>
  <c r="AU134"/>
  <c r="AV70"/>
  <c r="AV66"/>
  <c r="AV19"/>
  <c r="AV89"/>
  <c r="AV93"/>
  <c r="AV97"/>
  <c r="AV88"/>
  <c r="AV123"/>
  <c r="AV129"/>
  <c r="AV122"/>
  <c r="AV120"/>
  <c r="AV102"/>
  <c r="AV112"/>
  <c r="AV111"/>
  <c r="AV108"/>
  <c r="AV101"/>
  <c r="AV116"/>
  <c r="AV18"/>
  <c r="AV134"/>
  <c r="AO37" i="16"/>
  <c r="AT67"/>
  <c r="AT19"/>
  <c r="AT102"/>
  <c r="AT112"/>
  <c r="AT101"/>
  <c r="AT89"/>
  <c r="AT93"/>
  <c r="AT97"/>
  <c r="AT88"/>
  <c r="AT116"/>
  <c r="AT124"/>
  <c r="AT129"/>
  <c r="AT123"/>
  <c r="AT121"/>
  <c r="AT18"/>
  <c r="AT134"/>
  <c r="AU67"/>
  <c r="AU19"/>
  <c r="AU82"/>
  <c r="AU86"/>
  <c r="AU80"/>
  <c r="AU87"/>
  <c r="AU75"/>
  <c r="AU76"/>
  <c r="AV67"/>
  <c r="AV19"/>
  <c r="AV71"/>
  <c r="AV102"/>
  <c r="AV112"/>
  <c r="AV101"/>
  <c r="AV89"/>
  <c r="AV93"/>
  <c r="AV97"/>
  <c r="AV88"/>
  <c r="AV116"/>
  <c r="AV124"/>
  <c r="AV129"/>
  <c r="AV123"/>
  <c r="AV121"/>
  <c r="AV18"/>
  <c r="AV134"/>
  <c r="AW67"/>
  <c r="AW19"/>
  <c r="AW71"/>
  <c r="AW102"/>
  <c r="AW112"/>
  <c r="AW101"/>
  <c r="AW89"/>
  <c r="AW93"/>
  <c r="AW97"/>
  <c r="AW88"/>
  <c r="AW116"/>
  <c r="AW124"/>
  <c r="AW129"/>
  <c r="AW123"/>
  <c r="AW121"/>
  <c r="AW18"/>
  <c r="AW134"/>
  <c r="AU104" i="14"/>
  <c r="AK134"/>
  <c r="AU116"/>
  <c r="AU101"/>
  <c r="AU33"/>
  <c r="AU25"/>
  <c r="AU22"/>
  <c r="AU21"/>
  <c r="AU151"/>
  <c r="AU150"/>
  <c r="AU20"/>
  <c r="AU161"/>
  <c r="AV133"/>
  <c r="AV160"/>
  <c r="AV33"/>
  <c r="AV25"/>
  <c r="AV30"/>
  <c r="AV47"/>
  <c r="AV50"/>
  <c r="AV51"/>
  <c r="AV52"/>
  <c r="AV56"/>
  <c r="AV49"/>
  <c r="AV58"/>
  <c r="AV59"/>
  <c r="AV60"/>
  <c r="AV22"/>
  <c r="AV21"/>
  <c r="AV101"/>
  <c r="AV118"/>
  <c r="AV149"/>
  <c r="AV150"/>
  <c r="AV154"/>
  <c r="AV148"/>
  <c r="AV20"/>
  <c r="AV161"/>
  <c r="AQ77"/>
  <c r="AQ78"/>
  <c r="AQ80"/>
  <c r="AQ83"/>
  <c r="AQ81"/>
  <c r="AQ82"/>
  <c r="AQ84"/>
  <c r="AQ85"/>
  <c r="AQ76"/>
  <c r="AR76"/>
  <c r="AV77"/>
  <c r="AV78"/>
  <c r="AV80"/>
  <c r="AV83"/>
  <c r="AV81"/>
  <c r="AV82"/>
  <c r="AV84"/>
  <c r="AV85"/>
  <c r="AV76"/>
  <c r="AV86" i="7"/>
  <c r="AV87"/>
  <c r="AV85"/>
  <c r="AV83"/>
  <c r="AV84"/>
  <c r="AV88"/>
  <c r="AV89"/>
  <c r="AV90"/>
  <c r="AV82"/>
  <c r="AG86"/>
  <c r="AG83"/>
  <c r="AG84"/>
  <c r="AG85"/>
  <c r="AG88"/>
  <c r="AG87"/>
  <c r="AG89"/>
  <c r="AG90"/>
  <c r="AG82"/>
  <c r="AQ105" i="8"/>
  <c r="AQ106"/>
  <c r="AV105"/>
  <c r="AV106"/>
  <c r="AV109"/>
  <c r="AV108"/>
  <c r="AV103"/>
  <c r="AQ80"/>
  <c r="AQ77"/>
  <c r="AQ78"/>
  <c r="AQ79"/>
  <c r="AQ82"/>
  <c r="AQ85"/>
  <c r="AQ86"/>
  <c r="AQ81"/>
  <c r="AQ76"/>
  <c r="AR76"/>
  <c r="AS76"/>
  <c r="AT76"/>
  <c r="AV77"/>
  <c r="AV78"/>
  <c r="AV79"/>
  <c r="AV82"/>
  <c r="AV85"/>
  <c r="AV86"/>
  <c r="AV80"/>
  <c r="AV81"/>
  <c r="AV76"/>
  <c r="AT72"/>
  <c r="AT25"/>
  <c r="AT30"/>
  <c r="AT33"/>
  <c r="AT22"/>
  <c r="AT21"/>
  <c r="AT134"/>
  <c r="AT133"/>
  <c r="AT151"/>
  <c r="AT150"/>
  <c r="AT148"/>
  <c r="AT20"/>
  <c r="AT159"/>
  <c r="AU33"/>
  <c r="AU25"/>
  <c r="AU22"/>
  <c r="AU21"/>
  <c r="AU151"/>
  <c r="AU150"/>
  <c r="AU148"/>
  <c r="AU20"/>
  <c r="AU159"/>
  <c r="AV61"/>
  <c r="AV46"/>
  <c r="AV34"/>
  <c r="AV35"/>
  <c r="AV36"/>
  <c r="AV37"/>
  <c r="AV38"/>
  <c r="AV39"/>
  <c r="AV40"/>
  <c r="AV41"/>
  <c r="AV42"/>
  <c r="AV43"/>
  <c r="AV44"/>
  <c r="AV45"/>
  <c r="AV33"/>
  <c r="AV25"/>
  <c r="AV30"/>
  <c r="AV48"/>
  <c r="AV51"/>
  <c r="AV54"/>
  <c r="AV55"/>
  <c r="AV52"/>
  <c r="AV50"/>
  <c r="AV58"/>
  <c r="AV59"/>
  <c r="AV60"/>
  <c r="AV26"/>
  <c r="AV27"/>
  <c r="AV22"/>
  <c r="AV21"/>
  <c r="AV100"/>
  <c r="AV118"/>
  <c r="AV133"/>
  <c r="AV149"/>
  <c r="AV151"/>
  <c r="AV155"/>
  <c r="AV154"/>
  <c r="AV150"/>
  <c r="AV148"/>
  <c r="AV158"/>
  <c r="AV20"/>
  <c r="AV159"/>
  <c r="AU83"/>
  <c r="AQ83"/>
  <c r="AQ84"/>
  <c r="AZ83"/>
  <c r="AV83"/>
  <c r="AV84"/>
  <c r="AO83"/>
  <c r="AG83"/>
  <c r="AG84"/>
  <c r="AR71" i="17"/>
  <c r="AR19"/>
  <c r="AR93"/>
  <c r="AR98"/>
  <c r="AR102"/>
  <c r="AR97"/>
  <c r="AR92"/>
  <c r="AR107"/>
  <c r="AR116"/>
  <c r="AR112"/>
  <c r="AR106"/>
  <c r="AR126"/>
  <c r="AR131"/>
  <c r="AR125"/>
  <c r="AR123"/>
  <c r="AR119"/>
  <c r="AR18"/>
  <c r="AR136"/>
  <c r="AS71"/>
  <c r="AS19"/>
  <c r="AS93"/>
  <c r="AS98"/>
  <c r="AS102"/>
  <c r="AS97"/>
  <c r="AS92"/>
  <c r="AS107"/>
  <c r="AS116"/>
  <c r="AS112"/>
  <c r="AS106"/>
  <c r="AS126"/>
  <c r="AS131"/>
  <c r="AS125"/>
  <c r="AS123"/>
  <c r="AS119"/>
  <c r="AS18"/>
  <c r="AS136"/>
  <c r="AT71"/>
  <c r="AT19"/>
  <c r="AT93"/>
  <c r="AT98"/>
  <c r="AT102"/>
  <c r="AT97"/>
  <c r="AT92"/>
  <c r="AT107"/>
  <c r="AT116"/>
  <c r="AT112"/>
  <c r="AT106"/>
  <c r="AT126"/>
  <c r="AT131"/>
  <c r="AT125"/>
  <c r="AT123"/>
  <c r="AT119"/>
  <c r="AT18"/>
  <c r="AT136"/>
  <c r="AU22"/>
  <c r="AU26"/>
  <c r="AU36"/>
  <c r="AU37"/>
  <c r="AU42"/>
  <c r="AU32"/>
  <c r="AU53"/>
  <c r="AU23"/>
  <c r="AU33"/>
  <c r="AU71"/>
  <c r="AU19"/>
  <c r="AU93"/>
  <c r="AU98"/>
  <c r="AU102"/>
  <c r="AU97"/>
  <c r="AU92"/>
  <c r="AU107"/>
  <c r="AU116"/>
  <c r="AU112"/>
  <c r="AU106"/>
  <c r="AU129"/>
  <c r="AU130"/>
  <c r="AU126"/>
  <c r="AU131"/>
  <c r="AU125"/>
  <c r="AU123"/>
  <c r="AU119"/>
  <c r="AU135"/>
  <c r="AU18"/>
  <c r="AU136"/>
  <c r="AW131"/>
  <c r="AX131"/>
  <c r="AY131"/>
  <c r="AZ131"/>
  <c r="AZ132"/>
  <c r="AZ133"/>
  <c r="AZ134"/>
  <c r="AZ135"/>
  <c r="AU132"/>
  <c r="AU133"/>
  <c r="AU134"/>
  <c r="AO132"/>
  <c r="AO133"/>
  <c r="AO134"/>
  <c r="AZ33"/>
  <c r="AR36" i="7"/>
  <c r="AR22"/>
  <c r="AS36"/>
  <c r="AS22"/>
  <c r="AT36"/>
  <c r="AT22"/>
  <c r="AU22"/>
  <c r="AW33"/>
  <c r="AX33"/>
  <c r="AV33"/>
  <c r="AV37"/>
  <c r="AV38"/>
  <c r="AV39"/>
  <c r="AV40"/>
  <c r="AV41"/>
  <c r="AV42"/>
  <c r="AV43"/>
  <c r="AV44"/>
  <c r="AV45"/>
  <c r="AV49"/>
  <c r="AV50"/>
  <c r="AV51"/>
  <c r="AV46"/>
  <c r="AV36"/>
  <c r="AV53"/>
  <c r="AV56"/>
  <c r="AV58"/>
  <c r="AV62"/>
  <c r="AV59"/>
  <c r="AV60"/>
  <c r="AV55"/>
  <c r="AV64"/>
  <c r="AV65"/>
  <c r="AV66"/>
  <c r="AV29"/>
  <c r="AV30"/>
  <c r="AV22"/>
  <c r="AW36"/>
  <c r="AW55"/>
  <c r="AW22"/>
  <c r="AX36"/>
  <c r="AX55"/>
  <c r="AX22"/>
  <c r="AU25"/>
  <c r="AR21"/>
  <c r="AR106"/>
  <c r="AR153"/>
  <c r="AR20"/>
  <c r="AR166"/>
  <c r="AS21"/>
  <c r="AS106"/>
  <c r="AS153"/>
  <c r="AS20"/>
  <c r="AS166"/>
  <c r="AT21"/>
  <c r="AT106"/>
  <c r="AT153"/>
  <c r="AT20"/>
  <c r="AT166"/>
  <c r="AU21"/>
  <c r="AU106"/>
  <c r="AU153"/>
  <c r="AU20"/>
  <c r="AU166"/>
  <c r="AV165"/>
  <c r="AW67"/>
  <c r="AX67"/>
  <c r="AV67"/>
  <c r="AV21"/>
  <c r="AV109"/>
  <c r="AV117"/>
  <c r="AV118"/>
  <c r="AV120"/>
  <c r="AV122"/>
  <c r="AV119"/>
  <c r="AV106"/>
  <c r="AV123"/>
  <c r="AW142"/>
  <c r="AW139"/>
  <c r="AW138"/>
  <c r="AX139"/>
  <c r="AX138"/>
  <c r="AV138"/>
  <c r="AW155"/>
  <c r="AX155"/>
  <c r="AV155"/>
  <c r="AV153"/>
  <c r="AV20"/>
  <c r="AV166"/>
  <c r="AK146"/>
  <c r="AQ31"/>
  <c r="AQ32"/>
  <c r="AQ25"/>
  <c r="AG31"/>
  <c r="AG25"/>
  <c r="AO25"/>
  <c r="AV30" i="11"/>
  <c r="AQ30"/>
  <c r="AG30"/>
  <c r="AV35" i="14"/>
  <c r="AQ35"/>
  <c r="AG35"/>
  <c r="AV28"/>
  <c r="AQ28"/>
  <c r="AG28"/>
  <c r="AV27"/>
  <c r="AQ27"/>
  <c r="AV30" i="13"/>
  <c r="AQ30"/>
  <c r="AG30"/>
  <c r="AV29"/>
  <c r="AQ29"/>
  <c r="AV42" i="12"/>
  <c r="AQ42"/>
  <c r="AG42"/>
  <c r="AV27"/>
  <c r="AG27"/>
  <c r="AU37" i="11"/>
  <c r="AU22"/>
  <c r="AU21"/>
  <c r="AU154"/>
  <c r="AU153"/>
  <c r="AU151"/>
  <c r="AU20"/>
  <c r="AU162"/>
  <c r="AW25"/>
  <c r="AX25"/>
  <c r="AY25"/>
  <c r="AZ25"/>
  <c r="AV25"/>
  <c r="AV38"/>
  <c r="AV39"/>
  <c r="AV40"/>
  <c r="AV41"/>
  <c r="AV43"/>
  <c r="AV44"/>
  <c r="AV45"/>
  <c r="AV46"/>
  <c r="AV47"/>
  <c r="AV48"/>
  <c r="AV49"/>
  <c r="AV50"/>
  <c r="AV42"/>
  <c r="AV37"/>
  <c r="AV52"/>
  <c r="AV63"/>
  <c r="AV64"/>
  <c r="AV65"/>
  <c r="AV22"/>
  <c r="AV21"/>
  <c r="AW103"/>
  <c r="AX103"/>
  <c r="AY103"/>
  <c r="AZ119"/>
  <c r="AZ103"/>
  <c r="AV103"/>
  <c r="AV121"/>
  <c r="AW140"/>
  <c r="AW137"/>
  <c r="AW136"/>
  <c r="AX137"/>
  <c r="AX136"/>
  <c r="AY137"/>
  <c r="AY136"/>
  <c r="AV136"/>
  <c r="AW154"/>
  <c r="AW153"/>
  <c r="AW151"/>
  <c r="AX154"/>
  <c r="AX153"/>
  <c r="AX151"/>
  <c r="AY154"/>
  <c r="AY153"/>
  <c r="AY151"/>
  <c r="AZ154"/>
  <c r="AZ153"/>
  <c r="AZ151"/>
  <c r="AV151"/>
  <c r="AV161"/>
  <c r="AV20"/>
  <c r="AV162"/>
  <c r="AW37"/>
  <c r="AW22"/>
  <c r="AW21"/>
  <c r="AW20"/>
  <c r="AW162"/>
  <c r="AX37"/>
  <c r="AX22"/>
  <c r="AX21"/>
  <c r="AX20"/>
  <c r="AX162"/>
  <c r="AY37"/>
  <c r="AY22"/>
  <c r="AY21"/>
  <c r="AY20"/>
  <c r="AY162"/>
  <c r="AZ37"/>
  <c r="AZ22"/>
  <c r="AZ21"/>
  <c r="AZ20"/>
  <c r="AZ162"/>
  <c r="AV116" i="10"/>
  <c r="AQ116"/>
  <c r="AG116"/>
  <c r="AG30" i="9"/>
  <c r="AG25" i="8"/>
  <c r="AI30"/>
  <c r="AM30"/>
  <c r="AG30"/>
  <c r="AG34"/>
  <c r="AG35"/>
  <c r="AG36"/>
  <c r="AG37"/>
  <c r="AG38"/>
  <c r="AG39"/>
  <c r="AG40"/>
  <c r="AG41"/>
  <c r="AG42"/>
  <c r="AG43"/>
  <c r="AG44"/>
  <c r="AG45"/>
  <c r="AG46"/>
  <c r="AG33"/>
  <c r="AG48"/>
  <c r="AG58"/>
  <c r="AG59"/>
  <c r="AG60"/>
  <c r="AG27"/>
  <c r="AG22"/>
  <c r="AI33"/>
  <c r="AI50"/>
  <c r="AI22"/>
  <c r="AM33"/>
  <c r="AM50"/>
  <c r="AM22"/>
  <c r="AR25"/>
  <c r="AS25"/>
  <c r="AQ25"/>
  <c r="AR30"/>
  <c r="AS30"/>
  <c r="AQ34"/>
  <c r="AQ35"/>
  <c r="AQ36"/>
  <c r="AQ37"/>
  <c r="AQ38"/>
  <c r="AQ39"/>
  <c r="AQ40"/>
  <c r="AQ41"/>
  <c r="AQ42"/>
  <c r="AQ43"/>
  <c r="AQ44"/>
  <c r="AQ45"/>
  <c r="AQ48"/>
  <c r="AQ51"/>
  <c r="AQ54"/>
  <c r="AQ55"/>
  <c r="AQ52"/>
  <c r="AQ58"/>
  <c r="AQ59"/>
  <c r="AQ60"/>
  <c r="AQ26"/>
  <c r="AQ27"/>
  <c r="AR33"/>
  <c r="AR22"/>
  <c r="AS33"/>
  <c r="AS22"/>
  <c r="AV48" i="7"/>
  <c r="AG48"/>
  <c r="AI25"/>
  <c r="AK25"/>
  <c r="AM25"/>
  <c r="AR25"/>
  <c r="AS25"/>
  <c r="AT25"/>
  <c r="AV32"/>
  <c r="AW25"/>
  <c r="AX25"/>
  <c r="AY25"/>
  <c r="AO23" i="15"/>
  <c r="AO52"/>
  <c r="AU52"/>
  <c r="AZ52"/>
  <c r="AO55"/>
  <c r="AU55"/>
  <c r="AZ55"/>
  <c r="AZ25" i="17"/>
  <c r="AU25"/>
  <c r="AO25"/>
  <c r="AZ27" i="18"/>
  <c r="AU27"/>
  <c r="AO27"/>
  <c r="AV160" i="12"/>
  <c r="AV159"/>
  <c r="AV158"/>
  <c r="AV156"/>
  <c r="AV155"/>
  <c r="AV154"/>
  <c r="AV153"/>
  <c r="AV152"/>
  <c r="AV151"/>
  <c r="AV149"/>
  <c r="AV148"/>
  <c r="AV147"/>
  <c r="AV146"/>
  <c r="AV145"/>
  <c r="AV144"/>
  <c r="AV143"/>
  <c r="AX142"/>
  <c r="AV142"/>
  <c r="AV140"/>
  <c r="AV139"/>
  <c r="AV138"/>
  <c r="AV137"/>
  <c r="AV136"/>
  <c r="AV134"/>
  <c r="AV133"/>
  <c r="AV132"/>
  <c r="AV131"/>
  <c r="AV130"/>
  <c r="AV129"/>
  <c r="AV128"/>
  <c r="AV127"/>
  <c r="AV126"/>
  <c r="AV125"/>
  <c r="AV124"/>
  <c r="AV123"/>
  <c r="AV122"/>
  <c r="AV121"/>
  <c r="AV119"/>
  <c r="AY118"/>
  <c r="AX118"/>
  <c r="AW118"/>
  <c r="AV114"/>
  <c r="AV115"/>
  <c r="AV116"/>
  <c r="AV117"/>
  <c r="AV118"/>
  <c r="AZ113"/>
  <c r="AV113"/>
  <c r="AV112"/>
  <c r="AV111"/>
  <c r="AV109"/>
  <c r="AV108"/>
  <c r="AV106"/>
  <c r="AV105"/>
  <c r="AV104"/>
  <c r="AV102"/>
  <c r="AV101"/>
  <c r="AV100"/>
  <c r="AV99"/>
  <c r="AV90"/>
  <c r="AV89"/>
  <c r="AV88"/>
  <c r="AZ87"/>
  <c r="AV87"/>
  <c r="AV77"/>
  <c r="AV76"/>
  <c r="AV75"/>
  <c r="AV72"/>
  <c r="AV71"/>
  <c r="AV69"/>
  <c r="AV68"/>
  <c r="AZ63"/>
  <c r="AV63"/>
  <c r="AV54"/>
  <c r="AZ50"/>
  <c r="AV50"/>
  <c r="AV49"/>
  <c r="AV48"/>
  <c r="AV47"/>
  <c r="AV46"/>
  <c r="AV45"/>
  <c r="AV44"/>
  <c r="AV43"/>
  <c r="AV41"/>
  <c r="AV40"/>
  <c r="AV39"/>
  <c r="AV38"/>
  <c r="AV36"/>
  <c r="AV35"/>
  <c r="AV32"/>
  <c r="AV31"/>
  <c r="AV30"/>
  <c r="AS142"/>
  <c r="AQ144"/>
  <c r="AQ142"/>
  <c r="AK142"/>
  <c r="AG144"/>
  <c r="AG142"/>
  <c r="AQ121" i="18"/>
  <c r="AG106" i="16"/>
  <c r="AO116" i="7"/>
  <c r="AU116"/>
  <c r="AG116"/>
  <c r="AZ119" i="18"/>
  <c r="AU127" i="16"/>
  <c r="AU128"/>
  <c r="AU124"/>
  <c r="AG124"/>
  <c r="AV157" i="8"/>
  <c r="AV156"/>
  <c r="AV153"/>
  <c r="AV147"/>
  <c r="AV146"/>
  <c r="AV145"/>
  <c r="AV144"/>
  <c r="AV143"/>
  <c r="AV142"/>
  <c r="AV141"/>
  <c r="AV140"/>
  <c r="AV139"/>
  <c r="AV138"/>
  <c r="AV137"/>
  <c r="AV136"/>
  <c r="AV135"/>
  <c r="AV134"/>
  <c r="AV132"/>
  <c r="AV131"/>
  <c r="AV130"/>
  <c r="AV129"/>
  <c r="AV128"/>
  <c r="AV127"/>
  <c r="AV126"/>
  <c r="AV125"/>
  <c r="AV124"/>
  <c r="AV123"/>
  <c r="AV122"/>
  <c r="AV121"/>
  <c r="AV120"/>
  <c r="AV119"/>
  <c r="AV117"/>
  <c r="AY116"/>
  <c r="AX116"/>
  <c r="AW116"/>
  <c r="AV111"/>
  <c r="AV112"/>
  <c r="AV114"/>
  <c r="AV116"/>
  <c r="AZ110"/>
  <c r="AV110"/>
  <c r="AV102"/>
  <c r="AV101"/>
  <c r="AV99"/>
  <c r="AV98"/>
  <c r="AV97"/>
  <c r="AV96"/>
  <c r="AV95"/>
  <c r="AV92"/>
  <c r="AV91"/>
  <c r="AV90"/>
  <c r="AV89"/>
  <c r="AV88"/>
  <c r="AV87"/>
  <c r="AV75"/>
  <c r="AV74"/>
  <c r="AV73"/>
  <c r="AV72"/>
  <c r="AV71"/>
  <c r="AV70"/>
  <c r="AV69"/>
  <c r="AV68"/>
  <c r="AV67"/>
  <c r="AV66"/>
  <c r="AV65"/>
  <c r="AV64"/>
  <c r="AV63"/>
  <c r="AV62"/>
  <c r="AZ57"/>
  <c r="AV57"/>
  <c r="AV49"/>
  <c r="AZ47"/>
  <c r="AV47"/>
  <c r="AV32"/>
  <c r="AV31"/>
  <c r="AV29"/>
  <c r="AV28"/>
  <c r="AV160" i="11"/>
  <c r="AV159"/>
  <c r="AV158"/>
  <c r="AV157"/>
  <c r="AV156"/>
  <c r="AV155"/>
  <c r="AV154"/>
  <c r="AV153"/>
  <c r="AV152"/>
  <c r="AV150"/>
  <c r="AV149"/>
  <c r="AV148"/>
  <c r="AV147"/>
  <c r="AV146"/>
  <c r="AV145"/>
  <c r="AV144"/>
  <c r="AV143"/>
  <c r="AV142"/>
  <c r="AV141"/>
  <c r="AV140"/>
  <c r="AV139"/>
  <c r="AV138"/>
  <c r="AV137"/>
  <c r="AV135"/>
  <c r="AV134"/>
  <c r="AV133"/>
  <c r="AV132"/>
  <c r="AV131"/>
  <c r="AV130"/>
  <c r="AV129"/>
  <c r="AV128"/>
  <c r="AV127"/>
  <c r="AV126"/>
  <c r="AV125"/>
  <c r="AV124"/>
  <c r="AV123"/>
  <c r="AV122"/>
  <c r="AV120"/>
  <c r="AY119"/>
  <c r="AX119"/>
  <c r="AW119"/>
  <c r="AV115"/>
  <c r="AV116"/>
  <c r="AV117"/>
  <c r="AV118"/>
  <c r="AV119"/>
  <c r="AZ114"/>
  <c r="AV114"/>
  <c r="AV105"/>
  <c r="AV104"/>
  <c r="AV102"/>
  <c r="AV101"/>
  <c r="AV100"/>
  <c r="AV99"/>
  <c r="AV98"/>
  <c r="AV89"/>
  <c r="AZ88"/>
  <c r="AV88"/>
  <c r="AV80"/>
  <c r="AV79"/>
  <c r="AV78"/>
  <c r="AV76"/>
  <c r="AV75"/>
  <c r="AV74"/>
  <c r="AV71"/>
  <c r="AV70"/>
  <c r="AV68"/>
  <c r="AV67"/>
  <c r="AZ62"/>
  <c r="AV62"/>
  <c r="AV53"/>
  <c r="AZ51"/>
  <c r="AV51"/>
  <c r="AV28"/>
  <c r="AV27"/>
  <c r="AV26"/>
  <c r="AV154" i="10"/>
  <c r="AV153"/>
  <c r="AV152"/>
  <c r="AV151"/>
  <c r="AV150"/>
  <c r="AV149"/>
  <c r="AV148"/>
  <c r="AV147"/>
  <c r="AV146"/>
  <c r="AV144"/>
  <c r="AV143"/>
  <c r="AV142"/>
  <c r="AV141"/>
  <c r="AV140"/>
  <c r="AV139"/>
  <c r="AV138"/>
  <c r="AV137"/>
  <c r="AV136"/>
  <c r="AV134"/>
  <c r="AV133"/>
  <c r="AV132"/>
  <c r="AV131"/>
  <c r="AV129"/>
  <c r="AV128"/>
  <c r="AV127"/>
  <c r="AV126"/>
  <c r="AV125"/>
  <c r="AV124"/>
  <c r="AV123"/>
  <c r="AV122"/>
  <c r="AV121"/>
  <c r="AV120"/>
  <c r="AV119"/>
  <c r="AV118"/>
  <c r="AY114"/>
  <c r="AX114"/>
  <c r="AW114"/>
  <c r="AV110"/>
  <c r="AV111"/>
  <c r="AV112"/>
  <c r="AV113"/>
  <c r="AV114"/>
  <c r="AZ109"/>
  <c r="AV109"/>
  <c r="AV108"/>
  <c r="AV107"/>
  <c r="AV105"/>
  <c r="AV104"/>
  <c r="AV102"/>
  <c r="AV101"/>
  <c r="AV99"/>
  <c r="AV98"/>
  <c r="AV97"/>
  <c r="AV95"/>
  <c r="AV94"/>
  <c r="AV93"/>
  <c r="AV91"/>
  <c r="AV90"/>
  <c r="AV89"/>
  <c r="AV88"/>
  <c r="AZ87"/>
  <c r="AV87"/>
  <c r="AV77"/>
  <c r="AV76"/>
  <c r="AV75"/>
  <c r="AV74"/>
  <c r="AV73"/>
  <c r="AV72"/>
  <c r="AV70"/>
  <c r="AV69"/>
  <c r="AV68"/>
  <c r="AV67"/>
  <c r="AV66"/>
  <c r="AV65"/>
  <c r="AV64"/>
  <c r="AZ59"/>
  <c r="AV59"/>
  <c r="AV51"/>
  <c r="AV49"/>
  <c r="AV34"/>
  <c r="AV33"/>
  <c r="AV31"/>
  <c r="AG87" i="14"/>
  <c r="AQ87"/>
  <c r="AV87"/>
  <c r="AG88"/>
  <c r="AQ88"/>
  <c r="AV88"/>
  <c r="AG89"/>
  <c r="AQ89"/>
  <c r="AV89"/>
  <c r="AV159"/>
  <c r="AV158"/>
  <c r="AV157"/>
  <c r="AV153"/>
  <c r="AV152"/>
  <c r="AV151"/>
  <c r="AV147"/>
  <c r="AV146"/>
  <c r="AV145"/>
  <c r="AV144"/>
  <c r="AV143"/>
  <c r="AV142"/>
  <c r="AV141"/>
  <c r="AV140"/>
  <c r="AV139"/>
  <c r="AV138"/>
  <c r="AV137"/>
  <c r="AV136"/>
  <c r="AV135"/>
  <c r="AV134"/>
  <c r="AV132"/>
  <c r="AV131"/>
  <c r="AV130"/>
  <c r="AV129"/>
  <c r="AV128"/>
  <c r="AV127"/>
  <c r="AV126"/>
  <c r="AV125"/>
  <c r="AV124"/>
  <c r="AV123"/>
  <c r="AV122"/>
  <c r="AV121"/>
  <c r="AV120"/>
  <c r="AV119"/>
  <c r="AV117"/>
  <c r="AY116"/>
  <c r="AX116"/>
  <c r="AW116"/>
  <c r="AV111"/>
  <c r="AV112"/>
  <c r="AV114"/>
  <c r="AV115"/>
  <c r="AV116"/>
  <c r="AZ110"/>
  <c r="AV110"/>
  <c r="AV109"/>
  <c r="AV108"/>
  <c r="AV106"/>
  <c r="AV105"/>
  <c r="AV104"/>
  <c r="AV103"/>
  <c r="AV102"/>
  <c r="AV100"/>
  <c r="AV99"/>
  <c r="AV98"/>
  <c r="AV97"/>
  <c r="AV96"/>
  <c r="AZ86"/>
  <c r="AV86"/>
  <c r="AV75"/>
  <c r="AV74"/>
  <c r="AV73"/>
  <c r="AV71"/>
  <c r="AV70"/>
  <c r="AV69"/>
  <c r="AV66"/>
  <c r="AV65"/>
  <c r="AV63"/>
  <c r="AV62"/>
  <c r="AV53"/>
  <c r="AV48"/>
  <c r="AZ46"/>
  <c r="AV46"/>
  <c r="AV45"/>
  <c r="AV44"/>
  <c r="AV43"/>
  <c r="AV42"/>
  <c r="AV41"/>
  <c r="AV40"/>
  <c r="AV39"/>
  <c r="AV38"/>
  <c r="AV37"/>
  <c r="AV36"/>
  <c r="AV34"/>
  <c r="AV32"/>
  <c r="AV31"/>
  <c r="AV29"/>
  <c r="AV26"/>
  <c r="AV164" i="13"/>
  <c r="AV163"/>
  <c r="AV162"/>
  <c r="AV160"/>
  <c r="AV159"/>
  <c r="AV158"/>
  <c r="AV157"/>
  <c r="AV156"/>
  <c r="AV155"/>
  <c r="AV153"/>
  <c r="AV152"/>
  <c r="AV151"/>
  <c r="AV150"/>
  <c r="AV149"/>
  <c r="AV148"/>
  <c r="AV147"/>
  <c r="AV146"/>
  <c r="AV144"/>
  <c r="AV143"/>
  <c r="AV142"/>
  <c r="AV141"/>
  <c r="AV140"/>
  <c r="AV138"/>
  <c r="AV137"/>
  <c r="AV136"/>
  <c r="AV135"/>
  <c r="AV134"/>
  <c r="AV133"/>
  <c r="AV132"/>
  <c r="AV131"/>
  <c r="AV130"/>
  <c r="AV129"/>
  <c r="AV128"/>
  <c r="AV127"/>
  <c r="AV126"/>
  <c r="AV125"/>
  <c r="AV123"/>
  <c r="AY122"/>
  <c r="AX122"/>
  <c r="AW122"/>
  <c r="AV116"/>
  <c r="AV117"/>
  <c r="AV119"/>
  <c r="AV121"/>
  <c r="AV122"/>
  <c r="AZ115"/>
  <c r="AV115"/>
  <c r="AV114"/>
  <c r="AV113"/>
  <c r="AV111"/>
  <c r="AV110"/>
  <c r="AV108"/>
  <c r="AV107"/>
  <c r="AV106"/>
  <c r="AV104"/>
  <c r="AV103"/>
  <c r="AV102"/>
  <c r="AV101"/>
  <c r="AV100"/>
  <c r="AV92"/>
  <c r="AV91"/>
  <c r="AV82"/>
  <c r="AV81"/>
  <c r="AV79"/>
  <c r="AV77"/>
  <c r="AV76"/>
  <c r="AV75"/>
  <c r="AV72"/>
  <c r="AV71"/>
  <c r="AV69"/>
  <c r="AV68"/>
  <c r="AZ63"/>
  <c r="AV63"/>
  <c r="AV57"/>
  <c r="AV54"/>
  <c r="AV36"/>
  <c r="AV35"/>
  <c r="AV28"/>
  <c r="AV27"/>
  <c r="AV26"/>
  <c r="AZ22" i="17"/>
  <c r="AZ26"/>
  <c r="AZ28"/>
  <c r="AZ34"/>
  <c r="AZ36"/>
  <c r="AZ37"/>
  <c r="AZ42"/>
  <c r="AZ32"/>
  <c r="AZ29"/>
  <c r="AZ31"/>
  <c r="AZ39"/>
  <c r="AZ53"/>
  <c r="AZ23"/>
  <c r="AZ30"/>
  <c r="AZ38"/>
  <c r="AZ20"/>
  <c r="AZ71"/>
  <c r="AZ19"/>
  <c r="AZ93"/>
  <c r="AZ98"/>
  <c r="AZ102"/>
  <c r="AZ97"/>
  <c r="AZ92"/>
  <c r="AZ107"/>
  <c r="AZ116"/>
  <c r="AZ112"/>
  <c r="AZ106"/>
  <c r="AZ129"/>
  <c r="AZ130"/>
  <c r="AZ126"/>
  <c r="AZ125"/>
  <c r="AZ123"/>
  <c r="AZ119"/>
  <c r="AZ18"/>
  <c r="AZ136"/>
  <c r="AY20"/>
  <c r="AY71"/>
  <c r="AY19"/>
  <c r="AY93"/>
  <c r="AY98"/>
  <c r="AY102"/>
  <c r="AY97"/>
  <c r="AY92"/>
  <c r="AY107"/>
  <c r="AY116"/>
  <c r="AY112"/>
  <c r="AY106"/>
  <c r="AY126"/>
  <c r="AY125"/>
  <c r="AY123"/>
  <c r="AY119"/>
  <c r="AY18"/>
  <c r="AY136"/>
  <c r="AX20"/>
  <c r="AX71"/>
  <c r="AX19"/>
  <c r="AX93"/>
  <c r="AX98"/>
  <c r="AX102"/>
  <c r="AX97"/>
  <c r="AX92"/>
  <c r="AX107"/>
  <c r="AX116"/>
  <c r="AX112"/>
  <c r="AX106"/>
  <c r="AX126"/>
  <c r="AX125"/>
  <c r="AX123"/>
  <c r="AX119"/>
  <c r="AX18"/>
  <c r="AX136"/>
  <c r="AW20"/>
  <c r="AW71"/>
  <c r="AW19"/>
  <c r="AW93"/>
  <c r="AW98"/>
  <c r="AW102"/>
  <c r="AW97"/>
  <c r="AW92"/>
  <c r="AW107"/>
  <c r="AW116"/>
  <c r="AW112"/>
  <c r="AW106"/>
  <c r="AW126"/>
  <c r="AW125"/>
  <c r="AW123"/>
  <c r="AW119"/>
  <c r="AW18"/>
  <c r="AW136"/>
  <c r="AX21" i="7"/>
  <c r="AX106"/>
  <c r="AX153"/>
  <c r="AX20"/>
  <c r="AX166"/>
  <c r="AW21"/>
  <c r="AW106"/>
  <c r="AW153"/>
  <c r="AW20"/>
  <c r="AW166"/>
  <c r="AV164"/>
  <c r="AV163"/>
  <c r="AV162"/>
  <c r="AV159"/>
  <c r="AV158"/>
  <c r="AV157"/>
  <c r="AV154"/>
  <c r="AV152"/>
  <c r="AV151"/>
  <c r="AV150"/>
  <c r="AV149"/>
  <c r="AV148"/>
  <c r="AV147"/>
  <c r="AZ146"/>
  <c r="AY146"/>
  <c r="AX146"/>
  <c r="AW146"/>
  <c r="AV146"/>
  <c r="AV145"/>
  <c r="AV144"/>
  <c r="AV143"/>
  <c r="AV142"/>
  <c r="AV141"/>
  <c r="AV140"/>
  <c r="AV139"/>
  <c r="AV137"/>
  <c r="AV136"/>
  <c r="AV135"/>
  <c r="AV134"/>
  <c r="AV133"/>
  <c r="AV132"/>
  <c r="AV131"/>
  <c r="AV130"/>
  <c r="AV129"/>
  <c r="AV128"/>
  <c r="AV127"/>
  <c r="AV126"/>
  <c r="AV125"/>
  <c r="AV124"/>
  <c r="AZ121"/>
  <c r="AY121"/>
  <c r="AX121"/>
  <c r="AW121"/>
  <c r="AV121"/>
  <c r="AZ116"/>
  <c r="AV116"/>
  <c r="AV115"/>
  <c r="AV114"/>
  <c r="AV112"/>
  <c r="AV110"/>
  <c r="AV108"/>
  <c r="AV107"/>
  <c r="AV105"/>
  <c r="AV104"/>
  <c r="AV103"/>
  <c r="AV102"/>
  <c r="AV99"/>
  <c r="AV98"/>
  <c r="AV97"/>
  <c r="AV95"/>
  <c r="AV94"/>
  <c r="AV93"/>
  <c r="AV92"/>
  <c r="AZ91"/>
  <c r="AV91"/>
  <c r="AV81"/>
  <c r="AV80"/>
  <c r="AV79"/>
  <c r="AV77"/>
  <c r="AV76"/>
  <c r="AV75"/>
  <c r="AV74"/>
  <c r="AV73"/>
  <c r="AV72"/>
  <c r="AV71"/>
  <c r="AV70"/>
  <c r="AV69"/>
  <c r="AV68"/>
  <c r="AZ63"/>
  <c r="AV63"/>
  <c r="AV54"/>
  <c r="AV35"/>
  <c r="AV34"/>
  <c r="AV28"/>
  <c r="AV27"/>
  <c r="AV26"/>
  <c r="AG79" i="13"/>
  <c r="AQ79"/>
  <c r="AG45" i="14"/>
  <c r="AQ45"/>
  <c r="AG44"/>
  <c r="AQ44"/>
  <c r="AG43"/>
  <c r="AQ43"/>
  <c r="AG36"/>
  <c r="AQ36"/>
  <c r="AG39" i="12"/>
  <c r="AQ39"/>
  <c r="AG38" i="14"/>
  <c r="AQ38"/>
  <c r="AG38" i="12"/>
  <c r="AQ38"/>
  <c r="AG40"/>
  <c r="AG34" i="14"/>
  <c r="AQ40" i="12"/>
  <c r="AQ34" i="14"/>
  <c r="AG41" i="12"/>
  <c r="AG37" i="14"/>
  <c r="AQ41" i="12"/>
  <c r="AQ41" i="13"/>
  <c r="AQ37" i="14"/>
  <c r="AG36" i="11"/>
  <c r="AG36" i="12"/>
  <c r="AG32" i="14"/>
  <c r="AG32" i="8"/>
  <c r="AG38" i="9"/>
  <c r="AG34" i="10"/>
  <c r="AQ36" i="12"/>
  <c r="AQ36" i="13"/>
  <c r="AQ32" i="14"/>
  <c r="AQ32" i="8"/>
  <c r="AQ34" i="10"/>
  <c r="AG35" i="11"/>
  <c r="AG35" i="12"/>
  <c r="AG35" i="13"/>
  <c r="AG31" i="14"/>
  <c r="AG33" i="10"/>
  <c r="AQ35" i="12"/>
  <c r="AQ35" i="13"/>
  <c r="AQ31" i="14"/>
  <c r="AQ33" i="10"/>
  <c r="AG32" i="12"/>
  <c r="AG29" i="14"/>
  <c r="AG31" i="10"/>
  <c r="AQ32" i="12"/>
  <c r="AQ29" i="14"/>
  <c r="AQ31" i="10"/>
  <c r="AG28" i="11"/>
  <c r="AG31" i="12"/>
  <c r="AG28" i="13"/>
  <c r="AQ28" i="11"/>
  <c r="AQ31" i="12"/>
  <c r="AQ28" i="13"/>
  <c r="AG27" i="11"/>
  <c r="AG30" i="12"/>
  <c r="AG27" i="13"/>
  <c r="AQ27" i="11"/>
  <c r="AQ30" i="12"/>
  <c r="AQ27" i="13"/>
  <c r="AG26" i="14"/>
  <c r="AQ26" i="11"/>
  <c r="AQ26" i="13"/>
  <c r="AQ26" i="14"/>
  <c r="AG67" i="16"/>
  <c r="AG19"/>
  <c r="AG71"/>
  <c r="AG89"/>
  <c r="AG93"/>
  <c r="AG97"/>
  <c r="AG88"/>
  <c r="AG102"/>
  <c r="AG112"/>
  <c r="AG101"/>
  <c r="AG116"/>
  <c r="AG129"/>
  <c r="AG123"/>
  <c r="AG121"/>
  <c r="AG18"/>
  <c r="AG134"/>
  <c r="AM79" i="9"/>
  <c r="AM68"/>
  <c r="AG68"/>
  <c r="AG57"/>
  <c r="AG21"/>
  <c r="AM110"/>
  <c r="AM107"/>
  <c r="AO125"/>
  <c r="AO107"/>
  <c r="AG107"/>
  <c r="AG127"/>
  <c r="AM143"/>
  <c r="AM142"/>
  <c r="AG142"/>
  <c r="AM160"/>
  <c r="AM159"/>
  <c r="AM157"/>
  <c r="AO159"/>
  <c r="AO157"/>
  <c r="AG157"/>
  <c r="AG167"/>
  <c r="AG20"/>
  <c r="AG168"/>
  <c r="AG21" i="10"/>
  <c r="AG117"/>
  <c r="AG130"/>
  <c r="AG145"/>
  <c r="AG155"/>
  <c r="AG20"/>
  <c r="AG156"/>
  <c r="AG21" i="12"/>
  <c r="AI103"/>
  <c r="AK103"/>
  <c r="AM103"/>
  <c r="AO106"/>
  <c r="AO118"/>
  <c r="AO103"/>
  <c r="AG103"/>
  <c r="AG120"/>
  <c r="AI139"/>
  <c r="AI136"/>
  <c r="AI135"/>
  <c r="AK136"/>
  <c r="AK135"/>
  <c r="AM136"/>
  <c r="AM135"/>
  <c r="AG135"/>
  <c r="AI153"/>
  <c r="AI152"/>
  <c r="AI150"/>
  <c r="AK153"/>
  <c r="AK152"/>
  <c r="AK150"/>
  <c r="AM153"/>
  <c r="AM152"/>
  <c r="AM150"/>
  <c r="AO153"/>
  <c r="AO152"/>
  <c r="AO150"/>
  <c r="AG150"/>
  <c r="AG161"/>
  <c r="AG20"/>
  <c r="AG162"/>
  <c r="AG21" i="11"/>
  <c r="AG121"/>
  <c r="AI140"/>
  <c r="AI137"/>
  <c r="AI136"/>
  <c r="AK137"/>
  <c r="AK136"/>
  <c r="AM137"/>
  <c r="AM136"/>
  <c r="AG136"/>
  <c r="AI154"/>
  <c r="AI153"/>
  <c r="AI151"/>
  <c r="AK154"/>
  <c r="AK153"/>
  <c r="AK151"/>
  <c r="AM154"/>
  <c r="AM153"/>
  <c r="AM151"/>
  <c r="AO154"/>
  <c r="AO153"/>
  <c r="AO151"/>
  <c r="AG151"/>
  <c r="AG161"/>
  <c r="AG20"/>
  <c r="AG162"/>
  <c r="AM67" i="13"/>
  <c r="AG67"/>
  <c r="AG21"/>
  <c r="AM105"/>
  <c r="AO108"/>
  <c r="AO122"/>
  <c r="AO105"/>
  <c r="AG105"/>
  <c r="AG124"/>
  <c r="AM140"/>
  <c r="AM139"/>
  <c r="AG139"/>
  <c r="AM157"/>
  <c r="AM156"/>
  <c r="AM154"/>
  <c r="AO157"/>
  <c r="AO156"/>
  <c r="AO154"/>
  <c r="AG154"/>
  <c r="AG165"/>
  <c r="AG20"/>
  <c r="AG166"/>
  <c r="AG21" i="14"/>
  <c r="AI101"/>
  <c r="AK101"/>
  <c r="AM101"/>
  <c r="AO116"/>
  <c r="AO101"/>
  <c r="AG101"/>
  <c r="AG118"/>
  <c r="AI137"/>
  <c r="AI134"/>
  <c r="AI133"/>
  <c r="AK133"/>
  <c r="AM134"/>
  <c r="AM133"/>
  <c r="AG133"/>
  <c r="AG149"/>
  <c r="AI151"/>
  <c r="AI150"/>
  <c r="AK151"/>
  <c r="AK150"/>
  <c r="AM151"/>
  <c r="AM150"/>
  <c r="AO151"/>
  <c r="AO150"/>
  <c r="AG150"/>
  <c r="AG154"/>
  <c r="AG148"/>
  <c r="AG160"/>
  <c r="AG20"/>
  <c r="AG161"/>
  <c r="AG21" i="7"/>
  <c r="AG123"/>
  <c r="AG138"/>
  <c r="AG155"/>
  <c r="AG153"/>
  <c r="AG165"/>
  <c r="AG20"/>
  <c r="AG166"/>
  <c r="AG21" i="8"/>
  <c r="AG118"/>
  <c r="AI137"/>
  <c r="AI134"/>
  <c r="AI133"/>
  <c r="AK134"/>
  <c r="AK133"/>
  <c r="AM134"/>
  <c r="AM133"/>
  <c r="AG133"/>
  <c r="AG149"/>
  <c r="AI151"/>
  <c r="AK151"/>
  <c r="AM151"/>
  <c r="AO151"/>
  <c r="AG151"/>
  <c r="AG155"/>
  <c r="AG154"/>
  <c r="AG150"/>
  <c r="AG148"/>
  <c r="AG20"/>
  <c r="AG159"/>
  <c r="AI55" i="12"/>
  <c r="AI22"/>
  <c r="AI21"/>
  <c r="AI20"/>
  <c r="AI162"/>
  <c r="AI76" i="18"/>
  <c r="AI19"/>
  <c r="AI99"/>
  <c r="AI103"/>
  <c r="AI107"/>
  <c r="AI98"/>
  <c r="AI112"/>
  <c r="AI118"/>
  <c r="AI122"/>
  <c r="AI111"/>
  <c r="AI133"/>
  <c r="AI138"/>
  <c r="AI132"/>
  <c r="AI130"/>
  <c r="AI126"/>
  <c r="AI18"/>
  <c r="AI143"/>
  <c r="AI21" i="11"/>
  <c r="AI20"/>
  <c r="AI162"/>
  <c r="AI21" i="14"/>
  <c r="AI148"/>
  <c r="AI20"/>
  <c r="AI161"/>
  <c r="AI21" i="8"/>
  <c r="AI150"/>
  <c r="AI148"/>
  <c r="AI20"/>
  <c r="AI159"/>
  <c r="AK21" i="12"/>
  <c r="AK20"/>
  <c r="AK162"/>
  <c r="AK76" i="18"/>
  <c r="AK19"/>
  <c r="AK99"/>
  <c r="AK103"/>
  <c r="AK107"/>
  <c r="AK98"/>
  <c r="AK112"/>
  <c r="AK118"/>
  <c r="AK122"/>
  <c r="AK111"/>
  <c r="AK133"/>
  <c r="AK138"/>
  <c r="AK132"/>
  <c r="AK130"/>
  <c r="AK126"/>
  <c r="AK18"/>
  <c r="AK143"/>
  <c r="AK21" i="11"/>
  <c r="AK20"/>
  <c r="AK162"/>
  <c r="AK21" i="14"/>
  <c r="AK148"/>
  <c r="AK20"/>
  <c r="AK161"/>
  <c r="AK21" i="8"/>
  <c r="AK150"/>
  <c r="AK148"/>
  <c r="AK20"/>
  <c r="AK159"/>
  <c r="AM21" i="9"/>
  <c r="AM20"/>
  <c r="AM168"/>
  <c r="AM55" i="12"/>
  <c r="AM22"/>
  <c r="AM21"/>
  <c r="AM20"/>
  <c r="AM162"/>
  <c r="AM76" i="18"/>
  <c r="AM19"/>
  <c r="AM99"/>
  <c r="AM103"/>
  <c r="AM107"/>
  <c r="AM98"/>
  <c r="AM112"/>
  <c r="AM118"/>
  <c r="AM122"/>
  <c r="AM111"/>
  <c r="AM133"/>
  <c r="AM138"/>
  <c r="AM132"/>
  <c r="AM130"/>
  <c r="AM126"/>
  <c r="AM18"/>
  <c r="AM143"/>
  <c r="AM21" i="11"/>
  <c r="AM20"/>
  <c r="AM162"/>
  <c r="AM21" i="13"/>
  <c r="AM20"/>
  <c r="AM166"/>
  <c r="AM21" i="14"/>
  <c r="AM148"/>
  <c r="AM20"/>
  <c r="AM161"/>
  <c r="AM21" i="8"/>
  <c r="AM150"/>
  <c r="AM148"/>
  <c r="AM20"/>
  <c r="AM159"/>
  <c r="AO21" i="9"/>
  <c r="AO20"/>
  <c r="AO168"/>
  <c r="AO22" i="12"/>
  <c r="AO21"/>
  <c r="AO20"/>
  <c r="AO162"/>
  <c r="AO76" i="18"/>
  <c r="AO19"/>
  <c r="AO99"/>
  <c r="AO103"/>
  <c r="AO107"/>
  <c r="AO98"/>
  <c r="AO112"/>
  <c r="AO118"/>
  <c r="AO122"/>
  <c r="AO111"/>
  <c r="AO136"/>
  <c r="AO137"/>
  <c r="AO133"/>
  <c r="AO138"/>
  <c r="AO132"/>
  <c r="AO130"/>
  <c r="AO126"/>
  <c r="AO18"/>
  <c r="AO143"/>
  <c r="AO21" i="11"/>
  <c r="AO20"/>
  <c r="AO162"/>
  <c r="AO21" i="13"/>
  <c r="AO20"/>
  <c r="AO166"/>
  <c r="AO21" i="14"/>
  <c r="AO148"/>
  <c r="AO20"/>
  <c r="AO161"/>
  <c r="AO21" i="8"/>
  <c r="AO150"/>
  <c r="AO148"/>
  <c r="AO20"/>
  <c r="AO159"/>
  <c r="AQ21" i="12"/>
  <c r="AT103"/>
  <c r="AU106"/>
  <c r="AU118"/>
  <c r="AU103"/>
  <c r="AQ103"/>
  <c r="AQ120"/>
  <c r="AT136"/>
  <c r="AT135"/>
  <c r="AQ135"/>
  <c r="AT152"/>
  <c r="AT150"/>
  <c r="AU152"/>
  <c r="AU150"/>
  <c r="AQ150"/>
  <c r="AQ161"/>
  <c r="AQ20"/>
  <c r="AQ162"/>
  <c r="AQ76" i="18"/>
  <c r="AQ19"/>
  <c r="AQ99"/>
  <c r="AQ103"/>
  <c r="AQ107"/>
  <c r="AQ98"/>
  <c r="AQ112"/>
  <c r="AQ118"/>
  <c r="AQ122"/>
  <c r="AQ111"/>
  <c r="AQ133"/>
  <c r="AQ138"/>
  <c r="AQ132"/>
  <c r="AQ130"/>
  <c r="AQ126"/>
  <c r="AQ18"/>
  <c r="AQ143"/>
  <c r="AQ21" i="11"/>
  <c r="AR103"/>
  <c r="AS103"/>
  <c r="AT103"/>
  <c r="AQ103"/>
  <c r="AQ121"/>
  <c r="AR137"/>
  <c r="AR136"/>
  <c r="AS137"/>
  <c r="AS136"/>
  <c r="AT137"/>
  <c r="AT136"/>
  <c r="AQ136"/>
  <c r="AR154"/>
  <c r="AR153"/>
  <c r="AR151"/>
  <c r="AS154"/>
  <c r="AS153"/>
  <c r="AS151"/>
  <c r="AT154"/>
  <c r="AT153"/>
  <c r="AT151"/>
  <c r="AQ151"/>
  <c r="AQ161"/>
  <c r="AQ20"/>
  <c r="AQ162"/>
  <c r="AQ38" i="13"/>
  <c r="AQ39"/>
  <c r="AQ40"/>
  <c r="AQ42"/>
  <c r="AQ43"/>
  <c r="AQ44"/>
  <c r="AQ45"/>
  <c r="AQ47"/>
  <c r="AQ48"/>
  <c r="AQ49"/>
  <c r="AQ64"/>
  <c r="AQ65"/>
  <c r="AQ66"/>
  <c r="AQ21"/>
  <c r="AQ124"/>
  <c r="AQ139"/>
  <c r="AQ154"/>
  <c r="AQ165"/>
  <c r="AQ20"/>
  <c r="AQ166"/>
  <c r="AR25" i="14"/>
  <c r="AS25"/>
  <c r="AT25"/>
  <c r="AQ25"/>
  <c r="AR30"/>
  <c r="AS30"/>
  <c r="AT30"/>
  <c r="AQ30"/>
  <c r="AR33"/>
  <c r="AS33"/>
  <c r="AT33"/>
  <c r="AQ33"/>
  <c r="AQ47"/>
  <c r="AQ58"/>
  <c r="AQ59"/>
  <c r="AQ60"/>
  <c r="AQ22"/>
  <c r="AR72"/>
  <c r="AR61"/>
  <c r="AQ61"/>
  <c r="AQ21"/>
  <c r="AR101"/>
  <c r="AS101"/>
  <c r="AT101"/>
  <c r="AQ101"/>
  <c r="AQ118"/>
  <c r="AR137"/>
  <c r="AR134"/>
  <c r="AR133"/>
  <c r="AS134"/>
  <c r="AS133"/>
  <c r="AT134"/>
  <c r="AT133"/>
  <c r="AQ133"/>
  <c r="AQ149"/>
  <c r="AR151"/>
  <c r="AR150"/>
  <c r="AS151"/>
  <c r="AS150"/>
  <c r="AT151"/>
  <c r="AT150"/>
  <c r="AQ150"/>
  <c r="AQ154"/>
  <c r="AQ160"/>
  <c r="AQ20"/>
  <c r="AQ161"/>
  <c r="AR72" i="8"/>
  <c r="AR61"/>
  <c r="AS72"/>
  <c r="AQ21"/>
  <c r="AQ118"/>
  <c r="AR137"/>
  <c r="AR134"/>
  <c r="AR133"/>
  <c r="AS134"/>
  <c r="AS133"/>
  <c r="AQ133"/>
  <c r="AQ149"/>
  <c r="AR151"/>
  <c r="AS151"/>
  <c r="AQ151"/>
  <c r="AQ155"/>
  <c r="AQ154"/>
  <c r="AQ150"/>
  <c r="AQ148"/>
  <c r="AQ158"/>
  <c r="AQ20"/>
  <c r="AQ159"/>
  <c r="AR67" i="16"/>
  <c r="AR19"/>
  <c r="AR89"/>
  <c r="AR93"/>
  <c r="AR97"/>
  <c r="AR88"/>
  <c r="AR102"/>
  <c r="AR112"/>
  <c r="AR101"/>
  <c r="AR116"/>
  <c r="AR124"/>
  <c r="AR129"/>
  <c r="AR123"/>
  <c r="AR121"/>
  <c r="AR18"/>
  <c r="AR134"/>
  <c r="AR76" i="18"/>
  <c r="AR19"/>
  <c r="AR99"/>
  <c r="AR103"/>
  <c r="AR107"/>
  <c r="AR98"/>
  <c r="AR112"/>
  <c r="AR118"/>
  <c r="AR122"/>
  <c r="AR111"/>
  <c r="AR133"/>
  <c r="AR138"/>
  <c r="AR132"/>
  <c r="AR130"/>
  <c r="AR126"/>
  <c r="AR18"/>
  <c r="AR143"/>
  <c r="AR37" i="11"/>
  <c r="AR22"/>
  <c r="AR21"/>
  <c r="AR20"/>
  <c r="AR162"/>
  <c r="AR22" i="14"/>
  <c r="AR21"/>
  <c r="AR20"/>
  <c r="AR161"/>
  <c r="AR21" i="8"/>
  <c r="AR150"/>
  <c r="AR148"/>
  <c r="AR20"/>
  <c r="AR159"/>
  <c r="AS67" i="16"/>
  <c r="AS19"/>
  <c r="AS89"/>
  <c r="AS93"/>
  <c r="AS97"/>
  <c r="AS88"/>
  <c r="AS102"/>
  <c r="AS112"/>
  <c r="AS101"/>
  <c r="AS116"/>
  <c r="AS124"/>
  <c r="AS129"/>
  <c r="AS123"/>
  <c r="AS121"/>
  <c r="AS18"/>
  <c r="AS134"/>
  <c r="AS76" i="18"/>
  <c r="AS19"/>
  <c r="AS99"/>
  <c r="AS103"/>
  <c r="AS107"/>
  <c r="AS98"/>
  <c r="AS112"/>
  <c r="AS118"/>
  <c r="AS122"/>
  <c r="AS111"/>
  <c r="AS133"/>
  <c r="AS138"/>
  <c r="AS132"/>
  <c r="AS130"/>
  <c r="AS126"/>
  <c r="AS18"/>
  <c r="AS143"/>
  <c r="AS37" i="11"/>
  <c r="AS22"/>
  <c r="AS21"/>
  <c r="AS20"/>
  <c r="AS162"/>
  <c r="AS22" i="14"/>
  <c r="AS21"/>
  <c r="AS20"/>
  <c r="AS161"/>
  <c r="AS21" i="8"/>
  <c r="AS150"/>
  <c r="AS148"/>
  <c r="AS20"/>
  <c r="AS159"/>
  <c r="AT21" i="12"/>
  <c r="AT20"/>
  <c r="AT162"/>
  <c r="AT37" i="11"/>
  <c r="AT22"/>
  <c r="AT21"/>
  <c r="AT20"/>
  <c r="AT162"/>
  <c r="AT22" i="14"/>
  <c r="AT21"/>
  <c r="AT20"/>
  <c r="AT161"/>
  <c r="AU89" i="16"/>
  <c r="AU93"/>
  <c r="AU97"/>
  <c r="AU88"/>
  <c r="AU102"/>
  <c r="AU112"/>
  <c r="AU101"/>
  <c r="AU116"/>
  <c r="AU21" i="12"/>
  <c r="AU20"/>
  <c r="AU162"/>
  <c r="AU119" i="18"/>
  <c r="AG158" i="7"/>
  <c r="AG159"/>
  <c r="AG156"/>
  <c r="AQ158"/>
  <c r="AG162" i="9"/>
  <c r="AG163"/>
  <c r="AG160"/>
  <c r="AG150" i="10"/>
  <c r="AG151"/>
  <c r="AG148"/>
  <c r="AQ150"/>
  <c r="AQ151"/>
  <c r="AQ148"/>
  <c r="AG156" i="11"/>
  <c r="AG157"/>
  <c r="AG154"/>
  <c r="AQ156"/>
  <c r="AQ157"/>
  <c r="AQ154"/>
  <c r="AG155" i="12"/>
  <c r="AG156"/>
  <c r="AG153"/>
  <c r="AQ155"/>
  <c r="AQ156"/>
  <c r="AG159" i="13"/>
  <c r="AG160"/>
  <c r="AG157"/>
  <c r="AQ159"/>
  <c r="AQ160"/>
  <c r="AG116"/>
  <c r="AG117"/>
  <c r="AG119"/>
  <c r="AG121"/>
  <c r="AG122"/>
  <c r="AI122"/>
  <c r="AK122"/>
  <c r="AM122"/>
  <c r="AQ116"/>
  <c r="AQ121"/>
  <c r="AR122"/>
  <c r="AS122"/>
  <c r="AT122"/>
  <c r="AG111" i="14"/>
  <c r="AG112"/>
  <c r="AG114"/>
  <c r="AG115"/>
  <c r="AG116"/>
  <c r="AI116"/>
  <c r="AK116"/>
  <c r="AM116"/>
  <c r="AQ111"/>
  <c r="AQ112"/>
  <c r="AQ114"/>
  <c r="AQ115"/>
  <c r="AQ116"/>
  <c r="AR116"/>
  <c r="AS116"/>
  <c r="AT116"/>
  <c r="AG147" i="7"/>
  <c r="AG146"/>
  <c r="AI146"/>
  <c r="AM146"/>
  <c r="AO146"/>
  <c r="AQ147"/>
  <c r="AQ146"/>
  <c r="AR146"/>
  <c r="AS146"/>
  <c r="AT146"/>
  <c r="AU146"/>
  <c r="AG121"/>
  <c r="AI121"/>
  <c r="AK121"/>
  <c r="AM121"/>
  <c r="AQ121"/>
  <c r="AR121"/>
  <c r="AS121"/>
  <c r="AT121"/>
  <c r="AU121"/>
  <c r="AG119" i="9"/>
  <c r="AG120"/>
  <c r="AG122"/>
  <c r="AG124"/>
  <c r="AG125"/>
  <c r="AI125"/>
  <c r="AK125"/>
  <c r="AM125"/>
  <c r="AO64"/>
  <c r="AG64"/>
  <c r="AQ104" i="10"/>
  <c r="AQ105"/>
  <c r="AQ107"/>
  <c r="AQ108"/>
  <c r="AQ102"/>
  <c r="AG110"/>
  <c r="AG111"/>
  <c r="AG112"/>
  <c r="AG113"/>
  <c r="AG114"/>
  <c r="AI114"/>
  <c r="AK114"/>
  <c r="AM114"/>
  <c r="AQ110"/>
  <c r="AQ111"/>
  <c r="AQ112"/>
  <c r="AQ113"/>
  <c r="AQ114"/>
  <c r="AR114"/>
  <c r="AS114"/>
  <c r="AT114"/>
  <c r="AG116" i="11"/>
  <c r="AG115"/>
  <c r="AG117"/>
  <c r="AG118"/>
  <c r="AG119"/>
  <c r="AI119"/>
  <c r="AK119"/>
  <c r="AM119"/>
  <c r="AQ116"/>
  <c r="AQ115"/>
  <c r="AQ117"/>
  <c r="AQ118"/>
  <c r="AQ119"/>
  <c r="AR119"/>
  <c r="AS119"/>
  <c r="AT119"/>
  <c r="AG115" i="12"/>
  <c r="AG114"/>
  <c r="AG116"/>
  <c r="AG117"/>
  <c r="AG118"/>
  <c r="AI118"/>
  <c r="AK118"/>
  <c r="AM118"/>
  <c r="AQ115"/>
  <c r="AQ114"/>
  <c r="AQ116"/>
  <c r="AQ117"/>
  <c r="AQ118"/>
  <c r="AR118"/>
  <c r="AS118"/>
  <c r="AT118"/>
  <c r="AG50" i="13"/>
  <c r="AQ81"/>
  <c r="AG57"/>
  <c r="AQ53" i="14"/>
  <c r="AG159"/>
  <c r="AQ159"/>
  <c r="AQ158"/>
  <c r="AG158"/>
  <c r="AQ157"/>
  <c r="AG157"/>
  <c r="AG153"/>
  <c r="AQ153"/>
  <c r="AQ152"/>
  <c r="AG152"/>
  <c r="AQ147"/>
  <c r="AG147"/>
  <c r="AQ146"/>
  <c r="AG146"/>
  <c r="AQ145"/>
  <c r="AG145"/>
  <c r="AQ144"/>
  <c r="AG144"/>
  <c r="AG143"/>
  <c r="AQ143"/>
  <c r="AQ142"/>
  <c r="AG142"/>
  <c r="AQ141"/>
  <c r="AG141"/>
  <c r="AQ140"/>
  <c r="AG140"/>
  <c r="AQ139"/>
  <c r="AG139"/>
  <c r="AQ138"/>
  <c r="AG138"/>
  <c r="AQ136"/>
  <c r="AG136"/>
  <c r="AG135"/>
  <c r="AQ135"/>
  <c r="AQ132"/>
  <c r="AG132"/>
  <c r="AQ131"/>
  <c r="AG131"/>
  <c r="AQ130"/>
  <c r="AG130"/>
  <c r="AQ129"/>
  <c r="AG129"/>
  <c r="AG128"/>
  <c r="AQ128"/>
  <c r="AQ127"/>
  <c r="AG127"/>
  <c r="AQ126"/>
  <c r="AG126"/>
  <c r="AQ125"/>
  <c r="AG125"/>
  <c r="AQ124"/>
  <c r="AG124"/>
  <c r="AQ123"/>
  <c r="AG123"/>
  <c r="AG122"/>
  <c r="AQ122"/>
  <c r="AQ121"/>
  <c r="AG121"/>
  <c r="AQ120"/>
  <c r="AG120"/>
  <c r="AQ119"/>
  <c r="AG119"/>
  <c r="AQ117"/>
  <c r="AG117"/>
  <c r="AU110"/>
  <c r="AQ110"/>
  <c r="AO110"/>
  <c r="AQ109"/>
  <c r="AG109"/>
  <c r="AQ108"/>
  <c r="AG108"/>
  <c r="AQ106"/>
  <c r="AG106"/>
  <c r="AG105"/>
  <c r="AQ104"/>
  <c r="AQ103"/>
  <c r="AG103"/>
  <c r="AQ102"/>
  <c r="AG102"/>
  <c r="AQ100"/>
  <c r="AG100"/>
  <c r="AQ99"/>
  <c r="AG99"/>
  <c r="AQ98"/>
  <c r="AG98"/>
  <c r="AG97"/>
  <c r="AQ97"/>
  <c r="AQ96"/>
  <c r="AG96"/>
  <c r="AG93"/>
  <c r="AQ92"/>
  <c r="AG92"/>
  <c r="AQ90"/>
  <c r="AG90"/>
  <c r="AU86"/>
  <c r="AQ86"/>
  <c r="AQ75"/>
  <c r="AG75"/>
  <c r="AQ74"/>
  <c r="AG74"/>
  <c r="AQ73"/>
  <c r="AG73"/>
  <c r="AQ71"/>
  <c r="AG71"/>
  <c r="AQ70"/>
  <c r="AG70"/>
  <c r="AQ69"/>
  <c r="AG69"/>
  <c r="AQ68"/>
  <c r="AG68"/>
  <c r="AQ67"/>
  <c r="AG67"/>
  <c r="AQ66"/>
  <c r="AG66"/>
  <c r="AQ65"/>
  <c r="AG65"/>
  <c r="AQ64"/>
  <c r="AG64"/>
  <c r="AG63"/>
  <c r="AQ63"/>
  <c r="AQ62"/>
  <c r="AG62"/>
  <c r="AQ48"/>
  <c r="AG48"/>
  <c r="AU46"/>
  <c r="AO46"/>
  <c r="AQ42"/>
  <c r="AG42"/>
  <c r="AQ41"/>
  <c r="AG41"/>
  <c r="AQ40"/>
  <c r="AG40"/>
  <c r="AQ39"/>
  <c r="AG39"/>
  <c r="AQ164" i="13"/>
  <c r="AG164"/>
  <c r="AQ163"/>
  <c r="AG163"/>
  <c r="AQ162"/>
  <c r="AG162"/>
  <c r="AG158"/>
  <c r="AQ158"/>
  <c r="AQ155"/>
  <c r="AG155"/>
  <c r="AQ153"/>
  <c r="AG153"/>
  <c r="AG152"/>
  <c r="AQ152"/>
  <c r="AQ151"/>
  <c r="AG151"/>
  <c r="AG150"/>
  <c r="AQ150"/>
  <c r="AQ149"/>
  <c r="AG149"/>
  <c r="AQ148"/>
  <c r="AG148"/>
  <c r="AQ147"/>
  <c r="AG147"/>
  <c r="AQ146"/>
  <c r="AG146"/>
  <c r="AQ144"/>
  <c r="AG144"/>
  <c r="AG143"/>
  <c r="AQ142"/>
  <c r="AG142"/>
  <c r="AQ141"/>
  <c r="AG141"/>
  <c r="AG138"/>
  <c r="AQ138"/>
  <c r="AQ137"/>
  <c r="AG137"/>
  <c r="AG136"/>
  <c r="AQ136"/>
  <c r="AQ135"/>
  <c r="AG135"/>
  <c r="AG134"/>
  <c r="AQ134"/>
  <c r="AQ133"/>
  <c r="AG133"/>
  <c r="AG132"/>
  <c r="AQ132"/>
  <c r="AQ131"/>
  <c r="AG131"/>
  <c r="AG130"/>
  <c r="AQ130"/>
  <c r="AQ129"/>
  <c r="AG129"/>
  <c r="AG128"/>
  <c r="AQ128"/>
  <c r="AQ127"/>
  <c r="AG127"/>
  <c r="AG126"/>
  <c r="AQ126"/>
  <c r="AQ125"/>
  <c r="AG125"/>
  <c r="AQ123"/>
  <c r="AG123"/>
  <c r="AU115"/>
  <c r="AO115"/>
  <c r="AG115"/>
  <c r="AQ114"/>
  <c r="AG114"/>
  <c r="AQ113"/>
  <c r="AG113"/>
  <c r="AQ111"/>
  <c r="AG111"/>
  <c r="AQ110"/>
  <c r="AG110"/>
  <c r="AG108"/>
  <c r="AQ107"/>
  <c r="AG107"/>
  <c r="AQ106"/>
  <c r="AG106"/>
  <c r="AQ104"/>
  <c r="AG104"/>
  <c r="AQ103"/>
  <c r="AG103"/>
  <c r="AQ102"/>
  <c r="AG102"/>
  <c r="AQ101"/>
  <c r="AG101"/>
  <c r="AQ100"/>
  <c r="AG100"/>
  <c r="AQ96"/>
  <c r="AG96"/>
  <c r="AQ95"/>
  <c r="AG95"/>
  <c r="AG94"/>
  <c r="AQ94"/>
  <c r="AQ92"/>
  <c r="AG92"/>
  <c r="AQ91"/>
  <c r="AG91"/>
  <c r="AQ77"/>
  <c r="AG77"/>
  <c r="AQ76"/>
  <c r="AG76"/>
  <c r="AQ75"/>
  <c r="AG75"/>
  <c r="AQ74"/>
  <c r="AG74"/>
  <c r="AQ73"/>
  <c r="AG73"/>
  <c r="AQ72"/>
  <c r="AG72"/>
  <c r="AQ71"/>
  <c r="AG71"/>
  <c r="AQ70"/>
  <c r="AG70"/>
  <c r="AG69"/>
  <c r="AQ69"/>
  <c r="AQ68"/>
  <c r="AG68"/>
  <c r="AU63"/>
  <c r="AQ63"/>
  <c r="AQ54"/>
  <c r="AG54"/>
  <c r="AQ160" i="12"/>
  <c r="AG160"/>
  <c r="AQ159"/>
  <c r="AG159"/>
  <c r="AQ158"/>
  <c r="AG158"/>
  <c r="AQ154"/>
  <c r="AG154"/>
  <c r="AQ151"/>
  <c r="AG151"/>
  <c r="AQ149"/>
  <c r="AG149"/>
  <c r="AQ148"/>
  <c r="AG148"/>
  <c r="AQ147"/>
  <c r="AG147"/>
  <c r="AQ146"/>
  <c r="AG146"/>
  <c r="AQ145"/>
  <c r="AG145"/>
  <c r="AQ143"/>
  <c r="AG143"/>
  <c r="AG140"/>
  <c r="AQ140"/>
  <c r="AQ138"/>
  <c r="AG138"/>
  <c r="AQ137"/>
  <c r="AG137"/>
  <c r="AG134"/>
  <c r="AQ134"/>
  <c r="AQ133"/>
  <c r="AG133"/>
  <c r="AG132"/>
  <c r="AQ132"/>
  <c r="AQ131"/>
  <c r="AG131"/>
  <c r="AQ130"/>
  <c r="AG130"/>
  <c r="AQ129"/>
  <c r="AG129"/>
  <c r="AQ128"/>
  <c r="AG128"/>
  <c r="AQ127"/>
  <c r="AG127"/>
  <c r="AQ126"/>
  <c r="AG126"/>
  <c r="AQ125"/>
  <c r="AG125"/>
  <c r="AQ124"/>
  <c r="AG124"/>
  <c r="AG123"/>
  <c r="AQ123"/>
  <c r="AQ122"/>
  <c r="AG122"/>
  <c r="AQ121"/>
  <c r="AG121"/>
  <c r="AG119"/>
  <c r="AQ119"/>
  <c r="AU113"/>
  <c r="AO113"/>
  <c r="AG113"/>
  <c r="AQ112"/>
  <c r="AG112"/>
  <c r="AQ111"/>
  <c r="AQ109"/>
  <c r="AG109"/>
  <c r="AQ108"/>
  <c r="AG108"/>
  <c r="AG106"/>
  <c r="AQ105"/>
  <c r="AG105"/>
  <c r="AQ104"/>
  <c r="AG104"/>
  <c r="AG102"/>
  <c r="AQ102"/>
  <c r="AQ101"/>
  <c r="AG101"/>
  <c r="AG100"/>
  <c r="AQ100"/>
  <c r="AQ99"/>
  <c r="AG99"/>
  <c r="AQ90"/>
  <c r="AG90"/>
  <c r="AQ89"/>
  <c r="AG89"/>
  <c r="AQ88"/>
  <c r="AG88"/>
  <c r="AO87"/>
  <c r="AQ77"/>
  <c r="AG77"/>
  <c r="AQ76"/>
  <c r="AG76"/>
  <c r="AQ75"/>
  <c r="AG75"/>
  <c r="AQ72"/>
  <c r="AG72"/>
  <c r="AQ71"/>
  <c r="AG71"/>
  <c r="AQ69"/>
  <c r="AG69"/>
  <c r="AQ68"/>
  <c r="AG68"/>
  <c r="AU63"/>
  <c r="AQ63"/>
  <c r="AO63"/>
  <c r="AQ54"/>
  <c r="AG54"/>
  <c r="AU50"/>
  <c r="AQ50"/>
  <c r="AO50"/>
  <c r="AQ49"/>
  <c r="AG49"/>
  <c r="AQ48"/>
  <c r="AG48"/>
  <c r="AQ47"/>
  <c r="AG47"/>
  <c r="AQ46"/>
  <c r="AG46"/>
  <c r="AQ45"/>
  <c r="AG45"/>
  <c r="AQ44"/>
  <c r="AG44"/>
  <c r="AQ43"/>
  <c r="AG43"/>
  <c r="AQ46" i="14"/>
  <c r="AG137"/>
  <c r="AG46"/>
  <c r="AG110"/>
  <c r="AQ72"/>
  <c r="AQ137"/>
  <c r="AQ151"/>
  <c r="AG151"/>
  <c r="AG140" i="13"/>
  <c r="AQ143"/>
  <c r="AQ115"/>
  <c r="AQ113" i="12"/>
  <c r="AQ106"/>
  <c r="AG63"/>
  <c r="AG87"/>
  <c r="AG50"/>
  <c r="AG139"/>
  <c r="AQ136"/>
  <c r="AQ139"/>
  <c r="AQ140" i="13"/>
  <c r="AG134" i="14"/>
  <c r="AQ134"/>
  <c r="AQ156" i="13"/>
  <c r="AG156"/>
  <c r="AG152" i="12"/>
  <c r="AG136"/>
  <c r="AQ152"/>
  <c r="AQ160" i="11"/>
  <c r="AG160"/>
  <c r="AQ159"/>
  <c r="AG159"/>
  <c r="AQ158"/>
  <c r="AG158"/>
  <c r="AQ155"/>
  <c r="AG155"/>
  <c r="AQ152"/>
  <c r="AG152"/>
  <c r="AQ150"/>
  <c r="AG150"/>
  <c r="AQ149"/>
  <c r="AG149"/>
  <c r="AQ148"/>
  <c r="AG148"/>
  <c r="AQ147"/>
  <c r="AG147"/>
  <c r="AQ146"/>
  <c r="AG146"/>
  <c r="AQ145"/>
  <c r="AG145"/>
  <c r="AQ144"/>
  <c r="AG144"/>
  <c r="AQ143"/>
  <c r="AG143"/>
  <c r="AQ142"/>
  <c r="AG142"/>
  <c r="AQ141"/>
  <c r="AG141"/>
  <c r="AQ139"/>
  <c r="AG139"/>
  <c r="AQ138"/>
  <c r="AG138"/>
  <c r="AQ135"/>
  <c r="AG135"/>
  <c r="AG134"/>
  <c r="AQ134"/>
  <c r="AQ133"/>
  <c r="AG133"/>
  <c r="AQ132"/>
  <c r="AG132"/>
  <c r="AQ131"/>
  <c r="AG131"/>
  <c r="AQ130"/>
  <c r="AG130"/>
  <c r="AQ129"/>
  <c r="AG129"/>
  <c r="AQ128"/>
  <c r="AG128"/>
  <c r="AQ127"/>
  <c r="AG127"/>
  <c r="AQ126"/>
  <c r="AG126"/>
  <c r="AQ125"/>
  <c r="AG125"/>
  <c r="AQ124"/>
  <c r="AG124"/>
  <c r="AQ123"/>
  <c r="AG123"/>
  <c r="AQ122"/>
  <c r="AG122"/>
  <c r="AQ120"/>
  <c r="AG120"/>
  <c r="AU114"/>
  <c r="AQ113"/>
  <c r="AQ112"/>
  <c r="AQ109"/>
  <c r="AG109"/>
  <c r="AG108"/>
  <c r="AQ105"/>
  <c r="AG105"/>
  <c r="AQ104"/>
  <c r="AG104"/>
  <c r="AQ102"/>
  <c r="AG102"/>
  <c r="AQ101"/>
  <c r="AG101"/>
  <c r="AQ100"/>
  <c r="AG100"/>
  <c r="AG99"/>
  <c r="AQ99"/>
  <c r="AQ98"/>
  <c r="AG98"/>
  <c r="AQ96"/>
  <c r="AQ95"/>
  <c r="AG95"/>
  <c r="AQ94"/>
  <c r="AG94"/>
  <c r="AQ93"/>
  <c r="AG93"/>
  <c r="AQ92"/>
  <c r="AG92"/>
  <c r="AQ89"/>
  <c r="AG89"/>
  <c r="AU88"/>
  <c r="AO88"/>
  <c r="AQ80"/>
  <c r="AG80"/>
  <c r="AQ79"/>
  <c r="AG79"/>
  <c r="AG78"/>
  <c r="AQ78"/>
  <c r="AG76"/>
  <c r="AQ76"/>
  <c r="AQ75"/>
  <c r="AG75"/>
  <c r="AG74"/>
  <c r="AQ74"/>
  <c r="AQ73"/>
  <c r="AG73"/>
  <c r="AQ72"/>
  <c r="AG72"/>
  <c r="AQ71"/>
  <c r="AG71"/>
  <c r="AQ70"/>
  <c r="AG70"/>
  <c r="AQ69"/>
  <c r="AG69"/>
  <c r="AQ68"/>
  <c r="AG68"/>
  <c r="AQ67"/>
  <c r="AG67"/>
  <c r="AU62"/>
  <c r="AQ62"/>
  <c r="AO62"/>
  <c r="AG62"/>
  <c r="AQ53"/>
  <c r="AU51"/>
  <c r="AQ51"/>
  <c r="AO51"/>
  <c r="AG154" i="10"/>
  <c r="AQ154"/>
  <c r="AQ153"/>
  <c r="AG153"/>
  <c r="AQ152"/>
  <c r="AG152"/>
  <c r="AQ149"/>
  <c r="AG149"/>
  <c r="AQ146"/>
  <c r="AG146"/>
  <c r="AQ144"/>
  <c r="AG144"/>
  <c r="AQ143"/>
  <c r="AG143"/>
  <c r="AQ142"/>
  <c r="AG142"/>
  <c r="AQ141"/>
  <c r="AG141"/>
  <c r="AQ140"/>
  <c r="AG140"/>
  <c r="AQ139"/>
  <c r="AG139"/>
  <c r="AQ138"/>
  <c r="AG138"/>
  <c r="AQ137"/>
  <c r="AG137"/>
  <c r="AQ136"/>
  <c r="AG136"/>
  <c r="AQ135"/>
  <c r="AG135"/>
  <c r="AQ133"/>
  <c r="AG133"/>
  <c r="AQ132"/>
  <c r="AG132"/>
  <c r="AQ129"/>
  <c r="AG129"/>
  <c r="AQ128"/>
  <c r="AG128"/>
  <c r="AQ127"/>
  <c r="AG127"/>
  <c r="AQ126"/>
  <c r="AG126"/>
  <c r="AG125"/>
  <c r="AQ125"/>
  <c r="AQ124"/>
  <c r="AG124"/>
  <c r="AQ123"/>
  <c r="AG123"/>
  <c r="AQ122"/>
  <c r="AG122"/>
  <c r="AQ121"/>
  <c r="AG121"/>
  <c r="AQ120"/>
  <c r="AG120"/>
  <c r="AG119"/>
  <c r="AQ119"/>
  <c r="AQ118"/>
  <c r="AG118"/>
  <c r="AU109"/>
  <c r="AO109"/>
  <c r="AG109"/>
  <c r="AQ101"/>
  <c r="AG101"/>
  <c r="AQ99"/>
  <c r="AG99"/>
  <c r="AQ98"/>
  <c r="AG98"/>
  <c r="AQ97"/>
  <c r="AG97"/>
  <c r="AQ95"/>
  <c r="AG95"/>
  <c r="AQ94"/>
  <c r="AG94"/>
  <c r="AQ93"/>
  <c r="AG93"/>
  <c r="AQ91"/>
  <c r="AG91"/>
  <c r="AG90"/>
  <c r="AQ90"/>
  <c r="AQ89"/>
  <c r="AG89"/>
  <c r="AQ88"/>
  <c r="AG88"/>
  <c r="AU87"/>
  <c r="AO87"/>
  <c r="AQ77"/>
  <c r="AG77"/>
  <c r="AQ76"/>
  <c r="AG76"/>
  <c r="AQ75"/>
  <c r="AG75"/>
  <c r="AQ73"/>
  <c r="AG73"/>
  <c r="AQ72"/>
  <c r="AG72"/>
  <c r="AQ70"/>
  <c r="AG70"/>
  <c r="AQ69"/>
  <c r="AG69"/>
  <c r="AG68"/>
  <c r="AQ68"/>
  <c r="AQ67"/>
  <c r="AG67"/>
  <c r="AQ66"/>
  <c r="AG66"/>
  <c r="AQ65"/>
  <c r="AG65"/>
  <c r="AQ64"/>
  <c r="AG64"/>
  <c r="AG59"/>
  <c r="AG51"/>
  <c r="AQ51"/>
  <c r="AG166" i="9"/>
  <c r="AG165"/>
  <c r="AG164"/>
  <c r="AG161"/>
  <c r="AG158"/>
  <c r="AG156"/>
  <c r="AG155"/>
  <c r="AG154"/>
  <c r="AG153"/>
  <c r="AG152"/>
  <c r="AG151"/>
  <c r="AG150"/>
  <c r="AG149"/>
  <c r="AG148"/>
  <c r="AG147"/>
  <c r="AG145"/>
  <c r="AG144"/>
  <c r="AG141"/>
  <c r="AG140"/>
  <c r="AG139"/>
  <c r="AG138"/>
  <c r="AG137"/>
  <c r="AG136"/>
  <c r="AG135"/>
  <c r="AG134"/>
  <c r="AG133"/>
  <c r="AG132"/>
  <c r="AG131"/>
  <c r="AG130"/>
  <c r="AG129"/>
  <c r="AG128"/>
  <c r="AG126"/>
  <c r="AO118"/>
  <c r="AG118"/>
  <c r="AG109"/>
  <c r="AG108"/>
  <c r="AG106"/>
  <c r="AG105"/>
  <c r="AG104"/>
  <c r="AG103"/>
  <c r="AG102"/>
  <c r="AG99"/>
  <c r="AG98"/>
  <c r="AG97"/>
  <c r="AG95"/>
  <c r="AG94"/>
  <c r="AG93"/>
  <c r="AO92"/>
  <c r="AG82"/>
  <c r="AG81"/>
  <c r="AG80"/>
  <c r="AG78"/>
  <c r="AG77"/>
  <c r="AG76"/>
  <c r="AG75"/>
  <c r="AG74"/>
  <c r="AG73"/>
  <c r="AG72"/>
  <c r="AG71"/>
  <c r="AG70"/>
  <c r="AG69"/>
  <c r="AO53"/>
  <c r="AI116" i="8"/>
  <c r="AK116"/>
  <c r="AM116"/>
  <c r="AQ157"/>
  <c r="AG157"/>
  <c r="AQ156"/>
  <c r="AG156"/>
  <c r="AQ153"/>
  <c r="AG153"/>
  <c r="AQ147"/>
  <c r="AG147"/>
  <c r="AQ146"/>
  <c r="AG146"/>
  <c r="AQ145"/>
  <c r="AG145"/>
  <c r="AQ144"/>
  <c r="AG144"/>
  <c r="AQ143"/>
  <c r="AG143"/>
  <c r="AQ142"/>
  <c r="AG142"/>
  <c r="AQ141"/>
  <c r="AG141"/>
  <c r="AQ140"/>
  <c r="AG140"/>
  <c r="AQ138"/>
  <c r="AG138"/>
  <c r="AG137"/>
  <c r="AQ136"/>
  <c r="AG136"/>
  <c r="AQ135"/>
  <c r="AG135"/>
  <c r="AQ132"/>
  <c r="AG132"/>
  <c r="AG131"/>
  <c r="AQ131"/>
  <c r="AQ130"/>
  <c r="AG130"/>
  <c r="AQ129"/>
  <c r="AG129"/>
  <c r="AQ128"/>
  <c r="AG128"/>
  <c r="AQ127"/>
  <c r="AG127"/>
  <c r="AQ126"/>
  <c r="AG126"/>
  <c r="AQ125"/>
  <c r="AG125"/>
  <c r="AQ124"/>
  <c r="AG124"/>
  <c r="AQ123"/>
  <c r="AG123"/>
  <c r="AQ122"/>
  <c r="AG122"/>
  <c r="AQ121"/>
  <c r="AG121"/>
  <c r="AQ120"/>
  <c r="AG120"/>
  <c r="AQ119"/>
  <c r="AG119"/>
  <c r="AQ117"/>
  <c r="AG117"/>
  <c r="AQ112"/>
  <c r="AQ111"/>
  <c r="AO110"/>
  <c r="AU110"/>
  <c r="AG110"/>
  <c r="AG109"/>
  <c r="AG108"/>
  <c r="AG106"/>
  <c r="AG105"/>
  <c r="AQ102"/>
  <c r="AG102"/>
  <c r="AQ101"/>
  <c r="AG101"/>
  <c r="AQ99"/>
  <c r="AG99"/>
  <c r="AQ98"/>
  <c r="AG98"/>
  <c r="AG97"/>
  <c r="AQ97"/>
  <c r="AQ96"/>
  <c r="AG96"/>
  <c r="AQ95"/>
  <c r="AG95"/>
  <c r="AQ92"/>
  <c r="AG92"/>
  <c r="AQ91"/>
  <c r="AG91"/>
  <c r="AQ90"/>
  <c r="AG90"/>
  <c r="AG89"/>
  <c r="AQ89"/>
  <c r="AQ88"/>
  <c r="AG88"/>
  <c r="AQ87"/>
  <c r="AG87"/>
  <c r="AQ75"/>
  <c r="AG75"/>
  <c r="AQ74"/>
  <c r="AG74"/>
  <c r="AQ73"/>
  <c r="AG73"/>
  <c r="AQ71"/>
  <c r="AG71"/>
  <c r="AQ70"/>
  <c r="AG70"/>
  <c r="AQ69"/>
  <c r="AG69"/>
  <c r="AQ68"/>
  <c r="AG68"/>
  <c r="AQ67"/>
  <c r="AG67"/>
  <c r="AQ66"/>
  <c r="AG66"/>
  <c r="AQ65"/>
  <c r="AG65"/>
  <c r="AQ64"/>
  <c r="AG64"/>
  <c r="AG63"/>
  <c r="AQ63"/>
  <c r="AQ62"/>
  <c r="AG62"/>
  <c r="AU57"/>
  <c r="AO57"/>
  <c r="AQ49"/>
  <c r="AG49"/>
  <c r="AU47"/>
  <c r="AG47"/>
  <c r="AQ31"/>
  <c r="AG31"/>
  <c r="AQ29"/>
  <c r="AG29"/>
  <c r="AQ28"/>
  <c r="AG28"/>
  <c r="AG106" i="11"/>
  <c r="AQ114"/>
  <c r="AQ106"/>
  <c r="AQ88"/>
  <c r="AG51"/>
  <c r="AQ137"/>
  <c r="AG88"/>
  <c r="AG140"/>
  <c r="AQ140"/>
  <c r="AG134" i="10"/>
  <c r="AQ87"/>
  <c r="AQ109"/>
  <c r="AQ134"/>
  <c r="AG87"/>
  <c r="AQ49"/>
  <c r="AG53" i="9"/>
  <c r="AG92"/>
  <c r="AG146"/>
  <c r="AG159"/>
  <c r="AQ57" i="8"/>
  <c r="AQ134"/>
  <c r="AQ47"/>
  <c r="AG57"/>
  <c r="AG103"/>
  <c r="AQ110"/>
  <c r="AQ137"/>
  <c r="AG131" i="10"/>
  <c r="AG137" i="11"/>
  <c r="AQ77"/>
  <c r="AG77"/>
  <c r="AG153"/>
  <c r="AQ153"/>
  <c r="AQ74" i="10"/>
  <c r="AQ147"/>
  <c r="AQ131"/>
  <c r="AG147"/>
  <c r="AG79" i="9"/>
  <c r="AG143"/>
  <c r="AQ72" i="8"/>
  <c r="AG134"/>
  <c r="AQ28" i="7"/>
  <c r="AG28"/>
  <c r="AG114"/>
  <c r="AQ164"/>
  <c r="AG164"/>
  <c r="AQ163"/>
  <c r="AG163"/>
  <c r="AQ162"/>
  <c r="AG162"/>
  <c r="AQ157"/>
  <c r="AG157"/>
  <c r="AQ154"/>
  <c r="AG154"/>
  <c r="AQ152"/>
  <c r="AG152"/>
  <c r="AQ151"/>
  <c r="AG151"/>
  <c r="AQ150"/>
  <c r="AG150"/>
  <c r="AQ149"/>
  <c r="AG149"/>
  <c r="AQ148"/>
  <c r="AG148"/>
  <c r="AQ145"/>
  <c r="AG145"/>
  <c r="AQ144"/>
  <c r="AG144"/>
  <c r="AQ143"/>
  <c r="AG143"/>
  <c r="AQ142"/>
  <c r="AQ141"/>
  <c r="AG141"/>
  <c r="AQ140"/>
  <c r="AG140"/>
  <c r="AQ137"/>
  <c r="AG137"/>
  <c r="AQ136"/>
  <c r="AG136"/>
  <c r="AQ135"/>
  <c r="AG135"/>
  <c r="AQ134"/>
  <c r="AG134"/>
  <c r="AQ133"/>
  <c r="AG133"/>
  <c r="AQ132"/>
  <c r="AG132"/>
  <c r="AQ131"/>
  <c r="AG131"/>
  <c r="AQ130"/>
  <c r="AG130"/>
  <c r="AQ129"/>
  <c r="AG129"/>
  <c r="AQ128"/>
  <c r="AG128"/>
  <c r="AQ127"/>
  <c r="AG127"/>
  <c r="AQ126"/>
  <c r="AG126"/>
  <c r="AQ125"/>
  <c r="AG125"/>
  <c r="AQ124"/>
  <c r="AG124"/>
  <c r="AQ115"/>
  <c r="AG115"/>
  <c r="AQ112"/>
  <c r="AG112"/>
  <c r="AG110"/>
  <c r="AQ108"/>
  <c r="AG108"/>
  <c r="AQ107"/>
  <c r="AG107"/>
  <c r="AQ105"/>
  <c r="AG105"/>
  <c r="AQ104"/>
  <c r="AG104"/>
  <c r="AQ103"/>
  <c r="AG103"/>
  <c r="AQ102"/>
  <c r="AG102"/>
  <c r="AQ99"/>
  <c r="AG99"/>
  <c r="AQ98"/>
  <c r="AG98"/>
  <c r="AQ97"/>
  <c r="AG97"/>
  <c r="AQ95"/>
  <c r="AG95"/>
  <c r="AQ94"/>
  <c r="AG94"/>
  <c r="AQ93"/>
  <c r="AG93"/>
  <c r="AQ92"/>
  <c r="AG92"/>
  <c r="AQ81"/>
  <c r="AG81"/>
  <c r="AQ80"/>
  <c r="AG80"/>
  <c r="AQ79"/>
  <c r="AG79"/>
  <c r="AQ77"/>
  <c r="AG77"/>
  <c r="AQ76"/>
  <c r="AG76"/>
  <c r="AQ75"/>
  <c r="AG75"/>
  <c r="AQ74"/>
  <c r="AG74"/>
  <c r="AQ73"/>
  <c r="AG73"/>
  <c r="AQ72"/>
  <c r="AG72"/>
  <c r="AQ71"/>
  <c r="AG71"/>
  <c r="AQ70"/>
  <c r="AG70"/>
  <c r="AQ69"/>
  <c r="AG69"/>
  <c r="AQ68"/>
  <c r="AG68"/>
  <c r="AQ54"/>
  <c r="AG54"/>
  <c r="AQ35"/>
  <c r="AG35"/>
  <c r="AQ34"/>
  <c r="AG34"/>
  <c r="AQ27"/>
  <c r="AG27"/>
  <c r="AQ26"/>
  <c r="AG26"/>
  <c r="AQ139"/>
  <c r="AQ116"/>
  <c r="AG142"/>
  <c r="AG139"/>
  <c r="AG78"/>
  <c r="AU129" i="16"/>
  <c r="AU123"/>
  <c r="AU121"/>
  <c r="AU18"/>
  <c r="AU134"/>
</calcChain>
</file>

<file path=xl/sharedStrings.xml><?xml version="1.0" encoding="utf-8"?>
<sst xmlns="http://schemas.openxmlformats.org/spreadsheetml/2006/main" count="13220" uniqueCount="510">
  <si>
    <t>отчетный 2021г.</t>
  </si>
  <si>
    <t>2024г.</t>
  </si>
  <si>
    <t>очередной 2022г</t>
  </si>
  <si>
    <t>отчетный    2020 г.</t>
  </si>
  <si>
    <t>РЕЕСТРОВ  РАСХОДНЫХ  ОБЯЗАТЕЛЬСТВ   БЕРЕЗОВСКОГО СЕЛЬСКОГО ПОСЕЛЕНИЯ ИБРЕСИНСКОГО РАЙОНА ЧУВАШСКОЙ РЕСПУБЛИКИ</t>
  </si>
  <si>
    <t>РЕЕСТРОВ  РАСХОДНЫХ  ОБЯЗАТЕЛЬСТВ   АНДРЕЕВСКОГО СЕЛЬСКОГО ПОСЕЛЕНИЯ ИБРЕСИНСКОГО РАЙОНА ЧУВАШСКОЙ РЕСПУБЛИКИ</t>
  </si>
  <si>
    <t>в т.ч.за счет прочих безвозмездных поступлений,включая средств фонда</t>
  </si>
  <si>
    <t>11.11.2011, 21.12.2020</t>
  </si>
  <si>
    <t>0401</t>
  </si>
  <si>
    <t>Ц810576260</t>
  </si>
  <si>
    <t>Ч430473610</t>
  </si>
  <si>
    <t>0314</t>
  </si>
  <si>
    <t>Ц8207S8160</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</si>
  <si>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</si>
  <si>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А510277400</t>
  </si>
  <si>
    <t>Ч210374190</t>
  </si>
  <si>
    <t>Ч2103S4190</t>
  </si>
  <si>
    <t>Ц41077А390</t>
  </si>
  <si>
    <t>А510277420</t>
  </si>
  <si>
    <t>А120172770</t>
  </si>
  <si>
    <t>РЕЕСТР  РАСХОДНЫХ  ОБЯЗАТЕЛЬСТВ   КЛИМОВСКОГО СЕЛЬСКОГО ПОСЕЛЕНИЯ ИБРЕСИНСКОГО РАЙОНА ЧУВАШСКОЙ РЕСПУБЛИКИ</t>
  </si>
  <si>
    <t>целевая статья</t>
  </si>
  <si>
    <t>вид расходов</t>
  </si>
  <si>
    <t>Всего</t>
  </si>
  <si>
    <t xml:space="preserve">в т.ч. за счет средств федерального бюджета </t>
  </si>
  <si>
    <t xml:space="preserve">в т.ч. за счет средств регионального бюджета </t>
  </si>
  <si>
    <t>в т.ч. за счет межбюджетных трансфертов, предоставленных из местных бюджетов</t>
  </si>
  <si>
    <t>в т.ч. за счет средств местных бюджетов</t>
  </si>
  <si>
    <t>в т.ч. за счет средств федерального бюджета</t>
  </si>
  <si>
    <t>31</t>
  </si>
  <si>
    <t>32</t>
  </si>
  <si>
    <t>Федеральный закон от 6 октября 2003 г. N 131-ФЗ "Об общих принципах организации местного самоуправления в Российской Федерации"</t>
  </si>
  <si>
    <t>ч.1 ст.15</t>
  </si>
  <si>
    <t>01.01.2009, не устан-на</t>
  </si>
  <si>
    <t>Постановление Правительства Российской Федерации от 15.04.2014г. № 320 "Об утверждении государственной программы Российской Федерации "Управление государственными финансами и регулирование финансовых рынков"</t>
  </si>
  <si>
    <t>30</t>
  </si>
  <si>
    <t>01.01.12-31.12.20</t>
  </si>
  <si>
    <t>Ц110372770</t>
  </si>
  <si>
    <t>Ц810170280</t>
  </si>
  <si>
    <t>часть 1, 1.1 статьи 17</t>
  </si>
  <si>
    <t>360</t>
  </si>
  <si>
    <t>А130175080</t>
  </si>
  <si>
    <t>Постановление Правительства Российской Федерации от 15.04.2014г. № 345 "О утверждении государственной программы Российской Федерации "Обеспечение общественного порядка и противодействие преступности"</t>
  </si>
  <si>
    <t>Закон Чувашской Республики  от 25.11.2005 № 47 "О пожарной безопасности в Чувашской Республике",</t>
  </si>
  <si>
    <t>ст.4</t>
  </si>
  <si>
    <t>10.12.05, не устан-на</t>
  </si>
  <si>
    <t>Постановление Кабинета Министров Чувашской Республики от 11 ноября 2011 г. N 502 "О государственной программе Чувашской Республики "Повышение безопасности жизнедеятельности населения и территорий Чувашской Республики"</t>
  </si>
  <si>
    <t>Указы Президента Российской Федерации от 07.05.12 №600 "О мерах по обеспечению гораждан Российской Федерации доступным и комфортным жильем и повышению качества жилищно-коммунальных услуг"</t>
  </si>
  <si>
    <t xml:space="preserve">Постановление Правительства Российской Федерации от 15.04.2014г. № 323 "О утверждении государственной программы Российской Федерации "Обеспечение доступныи и комфортным жильем и коммунальными услугами граждан Российской Федерации" </t>
  </si>
  <si>
    <t>Постановление Кабинета Министров Чувашской Республики от 31 декабря 2013 г. N 570 "Об утверждении государственной программы Чувашской Республики "Развитие культуры и туризма" и признании утратившими силу некоторых решений Кабинета Министров Чувашской Республики"</t>
  </si>
  <si>
    <t>01.01.14-31.12.20</t>
  </si>
  <si>
    <t>статья 14 ч.3</t>
  </si>
  <si>
    <t>01.01.2009, не установлена</t>
  </si>
  <si>
    <t>Постановление Правительства Российской Федерации от 15.04.2014г. № 302 "Об утверждении государственной программы Российской Федерации "Развитие физической культуры и спорта"</t>
  </si>
  <si>
    <t>ст.8</t>
  </si>
  <si>
    <t xml:space="preserve">Постановление Кабинета Министров Чувашской Республики от 22 января 2014 г. N 15 "О государственной программе Чувашской Республики "Развитие физической культуры и спорта" на 2014-2020 годы",
</t>
  </si>
  <si>
    <t>Закон Чувашской Республики от 18.10.2004 № 19 "Об организации местного самоуправления в Чувашской Республике",</t>
  </si>
  <si>
    <t>А410273570</t>
  </si>
  <si>
    <t>Постановление Кабинета Министров Чувашской Республики от 21.09.2011 № 398 "О государственной программе Чувашской Республики "Экономическое развитие и инновационная экономика на 2012-2020 годы"</t>
  </si>
  <si>
    <t xml:space="preserve">Постановление Правительства Российской Федерации от 15.04.2014г. № 298 "О утверждении государственной программы Российской Федерации "Содействие занятости населения" </t>
  </si>
  <si>
    <t>организация в границах сельского поселения электро- и газоснабжения поселений в пределах полномочий, установленных законодательством Российской Федерации</t>
  </si>
  <si>
    <t>Указы Президента Российской Федерации от 07.05.12 №600 "О мерах по обеспечению граждан Российской Федерации доступным и комфортным жильем и повышению качества жилищно-коммунальных услуг"</t>
  </si>
  <si>
    <t>410</t>
  </si>
  <si>
    <t xml:space="preserve">Постановление Правительства Российской Федерации от 15.04.2014г. № 326 "О утверждении государственной программы Российской Федерации "Охрана окружающей среды" на 2012-2020годы </t>
  </si>
  <si>
    <t>11</t>
  </si>
  <si>
    <t>Постановление Кабинета Министров Чувашской Республики от 29 октября 2013 г. N 439 "О государственной программе Чувашской Республики "Развитие потенциала природно-сырьевых ресурсов и обеспечение экологической безопасности"</t>
  </si>
  <si>
    <t>A120172770</t>
  </si>
  <si>
    <t>Ц41077A390</t>
  </si>
  <si>
    <t>Ч910173030</t>
  </si>
  <si>
    <t>2023г</t>
  </si>
  <si>
    <t>дорожная деятельность в отношении автомобильных дорог местного значения вне границ населенных пунктов в границах сельского поселения,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</si>
  <si>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Постановление Правительства Российской Федерации от 15.04.2014г. № 319 "Об утверждении государственной программы Российской Федерации "Развитие транспортной системы"</t>
  </si>
  <si>
    <t>A410273570</t>
  </si>
  <si>
    <t>А510212810</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</si>
  <si>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 на 2013-2020 годы" (с изменениями и дополнениями)</t>
  </si>
  <si>
    <t>19.08.13, 31.12.20</t>
  </si>
  <si>
    <t xml:space="preserve"> в целом</t>
  </si>
  <si>
    <t>А6201L5762</t>
  </si>
  <si>
    <t>участие в предупреждении и ликвидации последствий чрезвычайных ситуаций на территории сельского поселения</t>
  </si>
  <si>
    <t>Федеральный закон от 21 декабря 1994 года № 68-ФЗ «О защите населения, территорий от чрезвычайных ситуаций природного и техногенного характера»</t>
  </si>
  <si>
    <t>п. 2 статьи 11, статья 25</t>
  </si>
  <si>
    <t>Постановление Кабинета Министров Чувашской Республики от 09.10.2000 № 186 "Об утверждении Положения о порядке расходования средств резервного фонда Кабинета Министров Чувашской Республики", Постановление Кабинета Министров Чувашской Республики от 31 октября 2011 г. N 470 "О государственной программе Чувашской Республики "Управление общественными финансами и государственным долгом Чувашской Республики"" (с изменениями и дополнениями)</t>
  </si>
  <si>
    <t>п.1, в целом</t>
  </si>
  <si>
    <t>09.10.2000, не устан-н, 01.01.12-31.12.20</t>
  </si>
  <si>
    <t>А6201S6570</t>
  </si>
  <si>
    <t>А5102S5420</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</si>
  <si>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</si>
  <si>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Постановление Правительства Российской Федерации от 18.05.2016г. №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</si>
  <si>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реализация меропритятий по благоустройству</t>
  </si>
  <si>
    <t>Закон ЧР от 18.10.2004г. № 19 "Об организации местного самоуправления в ЧР" (с изменениями и дополнениями)</t>
  </si>
  <si>
    <t>ст.14, ст.8</t>
  </si>
  <si>
    <t>01.01.06г., не установлена</t>
  </si>
  <si>
    <t xml:space="preserve">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 (с измененями и дополнениями)
</t>
  </si>
  <si>
    <t>122</t>
  </si>
  <si>
    <t>129</t>
  </si>
  <si>
    <t>121</t>
  </si>
  <si>
    <t>853</t>
  </si>
  <si>
    <t>01.01.09, не устанна</t>
  </si>
  <si>
    <t>39</t>
  </si>
  <si>
    <t xml:space="preserve">Закон Чувашской Республики от 25 ноября 2003 г. N 41 (с изменениями и дополнениями), </t>
  </si>
  <si>
    <t>ст.5</t>
  </si>
  <si>
    <t>13.12.2003, не установлена</t>
  </si>
  <si>
    <t>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 (с измененями и дополнениями)</t>
  </si>
  <si>
    <t>Указ Президента Российской Федерации от 07.12.2012г. № 1609 "Об утверждении положения о военных комиссариатах"</t>
  </si>
  <si>
    <t>01.01.09, не устан-на</t>
  </si>
  <si>
    <t>ст.8.1</t>
  </si>
  <si>
    <t>Постановление Кабинета Министров Чувашской Республики от 24 марта 2016 г. N 95 "Об утверждении Правил предоставления субвенций бюджетам поселений и бюджетам городских округов из республиканского бюджета Чувашской Республики для осуществления государственных полномочий Чувашской Республики по организации проведения на территории поселений и городских округов мероприятий по отлову и содержанию безнадзорных животных"</t>
  </si>
  <si>
    <t>01.01.2016, не установлена</t>
  </si>
  <si>
    <t>5.4.2. за счет субвенций, предоставленных из бюджета субъекта Российской Федерации, всего</t>
  </si>
  <si>
    <t>Ц970112750</t>
  </si>
  <si>
    <t>5.4.3. за счет собственных доходов и источников финансирования дефицита бюджета сельского поселения, всего</t>
  </si>
  <si>
    <t>A6202L5762</t>
  </si>
  <si>
    <t>5.5. 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</si>
  <si>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</si>
  <si>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5.6.1. по предоставлению субсидий, в бюджет субъекта Российской Федерации, всего</t>
  </si>
  <si>
    <t>5.6.2. по предоставлению иных межбюджетных трансфертов, всего</t>
  </si>
  <si>
    <t>Ц4105L4670</t>
  </si>
  <si>
    <t>A410276120</t>
  </si>
  <si>
    <t>А21F3S8320</t>
  </si>
  <si>
    <t>2023г.</t>
  </si>
  <si>
    <t>5.1.2.1. организация в границах сельского поселения электро- и газоснабжения поселений в пределах полномочий, установленных законодательством Российской Федерации</t>
  </si>
  <si>
    <t>ч.1 ст.14</t>
  </si>
  <si>
    <t>06.10.2003, не установлена</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</si>
  <si>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мест),осуществление муниципального  контроля за сохранностью автомобильных дорог местного значения  в границах напселенных пунктов  сельского поселения, ,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</si>
  <si>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5.1.2.12. участие в предупреждении и ликвидации последствий чрезвычайных ситуаций на территории сельского поселения</t>
  </si>
  <si>
    <t xml:space="preserve"> абзац 4 п. 1статья 24</t>
  </si>
  <si>
    <t>ст25абз3</t>
  </si>
  <si>
    <t>07.05.1996,не утановлена</t>
  </si>
  <si>
    <t>5.1.2.17. участие в организации деятельности по сбору (в том числе раздельному сбору) и транспортированию твердых коммунальных отходов</t>
  </si>
  <si>
    <t>06.10.2003, не устан-на</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</si>
  <si>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</si>
  <si>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ч 9 ст. 34</t>
  </si>
  <si>
    <t>п6.1 ч.1 ст.6</t>
  </si>
  <si>
    <t>на  01   апреля  2021 г.</t>
  </si>
  <si>
    <t xml:space="preserve">                                    на 01    апреля 2021 года </t>
  </si>
  <si>
    <t>на  01     апреля    2021г.</t>
  </si>
  <si>
    <t xml:space="preserve">                                    на   01      апреля   2021г.</t>
  </si>
  <si>
    <t>на    01     апреля   2021 года</t>
  </si>
  <si>
    <t xml:space="preserve">                                    на    01    апреля    2021г.</t>
  </si>
  <si>
    <t xml:space="preserve">                                    на  01 апреля    2021 г.</t>
  </si>
  <si>
    <t xml:space="preserve">                                    на  01    апреля  2021г.</t>
  </si>
  <si>
    <t xml:space="preserve">                                    на    01      апреля   2021 г.</t>
  </si>
  <si>
    <t xml:space="preserve">                                    на   01 апреля   2021г.</t>
  </si>
  <si>
    <t xml:space="preserve">                                    на   01     апреля    2021 г.</t>
  </si>
  <si>
    <t>на 01     апреля   2021 г.</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</si>
  <si>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</si>
  <si>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Федеральный закон от 02.03.2007№25-ФЗ"О муниципальной службе в Российской Федерации"</t>
  </si>
  <si>
    <t>ст34</t>
  </si>
  <si>
    <t>01.06.2007,не устан</t>
  </si>
  <si>
    <t>Закон Чувашской Республики от 05.10.2007№62"О муниципальной службе в Чувашской Республике"</t>
  </si>
  <si>
    <t>ст.14</t>
  </si>
  <si>
    <t>21.10.2007,не установлена</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</si>
  <si>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</si>
  <si>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5.4.1.3. на осуществление воинского учета на территориях, на которых отсутствуют структурные подразделения военных комиссариатов</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</si>
  <si>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</si>
  <si>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Федеральный закон от 28.03.1998№53-ФЗ"Овоинской обязанности и военной службе"</t>
  </si>
  <si>
    <t>п.2 ст8</t>
  </si>
  <si>
    <t>30.03.1998,не установлена</t>
  </si>
  <si>
    <t>Закон Чувашской Республики от 30.11.2006№55"О наделении органов местного самоуправления в Чувашской Республике отдельными государственными полномочиями"</t>
  </si>
  <si>
    <t>п2ч2ст1</t>
  </si>
  <si>
    <t>01.01.2007, не устан</t>
  </si>
  <si>
    <t>Федеральный закон от 06.10.1999 № 184-ФЗ "Об общих принципах организации законодательных(представительных) и исполнительных органов государственной власти субъектов Российской Федерации"местного самоуправления в Российской Федерации"</t>
  </si>
  <si>
    <t>пп19 п2 ст26.3</t>
  </si>
  <si>
    <t>18.10.1999,не установлена</t>
  </si>
  <si>
    <t>5.6.2.1.2. создание условий для организации досуга и обеспечения жителей поселения услугами организаций культуры</t>
  </si>
  <si>
    <t>ч 4 ст. 15</t>
  </si>
  <si>
    <t>Закон Чувашской Республики от 18.10.2004.№19"Об организации местного самоуправления в Чувашской Республике"</t>
  </si>
  <si>
    <t>абз 2 ст 7</t>
  </si>
  <si>
    <t>22.10.2004,не установлена</t>
  </si>
  <si>
    <t>9990000000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</si>
  <si>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</si>
  <si>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Постановление Правительства Российской Федерации от 15.04.2014г. № 317 "Об утверждении государственной программы Российской Федерации "Развитие культуры и туризма" на 2013-2020 годы</t>
  </si>
  <si>
    <t>Закон Чувашской Республики от 27.05.93 № б/н "О культуре",</t>
  </si>
  <si>
    <t>ст.24</t>
  </si>
  <si>
    <t>14.07.1993, не установлена</t>
  </si>
  <si>
    <t>5.6.2.2. в иных случаях, не связанных с заключением соглашений, предусмотренных в подпункте 5.6.2.1, всего</t>
  </si>
  <si>
    <t>Условно утвержденные расходы на первый и второй годы планового периода в соответствии с Решением о местном бюджете</t>
  </si>
  <si>
    <t>9999</t>
  </si>
  <si>
    <t>РЕЕСТР  РАСХОДНЫХ  ОБЯЗАТЕЛЬСТВ   АЙБЕЧСКОГО СЕЛЬСКОГО ПОСЕЛЕНИЯ ИБРЕСИНСКОГО РАЙОНА ЧУВАШСКОЙ РЕСПУБЛИКИ</t>
  </si>
  <si>
    <t>ц850276260</t>
  </si>
  <si>
    <t xml:space="preserve">Постановление Правительства Российской Федерации от 15.04.2014г. № 323 "О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</si>
  <si>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Постановление Кабинета Министров Чувашской Республики от 30.11.2011 № 530 "О государственной программе Чувашской Республики "Развитие жилищного строительства и сферы жилищно-коммунального хозяйства" (с изменениями и дополнениями)</t>
  </si>
  <si>
    <t>ст.14, п.8</t>
  </si>
  <si>
    <t xml:space="preserve">Постановление Кабинета Министров Чувашской Республики от 11.11.2011г. № 502 "О государственной программе Чувашской Республики "Повышение безопасносности жизнедеятельности населения и территорий Чувашской Республики"" (с изменениями и дополнениями)
</t>
  </si>
  <si>
    <t>11.11.2011, 31.12.2020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</si>
  <si>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</si>
  <si>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</si>
  <si>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5.4.1. за счет субвенций, предоставленных из федерального бюджета, всего</t>
  </si>
  <si>
    <t>5.6.2.2. в иных случаях, не связанных с заключением соглашений, предусмотренных в подпункте 5.5.2.1, всего</t>
  </si>
  <si>
    <t>РЕЕСТР  РАСХОДНЫХ  ОБЯЗАТЕЛЬСТВ   БОЛЬШЕАБАКАСИНСКОГО СЕЛЬСКОГО ПОСЕЛЕНИЯ ИБРЕСИНСКОГО РАЙОНА ЧУВАШСКОЙ РЕСПУБЛИКИ</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</si>
  <si>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</si>
  <si>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РЕЕСТР  РАСХОДНЫХ  ОБЯЗАТЕЛЬСТВ   ЧУВАШСКО-ТИМЯШСКОГО СЕЛЬСКОГО ПОСЕЛЕНИЯ ИБРЕСИНСКОГО РАЙОНА ЧУВАШСКОЙ РЕСПУБЛИКИ</t>
  </si>
  <si>
    <t xml:space="preserve"> </t>
  </si>
  <si>
    <t>в том числе государственные программы РФ</t>
  </si>
  <si>
    <t>9999999999</t>
  </si>
  <si>
    <t>Постановление Кабинета Министров Чувашской Республики от 31 декабря 2013 г. N 570 "Об утверждении государственной программы Чувашской Республики "Развитие культуры и туризма" и признании утратившими силу некоторых решений Кабинета Министров Чувашской Республики", Постановление Кабинета Министров Чувашской Республики № 567 от 18 декабря 2012 г.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(с измененями и дополнениями)</t>
  </si>
  <si>
    <t>5.4.1. за счет субвенций, предоставленных из федерального бюджета , всего</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</si>
  <si>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</si>
  <si>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</si>
  <si>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A5102S0851</t>
  </si>
  <si>
    <t>A1201SA010</t>
  </si>
  <si>
    <t>благоустройство территорий</t>
  </si>
  <si>
    <t>А5102S0851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</si>
  <si>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</si>
  <si>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5.4.2. за счет собственных доходов и источников финансирования дефицита бюджета сельского поселения, всего</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</si>
  <si>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</si>
  <si>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5.1.1.3. владение, пользование и распоряжение имуществом, находящимся в муниципальной собственности сельского поселения</t>
  </si>
  <si>
    <t>5.1.1.4. обеспечение первичных мер пожарной безопасности в границах населенных пунктов сельского поселения</t>
  </si>
  <si>
    <t>п3ч1.ст14</t>
  </si>
  <si>
    <t>01.01.2003, не устан-на</t>
  </si>
  <si>
    <t>01.01.2004, не установлена</t>
  </si>
  <si>
    <t>п9 ч1 ст14</t>
  </si>
  <si>
    <t>5.1.1.6.создание условий для организации досуга и обеспечения жителей сельского поселения услугами организаций культуры</t>
  </si>
  <si>
    <t>часть 1, 1.1 статьи 14</t>
  </si>
  <si>
    <t>22.10.2004, не установлена</t>
  </si>
  <si>
    <t>5.1.1.7. обеспечение условий для развития на территории сельского поселения физической культуры, школьного спорта и массового спорта</t>
  </si>
  <si>
    <t>01.01.2003, не установлена</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</si>
  <si>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</si>
  <si>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п19 ч1 ст14</t>
  </si>
  <si>
    <t>5.5.2. по предоставлению иных межбюджетных трансфертов, всего</t>
  </si>
  <si>
    <t>5.5.2.2. в иных случаях, не связанных с заключением соглашений, предусмотренных в подпункте 5.5.2.1, всего</t>
  </si>
  <si>
    <t>Итого расходных обязательств муниципальных образований</t>
  </si>
  <si>
    <t>1101</t>
  </si>
  <si>
    <t>Ч160816380</t>
  </si>
  <si>
    <t>Группа полномочий</t>
  </si>
  <si>
    <t xml:space="preserve">Код расхода по БК </t>
  </si>
  <si>
    <t xml:space="preserve">Объем средств на исполнение расходного обязательства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</si>
  <si>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</si>
  <si>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</si>
  <si>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</si>
  <si>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</si>
  <si>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Наименование полномочия, 
расходного обязательства</t>
  </si>
  <si>
    <t>Код строки</t>
  </si>
  <si>
    <t>2</t>
  </si>
  <si>
    <t>х</t>
  </si>
  <si>
    <t>пункт 5 ч. 4 ст. 1</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</si>
  <si>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</si>
  <si>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ст. 15</t>
  </si>
  <si>
    <t xml:space="preserve"> ст. 8</t>
  </si>
  <si>
    <t xml:space="preserve"> ст. 10</t>
  </si>
  <si>
    <t xml:space="preserve"> ст. 38</t>
  </si>
  <si>
    <t>пункт 4  ст. 14</t>
  </si>
  <si>
    <t>п5ст. 14</t>
  </si>
  <si>
    <t>пункт 5  ст. 17</t>
  </si>
  <si>
    <t>пункт 5  ст. 6</t>
  </si>
  <si>
    <t>пп49 п2 ст. 26.3</t>
  </si>
  <si>
    <t>244</t>
  </si>
  <si>
    <t>п7 ч1 ст 14</t>
  </si>
  <si>
    <t>5.1.1.6. создание условий для организации досуга и обеспечения жителей сельского поселения услугами организаций культуры</t>
  </si>
  <si>
    <t>часть 1, статьи 14</t>
  </si>
  <si>
    <t>01.10.2003, не установлена</t>
  </si>
  <si>
    <t>часть 1, ст 17</t>
  </si>
  <si>
    <t>часть 1,ст 14</t>
  </si>
  <si>
    <t>часть 1, ст14</t>
  </si>
  <si>
    <t>22.10.2003г., не установлена</t>
  </si>
  <si>
    <t>5.1.2.10. 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</si>
  <si>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5.1.2.12. участие в организации деятельности по сбору (в том числе раздельному сбору) и транспортированию твердых коммунальных отходов</t>
  </si>
  <si>
    <t>часть 1,ста 14</t>
  </si>
  <si>
    <t>22.10.04г., не установлена</t>
  </si>
  <si>
    <t>ч 1 ст. 17</t>
  </si>
  <si>
    <t>Ч430373590</t>
  </si>
  <si>
    <t>831</t>
  </si>
  <si>
    <t>414</t>
  </si>
  <si>
    <t>Ч430373580</t>
  </si>
  <si>
    <t>Ц410740390</t>
  </si>
  <si>
    <t>Ц410970150</t>
  </si>
  <si>
    <t>120</t>
  </si>
  <si>
    <t>Ц510511470</t>
  </si>
  <si>
    <t>Ч5Э0100200</t>
  </si>
  <si>
    <t>850</t>
  </si>
  <si>
    <t>Ч5Э0173770</t>
  </si>
  <si>
    <t>Ч5Э0100600</t>
  </si>
  <si>
    <t>240</t>
  </si>
  <si>
    <t>Ц970512750</t>
  </si>
  <si>
    <t>Ч410451180</t>
  </si>
  <si>
    <t>Ч340373390</t>
  </si>
  <si>
    <t>540</t>
  </si>
  <si>
    <t>Ц9902S6640</t>
  </si>
  <si>
    <t>Ч2104S4190</t>
  </si>
  <si>
    <t>Ц4107L5580</t>
  </si>
  <si>
    <t>Ц411071220</t>
  </si>
  <si>
    <t>Ч410173430</t>
  </si>
  <si>
    <t>870</t>
  </si>
  <si>
    <t>Ц310510640</t>
  </si>
  <si>
    <t>в целом</t>
  </si>
  <si>
    <t>0310</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</si>
  <si>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</si>
  <si>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</si>
  <si>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Ц9902L5674</t>
  </si>
  <si>
    <t>Ц9902L5673</t>
  </si>
  <si>
    <t>Ч4204S6570</t>
  </si>
  <si>
    <t>Ц9902S7360</t>
  </si>
  <si>
    <t>Ц310574810</t>
  </si>
  <si>
    <t>Ц340610870</t>
  </si>
  <si>
    <t>целев статья</t>
  </si>
  <si>
    <t>вид расхода</t>
  </si>
  <si>
    <t>Ц410470920</t>
  </si>
  <si>
    <t>Ч430373570</t>
  </si>
  <si>
    <t>Ц510171470</t>
  </si>
  <si>
    <t>Ц810170020</t>
  </si>
  <si>
    <t>Ц9902L0188</t>
  </si>
  <si>
    <t>Ц990270160</t>
  </si>
  <si>
    <t>Ц610172270</t>
  </si>
  <si>
    <t>Ц110277400</t>
  </si>
  <si>
    <t>Ц110277420</t>
  </si>
  <si>
    <t>Ц610172260</t>
  </si>
  <si>
    <t>Ч340372330</t>
  </si>
  <si>
    <t>Ц9902L0189</t>
  </si>
  <si>
    <t>Ч210474190</t>
  </si>
  <si>
    <t>Ч230174370</t>
  </si>
  <si>
    <t>Ч5Э0113790</t>
  </si>
  <si>
    <t>Ц4107L4670</t>
  </si>
  <si>
    <t>Ц110172770</t>
  </si>
  <si>
    <t>Ц830572620</t>
  </si>
  <si>
    <t>Постановление Правительства Российской Федерации от 18 мая 2016 г.№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</si>
  <si>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обеспечение условий для развития на территории сельского поселения физической культуры, школьного спорта и массового спорта</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</si>
  <si>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</si>
  <si>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</si>
  <si>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</si>
  <si>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за счет субвенций, предоставленных из бюджета субъекта Российской Федерации, всего</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</si>
  <si>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</si>
  <si>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исполнено</t>
  </si>
  <si>
    <t>утвержденные бюджетные назначения</t>
  </si>
  <si>
    <t>Условно- утвержденные расходы на 1-й 2-й годы планового периода в соответсчтвии с Решением о местном бюджете</t>
  </si>
  <si>
    <t>Постановление Правительства Российской Федерации от 15апреля  2014 г. №302 «Об утверждении государственной программы Российской Федерации «Развитие физической культуры и спорта</t>
  </si>
  <si>
    <t>830</t>
  </si>
  <si>
    <t>F62035002F</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</si>
  <si>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</si>
  <si>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</si>
  <si>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</si>
  <si>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</si>
  <si>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</si>
  <si>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</si>
  <si>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</si>
  <si>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</si>
  <si>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</si>
  <si>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</si>
  <si>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</si>
  <si>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</si>
  <si>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подраздел</t>
  </si>
  <si>
    <t>текущий
20 20 г.</t>
  </si>
  <si>
    <t>Постановление Правительства Российской Федерации от 15 апреля 2014 г. № 345 «Об утверждении государственной программы Российской Федерации «Обеспечение общественного порядка и противодействие преступности»</t>
  </si>
  <si>
    <t>Постановление Правительства Российской Федерации от 14июля 2012 г.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</si>
  <si>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14.07.2012г</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</si>
  <si>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</si>
  <si>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участие в профилактике терроризма и экстремизма, а также в минимизации и ликвидации последствий проявлений терроризма и экстремизма на территории сельского  поселения</t>
  </si>
  <si>
    <t>ст. 34</t>
  </si>
  <si>
    <t>пункт 6 ч. 1 ст. 14</t>
  </si>
  <si>
    <t>пункт 6 ч. 1 ст. 8</t>
  </si>
  <si>
    <t>абзац 4 пункт 1 ст. 24</t>
  </si>
  <si>
    <t>пункт 19 ч. 1 ст. 8</t>
  </si>
  <si>
    <t>ст. 8</t>
  </si>
  <si>
    <t>функционирование органов местного самоуправления</t>
  </si>
  <si>
    <t>Ц4115L4670</t>
  </si>
  <si>
    <t>Ц810470280</t>
  </si>
  <si>
    <t>A410277590</t>
  </si>
  <si>
    <t>5.4.1. за счет субвенций, предоставленных из федерального бюджета или бюджета субъекта Российской Федерации, всего</t>
  </si>
  <si>
    <t>Закон Чувашской Республики от 18.10.2004 № 19 "Об организации местного самоуправления в Чувашской Республике"</t>
  </si>
  <si>
    <t>01.01.2006, не установлена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</si>
  <si>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</si>
  <si>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Предоставление доплаты за выслугу лет к трудовой пенсии муниципальным служащим за счет средств местного бюджета</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</si>
  <si>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</si>
  <si>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Постановление Правительства Российской Федерации от 15апреля  2014 г. №298 «Об утверждении государственной программы Российской Федерации «Содействие занятости населения»</t>
  </si>
  <si>
    <t>участие в организации деятельности по сбору (в том числе раздельному сбору) и транспортированию твердых коммунальных отходов</t>
  </si>
  <si>
    <t>Постановление Кабинета Министров Чувашской Республики от 30.08.2011 № 589 "О государственной программе Чувашской Республики "Содействие занятости населения" (с измененями и дополнениями)</t>
  </si>
  <si>
    <t>30.08.2011, 31.12.2020</t>
  </si>
  <si>
    <t>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 (с измененями и дополнениями)</t>
  </si>
  <si>
    <t>11.11.2011, 21.13.2020</t>
  </si>
  <si>
    <t>01.01.2012-31.12.2020</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</si>
  <si>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 на 2013-2020 годы",</t>
  </si>
  <si>
    <t>19.08.2013, 31.12.2020</t>
  </si>
  <si>
    <t>А410276120</t>
  </si>
  <si>
    <t>Постановление Правительства Российской Федерации от 15апреля 2014 г. №320 «Об утверждении государственной программы Российской Федерации «Управление государственными финансами и регулирование финансовых рынков»</t>
  </si>
  <si>
    <t>15.04.2014г</t>
  </si>
  <si>
    <t>Постановление Правительства Российской Федерации от 15апреля  2014 г.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</si>
  <si>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Ч2103S4191</t>
  </si>
  <si>
    <t>Ч2103S4192</t>
  </si>
  <si>
    <t>А110372770</t>
  </si>
  <si>
    <t>Ц4115S5340</t>
  </si>
  <si>
    <t>Ч210374191</t>
  </si>
  <si>
    <t>Ч210374192</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</si>
  <si>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</si>
  <si>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</si>
  <si>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Федеральный закон от 21.12.1994 № 69-ФЗ "О пожарной безопасности"</t>
  </si>
  <si>
    <t>26.12.1994, не установлена</t>
  </si>
  <si>
    <t>Закон Чувашской Республики от 25.11.2005 № 47 "О пожарной безопасности в Чувашской Республике"</t>
  </si>
  <si>
    <t>ст. 4</t>
  </si>
  <si>
    <t>11.12.2005, не установлена</t>
  </si>
  <si>
    <t>очередной
2022г.</t>
  </si>
  <si>
    <t>текущий
2021г.</t>
  </si>
  <si>
    <t>отчетный
2020г.</t>
  </si>
  <si>
    <t>очередной 2022г.</t>
  </si>
  <si>
    <t>текущий  2021г.</t>
  </si>
  <si>
    <t>отчетный  2020г.</t>
  </si>
  <si>
    <t>очередной
20 22г.</t>
  </si>
  <si>
    <t>текущий    20 21г.</t>
  </si>
  <si>
    <t>отчетный
20 20г.</t>
  </si>
  <si>
    <t>2024г</t>
  </si>
  <si>
    <t>текущий
20 21г.</t>
  </si>
  <si>
    <t>текущий    2021г.</t>
  </si>
  <si>
    <t>отчетный 2020г.</t>
  </si>
  <si>
    <t>очередной
20 22 г.</t>
  </si>
  <si>
    <t>текущий
20 21 г.</t>
  </si>
  <si>
    <t>2024 г</t>
  </si>
  <si>
    <t>отчсетный
20 20 г.</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</si>
  <si>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</si>
  <si>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19.05.2006, не установлена</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</si>
  <si>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</si>
  <si>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</si>
  <si>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перечисление межбюджетного трансферта из сельских бюджетов в бюджет муниципального района в части полномочий по созданию условий для организации досуга и обеспечения жителей поселения услугами культуры</t>
  </si>
  <si>
    <t>0107</t>
  </si>
  <si>
    <t>0203</t>
  </si>
  <si>
    <t>Ч410455500</t>
  </si>
  <si>
    <t>Финансовый орган субъекта Российской Федерации</t>
  </si>
  <si>
    <t>Единица измерения: тыс. руб. (с точностью до первого десятичного знака)</t>
  </si>
  <si>
    <t>в том числе:</t>
  </si>
  <si>
    <t>…</t>
  </si>
  <si>
    <t>Постановление Кабинета Министров Чувашской Республики от 30.11.2011 № 530 "О государственной программе Чувашской Республики "Развитие жилищного строительства и сферы жилищно-коммунального хозяйства"" (с изменениями и дополнениями)</t>
  </si>
  <si>
    <t>п.3</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</si>
  <si>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 (с измененияи и дополнениями)</t>
  </si>
  <si>
    <t>ст.3</t>
  </si>
  <si>
    <t>01.01.2014-31.12.2020</t>
  </si>
  <si>
    <t xml:space="preserve"> ст. 14</t>
  </si>
  <si>
    <t>организация в границах сельского поселения электро-, тепло-, газо- и водоснабжения населения, водоотведения, снабдения населения топливом в пределах полномочий, установленных законодательством Российской Федерации</t>
  </si>
  <si>
    <t>05</t>
  </si>
  <si>
    <t>07</t>
  </si>
  <si>
    <t>06</t>
  </si>
  <si>
    <t>А110372950</t>
  </si>
  <si>
    <t>А410277590</t>
  </si>
  <si>
    <t>Ц850276260</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</si>
  <si>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</si>
  <si>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участие в предупреждении и ликвидации последствий чрезвычайных ситуаций в границах сельского поселения</t>
  </si>
  <si>
    <t>Закон ЧР от 18.10.2004г. № 19 "Об организации местного самоуправления в Чувашской Республике"</t>
  </si>
  <si>
    <t xml:space="preserve">Закон ЧР от 18.10.2004г. № 19 "Об организации местного самоуправления в Чувашской Республике" </t>
  </si>
  <si>
    <t>Закон Чувашской Республики от 15.04.1996№7"О защите населения и территорий Чувашской Республики от чрезвычайных ситуаций природного и техногенного характера"</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</si>
  <si>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</si>
  <si>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плановый период
</t>
  </si>
  <si>
    <t>по плану</t>
  </si>
  <si>
    <t>по факту исполнения</t>
  </si>
  <si>
    <t>организация и осуществление мероприятий по работе с детьми и молодежью в сельском  поселении</t>
  </si>
  <si>
    <t>всего</t>
  </si>
  <si>
    <t>создание условий для организации досуга и обеспечения жителей сельского поселения услугами организаций культуры</t>
  </si>
  <si>
    <t>0406</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</si>
  <si>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</si>
  <si>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создание муниципальной пожарной охраны</t>
  </si>
  <si>
    <t>А1201SА010</t>
  </si>
  <si>
    <t>243</t>
  </si>
  <si>
    <t>А62035002F</t>
  </si>
  <si>
    <t>А1201SA010</t>
  </si>
  <si>
    <t>A62035002F</t>
  </si>
  <si>
    <t>на осуществление воинского учета на территориях, на которых отсутствуют структурные подразделения военных комиссариатов</t>
  </si>
  <si>
    <t>Постановление Правительства Российской Федерации от 15апреля  2014 г. №317 «Об утверждении государственной программы Российской Федерации «Развитие культуры и туризма» на 2013 - 2020 годы»</t>
  </si>
  <si>
    <t>Федеральный закон от 06.10.2003 № 131-ФЗ "Об общих принципах организации местного самоуправления в Российской Федерации"</t>
  </si>
  <si>
    <t>08.10.2003, не установлена</t>
  </si>
  <si>
    <t>Постановление Правительства Российской Федерации от 15апреля  2014 г. №326 «Об утверждении государственной программы Российской Федерации «Охрана окружающей среды» на 2012 - 2020 годы</t>
  </si>
  <si>
    <t>Постановление Правительства Российской Федерации от 15 апреля 2014 г. № 319 «Об утверждении государственной программы Российской Федерации «Развитие транспортной системы</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</si>
  <si>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</si>
  <si>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</si>
  <si>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24.04.1996, не установлена</t>
  </si>
  <si>
    <t>Федеральный закон от 04.12.2007 № 329-ФЗ "О физической культуре и спорте в Российской Федерации"</t>
  </si>
  <si>
    <t>30.03.2008, не установлена</t>
  </si>
  <si>
    <t>полномочия в сфере водоснабжения и водоотведения,предусмотренные ФЗ от 7 декабря 2011г. №416-ФЗ "Оводоснабжении и водоотведение</t>
  </si>
  <si>
    <t>Закон Чувашской Республики от 27.06.2008 № 31 "О физической культуре и спорте"</t>
  </si>
  <si>
    <t>ч. 3 ст. 14</t>
  </si>
  <si>
    <t>13.07.2008, не установлена</t>
  </si>
  <si>
    <t>А6201S5330</t>
  </si>
  <si>
    <t>A5102S5420</t>
  </si>
  <si>
    <t>A6201S6570</t>
  </si>
  <si>
    <t>Ц4115S9830</t>
  </si>
  <si>
    <t>01.01.2007, не установлена</t>
  </si>
  <si>
    <t>благоустройство дворовых территорий</t>
  </si>
  <si>
    <t>благоустройство дворовых территроий</t>
  </si>
  <si>
    <t>благоустройство сельских территорий</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</si>
  <si>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</si>
  <si>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5.3.1. по перечню, предусмотренному Федеральным законом от 06.10.2003 N 131-ФЗ "Об общих принципах организации местного самоуправления в Российской Федерации", всего</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</si>
  <si>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 всего</t>
  </si>
  <si>
    <t>5.1.1.по перечню, предусмотренному ч.3, ст. 14 Федерального закона от 06.10.2003 № 131-ФЗ "Об общих принципах организации местного самоуправления в Российской Федерации", всего</t>
  </si>
  <si>
    <t>Постановление Кабинета Министров Чувашской Республики № 567 от 18 декабря 2012 г.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(с измененями и дополнениями)</t>
  </si>
  <si>
    <t>01.01.2013, 31.12.2020</t>
  </si>
  <si>
    <t xml:space="preserve">Постановление Кабинета Министров Чувашской Республики от 22 января 2014 г. N 15 "О государственной программе Чувашской Республики "Развитие физической культуры и спорта"" ( с изменениями и дополнениями)
</t>
  </si>
  <si>
    <t>в т.ч. За счет средств местных бюджетов</t>
  </si>
  <si>
    <t>0409</t>
  </si>
  <si>
    <t>0111</t>
  </si>
  <si>
    <t>0405</t>
  </si>
  <si>
    <t>0503</t>
  </si>
  <si>
    <t>0412</t>
  </si>
  <si>
    <t>0801</t>
  </si>
  <si>
    <t>0309</t>
  </si>
  <si>
    <t>0502</t>
  </si>
  <si>
    <t>0501</t>
  </si>
  <si>
    <t>0104</t>
  </si>
  <si>
    <t>0113</t>
  </si>
  <si>
    <t>Ц9902S6570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</si>
  <si>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</si>
  <si>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2023 г</t>
  </si>
  <si>
    <t>А110272770</t>
  </si>
  <si>
    <t>Ц4115L2990</t>
  </si>
  <si>
    <t xml:space="preserve">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Федерального закона от 06.10.2003 № 131-ФЗ "Об общих принципах организации местного самоуправления в Российской Федерации", всего
</t>
  </si>
  <si>
    <t>5.5.1. по предоставлению субсидий, в бюджет субъекта Российской Федерации, всего</t>
  </si>
  <si>
    <t>Постановление Кабинета Министров Чувашской Республики от 31 октября 2011 г. N 470 "О государственной программе Чувашской Республики "Управление общественными финансами и государственным долгом Чувашской Республики"" (с изменениями и дополнениями)</t>
  </si>
  <si>
    <t xml:space="preserve">  Правовое основание финансового обеспечения расходного полномочия муниципального образования</t>
  </si>
  <si>
    <t>в т.ч. За счет средств федерального бюджета</t>
  </si>
  <si>
    <t>в т.ч за счет средств регионального бюджета</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</si>
  <si>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</si>
  <si>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РЕЕСТРОВ  РАСХОДНЫХ  ОБЯЗАТЕЛЬСТВ   ХОРМАЛИНСКОГО СЕЛЬСКОГО ПОСЕЛЕНИЯ ИБРЕСИНСКОГО РАЙОНА ЧУВАШСКОЙ РЕСПУБЛИКИ</t>
  </si>
  <si>
    <t>РЕЕСТРОВ  РАСХОДНЫХ  ОБЯЗАТЕЛЬСТВ   ШИРТАНСКОГО СЕЛЬСКОГО ПОСЕЛЕНИЯ ИБРЕСИНСКОГО РАЙОНА ЧУВАШСКОЙ РЕСПУБЛИКИ</t>
  </si>
  <si>
    <t>РЕЕСТРОВ  РАСХОДНЫХ  ОБЯЗАТЕЛЬСТВ   НОВОЧУРАШЕВСКОГО СЕЛЬСКОГО ПОСЕЛЕНИЯ ИБРЕСИНСКОГО РАЙОНА ЧУВАШСКОЙ РЕСПУБЛИКИ</t>
  </si>
  <si>
    <t>РЕЕСТРОВ  РАСХОДНЫХ  ОБЯЗАТЕЛЬСТВ   МАЛОКАРМАЛИНСКОГО СЕЛЬСКОГО ПОСЕЛЕНИЯ ИБРЕСИНСКОГО РАЙОНА ЧУВАШСКОЙ РЕСПУБЛИКИ</t>
  </si>
  <si>
    <t>РЕЕСТРОВ  РАСХОДНЫХ  ОБЯЗАТЕЛЬСТВ   КИРОВСКОГО СЕЛЬСКОГО ПОСЕЛЕНИЯ ИБРЕСИНСКОГО РАЙОНА ЧУВАШСКОЙ РЕСПУБЛИКИ</t>
  </si>
  <si>
    <t>РЕЕСТРОВ  РАСХОДНЫХ  ОБЯЗАТЕЛЬСТВ   БУИНСКОГО СЕЛЬСКОГО ПОСЕЛЕНИЯ ИБРЕСИНСКОГО РАЙОНА ЧУВАШСКОЙ РЕСПУБЛИКИ</t>
  </si>
</sst>
</file>

<file path=xl/styles.xml><?xml version="1.0" encoding="utf-8"?>
<styleSheet xmlns="http://schemas.openxmlformats.org/spreadsheetml/2006/main">
  <numFmts count="3">
    <numFmt numFmtId="43" formatCode="_-* #,##0.00_р_._-;\-* #,##0.00_р_._-;_-* &quot;-&quot;??_р_._-;_-@_-"/>
    <numFmt numFmtId="164" formatCode="0.0"/>
    <numFmt numFmtId="165" formatCode="#,##0.0"/>
  </numFmts>
  <fonts count="56">
    <font>
      <sz val="11"/>
      <color theme="1"/>
      <name val="Calibri"/>
      <family val="2"/>
      <charset val="204"/>
      <scheme val="minor"/>
    </font>
    <font>
      <sz val="8"/>
      <name val="Times New Roman"/>
      <family val="1"/>
      <charset val="204"/>
    </font>
    <font>
      <sz val="11"/>
      <color indexed="8"/>
      <name val="Calibri"/>
      <family val="2"/>
      <charset val="204"/>
    </font>
    <font>
      <sz val="10"/>
      <color indexed="8"/>
      <name val="Arial"/>
      <family val="2"/>
      <charset val="204"/>
    </font>
    <font>
      <sz val="10"/>
      <name val="Arial"/>
      <family val="2"/>
      <charset val="204"/>
    </font>
    <font>
      <b/>
      <sz val="10"/>
      <color indexed="8"/>
      <name val="Arial"/>
      <family val="2"/>
      <charset val="204"/>
    </font>
    <font>
      <sz val="10"/>
      <color indexed="10"/>
      <name val="Arial"/>
      <family val="2"/>
      <charset val="204"/>
    </font>
    <font>
      <sz val="10"/>
      <color indexed="63"/>
      <name val="Arial"/>
      <family val="2"/>
    </font>
    <font>
      <sz val="10"/>
      <color indexed="10"/>
      <name val="Arial"/>
      <family val="2"/>
      <charset val="204"/>
    </font>
    <font>
      <sz val="10"/>
      <color indexed="60"/>
      <name val="Arial"/>
      <family val="2"/>
      <charset val="204"/>
    </font>
    <font>
      <b/>
      <sz val="10"/>
      <name val="Arial"/>
      <family val="2"/>
      <charset val="204"/>
    </font>
    <font>
      <sz val="11"/>
      <color indexed="8"/>
      <name val="Times New Roman"/>
      <family val="1"/>
      <charset val="204"/>
    </font>
    <font>
      <sz val="13"/>
      <color indexed="8"/>
      <name val="Times New Roman Cyr"/>
      <family val="1"/>
      <charset val="204"/>
    </font>
    <font>
      <sz val="11"/>
      <name val="Times New Roman"/>
      <family val="1"/>
      <charset val="204"/>
    </font>
    <font>
      <sz val="12"/>
      <color indexed="8"/>
      <name val="Times New Roman"/>
      <family val="1"/>
      <charset val="204"/>
    </font>
    <font>
      <b/>
      <sz val="11"/>
      <color indexed="8"/>
      <name val="Times New Roman Cyr"/>
      <family val="1"/>
      <charset val="204"/>
    </font>
    <font>
      <sz val="11"/>
      <color indexed="8"/>
      <name val="Times New Roman Cyr"/>
      <family val="1"/>
      <charset val="204"/>
    </font>
    <font>
      <b/>
      <sz val="9"/>
      <color indexed="8"/>
      <name val="Times New Roman Cyr"/>
      <family val="1"/>
      <charset val="204"/>
    </font>
    <font>
      <sz val="8"/>
      <color indexed="8"/>
      <name val="Arial"/>
      <family val="2"/>
      <charset val="204"/>
    </font>
    <font>
      <sz val="8"/>
      <name val="Arial"/>
      <family val="2"/>
      <charset val="204"/>
    </font>
    <font>
      <b/>
      <sz val="8"/>
      <name val="Arial"/>
      <family val="2"/>
      <charset val="204"/>
    </font>
    <font>
      <sz val="8"/>
      <color indexed="8"/>
      <name val="Times New Roman Cyr"/>
      <family val="1"/>
      <charset val="204"/>
    </font>
    <font>
      <sz val="9"/>
      <color indexed="8"/>
      <name val="Arial"/>
      <family val="2"/>
      <charset val="204"/>
    </font>
    <font>
      <sz val="9"/>
      <name val="Arial"/>
      <family val="2"/>
      <charset val="204"/>
    </font>
    <font>
      <sz val="9"/>
      <color indexed="8"/>
      <name val="Times New Roman"/>
      <family val="1"/>
      <charset val="204"/>
    </font>
    <font>
      <b/>
      <sz val="9"/>
      <color indexed="8"/>
      <name val="Arial"/>
      <family val="2"/>
      <charset val="204"/>
    </font>
    <font>
      <sz val="9"/>
      <color indexed="64"/>
      <name val="Arial"/>
      <family val="2"/>
    </font>
    <font>
      <b/>
      <sz val="9"/>
      <color indexed="8"/>
      <name val="Times New Roman"/>
      <family val="1"/>
      <charset val="204"/>
    </font>
    <font>
      <sz val="9"/>
      <color indexed="8"/>
      <name val="Times New Roman Cyr"/>
      <family val="1"/>
      <charset val="204"/>
    </font>
    <font>
      <sz val="10"/>
      <color indexed="8"/>
      <name val="Times New Roman Cyr"/>
      <family val="1"/>
      <charset val="204"/>
    </font>
    <font>
      <sz val="10"/>
      <color indexed="12"/>
      <name val="Times New Roman Cyr"/>
      <family val="1"/>
      <charset val="204"/>
    </font>
    <font>
      <b/>
      <sz val="10"/>
      <color indexed="8"/>
      <name val="Times New Roman Cyr"/>
      <family val="1"/>
      <charset val="204"/>
    </font>
    <font>
      <sz val="10"/>
      <color indexed="8"/>
      <name val="Times New Roman"/>
      <family val="1"/>
      <charset val="204"/>
    </font>
    <font>
      <sz val="10"/>
      <name val="Times New Roman"/>
      <family val="1"/>
      <charset val="204"/>
    </font>
    <font>
      <sz val="10"/>
      <color indexed="12"/>
      <name val="Arial"/>
      <family val="2"/>
      <charset val="204"/>
    </font>
    <font>
      <sz val="10"/>
      <color indexed="12"/>
      <name val="Times New Roman"/>
      <family val="1"/>
      <charset val="204"/>
    </font>
    <font>
      <b/>
      <sz val="10"/>
      <name val="Times New Roman"/>
      <family val="1"/>
      <charset val="204"/>
    </font>
    <font>
      <b/>
      <sz val="10"/>
      <color indexed="12"/>
      <name val="Arial"/>
      <family val="2"/>
      <charset val="204"/>
    </font>
    <font>
      <i/>
      <sz val="10"/>
      <color indexed="8"/>
      <name val="Arial"/>
      <family val="2"/>
      <charset val="204"/>
    </font>
    <font>
      <b/>
      <i/>
      <sz val="10"/>
      <color indexed="8"/>
      <name val="Times New Roman Cyr"/>
      <family val="1"/>
      <charset val="204"/>
    </font>
    <font>
      <b/>
      <i/>
      <sz val="10"/>
      <name val="Times New Roman"/>
      <family val="1"/>
      <charset val="204"/>
    </font>
    <font>
      <b/>
      <i/>
      <sz val="10"/>
      <name val="Arial"/>
      <family val="2"/>
      <charset val="204"/>
    </font>
    <font>
      <b/>
      <i/>
      <sz val="10"/>
      <color indexed="8"/>
      <name val="Arial"/>
      <family val="2"/>
      <charset val="204"/>
    </font>
    <font>
      <b/>
      <i/>
      <sz val="10"/>
      <color indexed="12"/>
      <name val="Arial"/>
      <family val="2"/>
      <charset val="204"/>
    </font>
    <font>
      <i/>
      <sz val="10"/>
      <color indexed="8"/>
      <name val="Times New Roman Cyr"/>
      <family val="1"/>
      <charset val="204"/>
    </font>
    <font>
      <i/>
      <sz val="10"/>
      <name val="Times New Roman"/>
      <family val="1"/>
      <charset val="204"/>
    </font>
    <font>
      <i/>
      <sz val="10"/>
      <name val="Arial"/>
      <family val="2"/>
      <charset val="204"/>
    </font>
    <font>
      <i/>
      <sz val="10"/>
      <color indexed="12"/>
      <name val="Arial"/>
      <family val="2"/>
      <charset val="204"/>
    </font>
    <font>
      <b/>
      <sz val="10"/>
      <color indexed="8"/>
      <name val="Times New Roman Cyr"/>
      <charset val="204"/>
    </font>
    <font>
      <sz val="10"/>
      <color indexed="8"/>
      <name val="Times New Roman Cyr"/>
      <charset val="204"/>
    </font>
    <font>
      <sz val="8"/>
      <color indexed="64"/>
      <name val="Arial"/>
      <family val="2"/>
    </font>
    <font>
      <sz val="8"/>
      <color indexed="8"/>
      <name val="Arial"/>
      <family val="2"/>
    </font>
    <font>
      <sz val="8"/>
      <color indexed="64"/>
      <name val="Arial"/>
      <family val="2"/>
      <charset val="204"/>
    </font>
    <font>
      <b/>
      <sz val="8"/>
      <color indexed="8"/>
      <name val="Arial"/>
      <family val="2"/>
      <charset val="204"/>
    </font>
    <font>
      <b/>
      <sz val="9"/>
      <color indexed="8"/>
      <name val="Times New Roman Cyr"/>
      <charset val="204"/>
    </font>
    <font>
      <b/>
      <sz val="8"/>
      <color indexed="8"/>
      <name val="Times New Roman Cyr"/>
      <family val="1"/>
      <charset val="204"/>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9"/>
      </patternFill>
    </fill>
    <fill>
      <patternFill patternType="solid">
        <fgColor indexed="13"/>
        <bgColor indexed="64"/>
      </patternFill>
    </fill>
    <fill>
      <patternFill patternType="solid">
        <fgColor indexed="45"/>
        <bgColor indexed="64"/>
      </patternFill>
    </fill>
    <fill>
      <patternFill patternType="solid">
        <fgColor indexed="46"/>
        <bgColor indexed="64"/>
      </patternFill>
    </fill>
  </fills>
  <borders count="8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8"/>
      </top>
      <bottom/>
      <diagonal/>
    </border>
    <border>
      <left/>
      <right style="thin">
        <color indexed="8"/>
      </right>
      <top/>
      <bottom style="thin">
        <color indexed="8"/>
      </bottom>
      <diagonal/>
    </border>
    <border>
      <left style="medium">
        <color indexed="64"/>
      </left>
      <right style="medium">
        <color indexed="64"/>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diagonal/>
    </border>
    <border>
      <left style="medium">
        <color indexed="64"/>
      </left>
      <right style="medium">
        <color indexed="64"/>
      </right>
      <top/>
      <bottom style="thin">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top/>
      <bottom/>
      <diagonal/>
    </border>
    <border>
      <left/>
      <right style="thin">
        <color indexed="8"/>
      </right>
      <top style="thin">
        <color indexed="64"/>
      </top>
      <bottom/>
      <diagonal/>
    </border>
    <border>
      <left/>
      <right style="thin">
        <color indexed="8"/>
      </right>
      <top/>
      <bottom/>
      <diagonal/>
    </border>
    <border>
      <left/>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8"/>
      </left>
      <right/>
      <top/>
      <bottom style="thin">
        <color indexed="8"/>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medium">
        <color indexed="64"/>
      </left>
      <right style="thin">
        <color indexed="8"/>
      </right>
      <top style="thin">
        <color indexed="64"/>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style="thin">
        <color indexed="8"/>
      </top>
      <bottom/>
      <diagonal/>
    </border>
    <border>
      <left/>
      <right style="thin">
        <color indexed="8"/>
      </right>
      <top style="thin">
        <color indexed="8"/>
      </top>
      <bottom/>
      <diagonal/>
    </border>
  </borders>
  <cellStyleXfs count="4">
    <xf numFmtId="0" fontId="0" fillId="0" borderId="0"/>
    <xf numFmtId="0" fontId="7" fillId="0" borderId="0"/>
    <xf numFmtId="49" fontId="1" fillId="0" borderId="1">
      <alignment horizontal="center" wrapText="1"/>
    </xf>
    <xf numFmtId="43" fontId="2" fillId="0" borderId="0" applyFont="0" applyFill="0" applyBorder="0" applyAlignment="0" applyProtection="0"/>
  </cellStyleXfs>
  <cellXfs count="1060">
    <xf numFmtId="0" fontId="0" fillId="0" borderId="0" xfId="0"/>
    <xf numFmtId="49" fontId="3" fillId="2" borderId="2" xfId="0" applyNumberFormat="1" applyFont="1" applyFill="1" applyBorder="1"/>
    <xf numFmtId="0" fontId="3" fillId="0" borderId="0" xfId="0" applyNumberFormat="1" applyFont="1"/>
    <xf numFmtId="0" fontId="3" fillId="0" borderId="0" xfId="0" applyNumberFormat="1" applyFont="1" applyAlignment="1">
      <alignment horizontal="center" vertical="center"/>
    </xf>
    <xf numFmtId="0" fontId="3" fillId="0" borderId="3" xfId="0" applyNumberFormat="1" applyFont="1" applyBorder="1" applyAlignment="1">
      <alignment horizontal="center" vertical="center"/>
    </xf>
    <xf numFmtId="0" fontId="3" fillId="0" borderId="3" xfId="0" applyNumberFormat="1" applyFont="1" applyBorder="1"/>
    <xf numFmtId="0" fontId="3" fillId="0" borderId="0" xfId="0" applyNumberFormat="1" applyFont="1" applyBorder="1"/>
    <xf numFmtId="0" fontId="4" fillId="0" borderId="4"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3" fillId="3" borderId="5"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3" fillId="2" borderId="2" xfId="0" applyNumberFormat="1" applyFont="1" applyFill="1" applyBorder="1"/>
    <xf numFmtId="0" fontId="4" fillId="4" borderId="2"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8" xfId="0" applyNumberFormat="1" applyFont="1" applyFill="1" applyBorder="1"/>
    <xf numFmtId="0" fontId="3" fillId="2" borderId="9" xfId="0" applyNumberFormat="1" applyFont="1" applyFill="1" applyBorder="1" applyAlignment="1">
      <alignment horizontal="center" vertical="center"/>
    </xf>
    <xf numFmtId="0" fontId="3" fillId="2" borderId="6" xfId="0" applyNumberFormat="1" applyFont="1" applyFill="1" applyBorder="1"/>
    <xf numFmtId="0" fontId="3" fillId="2" borderId="2" xfId="0" applyNumberFormat="1" applyFont="1" applyFill="1" applyBorder="1" applyAlignment="1">
      <alignment wrapText="1"/>
    </xf>
    <xf numFmtId="0" fontId="3" fillId="2" borderId="10" xfId="0" applyNumberFormat="1" applyFont="1" applyFill="1" applyBorder="1" applyAlignment="1">
      <alignment vertical="top" wrapText="1"/>
    </xf>
    <xf numFmtId="0" fontId="3" fillId="2" borderId="10" xfId="0" applyNumberFormat="1" applyFont="1" applyFill="1" applyBorder="1"/>
    <xf numFmtId="0" fontId="3" fillId="2" borderId="1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3" fillId="2" borderId="12"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4" fillId="2" borderId="14"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8" fillId="0" borderId="0" xfId="0" applyNumberFormat="1" applyFont="1"/>
    <xf numFmtId="0" fontId="9" fillId="0" borderId="0" xfId="0" applyNumberFormat="1" applyFont="1"/>
    <xf numFmtId="0" fontId="4" fillId="0" borderId="8"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5" fillId="0" borderId="0" xfId="0" applyNumberFormat="1" applyFont="1"/>
    <xf numFmtId="0" fontId="10" fillId="4" borderId="2" xfId="0" applyNumberFormat="1" applyFont="1" applyFill="1" applyBorder="1" applyAlignment="1">
      <alignment horizontal="center" vertical="center"/>
    </xf>
    <xf numFmtId="0" fontId="12" fillId="2" borderId="3" xfId="0" applyFont="1" applyFill="1" applyBorder="1" applyAlignment="1"/>
    <xf numFmtId="0" fontId="11" fillId="2" borderId="3" xfId="0" applyFont="1" applyFill="1" applyBorder="1"/>
    <xf numFmtId="0" fontId="11" fillId="2" borderId="0" xfId="0" applyFont="1" applyFill="1" applyBorder="1"/>
    <xf numFmtId="49" fontId="11" fillId="2" borderId="0" xfId="0" applyNumberFormat="1" applyFont="1" applyFill="1" applyBorder="1" applyAlignment="1">
      <alignment wrapText="1"/>
    </xf>
    <xf numFmtId="0" fontId="11" fillId="0" borderId="0" xfId="0" applyFont="1"/>
    <xf numFmtId="0" fontId="12" fillId="2" borderId="0" xfId="0" applyFont="1" applyFill="1" applyBorder="1" applyAlignment="1"/>
    <xf numFmtId="0" fontId="11" fillId="2" borderId="0" xfId="0" applyFont="1" applyFill="1"/>
    <xf numFmtId="0" fontId="12" fillId="2" borderId="3" xfId="0" applyFont="1" applyFill="1" applyBorder="1" applyAlignment="1">
      <alignment horizontal="center" vertical="top"/>
    </xf>
    <xf numFmtId="0" fontId="13" fillId="0" borderId="0" xfId="0" applyFont="1" applyFill="1" applyBorder="1" applyAlignment="1">
      <alignment horizontal="left"/>
    </xf>
    <xf numFmtId="49" fontId="11" fillId="2" borderId="0" xfId="0" applyNumberFormat="1" applyFont="1" applyFill="1" applyAlignment="1">
      <alignment wrapText="1"/>
    </xf>
    <xf numFmtId="0" fontId="14" fillId="2" borderId="0" xfId="0" applyFont="1" applyFill="1" applyBorder="1"/>
    <xf numFmtId="0" fontId="14" fillId="2" borderId="0" xfId="0" applyFont="1" applyFill="1"/>
    <xf numFmtId="0" fontId="15" fillId="0" borderId="0" xfId="0" applyFont="1" applyAlignment="1">
      <alignment horizontal="center" wrapText="1"/>
    </xf>
    <xf numFmtId="0" fontId="16" fillId="0" borderId="0" xfId="0" applyFont="1"/>
    <xf numFmtId="0" fontId="17" fillId="0" borderId="0" xfId="0" applyFont="1" applyAlignment="1"/>
    <xf numFmtId="0" fontId="18" fillId="6" borderId="1" xfId="0" applyNumberFormat="1" applyFont="1" applyFill="1" applyBorder="1" applyAlignment="1">
      <alignment horizontal="center" vertical="top" wrapText="1"/>
    </xf>
    <xf numFmtId="0" fontId="18" fillId="2" borderId="6" xfId="0" applyNumberFormat="1" applyFont="1" applyFill="1" applyBorder="1"/>
    <xf numFmtId="0" fontId="18" fillId="2" borderId="2" xfId="0" applyNumberFormat="1" applyFont="1" applyFill="1" applyBorder="1" applyAlignment="1">
      <alignment wrapText="1"/>
    </xf>
    <xf numFmtId="0" fontId="18" fillId="0" borderId="6" xfId="0" applyNumberFormat="1" applyFont="1" applyBorder="1" applyAlignment="1">
      <alignment horizontal="center" wrapText="1"/>
    </xf>
    <xf numFmtId="0" fontId="18" fillId="6" borderId="16" xfId="0" applyNumberFormat="1" applyFont="1" applyFill="1" applyBorder="1" applyAlignment="1">
      <alignment horizontal="center" vertical="top" wrapText="1"/>
    </xf>
    <xf numFmtId="0" fontId="18" fillId="2" borderId="10" xfId="0" applyNumberFormat="1" applyFont="1" applyFill="1" applyBorder="1" applyAlignment="1">
      <alignment vertical="top" wrapText="1"/>
    </xf>
    <xf numFmtId="0" fontId="18" fillId="0" borderId="2" xfId="0" applyNumberFormat="1" applyFont="1" applyBorder="1" applyAlignment="1">
      <alignment wrapText="1"/>
    </xf>
    <xf numFmtId="0" fontId="18" fillId="6" borderId="17" xfId="0" applyNumberFormat="1" applyFont="1" applyFill="1" applyBorder="1" applyAlignment="1">
      <alignment horizontal="center" vertical="top" wrapText="1"/>
    </xf>
    <xf numFmtId="0" fontId="18" fillId="2" borderId="2" xfId="0" applyNumberFormat="1" applyFont="1" applyFill="1" applyBorder="1"/>
    <xf numFmtId="0" fontId="18" fillId="2" borderId="6" xfId="0" applyNumberFormat="1" applyFont="1" applyFill="1" applyBorder="1" applyAlignment="1">
      <alignment wrapText="1"/>
    </xf>
    <xf numFmtId="0" fontId="18" fillId="6" borderId="18" xfId="0" applyNumberFormat="1" applyFont="1" applyFill="1" applyBorder="1" applyAlignment="1">
      <alignment horizontal="center" vertical="top" wrapText="1"/>
    </xf>
    <xf numFmtId="0" fontId="19" fillId="2" borderId="8" xfId="0" applyNumberFormat="1" applyFont="1" applyFill="1" applyBorder="1" applyAlignment="1">
      <alignment vertical="top" wrapText="1"/>
    </xf>
    <xf numFmtId="0" fontId="19" fillId="2" borderId="2" xfId="0" applyNumberFormat="1" applyFont="1" applyFill="1" applyBorder="1" applyAlignment="1">
      <alignment horizontal="distributed" vertical="top" wrapText="1"/>
    </xf>
    <xf numFmtId="0" fontId="18" fillId="0" borderId="2" xfId="3" applyNumberFormat="1" applyFont="1" applyFill="1" applyBorder="1" applyAlignment="1">
      <alignment horizontal="distributed" vertical="top" wrapText="1"/>
    </xf>
    <xf numFmtId="0" fontId="18" fillId="0" borderId="0" xfId="0" applyNumberFormat="1" applyFont="1"/>
    <xf numFmtId="0" fontId="18" fillId="2" borderId="2" xfId="0" applyNumberFormat="1" applyFont="1" applyFill="1" applyBorder="1" applyAlignment="1">
      <alignment horizontal="distributed" vertical="top"/>
    </xf>
    <xf numFmtId="0" fontId="18" fillId="0" borderId="0" xfId="0" applyNumberFormat="1" applyFont="1" applyAlignment="1">
      <alignment wrapText="1"/>
    </xf>
    <xf numFmtId="0" fontId="20" fillId="4" borderId="2" xfId="0" applyNumberFormat="1" applyFont="1" applyFill="1" applyBorder="1" applyAlignment="1">
      <alignment horizontal="center" vertical="center"/>
    </xf>
    <xf numFmtId="0" fontId="20" fillId="2" borderId="2"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18" fillId="2" borderId="8" xfId="0" applyNumberFormat="1" applyFont="1" applyFill="1" applyBorder="1"/>
    <xf numFmtId="0" fontId="18" fillId="6" borderId="2" xfId="0" applyNumberFormat="1" applyFont="1" applyFill="1" applyBorder="1" applyAlignment="1">
      <alignment horizontal="center" vertical="top" wrapText="1"/>
    </xf>
    <xf numFmtId="0" fontId="19" fillId="2" borderId="8" xfId="0" applyNumberFormat="1" applyFont="1" applyFill="1" applyBorder="1" applyAlignment="1">
      <alignment horizontal="distributed" wrapText="1"/>
    </xf>
    <xf numFmtId="0" fontId="18" fillId="0" borderId="8" xfId="3" applyNumberFormat="1" applyFont="1" applyFill="1" applyBorder="1" applyAlignment="1">
      <alignment horizontal="distributed" wrapText="1"/>
    </xf>
    <xf numFmtId="0" fontId="19" fillId="2" borderId="19" xfId="0" applyNumberFormat="1" applyFont="1" applyFill="1" applyBorder="1" applyAlignment="1">
      <alignment horizontal="distributed" wrapText="1"/>
    </xf>
    <xf numFmtId="0" fontId="18" fillId="0" borderId="19" xfId="3" applyNumberFormat="1" applyFont="1" applyFill="1" applyBorder="1" applyAlignment="1">
      <alignment horizontal="distributed" wrapText="1"/>
    </xf>
    <xf numFmtId="0" fontId="19" fillId="0" borderId="20" xfId="0" applyNumberFormat="1" applyFont="1" applyBorder="1" applyAlignment="1">
      <alignment wrapText="1"/>
    </xf>
    <xf numFmtId="0" fontId="19" fillId="0" borderId="2" xfId="0" applyNumberFormat="1" applyFont="1" applyBorder="1" applyAlignment="1">
      <alignment wrapText="1"/>
    </xf>
    <xf numFmtId="0" fontId="19" fillId="0" borderId="10" xfId="0" applyNumberFormat="1" applyFont="1" applyBorder="1" applyAlignment="1">
      <alignment wrapText="1"/>
    </xf>
    <xf numFmtId="0" fontId="18" fillId="2" borderId="2" xfId="0" applyNumberFormat="1" applyFont="1" applyFill="1" applyBorder="1" applyAlignment="1">
      <alignment vertical="top" wrapText="1"/>
    </xf>
    <xf numFmtId="0" fontId="18" fillId="6" borderId="21" xfId="0" applyNumberFormat="1" applyFont="1" applyFill="1" applyBorder="1" applyAlignment="1">
      <alignment vertical="top" wrapText="1"/>
    </xf>
    <xf numFmtId="0" fontId="18" fillId="0" borderId="8" xfId="0" applyNumberFormat="1" applyFont="1" applyBorder="1" applyAlignment="1">
      <alignment wrapText="1"/>
    </xf>
    <xf numFmtId="0" fontId="19" fillId="2" borderId="4" xfId="0" applyNumberFormat="1" applyFont="1" applyFill="1" applyBorder="1" applyAlignment="1">
      <alignment vertical="top" wrapText="1"/>
    </xf>
    <xf numFmtId="0" fontId="18" fillId="7" borderId="2" xfId="0" applyNumberFormat="1" applyFont="1" applyFill="1" applyBorder="1"/>
    <xf numFmtId="0" fontId="19" fillId="4" borderId="2" xfId="0" applyNumberFormat="1" applyFont="1" applyFill="1" applyBorder="1" applyAlignment="1">
      <alignment horizontal="center" vertical="center"/>
    </xf>
    <xf numFmtId="0" fontId="19" fillId="2" borderId="2" xfId="0" applyNumberFormat="1" applyFont="1" applyFill="1" applyBorder="1" applyAlignment="1">
      <alignment horizontal="center" vertical="center"/>
    </xf>
    <xf numFmtId="0" fontId="19" fillId="2" borderId="6" xfId="0" applyNumberFormat="1" applyFont="1" applyFill="1" applyBorder="1" applyAlignment="1">
      <alignment horizontal="center" vertical="center"/>
    </xf>
    <xf numFmtId="0" fontId="19" fillId="5" borderId="2" xfId="0" applyNumberFormat="1" applyFont="1" applyFill="1" applyBorder="1" applyAlignment="1">
      <alignment horizontal="center" vertical="center"/>
    </xf>
    <xf numFmtId="0" fontId="20" fillId="8" borderId="2" xfId="0" applyNumberFormat="1" applyFont="1" applyFill="1" applyBorder="1" applyAlignment="1">
      <alignment horizontal="center" vertical="center"/>
    </xf>
    <xf numFmtId="0" fontId="19" fillId="8" borderId="2" xfId="0" applyNumberFormat="1" applyFont="1" applyFill="1" applyBorder="1" applyAlignment="1">
      <alignment horizontal="center" vertical="center"/>
    </xf>
    <xf numFmtId="0" fontId="18" fillId="6" borderId="22" xfId="0" applyNumberFormat="1" applyFont="1" applyFill="1" applyBorder="1" applyAlignment="1">
      <alignment horizontal="center" vertical="top" wrapText="1"/>
    </xf>
    <xf numFmtId="0" fontId="20" fillId="9" borderId="2" xfId="0" applyNumberFormat="1" applyFont="1" applyFill="1" applyBorder="1" applyAlignment="1">
      <alignment horizontal="center" vertical="center"/>
    </xf>
    <xf numFmtId="0" fontId="19" fillId="9" borderId="2" xfId="0" applyNumberFormat="1" applyFont="1" applyFill="1" applyBorder="1" applyAlignment="1">
      <alignment horizontal="center" vertical="center"/>
    </xf>
    <xf numFmtId="0" fontId="19" fillId="0" borderId="23" xfId="0" applyNumberFormat="1" applyFont="1" applyBorder="1" applyAlignment="1">
      <alignment wrapText="1"/>
    </xf>
    <xf numFmtId="0" fontId="18" fillId="6" borderId="24" xfId="0" applyNumberFormat="1" applyFont="1" applyFill="1" applyBorder="1" applyAlignment="1">
      <alignment vertical="top" wrapText="1"/>
    </xf>
    <xf numFmtId="0" fontId="18" fillId="6" borderId="25" xfId="0" applyNumberFormat="1" applyFont="1" applyFill="1" applyBorder="1" applyAlignment="1">
      <alignment vertical="top" wrapText="1"/>
    </xf>
    <xf numFmtId="0" fontId="18" fillId="2" borderId="8" xfId="0" applyNumberFormat="1" applyFont="1" applyFill="1" applyBorder="1" applyAlignment="1">
      <alignment vertical="top" wrapText="1"/>
    </xf>
    <xf numFmtId="0" fontId="18" fillId="6" borderId="26" xfId="0" applyNumberFormat="1" applyFont="1" applyFill="1" applyBorder="1" applyAlignment="1">
      <alignment vertical="top" wrapText="1"/>
    </xf>
    <xf numFmtId="0" fontId="18" fillId="6" borderId="16" xfId="0" applyNumberFormat="1" applyFont="1" applyFill="1" applyBorder="1" applyAlignment="1">
      <alignment vertical="top" wrapText="1"/>
    </xf>
    <xf numFmtId="0" fontId="18" fillId="2" borderId="6" xfId="0" applyNumberFormat="1" applyFont="1" applyFill="1" applyBorder="1" applyAlignment="1">
      <alignment vertical="top" wrapText="1"/>
    </xf>
    <xf numFmtId="0" fontId="18" fillId="6" borderId="18" xfId="0" applyNumberFormat="1" applyFont="1" applyFill="1" applyBorder="1" applyAlignment="1">
      <alignment vertical="top" wrapText="1"/>
    </xf>
    <xf numFmtId="0" fontId="21" fillId="2" borderId="3" xfId="0" applyFont="1" applyFill="1" applyBorder="1" applyAlignment="1">
      <alignment horizontal="center" vertical="top"/>
    </xf>
    <xf numFmtId="0" fontId="18" fillId="2" borderId="6" xfId="0" applyNumberFormat="1" applyFont="1" applyFill="1" applyBorder="1" applyAlignment="1">
      <alignment horizontal="center"/>
    </xf>
    <xf numFmtId="0" fontId="22" fillId="3" borderId="27" xfId="0" applyNumberFormat="1" applyFont="1" applyFill="1" applyBorder="1" applyAlignment="1">
      <alignment horizontal="justify" wrapText="1"/>
    </xf>
    <xf numFmtId="0" fontId="22" fillId="2" borderId="27" xfId="0" applyNumberFormat="1" applyFont="1" applyFill="1" applyBorder="1" applyAlignment="1">
      <alignment horizontal="justify" wrapText="1"/>
    </xf>
    <xf numFmtId="0" fontId="22" fillId="2" borderId="28" xfId="0" applyNumberFormat="1" applyFont="1" applyFill="1" applyBorder="1" applyAlignment="1">
      <alignment horizontal="justify" wrapText="1"/>
    </xf>
    <xf numFmtId="0" fontId="22" fillId="2" borderId="29" xfId="0" applyNumberFormat="1" applyFont="1" applyFill="1" applyBorder="1" applyAlignment="1">
      <alignment horizontal="justify" wrapText="1"/>
    </xf>
    <xf numFmtId="0" fontId="23" fillId="0" borderId="23" xfId="0" applyNumberFormat="1" applyFont="1" applyBorder="1" applyAlignment="1">
      <alignment wrapText="1"/>
    </xf>
    <xf numFmtId="0" fontId="24" fillId="0" borderId="0" xfId="0" applyFont="1" applyAlignment="1">
      <alignment wrapText="1"/>
    </xf>
    <xf numFmtId="0" fontId="25" fillId="2" borderId="27" xfId="0" applyNumberFormat="1" applyFont="1" applyFill="1" applyBorder="1" applyAlignment="1">
      <alignment horizontal="justify" wrapText="1"/>
    </xf>
    <xf numFmtId="0" fontId="23" fillId="0" borderId="6" xfId="0" applyNumberFormat="1" applyFont="1" applyBorder="1" applyAlignment="1">
      <alignment wrapText="1"/>
    </xf>
    <xf numFmtId="0" fontId="22" fillId="2" borderId="2" xfId="0" applyNumberFormat="1" applyFont="1" applyFill="1" applyBorder="1" applyAlignment="1">
      <alignment horizontal="justify" wrapText="1"/>
    </xf>
    <xf numFmtId="0" fontId="22" fillId="0" borderId="2" xfId="0" applyNumberFormat="1" applyFont="1" applyBorder="1"/>
    <xf numFmtId="0" fontId="22" fillId="2" borderId="30" xfId="0" applyNumberFormat="1" applyFont="1" applyFill="1" applyBorder="1" applyAlignment="1">
      <alignment wrapText="1"/>
    </xf>
    <xf numFmtId="0" fontId="22" fillId="2" borderId="31" xfId="0" applyNumberFormat="1" applyFont="1" applyFill="1" applyBorder="1" applyAlignment="1">
      <alignment wrapText="1"/>
    </xf>
    <xf numFmtId="0" fontId="23" fillId="0" borderId="2" xfId="0" applyNumberFormat="1" applyFont="1" applyBorder="1" applyAlignment="1">
      <alignment vertical="top" wrapText="1"/>
    </xf>
    <xf numFmtId="2" fontId="26" fillId="7" borderId="2" xfId="1" applyNumberFormat="1" applyFont="1" applyFill="1" applyBorder="1" applyAlignment="1">
      <alignment horizontal="justify" vertical="top" wrapText="1"/>
    </xf>
    <xf numFmtId="0" fontId="27" fillId="0" borderId="32" xfId="0" applyFont="1" applyBorder="1" applyAlignment="1">
      <alignment horizontal="justify" vertical="top" wrapText="1"/>
    </xf>
    <xf numFmtId="0" fontId="22" fillId="2" borderId="29" xfId="0" applyNumberFormat="1" applyFont="1" applyFill="1" applyBorder="1" applyAlignment="1">
      <alignment horizontal="center" wrapText="1"/>
    </xf>
    <xf numFmtId="0" fontId="27" fillId="0" borderId="0" xfId="0" applyFont="1" applyAlignment="1">
      <alignment wrapText="1"/>
    </xf>
    <xf numFmtId="0" fontId="23" fillId="2" borderId="2" xfId="0" applyNumberFormat="1" applyFont="1" applyFill="1" applyBorder="1" applyAlignment="1">
      <alignment horizontal="center" vertical="center"/>
    </xf>
    <xf numFmtId="0" fontId="28" fillId="2" borderId="3" xfId="0" applyFont="1" applyFill="1" applyBorder="1" applyAlignment="1">
      <alignment horizontal="center" vertical="top"/>
    </xf>
    <xf numFmtId="0" fontId="3" fillId="2" borderId="15" xfId="0" applyNumberFormat="1" applyFont="1" applyFill="1" applyBorder="1" applyAlignment="1">
      <alignment vertical="center"/>
    </xf>
    <xf numFmtId="0" fontId="29" fillId="2" borderId="3" xfId="0" applyFont="1" applyFill="1" applyBorder="1" applyAlignment="1">
      <alignment horizontal="center" vertical="top"/>
    </xf>
    <xf numFmtId="0" fontId="18" fillId="2" borderId="8" xfId="0" applyNumberFormat="1" applyFont="1" applyFill="1" applyBorder="1" applyAlignment="1">
      <alignment wrapText="1"/>
    </xf>
    <xf numFmtId="0" fontId="18" fillId="2" borderId="10" xfId="0" applyNumberFormat="1" applyFont="1" applyFill="1" applyBorder="1" applyAlignment="1">
      <alignment wrapText="1"/>
    </xf>
    <xf numFmtId="0" fontId="22" fillId="2" borderId="33" xfId="0" applyNumberFormat="1" applyFont="1" applyFill="1" applyBorder="1" applyAlignment="1">
      <alignment wrapText="1"/>
    </xf>
    <xf numFmtId="0" fontId="18" fillId="2" borderId="19" xfId="0" applyNumberFormat="1" applyFont="1" applyFill="1" applyBorder="1" applyAlignment="1">
      <alignment wrapText="1"/>
    </xf>
    <xf numFmtId="0" fontId="18" fillId="2" borderId="0" xfId="0" applyNumberFormat="1" applyFont="1" applyFill="1" applyBorder="1" applyAlignment="1">
      <alignment wrapText="1"/>
    </xf>
    <xf numFmtId="0" fontId="18" fillId="2" borderId="3" xfId="0" applyNumberFormat="1" applyFont="1" applyFill="1" applyBorder="1" applyAlignment="1">
      <alignment wrapText="1"/>
    </xf>
    <xf numFmtId="0" fontId="18" fillId="6" borderId="8" xfId="0" applyNumberFormat="1" applyFont="1" applyFill="1" applyBorder="1" applyAlignment="1">
      <alignment vertical="top" wrapText="1"/>
    </xf>
    <xf numFmtId="0" fontId="18" fillId="6" borderId="10" xfId="0" applyNumberFormat="1" applyFont="1" applyFill="1" applyBorder="1" applyAlignment="1">
      <alignment vertical="top" wrapText="1"/>
    </xf>
    <xf numFmtId="0" fontId="18" fillId="6" borderId="6" xfId="0" applyNumberFormat="1" applyFont="1" applyFill="1" applyBorder="1" applyAlignment="1">
      <alignment vertical="top" wrapText="1"/>
    </xf>
    <xf numFmtId="0" fontId="18" fillId="2" borderId="34" xfId="0" applyNumberFormat="1" applyFont="1" applyFill="1" applyBorder="1" applyAlignment="1">
      <alignment wrapText="1"/>
    </xf>
    <xf numFmtId="0" fontId="18" fillId="6" borderId="35" xfId="0" applyNumberFormat="1" applyFont="1" applyFill="1" applyBorder="1" applyAlignment="1">
      <alignment horizontal="center" vertical="top" wrapText="1"/>
    </xf>
    <xf numFmtId="0" fontId="18" fillId="2" borderId="11" xfId="0" applyNumberFormat="1" applyFont="1" applyFill="1" applyBorder="1"/>
    <xf numFmtId="0" fontId="23" fillId="0" borderId="19" xfId="0" applyNumberFormat="1" applyFont="1" applyFill="1" applyBorder="1" applyAlignment="1">
      <alignment horizontal="center" vertical="center" wrapText="1"/>
    </xf>
    <xf numFmtId="0" fontId="23" fillId="0" borderId="4" xfId="0" applyNumberFormat="1" applyFont="1" applyFill="1" applyBorder="1" applyAlignment="1">
      <alignment horizontal="center" vertical="center"/>
    </xf>
    <xf numFmtId="0" fontId="22" fillId="5" borderId="2" xfId="0" applyNumberFormat="1" applyFont="1" applyFill="1" applyBorder="1"/>
    <xf numFmtId="0" fontId="22" fillId="4" borderId="2" xfId="0" applyNumberFormat="1" applyFont="1" applyFill="1" applyBorder="1"/>
    <xf numFmtId="0" fontId="22" fillId="3" borderId="2" xfId="0" applyNumberFormat="1" applyFont="1" applyFill="1" applyBorder="1"/>
    <xf numFmtId="0" fontId="22" fillId="2" borderId="2" xfId="0" applyNumberFormat="1" applyFont="1" applyFill="1" applyBorder="1"/>
    <xf numFmtId="0" fontId="25" fillId="2" borderId="2" xfId="0" applyNumberFormat="1" applyFont="1" applyFill="1" applyBorder="1"/>
    <xf numFmtId="0" fontId="25" fillId="4" borderId="2" xfId="0" applyNumberFormat="1" applyFont="1" applyFill="1" applyBorder="1"/>
    <xf numFmtId="0" fontId="22" fillId="2" borderId="8" xfId="0" applyNumberFormat="1" applyFont="1" applyFill="1" applyBorder="1"/>
    <xf numFmtId="0" fontId="22" fillId="4" borderId="8" xfId="0" applyNumberFormat="1" applyFont="1" applyFill="1" applyBorder="1"/>
    <xf numFmtId="0" fontId="22" fillId="5" borderId="6" xfId="0" applyNumberFormat="1" applyFont="1" applyFill="1" applyBorder="1"/>
    <xf numFmtId="0" fontId="22" fillId="2" borderId="6" xfId="0" applyNumberFormat="1" applyFont="1" applyFill="1" applyBorder="1"/>
    <xf numFmtId="0" fontId="22" fillId="4" borderId="6" xfId="0" applyNumberFormat="1" applyFont="1" applyFill="1" applyBorder="1"/>
    <xf numFmtId="0" fontId="22" fillId="7" borderId="6" xfId="0" applyNumberFormat="1" applyFont="1" applyFill="1" applyBorder="1"/>
    <xf numFmtId="0" fontId="22" fillId="4" borderId="0" xfId="0" applyNumberFormat="1" applyFont="1" applyFill="1" applyBorder="1"/>
    <xf numFmtId="0" fontId="22" fillId="4" borderId="10" xfId="0" applyNumberFormat="1" applyFont="1" applyFill="1" applyBorder="1"/>
    <xf numFmtId="0" fontId="22" fillId="0" borderId="0" xfId="0" applyNumberFormat="1" applyFont="1"/>
    <xf numFmtId="0" fontId="25" fillId="2" borderId="6" xfId="0" applyNumberFormat="1" applyFont="1" applyFill="1" applyBorder="1"/>
    <xf numFmtId="0" fontId="25" fillId="4" borderId="6" xfId="0" applyNumberFormat="1" applyFont="1" applyFill="1" applyBorder="1"/>
    <xf numFmtId="0" fontId="25" fillId="5" borderId="6" xfId="0" applyNumberFormat="1" applyFont="1" applyFill="1" applyBorder="1"/>
    <xf numFmtId="0" fontId="22" fillId="3" borderId="6" xfId="0" applyNumberFormat="1" applyFont="1" applyFill="1" applyBorder="1"/>
    <xf numFmtId="0" fontId="22" fillId="4" borderId="13" xfId="0" applyNumberFormat="1" applyFont="1" applyFill="1" applyBorder="1"/>
    <xf numFmtId="0" fontId="22" fillId="3" borderId="13" xfId="0" applyNumberFormat="1" applyFont="1" applyFill="1" applyBorder="1"/>
    <xf numFmtId="164" fontId="22" fillId="3" borderId="2" xfId="0" applyNumberFormat="1" applyFont="1" applyFill="1" applyBorder="1"/>
    <xf numFmtId="0" fontId="22" fillId="9" borderId="13" xfId="0" applyNumberFormat="1" applyFont="1" applyFill="1" applyBorder="1"/>
    <xf numFmtId="164" fontId="22" fillId="5" borderId="2" xfId="0" applyNumberFormat="1" applyFont="1" applyFill="1" applyBorder="1"/>
    <xf numFmtId="0" fontId="18" fillId="2" borderId="27" xfId="0" applyNumberFormat="1" applyFont="1" applyFill="1" applyBorder="1" applyAlignment="1">
      <alignment horizontal="justify" wrapText="1"/>
    </xf>
    <xf numFmtId="0" fontId="18" fillId="2" borderId="6" xfId="0" applyNumberFormat="1" applyFont="1" applyFill="1" applyBorder="1" applyAlignment="1">
      <alignment horizontal="center" wrapText="1"/>
    </xf>
    <xf numFmtId="0" fontId="18" fillId="0" borderId="10" xfId="0" applyNumberFormat="1" applyFont="1" applyBorder="1" applyAlignment="1">
      <alignment horizontal="center" wrapText="1"/>
    </xf>
    <xf numFmtId="0" fontId="18" fillId="2" borderId="36" xfId="0" applyNumberFormat="1" applyFont="1" applyFill="1" applyBorder="1" applyAlignment="1">
      <alignment horizontal="center" vertical="top" wrapText="1"/>
    </xf>
    <xf numFmtId="49" fontId="3" fillId="2" borderId="6" xfId="0" applyNumberFormat="1" applyFont="1" applyFill="1" applyBorder="1"/>
    <xf numFmtId="0" fontId="18" fillId="2" borderId="0" xfId="0" applyNumberFormat="1" applyFont="1" applyFill="1" applyBorder="1"/>
    <xf numFmtId="0" fontId="18" fillId="2" borderId="28" xfId="0" applyNumberFormat="1" applyFont="1" applyFill="1" applyBorder="1"/>
    <xf numFmtId="164" fontId="9" fillId="0" borderId="0" xfId="0" applyNumberFormat="1" applyFont="1"/>
    <xf numFmtId="0" fontId="18" fillId="2" borderId="6" xfId="0" applyNumberFormat="1" applyFont="1" applyFill="1" applyBorder="1" applyAlignment="1">
      <alignment horizontal="center" vertical="top"/>
    </xf>
    <xf numFmtId="0" fontId="18" fillId="2" borderId="11" xfId="0" applyNumberFormat="1" applyFont="1" applyFill="1" applyBorder="1" applyAlignment="1">
      <alignment horizontal="center" vertical="top" wrapText="1"/>
    </xf>
    <xf numFmtId="0" fontId="18" fillId="2" borderId="29" xfId="0" applyNumberFormat="1" applyFont="1" applyFill="1" applyBorder="1"/>
    <xf numFmtId="0" fontId="3" fillId="2" borderId="34" xfId="0" applyNumberFormat="1" applyFont="1" applyFill="1" applyBorder="1"/>
    <xf numFmtId="0" fontId="3" fillId="2" borderId="37" xfId="0" applyNumberFormat="1" applyFont="1" applyFill="1" applyBorder="1" applyAlignment="1">
      <alignment vertical="center"/>
    </xf>
    <xf numFmtId="0" fontId="3" fillId="2" borderId="9" xfId="0" applyNumberFormat="1" applyFont="1" applyFill="1" applyBorder="1" applyAlignment="1">
      <alignment vertical="center"/>
    </xf>
    <xf numFmtId="0" fontId="18" fillId="0" borderId="6" xfId="0" applyNumberFormat="1" applyFont="1" applyBorder="1" applyAlignment="1">
      <alignment wrapText="1"/>
    </xf>
    <xf numFmtId="0" fontId="19" fillId="2" borderId="6" xfId="0" applyNumberFormat="1" applyFont="1" applyFill="1" applyBorder="1" applyAlignment="1">
      <alignment horizontal="distributed" vertical="top" wrapText="1"/>
    </xf>
    <xf numFmtId="0" fontId="18" fillId="2" borderId="10" xfId="0" applyNumberFormat="1" applyFont="1" applyFill="1" applyBorder="1"/>
    <xf numFmtId="0" fontId="18" fillId="0" borderId="2" xfId="0" applyNumberFormat="1" applyFont="1" applyBorder="1"/>
    <xf numFmtId="0" fontId="18" fillId="2" borderId="1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31" fillId="2" borderId="38" xfId="0" applyFont="1" applyFill="1" applyBorder="1" applyAlignment="1">
      <alignment horizontal="center" vertical="top"/>
    </xf>
    <xf numFmtId="0" fontId="29" fillId="0" borderId="0" xfId="0" applyFont="1"/>
    <xf numFmtId="0" fontId="29" fillId="0" borderId="0" xfId="0" applyFont="1" applyAlignment="1">
      <alignment horizontal="justify" vertical="top"/>
    </xf>
    <xf numFmtId="0" fontId="29" fillId="0" borderId="0" xfId="0" applyFont="1" applyAlignment="1">
      <alignment horizontal="center" vertical="top"/>
    </xf>
    <xf numFmtId="49" fontId="29" fillId="0" borderId="0" xfId="0" applyNumberFormat="1" applyFont="1"/>
    <xf numFmtId="49" fontId="3" fillId="0" borderId="0" xfId="0" applyNumberFormat="1" applyFont="1" applyAlignment="1">
      <alignment horizontal="center"/>
    </xf>
    <xf numFmtId="0" fontId="30" fillId="0" borderId="0" xfId="0" applyFont="1"/>
    <xf numFmtId="0" fontId="29" fillId="2" borderId="0" xfId="0" applyFont="1" applyFill="1"/>
    <xf numFmtId="0" fontId="30" fillId="2" borderId="0" xfId="0" applyFont="1" applyFill="1"/>
    <xf numFmtId="0" fontId="29" fillId="0" borderId="0" xfId="0" applyFont="1" applyBorder="1" applyAlignment="1">
      <alignment horizontal="center" vertical="top"/>
    </xf>
    <xf numFmtId="0" fontId="29" fillId="0" borderId="3" xfId="0" applyFont="1" applyBorder="1"/>
    <xf numFmtId="49" fontId="29" fillId="0" borderId="3" xfId="0" applyNumberFormat="1" applyFont="1" applyBorder="1"/>
    <xf numFmtId="0" fontId="29" fillId="0" borderId="0" xfId="0" applyFont="1" applyBorder="1"/>
    <xf numFmtId="0" fontId="29" fillId="0" borderId="0" xfId="0" applyFont="1" applyAlignment="1">
      <alignment horizontal="left" vertical="top"/>
    </xf>
    <xf numFmtId="0" fontId="30" fillId="0" borderId="0" xfId="0" applyFont="1" applyAlignment="1">
      <alignment horizontal="left" vertical="top"/>
    </xf>
    <xf numFmtId="49" fontId="4" fillId="2" borderId="8" xfId="0" applyNumberFormat="1" applyFont="1" applyFill="1" applyBorder="1" applyAlignment="1">
      <alignment vertical="center" wrapText="1"/>
    </xf>
    <xf numFmtId="49" fontId="4" fillId="2" borderId="8" xfId="0" applyNumberFormat="1" applyFont="1" applyFill="1" applyBorder="1" applyAlignment="1">
      <alignment horizontal="center" vertical="center" wrapText="1"/>
    </xf>
    <xf numFmtId="49" fontId="4" fillId="2" borderId="10" xfId="0" applyNumberFormat="1" applyFont="1" applyFill="1" applyBorder="1" applyAlignment="1">
      <alignment vertical="center" wrapText="1"/>
    </xf>
    <xf numFmtId="49" fontId="4" fillId="2" borderId="10" xfId="0" applyNumberFormat="1" applyFont="1" applyFill="1" applyBorder="1" applyAlignment="1">
      <alignment horizontal="center" vertical="center" wrapText="1"/>
    </xf>
    <xf numFmtId="49" fontId="4" fillId="2" borderId="6" xfId="0" applyNumberFormat="1" applyFont="1" applyFill="1" applyBorder="1" applyAlignment="1">
      <alignment vertical="center" wrapText="1"/>
    </xf>
    <xf numFmtId="49" fontId="4" fillId="2" borderId="6" xfId="0" applyNumberFormat="1" applyFont="1" applyFill="1" applyBorder="1" applyAlignment="1">
      <alignment horizontal="center" vertical="center" wrapText="1"/>
    </xf>
    <xf numFmtId="49" fontId="33" fillId="2" borderId="12" xfId="0" applyNumberFormat="1" applyFont="1" applyFill="1" applyBorder="1" applyAlignment="1">
      <alignment horizontal="center" vertical="top"/>
    </xf>
    <xf numFmtId="49" fontId="33" fillId="2" borderId="39" xfId="0" applyNumberFormat="1" applyFont="1" applyFill="1" applyBorder="1" applyAlignment="1">
      <alignment horizontal="center" vertical="top"/>
    </xf>
    <xf numFmtId="0" fontId="33" fillId="0" borderId="13" xfId="0" applyFont="1" applyFill="1" applyBorder="1" applyAlignment="1">
      <alignment horizontal="center" vertical="center"/>
    </xf>
    <xf numFmtId="49" fontId="33" fillId="0"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39" xfId="0" applyNumberFormat="1" applyFont="1" applyFill="1" applyBorder="1" applyAlignment="1">
      <alignment horizontal="center" vertical="center"/>
    </xf>
    <xf numFmtId="0" fontId="33" fillId="5" borderId="39" xfId="0" applyFont="1" applyFill="1" applyBorder="1" applyAlignment="1">
      <alignment horizontal="center" vertical="center"/>
    </xf>
    <xf numFmtId="0" fontId="35" fillId="5" borderId="39" xfId="0" applyFont="1" applyFill="1" applyBorder="1" applyAlignment="1">
      <alignment horizontal="center" vertical="center"/>
    </xf>
    <xf numFmtId="0" fontId="33" fillId="0" borderId="39" xfId="0" applyFont="1" applyFill="1" applyBorder="1" applyAlignment="1">
      <alignment horizontal="center" vertical="center"/>
    </xf>
    <xf numFmtId="0" fontId="35" fillId="0" borderId="39" xfId="0" applyFont="1" applyFill="1" applyBorder="1" applyAlignment="1">
      <alignment horizontal="center" vertical="center"/>
    </xf>
    <xf numFmtId="0" fontId="29" fillId="0" borderId="0" xfId="0" applyFont="1" applyAlignment="1">
      <alignment horizontal="center"/>
    </xf>
    <xf numFmtId="0" fontId="31" fillId="2" borderId="40" xfId="0" applyFont="1" applyFill="1" applyBorder="1" applyAlignment="1">
      <alignment horizontal="justify" vertical="top" wrapText="1"/>
    </xf>
    <xf numFmtId="0" fontId="31" fillId="2" borderId="9" xfId="0" applyFont="1" applyFill="1" applyBorder="1" applyAlignment="1">
      <alignment horizontal="center" vertical="top"/>
    </xf>
    <xf numFmtId="0" fontId="36" fillId="2" borderId="6" xfId="0" applyFont="1" applyFill="1" applyBorder="1" applyAlignment="1">
      <alignment horizontal="center" vertical="center"/>
    </xf>
    <xf numFmtId="49" fontId="36" fillId="2" borderId="6" xfId="0" applyNumberFormat="1" applyFont="1" applyFill="1" applyBorder="1" applyAlignment="1">
      <alignment horizontal="center" vertical="center"/>
    </xf>
    <xf numFmtId="49" fontId="10" fillId="2" borderId="6" xfId="0" applyNumberFormat="1" applyFont="1" applyFill="1" applyBorder="1" applyAlignment="1">
      <alignment horizontal="center" vertical="center"/>
    </xf>
    <xf numFmtId="165" fontId="5" fillId="5" borderId="6" xfId="0" applyNumberFormat="1" applyFont="1" applyFill="1" applyBorder="1" applyAlignment="1">
      <alignment horizontal="right"/>
    </xf>
    <xf numFmtId="165" fontId="37" fillId="5" borderId="6" xfId="0" applyNumberFormat="1" applyFont="1" applyFill="1" applyBorder="1" applyAlignment="1">
      <alignment horizontal="right"/>
    </xf>
    <xf numFmtId="165" fontId="5" fillId="0" borderId="6" xfId="0" applyNumberFormat="1" applyFont="1" applyFill="1" applyBorder="1" applyAlignment="1">
      <alignment horizontal="right"/>
    </xf>
    <xf numFmtId="165" fontId="37" fillId="0" borderId="6" xfId="0" applyNumberFormat="1" applyFont="1" applyFill="1" applyBorder="1" applyAlignment="1">
      <alignment horizontal="right"/>
    </xf>
    <xf numFmtId="0" fontId="31" fillId="0" borderId="0" xfId="0" applyFont="1"/>
    <xf numFmtId="0" fontId="39" fillId="2" borderId="41" xfId="0" applyFont="1" applyFill="1" applyBorder="1" applyAlignment="1">
      <alignment horizontal="justify" vertical="top" wrapText="1"/>
    </xf>
    <xf numFmtId="0" fontId="39" fillId="2" borderId="5" xfId="0" applyFont="1" applyFill="1" applyBorder="1" applyAlignment="1">
      <alignment horizontal="center" vertical="top"/>
    </xf>
    <xf numFmtId="0" fontId="40" fillId="2" borderId="2" xfId="0" applyFont="1" applyFill="1" applyBorder="1" applyAlignment="1">
      <alignment horizontal="center" vertical="center"/>
    </xf>
    <xf numFmtId="49" fontId="40" fillId="2" borderId="2" xfId="0" applyNumberFormat="1" applyFont="1" applyFill="1" applyBorder="1" applyAlignment="1">
      <alignment horizontal="center" vertical="center"/>
    </xf>
    <xf numFmtId="0" fontId="40" fillId="2" borderId="6" xfId="0" applyFont="1" applyFill="1" applyBorder="1" applyAlignment="1">
      <alignment horizontal="center" vertical="center"/>
    </xf>
    <xf numFmtId="49" fontId="41" fillId="2" borderId="2" xfId="0" applyNumberFormat="1" applyFont="1" applyFill="1" applyBorder="1" applyAlignment="1">
      <alignment horizontal="center" vertical="center"/>
    </xf>
    <xf numFmtId="165" fontId="42" fillId="5" borderId="2" xfId="0" applyNumberFormat="1" applyFont="1" applyFill="1" applyBorder="1" applyAlignment="1">
      <alignment horizontal="right"/>
    </xf>
    <xf numFmtId="165" fontId="43" fillId="5" borderId="2" xfId="0" applyNumberFormat="1" applyFont="1" applyFill="1" applyBorder="1" applyAlignment="1">
      <alignment horizontal="right"/>
    </xf>
    <xf numFmtId="165" fontId="42" fillId="0" borderId="2" xfId="0" applyNumberFormat="1" applyFont="1" applyFill="1" applyBorder="1" applyAlignment="1">
      <alignment horizontal="right"/>
    </xf>
    <xf numFmtId="165" fontId="43" fillId="0" borderId="2" xfId="0" applyNumberFormat="1" applyFont="1" applyFill="1" applyBorder="1" applyAlignment="1">
      <alignment horizontal="right"/>
    </xf>
    <xf numFmtId="0" fontId="39" fillId="0" borderId="0" xfId="0" applyFont="1"/>
    <xf numFmtId="0" fontId="44" fillId="2" borderId="41" xfId="0" applyFont="1" applyFill="1" applyBorder="1" applyAlignment="1">
      <alignment horizontal="justify" vertical="top" wrapText="1"/>
    </xf>
    <xf numFmtId="0" fontId="44" fillId="2" borderId="5" xfId="0" applyFont="1" applyFill="1" applyBorder="1" applyAlignment="1">
      <alignment horizontal="center" vertical="top"/>
    </xf>
    <xf numFmtId="0" fontId="45" fillId="2" borderId="2" xfId="0" applyFont="1" applyFill="1" applyBorder="1" applyAlignment="1">
      <alignment horizontal="center" vertical="center"/>
    </xf>
    <xf numFmtId="49" fontId="45" fillId="2" borderId="2" xfId="0" applyNumberFormat="1" applyFont="1" applyFill="1" applyBorder="1" applyAlignment="1">
      <alignment horizontal="center" vertical="center"/>
    </xf>
    <xf numFmtId="0" fontId="45" fillId="2" borderId="6" xfId="0" applyFont="1" applyFill="1" applyBorder="1" applyAlignment="1">
      <alignment horizontal="center" vertical="center"/>
    </xf>
    <xf numFmtId="49" fontId="46" fillId="2" borderId="2" xfId="0" applyNumberFormat="1" applyFont="1" applyFill="1" applyBorder="1" applyAlignment="1">
      <alignment horizontal="center" vertical="center"/>
    </xf>
    <xf numFmtId="165" fontId="38" fillId="5" borderId="2" xfId="0" applyNumberFormat="1" applyFont="1" applyFill="1" applyBorder="1" applyAlignment="1">
      <alignment horizontal="right"/>
    </xf>
    <xf numFmtId="165" fontId="47" fillId="5" borderId="2" xfId="0" applyNumberFormat="1" applyFont="1" applyFill="1" applyBorder="1" applyAlignment="1">
      <alignment horizontal="right"/>
    </xf>
    <xf numFmtId="165" fontId="38" fillId="0" borderId="2" xfId="0" applyNumberFormat="1" applyFont="1" applyFill="1" applyBorder="1" applyAlignment="1">
      <alignment horizontal="right"/>
    </xf>
    <xf numFmtId="0" fontId="44" fillId="0" borderId="0" xfId="0" applyFont="1"/>
    <xf numFmtId="0" fontId="29" fillId="2" borderId="7" xfId="0" applyFont="1" applyFill="1" applyBorder="1" applyAlignment="1">
      <alignment horizontal="justify" vertical="top" wrapText="1"/>
    </xf>
    <xf numFmtId="0" fontId="29" fillId="2" borderId="7" xfId="0" applyFont="1" applyFill="1" applyBorder="1" applyAlignment="1">
      <alignment horizontal="center" vertical="top"/>
    </xf>
    <xf numFmtId="0" fontId="29" fillId="2" borderId="8" xfId="0" applyFont="1" applyFill="1" applyBorder="1"/>
    <xf numFmtId="49" fontId="29" fillId="2" borderId="8" xfId="0" applyNumberFormat="1" applyFont="1" applyFill="1" applyBorder="1"/>
    <xf numFmtId="0" fontId="29" fillId="2" borderId="8" xfId="0" applyFont="1" applyFill="1" applyBorder="1" applyAlignment="1">
      <alignment vertical="center"/>
    </xf>
    <xf numFmtId="49" fontId="3" fillId="2" borderId="8" xfId="0" applyNumberFormat="1" applyFont="1" applyFill="1" applyBorder="1" applyAlignment="1">
      <alignment horizontal="center"/>
    </xf>
    <xf numFmtId="165" fontId="3" fillId="5" borderId="8" xfId="0" applyNumberFormat="1" applyFont="1" applyFill="1" applyBorder="1" applyAlignment="1">
      <alignment horizontal="right"/>
    </xf>
    <xf numFmtId="165" fontId="34" fillId="5" borderId="8" xfId="0" applyNumberFormat="1" applyFont="1" applyFill="1" applyBorder="1" applyAlignment="1">
      <alignment horizontal="right"/>
    </xf>
    <xf numFmtId="165" fontId="3" fillId="0" borderId="8" xfId="0" applyNumberFormat="1" applyFont="1" applyFill="1" applyBorder="1" applyAlignment="1">
      <alignment horizontal="right"/>
    </xf>
    <xf numFmtId="165" fontId="34" fillId="0" borderId="8" xfId="0" applyNumberFormat="1" applyFont="1" applyFill="1" applyBorder="1" applyAlignment="1">
      <alignment horizontal="right"/>
    </xf>
    <xf numFmtId="0" fontId="29" fillId="2" borderId="6" xfId="0" applyFont="1" applyFill="1" applyBorder="1" applyAlignment="1">
      <alignment horizontal="justify" vertical="top"/>
    </xf>
    <xf numFmtId="49" fontId="29" fillId="2" borderId="6" xfId="0" applyNumberFormat="1" applyFont="1" applyFill="1" applyBorder="1" applyAlignment="1">
      <alignment horizontal="justify" vertical="top"/>
    </xf>
    <xf numFmtId="0" fontId="29" fillId="2" borderId="6" xfId="0" applyFont="1" applyFill="1" applyBorder="1" applyAlignment="1">
      <alignment horizontal="justify" vertical="center" textRotation="90"/>
    </xf>
    <xf numFmtId="49" fontId="3" fillId="2" borderId="6" xfId="0" applyNumberFormat="1" applyFont="1" applyFill="1" applyBorder="1" applyAlignment="1">
      <alignment horizontal="center"/>
    </xf>
    <xf numFmtId="0" fontId="3" fillId="0" borderId="6" xfId="0" applyFont="1" applyBorder="1"/>
    <xf numFmtId="165" fontId="3" fillId="5" borderId="6" xfId="0" applyNumberFormat="1" applyFont="1" applyFill="1" applyBorder="1" applyAlignment="1">
      <alignment horizontal="right"/>
    </xf>
    <xf numFmtId="165" fontId="34" fillId="5" borderId="6" xfId="0" applyNumberFormat="1" applyFont="1" applyFill="1" applyBorder="1" applyAlignment="1">
      <alignment horizontal="right"/>
    </xf>
    <xf numFmtId="165" fontId="3" fillId="0" borderId="6" xfId="0" applyNumberFormat="1" applyFont="1" applyFill="1" applyBorder="1" applyAlignment="1">
      <alignment horizontal="right"/>
    </xf>
    <xf numFmtId="165" fontId="34" fillId="0" borderId="6" xfId="0" applyNumberFormat="1" applyFont="1" applyFill="1" applyBorder="1" applyAlignment="1">
      <alignment horizontal="right"/>
    </xf>
    <xf numFmtId="0" fontId="29" fillId="2" borderId="9" xfId="0" applyFont="1" applyFill="1" applyBorder="1" applyAlignment="1">
      <alignment horizontal="center" vertical="top"/>
    </xf>
    <xf numFmtId="0" fontId="3" fillId="0" borderId="0" xfId="0" applyFont="1"/>
    <xf numFmtId="0" fontId="29" fillId="2" borderId="41" xfId="0" applyFont="1" applyFill="1" applyBorder="1" applyAlignment="1">
      <alignment horizontal="justify" vertical="top" wrapText="1"/>
    </xf>
    <xf numFmtId="0" fontId="29" fillId="2" borderId="5" xfId="0" applyFont="1" applyFill="1" applyBorder="1" applyAlignment="1">
      <alignment horizontal="center" vertical="top"/>
    </xf>
    <xf numFmtId="0" fontId="29" fillId="2" borderId="2" xfId="0" applyFont="1" applyFill="1" applyBorder="1" applyAlignment="1">
      <alignment horizontal="justify" vertical="top"/>
    </xf>
    <xf numFmtId="0" fontId="29" fillId="2" borderId="2" xfId="0" applyFont="1" applyFill="1" applyBorder="1" applyAlignment="1">
      <alignment horizontal="distributed" vertical="top"/>
    </xf>
    <xf numFmtId="49" fontId="29" fillId="2" borderId="2" xfId="0" applyNumberFormat="1" applyFont="1" applyFill="1" applyBorder="1" applyAlignment="1">
      <alignment horizontal="center" vertical="top"/>
    </xf>
    <xf numFmtId="0" fontId="33" fillId="2" borderId="2" xfId="0" applyFont="1" applyFill="1" applyBorder="1" applyAlignment="1">
      <alignment horizontal="justify" vertical="top" wrapText="1"/>
    </xf>
    <xf numFmtId="0" fontId="29" fillId="2" borderId="2" xfId="0" applyFont="1" applyFill="1" applyBorder="1" applyAlignment="1">
      <alignment horizontal="justify" vertical="center" textRotation="90"/>
    </xf>
    <xf numFmtId="49" fontId="3" fillId="2" borderId="2" xfId="0" applyNumberFormat="1" applyFont="1" applyFill="1" applyBorder="1" applyAlignment="1">
      <alignment horizontal="center"/>
    </xf>
    <xf numFmtId="165" fontId="3" fillId="5" borderId="2" xfId="0" applyNumberFormat="1" applyFont="1" applyFill="1" applyBorder="1" applyAlignment="1">
      <alignment horizontal="right"/>
    </xf>
    <xf numFmtId="165" fontId="3" fillId="0" borderId="2" xfId="0" applyNumberFormat="1" applyFont="1" applyFill="1" applyBorder="1" applyAlignment="1">
      <alignment horizontal="right"/>
    </xf>
    <xf numFmtId="0" fontId="29" fillId="2" borderId="15" xfId="0" applyFont="1" applyFill="1" applyBorder="1" applyAlignment="1">
      <alignment horizontal="center" vertical="top"/>
    </xf>
    <xf numFmtId="0" fontId="29" fillId="2" borderId="8" xfId="0" applyFont="1" applyFill="1" applyBorder="1" applyAlignment="1">
      <alignment horizontal="justify" vertical="top"/>
    </xf>
    <xf numFmtId="49" fontId="29" fillId="2" borderId="2" xfId="0" applyNumberFormat="1" applyFont="1" applyFill="1" applyBorder="1" applyAlignment="1">
      <alignment horizontal="justify" vertical="top"/>
    </xf>
    <xf numFmtId="0" fontId="29" fillId="2" borderId="2" xfId="0" applyFont="1" applyFill="1" applyBorder="1" applyAlignment="1">
      <alignment horizontal="justify"/>
    </xf>
    <xf numFmtId="0" fontId="33" fillId="2" borderId="8" xfId="0" applyFont="1" applyFill="1" applyBorder="1" applyAlignment="1">
      <alignment horizontal="justify" vertical="top" wrapText="1"/>
    </xf>
    <xf numFmtId="0" fontId="29" fillId="2" borderId="8" xfId="0" applyFont="1" applyFill="1" applyBorder="1" applyAlignment="1">
      <alignment horizontal="justify" vertical="center" textRotation="90"/>
    </xf>
    <xf numFmtId="0" fontId="29" fillId="2" borderId="10" xfId="0" applyFont="1" applyFill="1" applyBorder="1" applyAlignment="1">
      <alignment horizontal="justify" vertical="top"/>
    </xf>
    <xf numFmtId="0" fontId="29" fillId="2" borderId="6" xfId="0" applyFont="1" applyFill="1" applyBorder="1" applyAlignment="1">
      <alignment horizontal="justify"/>
    </xf>
    <xf numFmtId="0" fontId="33" fillId="2" borderId="10" xfId="0" applyFont="1" applyFill="1" applyBorder="1" applyAlignment="1">
      <alignment horizontal="justify" vertical="top" wrapText="1"/>
    </xf>
    <xf numFmtId="0" fontId="33" fillId="2" borderId="6" xfId="0" applyFont="1" applyFill="1" applyBorder="1" applyAlignment="1">
      <alignment horizontal="justify" vertical="top" wrapText="1"/>
    </xf>
    <xf numFmtId="0" fontId="29" fillId="2" borderId="40" xfId="0" applyFont="1" applyFill="1" applyBorder="1" applyAlignment="1">
      <alignment horizontal="justify" vertical="top" wrapText="1"/>
    </xf>
    <xf numFmtId="14" fontId="33" fillId="2" borderId="11" xfId="0" applyNumberFormat="1" applyFont="1" applyFill="1" applyBorder="1" applyAlignment="1">
      <alignment horizontal="justify" vertical="top" wrapText="1"/>
    </xf>
    <xf numFmtId="0" fontId="29" fillId="2" borderId="36" xfId="0" applyFont="1" applyFill="1" applyBorder="1" applyAlignment="1">
      <alignment horizontal="justify" vertical="center" textRotation="90"/>
    </xf>
    <xf numFmtId="49" fontId="29" fillId="2" borderId="2" xfId="0" applyNumberFormat="1" applyFont="1" applyFill="1" applyBorder="1" applyAlignment="1">
      <alignment horizontal="distributed" vertical="top"/>
    </xf>
    <xf numFmtId="14" fontId="33" fillId="2" borderId="34" xfId="0" applyNumberFormat="1" applyFont="1" applyFill="1" applyBorder="1" applyAlignment="1">
      <alignment horizontal="justify" vertical="top" wrapText="1"/>
    </xf>
    <xf numFmtId="14" fontId="33" fillId="2" borderId="36" xfId="0" applyNumberFormat="1" applyFont="1" applyFill="1" applyBorder="1" applyAlignment="1">
      <alignment horizontal="justify" vertical="center" textRotation="90" wrapText="1"/>
    </xf>
    <xf numFmtId="49" fontId="29" fillId="2" borderId="8" xfId="0" applyNumberFormat="1" applyFont="1" applyFill="1" applyBorder="1" applyAlignment="1">
      <alignment horizontal="justify" vertical="top"/>
    </xf>
    <xf numFmtId="165" fontId="4" fillId="5" borderId="2" xfId="0" applyNumberFormat="1" applyFont="1" applyFill="1" applyBorder="1" applyAlignment="1">
      <alignment horizontal="right" wrapText="1"/>
    </xf>
    <xf numFmtId="165" fontId="4" fillId="0" borderId="2" xfId="0" applyNumberFormat="1" applyFont="1" applyFill="1" applyBorder="1" applyAlignment="1">
      <alignment horizontal="right" wrapText="1"/>
    </xf>
    <xf numFmtId="165" fontId="4" fillId="5" borderId="6" xfId="0" applyNumberFormat="1" applyFont="1" applyFill="1" applyBorder="1" applyAlignment="1">
      <alignment horizontal="right" wrapText="1"/>
    </xf>
    <xf numFmtId="49" fontId="29" fillId="2" borderId="10" xfId="0" applyNumberFormat="1" applyFont="1" applyFill="1" applyBorder="1" applyAlignment="1">
      <alignment horizontal="justify" vertical="top"/>
    </xf>
    <xf numFmtId="0" fontId="33" fillId="2" borderId="42" xfId="0" applyFont="1" applyFill="1" applyBorder="1" applyAlignment="1">
      <alignment horizontal="justify" vertical="top" wrapText="1"/>
    </xf>
    <xf numFmtId="0" fontId="33" fillId="2" borderId="4" xfId="0" applyFont="1" applyFill="1" applyBorder="1" applyAlignment="1">
      <alignment horizontal="justify" vertical="center" textRotation="90" wrapText="1"/>
    </xf>
    <xf numFmtId="0" fontId="29" fillId="2" borderId="8" xfId="0" applyFont="1" applyFill="1" applyBorder="1" applyAlignment="1">
      <alignment vertical="center" textRotation="90"/>
    </xf>
    <xf numFmtId="165" fontId="3" fillId="5" borderId="42" xfId="0" applyNumberFormat="1" applyFont="1" applyFill="1" applyBorder="1" applyAlignment="1">
      <alignment horizontal="right"/>
    </xf>
    <xf numFmtId="165" fontId="34" fillId="5" borderId="42" xfId="0" applyNumberFormat="1" applyFont="1" applyFill="1" applyBorder="1" applyAlignment="1">
      <alignment horizontal="right"/>
    </xf>
    <xf numFmtId="165" fontId="3" fillId="5" borderId="19" xfId="0" applyNumberFormat="1" applyFont="1" applyFill="1" applyBorder="1" applyAlignment="1">
      <alignment horizontal="right"/>
    </xf>
    <xf numFmtId="165" fontId="3" fillId="5" borderId="29" xfId="0" applyNumberFormat="1" applyFont="1" applyFill="1" applyBorder="1" applyAlignment="1">
      <alignment horizontal="right"/>
    </xf>
    <xf numFmtId="165" fontId="34" fillId="5" borderId="29" xfId="0" applyNumberFormat="1" applyFont="1" applyFill="1" applyBorder="1" applyAlignment="1">
      <alignment horizontal="right"/>
    </xf>
    <xf numFmtId="0" fontId="33" fillId="2" borderId="28" xfId="0" applyFont="1" applyFill="1" applyBorder="1" applyAlignment="1">
      <alignment horizontal="justify" vertical="top" wrapText="1"/>
    </xf>
    <xf numFmtId="43" fontId="32" fillId="2" borderId="2" xfId="3" applyFont="1" applyFill="1" applyBorder="1" applyAlignment="1">
      <alignment horizontal="justify" vertical="top" wrapText="1"/>
    </xf>
    <xf numFmtId="43" fontId="32" fillId="2" borderId="2" xfId="3" applyFont="1" applyFill="1" applyBorder="1" applyAlignment="1">
      <alignment horizontal="justify" vertical="center" textRotation="90" wrapText="1"/>
    </xf>
    <xf numFmtId="165" fontId="34" fillId="5" borderId="2" xfId="0" applyNumberFormat="1" applyFont="1" applyFill="1" applyBorder="1" applyAlignment="1">
      <alignment horizontal="right"/>
    </xf>
    <xf numFmtId="165" fontId="34" fillId="0" borderId="2" xfId="0" applyNumberFormat="1" applyFont="1" applyFill="1" applyBorder="1" applyAlignment="1">
      <alignment horizontal="right"/>
    </xf>
    <xf numFmtId="0" fontId="29" fillId="2" borderId="6" xfId="0" applyFont="1" applyFill="1" applyBorder="1" applyAlignment="1">
      <alignment horizontal="center"/>
    </xf>
    <xf numFmtId="0" fontId="29" fillId="2" borderId="8" xfId="0" applyFont="1" applyFill="1" applyBorder="1" applyAlignment="1">
      <alignment horizontal="justify" vertical="top" wrapText="1"/>
    </xf>
    <xf numFmtId="49" fontId="29" fillId="2" borderId="8" xfId="0" applyNumberFormat="1" applyFont="1" applyFill="1" applyBorder="1" applyAlignment="1">
      <alignment horizontal="center" vertical="top" wrapText="1"/>
    </xf>
    <xf numFmtId="0" fontId="29" fillId="2" borderId="10" xfId="0" applyFont="1" applyFill="1" applyBorder="1" applyAlignment="1">
      <alignment horizontal="justify" vertical="top" wrapText="1"/>
    </xf>
    <xf numFmtId="0" fontId="29" fillId="2" borderId="2" xfId="0" applyFont="1" applyFill="1" applyBorder="1" applyAlignment="1">
      <alignment horizontal="center"/>
    </xf>
    <xf numFmtId="0" fontId="29" fillId="2" borderId="4" xfId="0" applyFont="1" applyFill="1" applyBorder="1" applyAlignment="1">
      <alignment horizontal="justify" vertical="center" textRotation="90"/>
    </xf>
    <xf numFmtId="0" fontId="33" fillId="2" borderId="2" xfId="0" applyFont="1" applyFill="1" applyBorder="1" applyAlignment="1">
      <alignment vertical="top" wrapText="1"/>
    </xf>
    <xf numFmtId="0" fontId="29" fillId="2" borderId="2" xfId="0" applyFont="1" applyFill="1" applyBorder="1"/>
    <xf numFmtId="0" fontId="45" fillId="2" borderId="2" xfId="0" applyFont="1" applyFill="1" applyBorder="1" applyAlignment="1">
      <alignment horizontal="center" vertical="center" textRotation="90"/>
    </xf>
    <xf numFmtId="165" fontId="47" fillId="0" borderId="2" xfId="0" applyNumberFormat="1" applyFont="1" applyFill="1" applyBorder="1" applyAlignment="1">
      <alignment horizontal="right"/>
    </xf>
    <xf numFmtId="0" fontId="29" fillId="2" borderId="6" xfId="0" applyFont="1" applyFill="1" applyBorder="1"/>
    <xf numFmtId="49" fontId="29" fillId="2" borderId="6" xfId="0" applyNumberFormat="1" applyFont="1" applyFill="1" applyBorder="1"/>
    <xf numFmtId="0" fontId="29" fillId="2" borderId="6" xfId="0" applyFont="1" applyFill="1" applyBorder="1" applyAlignment="1">
      <alignment vertical="center" textRotation="90"/>
    </xf>
    <xf numFmtId="49" fontId="29" fillId="2" borderId="2" xfId="0" applyNumberFormat="1" applyFont="1" applyFill="1" applyBorder="1"/>
    <xf numFmtId="0" fontId="29" fillId="2" borderId="2" xfId="0" applyFont="1" applyFill="1" applyBorder="1" applyAlignment="1">
      <alignment vertical="center" textRotation="90"/>
    </xf>
    <xf numFmtId="0" fontId="40" fillId="2" borderId="2" xfId="0" applyFont="1" applyFill="1" applyBorder="1" applyAlignment="1">
      <alignment horizontal="center" vertical="center" textRotation="90"/>
    </xf>
    <xf numFmtId="49" fontId="41" fillId="2" borderId="8" xfId="0" applyNumberFormat="1" applyFont="1" applyFill="1" applyBorder="1" applyAlignment="1">
      <alignment horizontal="center" vertical="center"/>
    </xf>
    <xf numFmtId="165" fontId="42" fillId="5" borderId="8" xfId="0" applyNumberFormat="1" applyFont="1" applyFill="1" applyBorder="1" applyAlignment="1">
      <alignment horizontal="right"/>
    </xf>
    <xf numFmtId="165" fontId="42" fillId="0" borderId="8" xfId="0" applyNumberFormat="1" applyFont="1" applyFill="1" applyBorder="1" applyAlignment="1">
      <alignment horizontal="right"/>
    </xf>
    <xf numFmtId="49" fontId="3" fillId="2" borderId="42" xfId="0" applyNumberFormat="1" applyFont="1" applyFill="1" applyBorder="1" applyAlignment="1">
      <alignment horizontal="center"/>
    </xf>
    <xf numFmtId="165" fontId="3" fillId="0" borderId="19" xfId="0" applyNumberFormat="1" applyFont="1" applyFill="1" applyBorder="1" applyAlignment="1">
      <alignment horizontal="right"/>
    </xf>
    <xf numFmtId="49" fontId="3" fillId="2" borderId="29" xfId="0" applyNumberFormat="1" applyFont="1" applyFill="1" applyBorder="1" applyAlignment="1">
      <alignment horizontal="center"/>
    </xf>
    <xf numFmtId="165" fontId="34" fillId="5" borderId="6" xfId="0" applyNumberFormat="1" applyFont="1" applyFill="1" applyBorder="1" applyAlignment="1">
      <alignment horizontal="right" wrapText="1"/>
    </xf>
    <xf numFmtId="165" fontId="4" fillId="0" borderId="6" xfId="0" applyNumberFormat="1" applyFont="1" applyFill="1" applyBorder="1" applyAlignment="1">
      <alignment horizontal="right" wrapText="1"/>
    </xf>
    <xf numFmtId="165" fontId="4" fillId="0" borderId="3" xfId="0" applyNumberFormat="1" applyFont="1" applyFill="1" applyBorder="1" applyAlignment="1">
      <alignment horizontal="right" wrapText="1"/>
    </xf>
    <xf numFmtId="165" fontId="34" fillId="0" borderId="6" xfId="0" applyNumberFormat="1" applyFont="1" applyFill="1" applyBorder="1" applyAlignment="1">
      <alignment horizontal="right" wrapText="1"/>
    </xf>
    <xf numFmtId="165" fontId="4" fillId="5" borderId="3" xfId="0" applyNumberFormat="1" applyFont="1" applyFill="1" applyBorder="1" applyAlignment="1">
      <alignment horizontal="right" wrapText="1"/>
    </xf>
    <xf numFmtId="165" fontId="4" fillId="5" borderId="11" xfId="0" applyNumberFormat="1" applyFont="1" applyFill="1" applyBorder="1" applyAlignment="1">
      <alignment horizontal="right" wrapText="1"/>
    </xf>
    <xf numFmtId="165" fontId="4" fillId="0" borderId="27" xfId="0" applyNumberFormat="1" applyFont="1" applyFill="1" applyBorder="1" applyAlignment="1">
      <alignment horizontal="right" wrapText="1"/>
    </xf>
    <xf numFmtId="0" fontId="29" fillId="2" borderId="6" xfId="0" applyFont="1" applyFill="1" applyBorder="1" applyAlignment="1">
      <alignment horizontal="justify" vertical="top" wrapText="1"/>
    </xf>
    <xf numFmtId="0" fontId="29" fillId="2" borderId="2" xfId="0" applyFont="1" applyFill="1" applyBorder="1" applyAlignment="1">
      <alignment horizontal="justify" vertical="top" wrapText="1"/>
    </xf>
    <xf numFmtId="49" fontId="29" fillId="2" borderId="6" xfId="0" applyNumberFormat="1" applyFont="1" applyFill="1" applyBorder="1" applyAlignment="1"/>
    <xf numFmtId="0" fontId="44" fillId="2" borderId="23" xfId="0" applyFont="1" applyFill="1" applyBorder="1" applyAlignment="1">
      <alignment horizontal="justify" vertical="top" wrapText="1"/>
    </xf>
    <xf numFmtId="0" fontId="45" fillId="2" borderId="8" xfId="0" applyFont="1" applyFill="1" applyBorder="1" applyAlignment="1">
      <alignment horizontal="center" vertical="center"/>
    </xf>
    <xf numFmtId="49" fontId="45" fillId="2" borderId="8" xfId="0" applyNumberFormat="1" applyFont="1" applyFill="1" applyBorder="1" applyAlignment="1">
      <alignment horizontal="center" vertical="center"/>
    </xf>
    <xf numFmtId="0" fontId="45" fillId="2" borderId="10" xfId="0" applyFont="1" applyFill="1" applyBorder="1" applyAlignment="1">
      <alignment horizontal="center" vertical="center"/>
    </xf>
    <xf numFmtId="0" fontId="45" fillId="2" borderId="8" xfId="0" applyFont="1" applyFill="1" applyBorder="1" applyAlignment="1">
      <alignment horizontal="center" vertical="center" textRotation="90"/>
    </xf>
    <xf numFmtId="49" fontId="46" fillId="2" borderId="8" xfId="0" applyNumberFormat="1" applyFont="1" applyFill="1" applyBorder="1" applyAlignment="1">
      <alignment horizontal="center" vertical="center"/>
    </xf>
    <xf numFmtId="165" fontId="38" fillId="5" borderId="8" xfId="0" applyNumberFormat="1" applyFont="1" applyFill="1" applyBorder="1" applyAlignment="1">
      <alignment horizontal="right"/>
    </xf>
    <xf numFmtId="165" fontId="47" fillId="5" borderId="8" xfId="0" applyNumberFormat="1" applyFont="1" applyFill="1" applyBorder="1" applyAlignment="1">
      <alignment horizontal="right"/>
    </xf>
    <xf numFmtId="49" fontId="29" fillId="2" borderId="2" xfId="0" applyNumberFormat="1" applyFont="1" applyFill="1" applyBorder="1" applyAlignment="1">
      <alignment horizontal="justify" vertical="top" wrapText="1"/>
    </xf>
    <xf numFmtId="0" fontId="29" fillId="2" borderId="2" xfId="0" applyFont="1" applyFill="1" applyBorder="1" applyAlignment="1">
      <alignment horizontal="distributed" vertical="top" wrapText="1"/>
    </xf>
    <xf numFmtId="49" fontId="29" fillId="2" borderId="2" xfId="0" applyNumberFormat="1" applyFont="1" applyFill="1" applyBorder="1" applyAlignment="1">
      <alignment horizontal="distributed" vertical="top" wrapText="1"/>
    </xf>
    <xf numFmtId="0" fontId="44" fillId="2" borderId="40" xfId="0" applyFont="1" applyFill="1" applyBorder="1" applyAlignment="1">
      <alignment horizontal="left" vertical="top" wrapText="1"/>
    </xf>
    <xf numFmtId="0" fontId="44" fillId="2" borderId="9" xfId="0" applyFont="1" applyFill="1" applyBorder="1" applyAlignment="1">
      <alignment horizontal="center" vertical="top"/>
    </xf>
    <xf numFmtId="0" fontId="44" fillId="2" borderId="2" xfId="0" applyFont="1" applyFill="1" applyBorder="1" applyAlignment="1">
      <alignment horizontal="justify" vertical="top"/>
    </xf>
    <xf numFmtId="49" fontId="44" fillId="2" borderId="2" xfId="0" applyNumberFormat="1" applyFont="1" applyFill="1" applyBorder="1" applyAlignment="1">
      <alignment horizontal="justify" vertical="top"/>
    </xf>
    <xf numFmtId="0" fontId="44" fillId="2" borderId="2" xfId="0" applyFont="1" applyFill="1" applyBorder="1" applyAlignment="1">
      <alignment horizontal="distributed" vertical="top"/>
    </xf>
    <xf numFmtId="49" fontId="44" fillId="2" borderId="2" xfId="0" applyNumberFormat="1" applyFont="1" applyFill="1" applyBorder="1" applyAlignment="1">
      <alignment horizontal="distributed" vertical="top"/>
    </xf>
    <xf numFmtId="0" fontId="44" fillId="2" borderId="6" xfId="0" applyFont="1" applyFill="1" applyBorder="1" applyAlignment="1">
      <alignment horizontal="justify" vertical="top"/>
    </xf>
    <xf numFmtId="0" fontId="45" fillId="2" borderId="42" xfId="0" applyFont="1" applyFill="1" applyBorder="1" applyAlignment="1">
      <alignment horizontal="justify" vertical="top" wrapText="1"/>
    </xf>
    <xf numFmtId="0" fontId="45" fillId="2" borderId="8" xfId="0" applyFont="1" applyFill="1" applyBorder="1" applyAlignment="1">
      <alignment horizontal="justify" vertical="top" wrapText="1"/>
    </xf>
    <xf numFmtId="0" fontId="45" fillId="2" borderId="4" xfId="0" applyFont="1" applyFill="1" applyBorder="1" applyAlignment="1">
      <alignment horizontal="justify" vertical="center" textRotation="90" wrapText="1"/>
    </xf>
    <xf numFmtId="49" fontId="38" fillId="2" borderId="2" xfId="0" applyNumberFormat="1" applyFont="1" applyFill="1" applyBorder="1" applyAlignment="1">
      <alignment horizontal="center"/>
    </xf>
    <xf numFmtId="0" fontId="39" fillId="2" borderId="40" xfId="0" applyFont="1" applyFill="1" applyBorder="1" applyAlignment="1">
      <alignment horizontal="justify" vertical="top" wrapText="1"/>
    </xf>
    <xf numFmtId="0" fontId="39" fillId="2" borderId="9" xfId="0" applyFont="1" applyFill="1" applyBorder="1" applyAlignment="1">
      <alignment horizontal="center" vertical="top"/>
    </xf>
    <xf numFmtId="49" fontId="42" fillId="2" borderId="6" xfId="0" applyNumberFormat="1" applyFont="1" applyFill="1" applyBorder="1" applyAlignment="1">
      <alignment horizontal="center"/>
    </xf>
    <xf numFmtId="165" fontId="42" fillId="5" borderId="6" xfId="0" applyNumberFormat="1" applyFont="1" applyFill="1" applyBorder="1" applyAlignment="1">
      <alignment horizontal="right"/>
    </xf>
    <xf numFmtId="165" fontId="43" fillId="5" borderId="6" xfId="0" applyNumberFormat="1" applyFont="1" applyFill="1" applyBorder="1" applyAlignment="1">
      <alignment horizontal="right"/>
    </xf>
    <xf numFmtId="165" fontId="42" fillId="0" borderId="6" xfId="0" applyNumberFormat="1" applyFont="1" applyFill="1" applyBorder="1" applyAlignment="1">
      <alignment horizontal="right"/>
    </xf>
    <xf numFmtId="165" fontId="43" fillId="0" borderId="6" xfId="0" applyNumberFormat="1" applyFont="1" applyFill="1" applyBorder="1" applyAlignment="1">
      <alignment horizontal="right"/>
    </xf>
    <xf numFmtId="165" fontId="38" fillId="5" borderId="6" xfId="0" applyNumberFormat="1" applyFont="1" applyFill="1" applyBorder="1" applyAlignment="1">
      <alignment horizontal="right"/>
    </xf>
    <xf numFmtId="165" fontId="47" fillId="5" borderId="6" xfId="0" applyNumberFormat="1" applyFont="1" applyFill="1" applyBorder="1" applyAlignment="1">
      <alignment horizontal="right"/>
    </xf>
    <xf numFmtId="0" fontId="33" fillId="2" borderId="2" xfId="0" applyFont="1" applyFill="1" applyBorder="1" applyAlignment="1">
      <alignment horizontal="center" vertical="center"/>
    </xf>
    <xf numFmtId="49" fontId="33" fillId="2" borderId="2" xfId="0" applyNumberFormat="1" applyFont="1" applyFill="1" applyBorder="1" applyAlignment="1">
      <alignment horizontal="center" vertical="center"/>
    </xf>
    <xf numFmtId="0" fontId="33" fillId="2" borderId="6" xfId="0" applyFont="1" applyFill="1" applyBorder="1" applyAlignment="1">
      <alignment horizontal="center" vertical="center"/>
    </xf>
    <xf numFmtId="0" fontId="33" fillId="2" borderId="2" xfId="0" applyFont="1" applyFill="1" applyBorder="1" applyAlignment="1">
      <alignment horizontal="center" vertical="center" textRotation="90"/>
    </xf>
    <xf numFmtId="49" fontId="4" fillId="2" borderId="2" xfId="0" applyNumberFormat="1" applyFont="1" applyFill="1" applyBorder="1" applyAlignment="1">
      <alignment horizontal="center" vertical="center"/>
    </xf>
    <xf numFmtId="49" fontId="29" fillId="2" borderId="2" xfId="0" applyNumberFormat="1" applyFont="1" applyFill="1" applyBorder="1" applyAlignment="1"/>
    <xf numFmtId="0" fontId="29" fillId="2" borderId="6" xfId="0" applyFont="1" applyFill="1" applyBorder="1" applyAlignment="1">
      <alignment horizontal="distributed" vertical="top"/>
    </xf>
    <xf numFmtId="0" fontId="33" fillId="2" borderId="29" xfId="0" applyFont="1" applyFill="1" applyBorder="1" applyAlignment="1">
      <alignment horizontal="justify" vertical="top" wrapText="1"/>
    </xf>
    <xf numFmtId="0" fontId="29" fillId="2" borderId="43" xfId="0" applyFont="1" applyFill="1" applyBorder="1" applyAlignment="1">
      <alignment horizontal="justify" vertical="top" wrapText="1"/>
    </xf>
    <xf numFmtId="0" fontId="31" fillId="2" borderId="44" xfId="0" applyFont="1" applyFill="1" applyBorder="1" applyAlignment="1">
      <alignment horizontal="justify" vertical="top" wrapText="1"/>
    </xf>
    <xf numFmtId="0" fontId="31" fillId="2" borderId="12" xfId="0" applyFont="1" applyFill="1" applyBorder="1" applyAlignment="1">
      <alignment horizontal="center" vertical="top"/>
    </xf>
    <xf numFmtId="0" fontId="31" fillId="2" borderId="13" xfId="0" applyFont="1" applyFill="1" applyBorder="1"/>
    <xf numFmtId="49" fontId="31" fillId="2" borderId="13" xfId="0" applyNumberFormat="1" applyFont="1" applyFill="1" applyBorder="1"/>
    <xf numFmtId="0" fontId="31" fillId="2" borderId="13" xfId="0" applyFont="1" applyFill="1" applyBorder="1" applyAlignment="1">
      <alignment vertical="center" textRotation="90"/>
    </xf>
    <xf numFmtId="165" fontId="5" fillId="5" borderId="45" xfId="0" applyNumberFormat="1" applyFont="1" applyFill="1" applyBorder="1" applyAlignment="1">
      <alignment horizontal="right"/>
    </xf>
    <xf numFmtId="0" fontId="31" fillId="2" borderId="46" xfId="0" applyFont="1" applyFill="1" applyBorder="1" applyAlignment="1">
      <alignment horizontal="justify" vertical="top" wrapText="1"/>
    </xf>
    <xf numFmtId="0" fontId="48" fillId="2" borderId="38" xfId="0" applyFont="1" applyFill="1" applyBorder="1" applyAlignment="1">
      <alignment horizontal="center" vertical="top"/>
    </xf>
    <xf numFmtId="0" fontId="33" fillId="2" borderId="47" xfId="0" applyFont="1" applyFill="1" applyBorder="1" applyAlignment="1">
      <alignment horizontal="center" vertical="center"/>
    </xf>
    <xf numFmtId="49" fontId="33" fillId="2" borderId="47" xfId="0" applyNumberFormat="1" applyFont="1" applyFill="1" applyBorder="1" applyAlignment="1">
      <alignment horizontal="center" vertical="center"/>
    </xf>
    <xf numFmtId="0" fontId="33" fillId="2" borderId="47" xfId="0" applyFont="1" applyFill="1" applyBorder="1" applyAlignment="1">
      <alignment horizontal="center" vertical="center" textRotation="90"/>
    </xf>
    <xf numFmtId="49" fontId="4" fillId="2" borderId="47" xfId="0" applyNumberFormat="1" applyFont="1" applyFill="1" applyBorder="1" applyAlignment="1">
      <alignment horizontal="center" vertical="center"/>
    </xf>
    <xf numFmtId="165" fontId="5" fillId="5" borderId="47" xfId="0" applyNumberFormat="1" applyFont="1" applyFill="1" applyBorder="1" applyAlignment="1">
      <alignment horizontal="right"/>
    </xf>
    <xf numFmtId="165" fontId="37" fillId="5" borderId="47" xfId="0" applyNumberFormat="1" applyFont="1" applyFill="1" applyBorder="1" applyAlignment="1">
      <alignment horizontal="right"/>
    </xf>
    <xf numFmtId="165" fontId="5" fillId="0" borderId="47" xfId="0" applyNumberFormat="1" applyFont="1" applyFill="1" applyBorder="1" applyAlignment="1">
      <alignment horizontal="right"/>
    </xf>
    <xf numFmtId="165" fontId="37" fillId="0" borderId="47" xfId="0" applyNumberFormat="1" applyFont="1" applyFill="1" applyBorder="1" applyAlignment="1">
      <alignment horizontal="right"/>
    </xf>
    <xf numFmtId="165" fontId="5" fillId="5" borderId="14" xfId="0" applyNumberFormat="1" applyFont="1" applyFill="1" applyBorder="1" applyAlignment="1">
      <alignment horizontal="right"/>
    </xf>
    <xf numFmtId="165" fontId="37" fillId="5" borderId="14" xfId="0" applyNumberFormat="1" applyFont="1" applyFill="1" applyBorder="1" applyAlignment="1">
      <alignment horizontal="right"/>
    </xf>
    <xf numFmtId="0" fontId="29" fillId="2" borderId="0" xfId="0" applyFont="1" applyFill="1" applyAlignment="1">
      <alignment horizontal="justify" vertical="top"/>
    </xf>
    <xf numFmtId="0" fontId="29" fillId="2" borderId="0" xfId="0" applyFont="1" applyFill="1" applyAlignment="1">
      <alignment horizontal="center" vertical="top"/>
    </xf>
    <xf numFmtId="49" fontId="29" fillId="2" borderId="0" xfId="0" applyNumberFormat="1" applyFont="1" applyFill="1"/>
    <xf numFmtId="49" fontId="3" fillId="2" borderId="0" xfId="0" applyNumberFormat="1" applyFont="1" applyFill="1" applyAlignment="1">
      <alignment horizontal="center"/>
    </xf>
    <xf numFmtId="0" fontId="29" fillId="2" borderId="3" xfId="0" applyFont="1" applyFill="1" applyBorder="1" applyAlignment="1"/>
    <xf numFmtId="0" fontId="29" fillId="2" borderId="0" xfId="0" applyFont="1" applyFill="1" applyAlignment="1">
      <alignment horizontal="center" vertical="center"/>
    </xf>
    <xf numFmtId="165" fontId="29" fillId="0" borderId="0" xfId="0" applyNumberFormat="1" applyFont="1" applyAlignment="1">
      <alignment horizontal="justify" vertical="top"/>
    </xf>
    <xf numFmtId="165" fontId="29" fillId="0" borderId="0" xfId="0" applyNumberFormat="1" applyFont="1" applyAlignment="1">
      <alignment horizontal="center" vertical="top"/>
    </xf>
    <xf numFmtId="165" fontId="29" fillId="0" borderId="0" xfId="0" applyNumberFormat="1" applyFont="1"/>
    <xf numFmtId="165" fontId="3" fillId="0" borderId="0" xfId="0" applyNumberFormat="1" applyFont="1" applyAlignment="1">
      <alignment horizontal="center"/>
    </xf>
    <xf numFmtId="165" fontId="30" fillId="0" borderId="0" xfId="0" applyNumberFormat="1" applyFont="1"/>
    <xf numFmtId="165" fontId="29" fillId="2" borderId="0" xfId="0" applyNumberFormat="1" applyFont="1" applyFill="1"/>
    <xf numFmtId="165" fontId="30" fillId="2" borderId="0" xfId="0" applyNumberFormat="1" applyFont="1" applyFill="1"/>
    <xf numFmtId="0" fontId="29" fillId="0" borderId="3" xfId="0" applyFont="1" applyBorder="1" applyAlignment="1">
      <alignment horizontal="center" vertical="top"/>
    </xf>
    <xf numFmtId="49" fontId="33" fillId="2" borderId="12" xfId="0" applyNumberFormat="1" applyFont="1" applyFill="1" applyBorder="1" applyAlignment="1">
      <alignment horizontal="justify" vertical="top"/>
    </xf>
    <xf numFmtId="0" fontId="31" fillId="2" borderId="29" xfId="0" applyFont="1" applyFill="1" applyBorder="1" applyAlignment="1">
      <alignment horizontal="justify" vertical="top" wrapText="1"/>
    </xf>
    <xf numFmtId="0" fontId="39" fillId="2" borderId="27" xfId="0" applyFont="1" applyFill="1" applyBorder="1" applyAlignment="1">
      <alignment horizontal="justify" vertical="top" wrapText="1"/>
    </xf>
    <xf numFmtId="0" fontId="44" fillId="2" borderId="27" xfId="0" applyFont="1" applyFill="1" applyBorder="1" applyAlignment="1">
      <alignment horizontal="justify" vertical="top" wrapText="1"/>
    </xf>
    <xf numFmtId="0" fontId="29" fillId="2" borderId="28" xfId="0" applyFont="1" applyFill="1" applyBorder="1" applyAlignment="1">
      <alignment horizontal="justify" vertical="top" wrapText="1"/>
    </xf>
    <xf numFmtId="0" fontId="29" fillId="2" borderId="27" xfId="0" applyFont="1" applyFill="1" applyBorder="1" applyAlignment="1">
      <alignment horizontal="justify" vertical="top" wrapText="1"/>
    </xf>
    <xf numFmtId="0" fontId="29" fillId="2" borderId="20" xfId="0" applyFont="1" applyFill="1" applyBorder="1" applyAlignment="1">
      <alignment horizontal="justify" vertical="top" wrapText="1"/>
    </xf>
    <xf numFmtId="0" fontId="29" fillId="2" borderId="11" xfId="0" applyFont="1" applyFill="1" applyBorder="1" applyAlignment="1">
      <alignment horizontal="justify" vertical="top"/>
    </xf>
    <xf numFmtId="0" fontId="29" fillId="2" borderId="36" xfId="0" applyFont="1" applyFill="1" applyBorder="1" applyAlignment="1">
      <alignment horizontal="justify" vertical="top"/>
    </xf>
    <xf numFmtId="14" fontId="33" fillId="2" borderId="36" xfId="0" applyNumberFormat="1" applyFont="1" applyFill="1" applyBorder="1" applyAlignment="1">
      <alignment horizontal="justify" vertical="top" wrapText="1"/>
    </xf>
    <xf numFmtId="0" fontId="33" fillId="2" borderId="4" xfId="0" applyFont="1" applyFill="1" applyBorder="1" applyAlignment="1">
      <alignment horizontal="justify" vertical="top" wrapText="1"/>
    </xf>
    <xf numFmtId="0" fontId="29" fillId="2" borderId="29" xfId="0" applyFont="1" applyFill="1" applyBorder="1" applyAlignment="1">
      <alignment horizontal="justify" vertical="top" wrapText="1"/>
    </xf>
    <xf numFmtId="165" fontId="34" fillId="5" borderId="2" xfId="0" applyNumberFormat="1" applyFont="1" applyFill="1" applyBorder="1" applyAlignment="1">
      <alignment horizontal="right" wrapText="1"/>
    </xf>
    <xf numFmtId="165" fontId="34" fillId="0" borderId="2" xfId="0" applyNumberFormat="1" applyFont="1" applyFill="1" applyBorder="1" applyAlignment="1">
      <alignment horizontal="right" wrapText="1"/>
    </xf>
    <xf numFmtId="0" fontId="33" fillId="2" borderId="27" xfId="0" applyFont="1" applyFill="1" applyBorder="1" applyAlignment="1">
      <alignment horizontal="justify" vertical="top" wrapText="1"/>
    </xf>
    <xf numFmtId="0" fontId="33" fillId="2" borderId="34" xfId="0" applyFont="1" applyFill="1" applyBorder="1" applyAlignment="1">
      <alignment horizontal="justify" vertical="top" wrapText="1"/>
    </xf>
    <xf numFmtId="49" fontId="29" fillId="2" borderId="6" xfId="0" applyNumberFormat="1" applyFont="1" applyFill="1" applyBorder="1" applyAlignment="1">
      <alignment horizontal="center" vertical="top"/>
    </xf>
    <xf numFmtId="165" fontId="38" fillId="5" borderId="27" xfId="0" applyNumberFormat="1" applyFont="1" applyFill="1" applyBorder="1" applyAlignment="1">
      <alignment horizontal="right"/>
    </xf>
    <xf numFmtId="165" fontId="3" fillId="0" borderId="42" xfId="0" applyNumberFormat="1" applyFont="1" applyFill="1" applyBorder="1" applyAlignment="1">
      <alignment horizontal="right"/>
    </xf>
    <xf numFmtId="165" fontId="3" fillId="5" borderId="27" xfId="0" applyNumberFormat="1" applyFont="1" applyFill="1" applyBorder="1" applyAlignment="1">
      <alignment horizontal="right"/>
    </xf>
    <xf numFmtId="165" fontId="4" fillId="5" borderId="34" xfId="0" applyNumberFormat="1" applyFont="1" applyFill="1" applyBorder="1" applyAlignment="1">
      <alignment horizontal="right" wrapText="1"/>
    </xf>
    <xf numFmtId="49" fontId="29" fillId="2" borderId="6" xfId="0" applyNumberFormat="1" applyFont="1" applyFill="1" applyBorder="1" applyAlignment="1">
      <alignment horizontal="distributed" vertical="top"/>
    </xf>
    <xf numFmtId="0" fontId="29" fillId="2" borderId="4" xfId="0" applyFont="1" applyFill="1" applyBorder="1" applyAlignment="1">
      <alignment horizontal="justify" vertical="top"/>
    </xf>
    <xf numFmtId="0" fontId="33" fillId="2" borderId="11" xfId="0" applyFont="1" applyFill="1" applyBorder="1" applyAlignment="1">
      <alignment horizontal="justify" vertical="top" wrapText="1"/>
    </xf>
    <xf numFmtId="14" fontId="33" fillId="2" borderId="4" xfId="0" applyNumberFormat="1" applyFont="1" applyFill="1" applyBorder="1" applyAlignment="1">
      <alignment horizontal="justify" vertical="top" wrapText="1"/>
    </xf>
    <xf numFmtId="165" fontId="34" fillId="5" borderId="27" xfId="0" applyNumberFormat="1" applyFont="1" applyFill="1" applyBorder="1" applyAlignment="1">
      <alignment horizontal="right"/>
    </xf>
    <xf numFmtId="0" fontId="31" fillId="2" borderId="0" xfId="0" applyFont="1" applyFill="1" applyBorder="1" applyAlignment="1">
      <alignment horizontal="justify" vertical="top" wrapText="1"/>
    </xf>
    <xf numFmtId="0" fontId="31" fillId="2" borderId="37" xfId="0" applyFont="1" applyFill="1" applyBorder="1" applyAlignment="1">
      <alignment horizontal="center" vertical="top"/>
    </xf>
    <xf numFmtId="0" fontId="31" fillId="2" borderId="10" xfId="0" applyFont="1" applyFill="1" applyBorder="1"/>
    <xf numFmtId="49" fontId="5" fillId="2" borderId="10" xfId="0" applyNumberFormat="1" applyFont="1" applyFill="1" applyBorder="1" applyAlignment="1">
      <alignment horizontal="center"/>
    </xf>
    <xf numFmtId="165" fontId="5" fillId="0" borderId="10" xfId="0" applyNumberFormat="1" applyFont="1" applyFill="1" applyBorder="1" applyAlignment="1">
      <alignment horizontal="right"/>
    </xf>
    <xf numFmtId="165" fontId="5" fillId="5" borderId="28" xfId="0" applyNumberFormat="1" applyFont="1" applyFill="1" applyBorder="1" applyAlignment="1">
      <alignment horizontal="right"/>
    </xf>
    <xf numFmtId="165" fontId="37" fillId="5" borderId="28" xfId="0" applyNumberFormat="1" applyFont="1" applyFill="1" applyBorder="1" applyAlignment="1">
      <alignment horizontal="right"/>
    </xf>
    <xf numFmtId="0" fontId="29" fillId="2" borderId="3" xfId="0" applyFont="1" applyFill="1" applyBorder="1" applyAlignment="1">
      <alignment vertical="top"/>
    </xf>
    <xf numFmtId="0" fontId="29" fillId="2" borderId="8" xfId="0" applyFont="1" applyFill="1" applyBorder="1" applyAlignment="1"/>
    <xf numFmtId="0" fontId="29" fillId="2" borderId="10" xfId="0" applyFont="1" applyFill="1" applyBorder="1" applyAlignment="1"/>
    <xf numFmtId="0" fontId="29" fillId="2" borderId="6" xfId="0" applyFont="1" applyFill="1" applyBorder="1" applyAlignment="1"/>
    <xf numFmtId="0" fontId="29" fillId="2" borderId="10" xfId="0" applyFont="1" applyFill="1" applyBorder="1"/>
    <xf numFmtId="165" fontId="42" fillId="5" borderId="27" xfId="0" applyNumberFormat="1" applyFont="1" applyFill="1" applyBorder="1" applyAlignment="1">
      <alignment horizontal="right"/>
    </xf>
    <xf numFmtId="49" fontId="44" fillId="2" borderId="6" xfId="0" applyNumberFormat="1" applyFont="1" applyFill="1" applyBorder="1" applyAlignment="1">
      <alignment horizontal="justify" vertical="top"/>
    </xf>
    <xf numFmtId="14" fontId="45" fillId="2" borderId="4" xfId="0" applyNumberFormat="1" applyFont="1" applyFill="1" applyBorder="1" applyAlignment="1">
      <alignment horizontal="justify" vertical="top" wrapText="1"/>
    </xf>
    <xf numFmtId="0" fontId="45" fillId="2" borderId="29" xfId="0" applyFont="1" applyFill="1" applyBorder="1" applyAlignment="1">
      <alignment horizontal="justify" vertical="top" wrapText="1"/>
    </xf>
    <xf numFmtId="0" fontId="45" fillId="2" borderId="6" xfId="0" applyFont="1" applyFill="1" applyBorder="1" applyAlignment="1">
      <alignment horizontal="justify" vertical="top" wrapText="1"/>
    </xf>
    <xf numFmtId="14" fontId="45" fillId="2" borderId="11" xfId="0" applyNumberFormat="1" applyFont="1" applyFill="1" applyBorder="1" applyAlignment="1">
      <alignment horizontal="justify" vertical="top" wrapText="1"/>
    </xf>
    <xf numFmtId="0" fontId="44" fillId="2" borderId="2" xfId="0" applyFont="1" applyFill="1" applyBorder="1"/>
    <xf numFmtId="0" fontId="29" fillId="2" borderId="3" xfId="0" applyFont="1" applyFill="1" applyBorder="1" applyAlignment="1">
      <alignment horizontal="justify" vertical="top" wrapText="1"/>
    </xf>
    <xf numFmtId="0" fontId="39" fillId="2" borderId="3" xfId="0" applyFont="1" applyFill="1" applyBorder="1" applyAlignment="1">
      <alignment horizontal="justify" vertical="top" wrapText="1"/>
    </xf>
    <xf numFmtId="0" fontId="49" fillId="2" borderId="5" xfId="0" applyFont="1" applyFill="1" applyBorder="1" applyAlignment="1">
      <alignment horizontal="center" vertical="top"/>
    </xf>
    <xf numFmtId="0" fontId="29" fillId="2" borderId="0" xfId="0" applyFont="1" applyFill="1" applyBorder="1"/>
    <xf numFmtId="49" fontId="29" fillId="2" borderId="0" xfId="0" applyNumberFormat="1" applyFont="1" applyFill="1" applyBorder="1"/>
    <xf numFmtId="0" fontId="29" fillId="2" borderId="6" xfId="0" applyFont="1" applyFill="1" applyBorder="1" applyAlignment="1">
      <alignment vertical="top"/>
    </xf>
    <xf numFmtId="49" fontId="29" fillId="2" borderId="8" xfId="0" applyNumberFormat="1" applyFont="1" applyFill="1" applyBorder="1" applyAlignment="1">
      <alignment horizontal="justify" vertical="top" wrapText="1"/>
    </xf>
    <xf numFmtId="0" fontId="29" fillId="2" borderId="6" xfId="0" applyFont="1" applyFill="1" applyBorder="1" applyAlignment="1">
      <alignment vertical="top" wrapText="1"/>
    </xf>
    <xf numFmtId="49" fontId="29" fillId="2" borderId="6" xfId="0" applyNumberFormat="1" applyFont="1" applyFill="1" applyBorder="1" applyAlignment="1">
      <alignment vertical="top" wrapText="1"/>
    </xf>
    <xf numFmtId="49" fontId="29" fillId="2" borderId="6" xfId="0" applyNumberFormat="1" applyFont="1" applyFill="1" applyBorder="1" applyAlignment="1">
      <alignment horizontal="justify" vertical="top" wrapText="1"/>
    </xf>
    <xf numFmtId="0" fontId="45" fillId="2" borderId="2" xfId="0" applyFont="1" applyFill="1" applyBorder="1" applyAlignment="1">
      <alignment horizontal="justify" vertical="top"/>
    </xf>
    <xf numFmtId="0" fontId="45" fillId="2" borderId="6" xfId="0" applyFont="1" applyFill="1" applyBorder="1" applyAlignment="1">
      <alignment horizontal="justify" vertical="top"/>
    </xf>
    <xf numFmtId="49" fontId="3" fillId="2" borderId="10" xfId="0" applyNumberFormat="1" applyFont="1" applyFill="1" applyBorder="1" applyAlignment="1">
      <alignment horizontal="center"/>
    </xf>
    <xf numFmtId="0" fontId="40" fillId="2" borderId="2" xfId="0" applyFont="1" applyFill="1" applyBorder="1" applyAlignment="1">
      <alignment horizontal="justify" vertical="top"/>
    </xf>
    <xf numFmtId="0" fontId="40" fillId="2" borderId="6" xfId="0" applyFont="1" applyFill="1" applyBorder="1" applyAlignment="1">
      <alignment horizontal="justify" vertical="top"/>
    </xf>
    <xf numFmtId="165" fontId="3" fillId="0" borderId="27" xfId="0" applyNumberFormat="1" applyFont="1" applyFill="1" applyBorder="1" applyAlignment="1">
      <alignment horizontal="right"/>
    </xf>
    <xf numFmtId="0" fontId="31" fillId="2" borderId="10" xfId="0" applyFont="1" applyFill="1" applyBorder="1" applyAlignment="1">
      <alignment horizontal="justify" vertical="top"/>
    </xf>
    <xf numFmtId="0" fontId="36" fillId="2" borderId="47" xfId="0" applyFont="1" applyFill="1" applyBorder="1" applyAlignment="1">
      <alignment horizontal="center" vertical="center"/>
    </xf>
    <xf numFmtId="49" fontId="10" fillId="2" borderId="47" xfId="0" applyNumberFormat="1" applyFont="1" applyFill="1" applyBorder="1" applyAlignment="1">
      <alignment horizontal="center" vertical="center"/>
    </xf>
    <xf numFmtId="165" fontId="34" fillId="0" borderId="19" xfId="0" applyNumberFormat="1" applyFont="1" applyFill="1" applyBorder="1" applyAlignment="1">
      <alignment horizontal="right"/>
    </xf>
    <xf numFmtId="165" fontId="3" fillId="0" borderId="29" xfId="0" applyNumberFormat="1" applyFont="1" applyFill="1" applyBorder="1" applyAlignment="1">
      <alignment horizontal="right"/>
    </xf>
    <xf numFmtId="0" fontId="29" fillId="0" borderId="2" xfId="0" applyFont="1" applyBorder="1"/>
    <xf numFmtId="0" fontId="19" fillId="0" borderId="42" xfId="0" applyNumberFormat="1" applyFont="1" applyBorder="1" applyAlignment="1">
      <alignment wrapText="1"/>
    </xf>
    <xf numFmtId="0" fontId="19" fillId="0" borderId="28" xfId="0" applyNumberFormat="1" applyFont="1" applyBorder="1" applyAlignment="1">
      <alignment wrapText="1"/>
    </xf>
    <xf numFmtId="0" fontId="19" fillId="0" borderId="29" xfId="0" applyNumberFormat="1" applyFont="1" applyBorder="1" applyAlignment="1">
      <alignment wrapText="1"/>
    </xf>
    <xf numFmtId="0" fontId="18" fillId="2" borderId="8" xfId="0" applyNumberFormat="1" applyFont="1" applyFill="1" applyBorder="1" applyAlignment="1">
      <alignment horizontal="center" wrapText="1"/>
    </xf>
    <xf numFmtId="0" fontId="18" fillId="2" borderId="8" xfId="0" applyNumberFormat="1" applyFont="1" applyFill="1" applyBorder="1" applyAlignment="1">
      <alignment vertical="top"/>
    </xf>
    <xf numFmtId="0" fontId="18" fillId="2" borderId="6" xfId="0" applyNumberFormat="1" applyFont="1" applyFill="1" applyBorder="1" applyAlignment="1">
      <alignment vertical="top"/>
    </xf>
    <xf numFmtId="0" fontId="18" fillId="6" borderId="2" xfId="0" applyNumberFormat="1" applyFont="1" applyFill="1" applyBorder="1" applyAlignment="1">
      <alignment vertical="top" wrapText="1"/>
    </xf>
    <xf numFmtId="0" fontId="23" fillId="0" borderId="2" xfId="0" applyNumberFormat="1" applyFont="1" applyBorder="1" applyAlignment="1">
      <alignment wrapText="1"/>
    </xf>
    <xf numFmtId="0" fontId="3" fillId="2" borderId="34" xfId="0" applyNumberFormat="1" applyFont="1" applyFill="1" applyBorder="1" applyAlignment="1">
      <alignment horizontal="center" vertical="center"/>
    </xf>
    <xf numFmtId="0" fontId="18" fillId="2" borderId="28" xfId="0" applyNumberFormat="1" applyFont="1" applyFill="1" applyBorder="1" applyAlignment="1">
      <alignment horizontal="justify" wrapText="1"/>
    </xf>
    <xf numFmtId="0" fontId="18" fillId="2" borderId="29" xfId="0" applyNumberFormat="1" applyFont="1" applyFill="1" applyBorder="1" applyAlignment="1">
      <alignment horizontal="justify" wrapText="1"/>
    </xf>
    <xf numFmtId="0" fontId="19" fillId="0" borderId="2" xfId="0" applyNumberFormat="1" applyFont="1" applyBorder="1" applyAlignment="1">
      <alignment vertical="top" wrapText="1"/>
    </xf>
    <xf numFmtId="2" fontId="50" fillId="7" borderId="2" xfId="1" applyNumberFormat="1" applyFont="1" applyFill="1" applyBorder="1" applyAlignment="1">
      <alignment horizontal="justify" vertical="top" wrapText="1"/>
    </xf>
    <xf numFmtId="0" fontId="51" fillId="2" borderId="27" xfId="0" applyNumberFormat="1" applyFont="1" applyFill="1" applyBorder="1" applyAlignment="1">
      <alignment horizontal="justify" wrapText="1"/>
    </xf>
    <xf numFmtId="164" fontId="22" fillId="4" borderId="13" xfId="0" applyNumberFormat="1" applyFont="1" applyFill="1" applyBorder="1"/>
    <xf numFmtId="2" fontId="52" fillId="7" borderId="2" xfId="1" applyNumberFormat="1" applyFont="1" applyFill="1" applyBorder="1" applyAlignment="1">
      <alignment horizontal="justify" vertical="top" wrapText="1"/>
    </xf>
    <xf numFmtId="0" fontId="53" fillId="2" borderId="27" xfId="0" applyNumberFormat="1" applyFont="1" applyFill="1" applyBorder="1" applyAlignment="1">
      <alignment horizontal="justify" wrapText="1"/>
    </xf>
    <xf numFmtId="0" fontId="3" fillId="2" borderId="37" xfId="0" applyNumberFormat="1" applyFont="1" applyFill="1" applyBorder="1" applyAlignment="1">
      <alignment horizontal="center" vertical="center"/>
    </xf>
    <xf numFmtId="0" fontId="18" fillId="6" borderId="48" xfId="0" applyNumberFormat="1" applyFont="1" applyFill="1" applyBorder="1" applyAlignment="1">
      <alignment horizontal="center" vertical="top" wrapText="1"/>
    </xf>
    <xf numFmtId="0" fontId="18" fillId="0" borderId="10" xfId="0" applyNumberFormat="1" applyFont="1" applyBorder="1" applyAlignment="1">
      <alignment wrapText="1"/>
    </xf>
    <xf numFmtId="0" fontId="23" fillId="0" borderId="49" xfId="0" applyNumberFormat="1" applyFont="1" applyBorder="1" applyAlignment="1">
      <alignment wrapText="1"/>
    </xf>
    <xf numFmtId="0" fontId="18" fillId="0" borderId="42" xfId="0" applyNumberFormat="1" applyFont="1" applyBorder="1" applyAlignment="1">
      <alignment wrapText="1"/>
    </xf>
    <xf numFmtId="0" fontId="19" fillId="2" borderId="4" xfId="0" applyNumberFormat="1" applyFont="1" applyFill="1" applyBorder="1" applyAlignment="1">
      <alignment horizontal="distributed" vertical="top" wrapText="1"/>
    </xf>
    <xf numFmtId="165" fontId="4" fillId="7" borderId="2" xfId="0" applyNumberFormat="1" applyFont="1" applyFill="1" applyBorder="1" applyAlignment="1">
      <alignment horizontal="right" wrapText="1"/>
    </xf>
    <xf numFmtId="0" fontId="29" fillId="2" borderId="28" xfId="0" applyFont="1" applyFill="1" applyBorder="1" applyAlignment="1">
      <alignment horizontal="center" vertical="top" wrapText="1"/>
    </xf>
    <xf numFmtId="0" fontId="33" fillId="7" borderId="39" xfId="0" applyFont="1" applyFill="1" applyBorder="1" applyAlignment="1">
      <alignment horizontal="center" vertical="center"/>
    </xf>
    <xf numFmtId="0" fontId="35" fillId="7" borderId="39" xfId="0" applyFont="1" applyFill="1" applyBorder="1" applyAlignment="1">
      <alignment horizontal="center" vertical="center"/>
    </xf>
    <xf numFmtId="165" fontId="37" fillId="7" borderId="6" xfId="0" applyNumberFormat="1" applyFont="1" applyFill="1" applyBorder="1" applyAlignment="1">
      <alignment horizontal="right"/>
    </xf>
    <xf numFmtId="165" fontId="42" fillId="7" borderId="2" xfId="0" applyNumberFormat="1" applyFont="1" applyFill="1" applyBorder="1" applyAlignment="1">
      <alignment horizontal="right"/>
    </xf>
    <xf numFmtId="165" fontId="43" fillId="7" borderId="2" xfId="0" applyNumberFormat="1" applyFont="1" applyFill="1" applyBorder="1" applyAlignment="1">
      <alignment horizontal="right"/>
    </xf>
    <xf numFmtId="165" fontId="38" fillId="7" borderId="2" xfId="0" applyNumberFormat="1" applyFont="1" applyFill="1" applyBorder="1" applyAlignment="1">
      <alignment horizontal="right"/>
    </xf>
    <xf numFmtId="165" fontId="3" fillId="7" borderId="8" xfId="0" applyNumberFormat="1" applyFont="1" applyFill="1" applyBorder="1" applyAlignment="1">
      <alignment horizontal="right"/>
    </xf>
    <xf numFmtId="165" fontId="34" fillId="7" borderId="8" xfId="0" applyNumberFormat="1" applyFont="1" applyFill="1" applyBorder="1" applyAlignment="1">
      <alignment horizontal="right"/>
    </xf>
    <xf numFmtId="165" fontId="3" fillId="7" borderId="6" xfId="0" applyNumberFormat="1" applyFont="1" applyFill="1" applyBorder="1" applyAlignment="1">
      <alignment horizontal="right"/>
    </xf>
    <xf numFmtId="165" fontId="34" fillId="7" borderId="6" xfId="0" applyNumberFormat="1" applyFont="1" applyFill="1" applyBorder="1" applyAlignment="1">
      <alignment horizontal="right"/>
    </xf>
    <xf numFmtId="165" fontId="3" fillId="7" borderId="2" xfId="0" applyNumberFormat="1" applyFont="1" applyFill="1" applyBorder="1" applyAlignment="1">
      <alignment horizontal="right"/>
    </xf>
    <xf numFmtId="165" fontId="4" fillId="7" borderId="6" xfId="0" applyNumberFormat="1" applyFont="1" applyFill="1" applyBorder="1" applyAlignment="1">
      <alignment horizontal="right" wrapText="1"/>
    </xf>
    <xf numFmtId="165" fontId="47" fillId="7" borderId="2" xfId="0" applyNumberFormat="1" applyFont="1" applyFill="1" applyBorder="1" applyAlignment="1">
      <alignment horizontal="right"/>
    </xf>
    <xf numFmtId="165" fontId="3" fillId="7" borderId="42" xfId="0" applyNumberFormat="1" applyFont="1" applyFill="1" applyBorder="1" applyAlignment="1">
      <alignment horizontal="right"/>
    </xf>
    <xf numFmtId="165" fontId="34" fillId="7" borderId="42" xfId="0" applyNumberFormat="1" applyFont="1" applyFill="1" applyBorder="1" applyAlignment="1">
      <alignment horizontal="right"/>
    </xf>
    <xf numFmtId="165" fontId="3" fillId="7" borderId="29" xfId="0" applyNumberFormat="1" applyFont="1" applyFill="1" applyBorder="1" applyAlignment="1">
      <alignment horizontal="right"/>
    </xf>
    <xf numFmtId="165" fontId="34" fillId="7" borderId="29" xfId="0" applyNumberFormat="1" applyFont="1" applyFill="1" applyBorder="1" applyAlignment="1">
      <alignment horizontal="right"/>
    </xf>
    <xf numFmtId="165" fontId="34" fillId="7" borderId="2" xfId="0" applyNumberFormat="1" applyFont="1" applyFill="1" applyBorder="1" applyAlignment="1">
      <alignment horizontal="right"/>
    </xf>
    <xf numFmtId="165" fontId="42" fillId="7" borderId="8" xfId="0" applyNumberFormat="1" applyFont="1" applyFill="1" applyBorder="1" applyAlignment="1">
      <alignment horizontal="right"/>
    </xf>
    <xf numFmtId="165" fontId="4" fillId="7" borderId="3" xfId="0" applyNumberFormat="1" applyFont="1" applyFill="1" applyBorder="1" applyAlignment="1">
      <alignment horizontal="right" wrapText="1"/>
    </xf>
    <xf numFmtId="165" fontId="34" fillId="7" borderId="6" xfId="0" applyNumberFormat="1" applyFont="1" applyFill="1" applyBorder="1" applyAlignment="1">
      <alignment horizontal="right" wrapText="1"/>
    </xf>
    <xf numFmtId="165" fontId="4" fillId="7" borderId="27" xfId="0" applyNumberFormat="1" applyFont="1" applyFill="1" applyBorder="1" applyAlignment="1">
      <alignment horizontal="right" wrapText="1"/>
    </xf>
    <xf numFmtId="165" fontId="4" fillId="7" borderId="11" xfId="0" applyNumberFormat="1" applyFont="1" applyFill="1" applyBorder="1" applyAlignment="1">
      <alignment horizontal="right" wrapText="1"/>
    </xf>
    <xf numFmtId="165" fontId="38" fillId="7" borderId="8" xfId="0" applyNumberFormat="1" applyFont="1" applyFill="1" applyBorder="1" applyAlignment="1">
      <alignment horizontal="right"/>
    </xf>
    <xf numFmtId="165" fontId="47" fillId="7" borderId="8" xfId="0" applyNumberFormat="1" applyFont="1" applyFill="1" applyBorder="1" applyAlignment="1">
      <alignment horizontal="right"/>
    </xf>
    <xf numFmtId="165" fontId="42" fillId="7" borderId="6" xfId="0" applyNumberFormat="1" applyFont="1" applyFill="1" applyBorder="1" applyAlignment="1">
      <alignment horizontal="right"/>
    </xf>
    <xf numFmtId="165" fontId="43" fillId="7" borderId="6" xfId="0" applyNumberFormat="1" applyFont="1" applyFill="1" applyBorder="1" applyAlignment="1">
      <alignment horizontal="right"/>
    </xf>
    <xf numFmtId="165" fontId="5" fillId="7" borderId="13" xfId="0" applyNumberFormat="1" applyFont="1" applyFill="1" applyBorder="1" applyAlignment="1">
      <alignment horizontal="right"/>
    </xf>
    <xf numFmtId="165" fontId="5" fillId="7" borderId="45" xfId="0" applyNumberFormat="1" applyFont="1" applyFill="1" applyBorder="1" applyAlignment="1">
      <alignment horizontal="right"/>
    </xf>
    <xf numFmtId="165" fontId="5" fillId="7" borderId="47" xfId="0" applyNumberFormat="1" applyFont="1" applyFill="1" applyBorder="1" applyAlignment="1">
      <alignment horizontal="right"/>
    </xf>
    <xf numFmtId="165" fontId="37" fillId="7" borderId="47" xfId="0" applyNumberFormat="1" applyFont="1" applyFill="1" applyBorder="1" applyAlignment="1">
      <alignment horizontal="right"/>
    </xf>
    <xf numFmtId="164" fontId="22" fillId="3" borderId="13" xfId="0" applyNumberFormat="1" applyFont="1" applyFill="1" applyBorder="1"/>
    <xf numFmtId="165" fontId="5" fillId="7" borderId="6" xfId="0" applyNumberFormat="1" applyFont="1" applyFill="1" applyBorder="1" applyAlignment="1">
      <alignment horizontal="right"/>
    </xf>
    <xf numFmtId="165" fontId="34" fillId="7" borderId="2" xfId="0" applyNumberFormat="1" applyFont="1" applyFill="1" applyBorder="1" applyAlignment="1">
      <alignment horizontal="right" wrapText="1"/>
    </xf>
    <xf numFmtId="165" fontId="3" fillId="7" borderId="27" xfId="0" applyNumberFormat="1" applyFont="1" applyFill="1" applyBorder="1" applyAlignment="1">
      <alignment horizontal="right"/>
    </xf>
    <xf numFmtId="165" fontId="34" fillId="7" borderId="27" xfId="0" applyNumberFormat="1" applyFont="1" applyFill="1" applyBorder="1" applyAlignment="1">
      <alignment horizontal="right"/>
    </xf>
    <xf numFmtId="165" fontId="5" fillId="7" borderId="10" xfId="0" applyNumberFormat="1" applyFont="1" applyFill="1" applyBorder="1" applyAlignment="1">
      <alignment horizontal="right"/>
    </xf>
    <xf numFmtId="165" fontId="5" fillId="7" borderId="28" xfId="0" applyNumberFormat="1" applyFont="1" applyFill="1" applyBorder="1" applyAlignment="1">
      <alignment horizontal="right"/>
    </xf>
    <xf numFmtId="165" fontId="37" fillId="7" borderId="28" xfId="0" applyNumberFormat="1" applyFont="1" applyFill="1" applyBorder="1" applyAlignment="1">
      <alignment horizontal="right"/>
    </xf>
    <xf numFmtId="0" fontId="29" fillId="2" borderId="6" xfId="0" applyFont="1" applyFill="1" applyBorder="1" applyAlignment="1">
      <alignment horizontal="center" vertical="top" wrapText="1"/>
    </xf>
    <xf numFmtId="0" fontId="29" fillId="7" borderId="9" xfId="0" applyFont="1" applyFill="1" applyBorder="1" applyAlignment="1">
      <alignment horizontal="center" vertical="top"/>
    </xf>
    <xf numFmtId="0" fontId="29" fillId="2" borderId="40" xfId="0" applyFont="1" applyFill="1" applyBorder="1" applyAlignment="1">
      <alignment horizontal="left" vertical="top" wrapText="1"/>
    </xf>
    <xf numFmtId="49" fontId="3" fillId="7" borderId="2" xfId="0" applyNumberFormat="1" applyFont="1" applyFill="1" applyBorder="1" applyAlignment="1">
      <alignment horizontal="center"/>
    </xf>
    <xf numFmtId="0" fontId="18" fillId="6" borderId="50" xfId="0" applyNumberFormat="1" applyFont="1" applyFill="1" applyBorder="1" applyAlignment="1">
      <alignment vertical="top" wrapText="1"/>
    </xf>
    <xf numFmtId="0" fontId="18" fillId="6" borderId="51" xfId="0" applyNumberFormat="1" applyFont="1" applyFill="1" applyBorder="1" applyAlignment="1">
      <alignment vertical="top" wrapText="1"/>
    </xf>
    <xf numFmtId="0" fontId="29" fillId="2" borderId="10" xfId="0" applyFont="1" applyFill="1" applyBorder="1" applyAlignment="1">
      <alignment vertical="top"/>
    </xf>
    <xf numFmtId="0" fontId="23" fillId="0" borderId="41" xfId="0" applyNumberFormat="1" applyFont="1" applyBorder="1" applyAlignment="1">
      <alignment wrapText="1"/>
    </xf>
    <xf numFmtId="164" fontId="22" fillId="2" borderId="2" xfId="0" applyNumberFormat="1" applyFont="1" applyFill="1" applyBorder="1"/>
    <xf numFmtId="0" fontId="54" fillId="2" borderId="38" xfId="0" applyFont="1" applyFill="1" applyBorder="1" applyAlignment="1">
      <alignment horizontal="center" vertical="top"/>
    </xf>
    <xf numFmtId="49" fontId="3" fillId="0" borderId="2" xfId="0" applyNumberFormat="1" applyFont="1" applyFill="1" applyBorder="1" applyAlignment="1">
      <alignment horizontal="center"/>
    </xf>
    <xf numFmtId="0" fontId="29" fillId="7" borderId="2" xfId="0" applyFont="1" applyFill="1" applyBorder="1" applyAlignment="1">
      <alignment horizontal="justify" vertical="top"/>
    </xf>
    <xf numFmtId="0" fontId="28" fillId="2" borderId="8" xfId="0" applyFont="1" applyFill="1" applyBorder="1" applyAlignment="1">
      <alignment vertical="top" wrapText="1"/>
    </xf>
    <xf numFmtId="49" fontId="29" fillId="2" borderId="10" xfId="0" applyNumberFormat="1" applyFont="1" applyFill="1" applyBorder="1" applyAlignment="1">
      <alignment vertical="top"/>
    </xf>
    <xf numFmtId="49" fontId="29" fillId="2" borderId="6" xfId="0" applyNumberFormat="1" applyFont="1" applyFill="1" applyBorder="1" applyAlignment="1">
      <alignment vertical="top"/>
    </xf>
    <xf numFmtId="0" fontId="29" fillId="2" borderId="8" xfId="0" applyFont="1" applyFill="1" applyBorder="1" applyAlignment="1">
      <alignment vertical="top" wrapText="1"/>
    </xf>
    <xf numFmtId="49" fontId="29" fillId="2" borderId="8" xfId="0" applyNumberFormat="1" applyFont="1" applyFill="1" applyBorder="1" applyAlignment="1">
      <alignment vertical="top" wrapText="1"/>
    </xf>
    <xf numFmtId="0" fontId="29" fillId="2" borderId="10" xfId="0" applyFont="1" applyFill="1" applyBorder="1" applyAlignment="1">
      <alignment vertical="top" wrapText="1"/>
    </xf>
    <xf numFmtId="49" fontId="29" fillId="2" borderId="10" xfId="0" applyNumberFormat="1" applyFont="1" applyFill="1" applyBorder="1" applyAlignment="1">
      <alignment vertical="top" wrapText="1"/>
    </xf>
    <xf numFmtId="0" fontId="55" fillId="2" borderId="38" xfId="0" applyFont="1" applyFill="1" applyBorder="1" applyAlignment="1">
      <alignment horizontal="center" vertical="top"/>
    </xf>
    <xf numFmtId="0" fontId="29" fillId="2" borderId="8" xfId="0" applyFont="1" applyFill="1" applyBorder="1" applyAlignment="1">
      <alignment vertical="top"/>
    </xf>
    <xf numFmtId="0" fontId="18" fillId="6" borderId="52" xfId="0" applyNumberFormat="1" applyFont="1" applyFill="1" applyBorder="1" applyAlignment="1">
      <alignment vertical="top" wrapText="1"/>
    </xf>
    <xf numFmtId="0" fontId="18" fillId="6" borderId="53" xfId="0" applyNumberFormat="1" applyFont="1" applyFill="1" applyBorder="1" applyAlignment="1">
      <alignment vertical="top" wrapText="1"/>
    </xf>
    <xf numFmtId="0" fontId="18" fillId="6" borderId="54" xfId="0" applyNumberFormat="1" applyFont="1" applyFill="1" applyBorder="1" applyAlignment="1">
      <alignment vertical="top" wrapText="1"/>
    </xf>
    <xf numFmtId="0" fontId="18" fillId="6" borderId="55" xfId="0" applyNumberFormat="1" applyFont="1" applyFill="1" applyBorder="1" applyAlignment="1">
      <alignment vertical="top" wrapText="1"/>
    </xf>
    <xf numFmtId="0" fontId="18" fillId="6" borderId="56" xfId="0" applyNumberFormat="1" applyFont="1" applyFill="1" applyBorder="1" applyAlignment="1">
      <alignment vertical="top" wrapText="1"/>
    </xf>
    <xf numFmtId="0" fontId="3" fillId="2" borderId="43" xfId="0" applyNumberFormat="1" applyFont="1" applyFill="1" applyBorder="1" applyAlignment="1">
      <alignment vertical="center"/>
    </xf>
    <xf numFmtId="0" fontId="18" fillId="2" borderId="34" xfId="0" applyNumberFormat="1" applyFont="1" applyFill="1" applyBorder="1"/>
    <xf numFmtId="0" fontId="18" fillId="6" borderId="52" xfId="0" applyNumberFormat="1" applyFont="1" applyFill="1" applyBorder="1" applyAlignment="1">
      <alignment horizontal="center" vertical="top" wrapText="1"/>
    </xf>
    <xf numFmtId="0" fontId="18" fillId="6" borderId="53" xfId="0" applyNumberFormat="1" applyFont="1" applyFill="1" applyBorder="1" applyAlignment="1">
      <alignment horizontal="center" vertical="top" wrapText="1"/>
    </xf>
    <xf numFmtId="0" fontId="18" fillId="2" borderId="6" xfId="0" applyNumberFormat="1" applyFont="1" applyFill="1" applyBorder="1" applyAlignment="1">
      <alignment horizontal="center" vertical="top" wrapText="1"/>
    </xf>
    <xf numFmtId="0" fontId="18" fillId="6" borderId="57" xfId="0" applyNumberFormat="1" applyFont="1" applyFill="1" applyBorder="1" applyAlignment="1">
      <alignment horizontal="center" vertical="top" wrapText="1"/>
    </xf>
    <xf numFmtId="164" fontId="22" fillId="2" borderId="6" xfId="0" applyNumberFormat="1" applyFont="1" applyFill="1" applyBorder="1"/>
    <xf numFmtId="0" fontId="22" fillId="0" borderId="6" xfId="0" applyNumberFormat="1" applyFont="1" applyFill="1" applyBorder="1"/>
    <xf numFmtId="0" fontId="18" fillId="6" borderId="0" xfId="0" applyNumberFormat="1" applyFont="1" applyFill="1" applyBorder="1" applyAlignment="1">
      <alignment horizontal="center" vertical="top" wrapText="1"/>
    </xf>
    <xf numFmtId="165" fontId="34" fillId="0" borderId="42" xfId="0" applyNumberFormat="1" applyFont="1" applyFill="1" applyBorder="1" applyAlignment="1">
      <alignment horizontal="right"/>
    </xf>
    <xf numFmtId="165" fontId="34" fillId="0" borderId="29" xfId="0" applyNumberFormat="1" applyFont="1" applyFill="1" applyBorder="1" applyAlignment="1">
      <alignment horizontal="right"/>
    </xf>
    <xf numFmtId="165" fontId="4" fillId="0" borderId="11" xfId="0" applyNumberFormat="1" applyFont="1" applyFill="1" applyBorder="1" applyAlignment="1">
      <alignment horizontal="right" wrapText="1"/>
    </xf>
    <xf numFmtId="165" fontId="42" fillId="0" borderId="27" xfId="0" applyNumberFormat="1" applyFont="1" applyFill="1" applyBorder="1" applyAlignment="1">
      <alignment horizontal="right"/>
    </xf>
    <xf numFmtId="165" fontId="38" fillId="0" borderId="27" xfId="0" applyNumberFormat="1" applyFont="1" applyFill="1" applyBorder="1" applyAlignment="1">
      <alignment horizontal="right"/>
    </xf>
    <xf numFmtId="165" fontId="34" fillId="0" borderId="27" xfId="0" applyNumberFormat="1" applyFont="1" applyFill="1" applyBorder="1" applyAlignment="1">
      <alignment horizontal="right"/>
    </xf>
    <xf numFmtId="165" fontId="5" fillId="0" borderId="28" xfId="0" applyNumberFormat="1" applyFont="1" applyFill="1" applyBorder="1" applyAlignment="1">
      <alignment horizontal="right"/>
    </xf>
    <xf numFmtId="165" fontId="37" fillId="0" borderId="28" xfId="0" applyNumberFormat="1" applyFont="1" applyFill="1" applyBorder="1" applyAlignment="1">
      <alignment horizontal="right"/>
    </xf>
    <xf numFmtId="0" fontId="19" fillId="2" borderId="8" xfId="0" applyNumberFormat="1" applyFont="1" applyFill="1" applyBorder="1" applyAlignment="1">
      <alignment horizontal="distributed" vertical="top" wrapText="1"/>
    </xf>
    <xf numFmtId="0" fontId="18" fillId="6" borderId="11" xfId="0" applyNumberFormat="1" applyFont="1" applyFill="1" applyBorder="1" applyAlignment="1">
      <alignment horizontal="center" vertical="top" wrapText="1"/>
    </xf>
    <xf numFmtId="0" fontId="18" fillId="6" borderId="6" xfId="0" applyNumberFormat="1" applyFont="1" applyFill="1" applyBorder="1" applyAlignment="1">
      <alignment horizontal="center" vertical="top" wrapText="1"/>
    </xf>
    <xf numFmtId="165" fontId="34" fillId="0" borderId="3" xfId="0" applyNumberFormat="1" applyFont="1" applyFill="1" applyBorder="1" applyAlignment="1">
      <alignment horizontal="right" wrapText="1"/>
    </xf>
    <xf numFmtId="164" fontId="22" fillId="9" borderId="13" xfId="0" applyNumberFormat="1" applyFont="1" applyFill="1" applyBorder="1"/>
    <xf numFmtId="164" fontId="25" fillId="4" borderId="6" xfId="0" applyNumberFormat="1" applyFont="1" applyFill="1" applyBorder="1"/>
    <xf numFmtId="164" fontId="25" fillId="4" borderId="2" xfId="0" applyNumberFormat="1" applyFont="1" applyFill="1" applyBorder="1"/>
    <xf numFmtId="0" fontId="29" fillId="2" borderId="8" xfId="0" applyFont="1" applyFill="1" applyBorder="1" applyAlignment="1">
      <alignment horizontal="distributed" vertical="top"/>
    </xf>
    <xf numFmtId="49" fontId="29" fillId="2" borderId="8" xfId="0" applyNumberFormat="1" applyFont="1" applyFill="1" applyBorder="1" applyAlignment="1">
      <alignment horizontal="distributed" vertical="top"/>
    </xf>
    <xf numFmtId="0" fontId="18" fillId="6" borderId="0" xfId="0" applyNumberFormat="1" applyFont="1" applyFill="1" applyBorder="1" applyAlignment="1">
      <alignment vertical="top" wrapText="1"/>
    </xf>
    <xf numFmtId="0" fontId="18" fillId="2" borderId="10" xfId="0" applyNumberFormat="1" applyFont="1" applyFill="1" applyBorder="1" applyAlignment="1">
      <alignment vertical="top"/>
    </xf>
    <xf numFmtId="0" fontId="18" fillId="6" borderId="3" xfId="0" applyNumberFormat="1" applyFont="1" applyFill="1" applyBorder="1" applyAlignment="1">
      <alignment horizontal="center" vertical="top" wrapText="1"/>
    </xf>
    <xf numFmtId="0" fontId="29" fillId="2" borderId="0" xfId="0" applyFont="1" applyFill="1" applyBorder="1" applyAlignment="1">
      <alignment vertical="top"/>
    </xf>
    <xf numFmtId="0" fontId="18" fillId="6" borderId="58" xfId="0" applyNumberFormat="1" applyFont="1" applyFill="1" applyBorder="1" applyAlignment="1">
      <alignment vertical="top" wrapText="1"/>
    </xf>
    <xf numFmtId="0" fontId="18" fillId="6" borderId="59" xfId="0" applyNumberFormat="1" applyFont="1" applyFill="1" applyBorder="1" applyAlignment="1">
      <alignment vertical="top" wrapText="1"/>
    </xf>
    <xf numFmtId="0" fontId="18" fillId="6" borderId="22" xfId="0" applyNumberFormat="1" applyFont="1" applyFill="1" applyBorder="1" applyAlignment="1">
      <alignment vertical="top" wrapText="1"/>
    </xf>
    <xf numFmtId="0" fontId="18" fillId="6" borderId="60" xfId="0" applyNumberFormat="1" applyFont="1" applyFill="1" applyBorder="1" applyAlignment="1">
      <alignment horizontal="center" vertical="top" wrapText="1"/>
    </xf>
    <xf numFmtId="0" fontId="18" fillId="0" borderId="0" xfId="0" applyNumberFormat="1" applyFont="1" applyBorder="1" applyAlignment="1">
      <alignment horizontal="center" wrapText="1"/>
    </xf>
    <xf numFmtId="0" fontId="29" fillId="2" borderId="29" xfId="0" applyFont="1" applyFill="1" applyBorder="1" applyAlignment="1">
      <alignment horizontal="center" vertical="top" wrapText="1"/>
    </xf>
    <xf numFmtId="0" fontId="23" fillId="0" borderId="3" xfId="0" applyNumberFormat="1" applyFont="1" applyBorder="1" applyAlignment="1">
      <alignment horizontal="center" wrapText="1"/>
    </xf>
    <xf numFmtId="0" fontId="18" fillId="6" borderId="61" xfId="0" applyNumberFormat="1" applyFont="1" applyFill="1" applyBorder="1" applyAlignment="1">
      <alignment vertical="top" wrapText="1"/>
    </xf>
    <xf numFmtId="165" fontId="38" fillId="0" borderId="8" xfId="0" applyNumberFormat="1" applyFont="1" applyFill="1" applyBorder="1" applyAlignment="1">
      <alignment horizontal="right"/>
    </xf>
    <xf numFmtId="165" fontId="47" fillId="0" borderId="8" xfId="0" applyNumberFormat="1" applyFont="1" applyFill="1" applyBorder="1" applyAlignment="1">
      <alignment horizontal="right"/>
    </xf>
    <xf numFmtId="165" fontId="38" fillId="0" borderId="6" xfId="0" applyNumberFormat="1" applyFont="1" applyFill="1" applyBorder="1" applyAlignment="1">
      <alignment horizontal="right"/>
    </xf>
    <xf numFmtId="165" fontId="47" fillId="0" borderId="6" xfId="0" applyNumberFormat="1" applyFont="1" applyFill="1" applyBorder="1" applyAlignment="1">
      <alignment horizontal="right"/>
    </xf>
    <xf numFmtId="165" fontId="5" fillId="0" borderId="45" xfId="0" applyNumberFormat="1" applyFont="1" applyFill="1" applyBorder="1" applyAlignment="1">
      <alignment horizontal="right"/>
    </xf>
    <xf numFmtId="165" fontId="5" fillId="0" borderId="14" xfId="0" applyNumberFormat="1" applyFont="1" applyFill="1" applyBorder="1" applyAlignment="1">
      <alignment horizontal="right"/>
    </xf>
    <xf numFmtId="165" fontId="37" fillId="0" borderId="14" xfId="0" applyNumberFormat="1" applyFont="1" applyFill="1" applyBorder="1" applyAlignment="1">
      <alignment horizontal="right"/>
    </xf>
    <xf numFmtId="165" fontId="37" fillId="4" borderId="6" xfId="0" applyNumberFormat="1" applyFont="1" applyFill="1" applyBorder="1" applyAlignment="1">
      <alignment horizontal="right"/>
    </xf>
    <xf numFmtId="165" fontId="42" fillId="4" borderId="2" xfId="0" applyNumberFormat="1" applyFont="1" applyFill="1" applyBorder="1" applyAlignment="1">
      <alignment horizontal="right"/>
    </xf>
    <xf numFmtId="165" fontId="43" fillId="4" borderId="2" xfId="0" applyNumberFormat="1" applyFont="1" applyFill="1" applyBorder="1" applyAlignment="1">
      <alignment horizontal="right"/>
    </xf>
    <xf numFmtId="165" fontId="38" fillId="4" borderId="2" xfId="0" applyNumberFormat="1" applyFont="1" applyFill="1" applyBorder="1" applyAlignment="1">
      <alignment horizontal="right"/>
    </xf>
    <xf numFmtId="165" fontId="3" fillId="4" borderId="8" xfId="0" applyNumberFormat="1" applyFont="1" applyFill="1" applyBorder="1" applyAlignment="1">
      <alignment horizontal="right"/>
    </xf>
    <xf numFmtId="165" fontId="34" fillId="4" borderId="8" xfId="0" applyNumberFormat="1" applyFont="1" applyFill="1" applyBorder="1" applyAlignment="1">
      <alignment horizontal="right"/>
    </xf>
    <xf numFmtId="165" fontId="3" fillId="4" borderId="6" xfId="0" applyNumberFormat="1" applyFont="1" applyFill="1" applyBorder="1" applyAlignment="1">
      <alignment horizontal="right"/>
    </xf>
    <xf numFmtId="165" fontId="34" fillId="4" borderId="6" xfId="0" applyNumberFormat="1" applyFont="1" applyFill="1" applyBorder="1" applyAlignment="1">
      <alignment horizontal="right"/>
    </xf>
    <xf numFmtId="165" fontId="34" fillId="4" borderId="29" xfId="0" applyNumberFormat="1" applyFont="1" applyFill="1" applyBorder="1" applyAlignment="1">
      <alignment horizontal="right"/>
    </xf>
    <xf numFmtId="165" fontId="3" fillId="4" borderId="2" xfId="0" applyNumberFormat="1" applyFont="1" applyFill="1" applyBorder="1" applyAlignment="1">
      <alignment horizontal="right"/>
    </xf>
    <xf numFmtId="165" fontId="4" fillId="4" borderId="6" xfId="0" applyNumberFormat="1" applyFont="1" applyFill="1" applyBorder="1" applyAlignment="1">
      <alignment horizontal="right" wrapText="1"/>
    </xf>
    <xf numFmtId="165" fontId="3" fillId="4" borderId="42" xfId="0" applyNumberFormat="1" applyFont="1" applyFill="1" applyBorder="1" applyAlignment="1">
      <alignment horizontal="right"/>
    </xf>
    <xf numFmtId="165" fontId="34" fillId="4" borderId="42" xfId="0" applyNumberFormat="1" applyFont="1" applyFill="1" applyBorder="1" applyAlignment="1">
      <alignment horizontal="right"/>
    </xf>
    <xf numFmtId="165" fontId="3" fillId="4" borderId="29" xfId="0" applyNumberFormat="1" applyFont="1" applyFill="1" applyBorder="1" applyAlignment="1">
      <alignment horizontal="right"/>
    </xf>
    <xf numFmtId="165" fontId="4" fillId="4" borderId="2" xfId="0" applyNumberFormat="1" applyFont="1" applyFill="1" applyBorder="1" applyAlignment="1">
      <alignment horizontal="right" wrapText="1"/>
    </xf>
    <xf numFmtId="165" fontId="47" fillId="4" borderId="2" xfId="0" applyNumberFormat="1" applyFont="1" applyFill="1" applyBorder="1" applyAlignment="1">
      <alignment horizontal="right"/>
    </xf>
    <xf numFmtId="165" fontId="3" fillId="4" borderId="19" xfId="0" applyNumberFormat="1" applyFont="1" applyFill="1" applyBorder="1" applyAlignment="1">
      <alignment horizontal="right"/>
    </xf>
    <xf numFmtId="165" fontId="4" fillId="4" borderId="3" xfId="0" applyNumberFormat="1" applyFont="1" applyFill="1" applyBorder="1" applyAlignment="1">
      <alignment horizontal="right" wrapText="1"/>
    </xf>
    <xf numFmtId="165" fontId="34" fillId="4" borderId="6" xfId="0" applyNumberFormat="1" applyFont="1" applyFill="1" applyBorder="1" applyAlignment="1">
      <alignment horizontal="right" wrapText="1"/>
    </xf>
    <xf numFmtId="165" fontId="4" fillId="4" borderId="11" xfId="0" applyNumberFormat="1" applyFont="1" applyFill="1" applyBorder="1" applyAlignment="1">
      <alignment horizontal="right" wrapText="1"/>
    </xf>
    <xf numFmtId="165" fontId="38" fillId="4" borderId="8" xfId="0" applyNumberFormat="1" applyFont="1" applyFill="1" applyBorder="1" applyAlignment="1">
      <alignment horizontal="right"/>
    </xf>
    <xf numFmtId="165" fontId="47" fillId="4" borderId="8" xfId="0" applyNumberFormat="1" applyFont="1" applyFill="1" applyBorder="1" applyAlignment="1">
      <alignment horizontal="right"/>
    </xf>
    <xf numFmtId="165" fontId="42" fillId="4" borderId="6" xfId="0" applyNumberFormat="1" applyFont="1" applyFill="1" applyBorder="1" applyAlignment="1">
      <alignment horizontal="right"/>
    </xf>
    <xf numFmtId="165" fontId="43" fillId="4" borderId="6" xfId="0" applyNumberFormat="1" applyFont="1" applyFill="1" applyBorder="1" applyAlignment="1">
      <alignment horizontal="right"/>
    </xf>
    <xf numFmtId="165" fontId="38" fillId="4" borderId="6" xfId="0" applyNumberFormat="1" applyFont="1" applyFill="1" applyBorder="1" applyAlignment="1">
      <alignment horizontal="right"/>
    </xf>
    <xf numFmtId="165" fontId="47" fillId="4" borderId="6" xfId="0" applyNumberFormat="1" applyFont="1" applyFill="1" applyBorder="1" applyAlignment="1">
      <alignment horizontal="right"/>
    </xf>
    <xf numFmtId="165" fontId="5" fillId="4" borderId="45" xfId="0" applyNumberFormat="1" applyFont="1" applyFill="1" applyBorder="1" applyAlignment="1">
      <alignment horizontal="right"/>
    </xf>
    <xf numFmtId="165" fontId="5" fillId="4" borderId="47" xfId="0" applyNumberFormat="1" applyFont="1" applyFill="1" applyBorder="1" applyAlignment="1">
      <alignment horizontal="right"/>
    </xf>
    <xf numFmtId="165" fontId="5" fillId="4" borderId="14" xfId="0" applyNumberFormat="1" applyFont="1" applyFill="1" applyBorder="1" applyAlignment="1">
      <alignment horizontal="right"/>
    </xf>
    <xf numFmtId="165" fontId="37" fillId="4" borderId="14" xfId="0" applyNumberFormat="1" applyFont="1" applyFill="1" applyBorder="1" applyAlignment="1">
      <alignment horizontal="right"/>
    </xf>
    <xf numFmtId="0" fontId="22" fillId="3" borderId="8" xfId="0" applyNumberFormat="1" applyFont="1" applyFill="1" applyBorder="1"/>
    <xf numFmtId="0" fontId="22" fillId="3" borderId="0" xfId="0" applyNumberFormat="1" applyFont="1" applyFill="1"/>
    <xf numFmtId="0" fontId="25" fillId="3" borderId="6" xfId="0" applyNumberFormat="1" applyFont="1" applyFill="1" applyBorder="1"/>
    <xf numFmtId="0" fontId="25" fillId="3" borderId="2" xfId="0" applyNumberFormat="1" applyFont="1" applyFill="1" applyBorder="1"/>
    <xf numFmtId="0" fontId="25" fillId="5" borderId="2" xfId="0" applyNumberFormat="1" applyFont="1" applyFill="1" applyBorder="1"/>
    <xf numFmtId="0" fontId="22" fillId="5" borderId="8" xfId="0" applyNumberFormat="1" applyFont="1" applyFill="1" applyBorder="1"/>
    <xf numFmtId="0" fontId="22" fillId="5" borderId="0" xfId="0" applyNumberFormat="1" applyFont="1" applyFill="1"/>
    <xf numFmtId="0" fontId="18" fillId="6" borderId="28" xfId="0" applyNumberFormat="1" applyFont="1" applyFill="1" applyBorder="1" applyAlignment="1">
      <alignment vertical="top" wrapText="1"/>
    </xf>
    <xf numFmtId="0" fontId="18" fillId="6" borderId="62" xfId="0" applyNumberFormat="1" applyFont="1" applyFill="1" applyBorder="1" applyAlignment="1">
      <alignment vertical="top" wrapText="1"/>
    </xf>
    <xf numFmtId="164" fontId="22" fillId="5" borderId="6" xfId="0" applyNumberFormat="1" applyFont="1" applyFill="1" applyBorder="1"/>
    <xf numFmtId="0" fontId="30" fillId="0" borderId="0" xfId="0" applyFont="1" applyFill="1"/>
    <xf numFmtId="165" fontId="4" fillId="0" borderId="34" xfId="0" applyNumberFormat="1" applyFont="1" applyFill="1" applyBorder="1" applyAlignment="1">
      <alignment horizontal="right" wrapText="1"/>
    </xf>
    <xf numFmtId="2" fontId="9" fillId="0" borderId="0" xfId="0" applyNumberFormat="1" applyFont="1"/>
    <xf numFmtId="0" fontId="18" fillId="6" borderId="63" xfId="0" applyNumberFormat="1" applyFont="1" applyFill="1" applyBorder="1" applyAlignment="1">
      <alignment horizontal="center" vertical="top" wrapText="1"/>
    </xf>
    <xf numFmtId="0" fontId="17" fillId="0" borderId="0" xfId="0" applyFont="1" applyAlignment="1">
      <alignment horizontal="center"/>
    </xf>
    <xf numFmtId="165" fontId="4" fillId="7" borderId="29" xfId="0" applyNumberFormat="1" applyFont="1" applyFill="1" applyBorder="1" applyAlignment="1">
      <alignment horizontal="right" wrapText="1"/>
    </xf>
    <xf numFmtId="165" fontId="5" fillId="7" borderId="42" xfId="0" applyNumberFormat="1" applyFont="1" applyFill="1" applyBorder="1" applyAlignment="1">
      <alignment horizontal="right"/>
    </xf>
    <xf numFmtId="0" fontId="0" fillId="7" borderId="20" xfId="0" applyFill="1" applyBorder="1"/>
    <xf numFmtId="49" fontId="4" fillId="0" borderId="2" xfId="0" applyNumberFormat="1" applyFont="1" applyFill="1" applyBorder="1" applyAlignment="1">
      <alignment horizontal="center" vertical="center" wrapText="1"/>
    </xf>
    <xf numFmtId="49" fontId="4" fillId="5" borderId="20"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165" fontId="4" fillId="0" borderId="29" xfId="0" applyNumberFormat="1" applyFont="1" applyFill="1" applyBorder="1" applyAlignment="1">
      <alignment horizontal="right" wrapText="1"/>
    </xf>
    <xf numFmtId="165" fontId="3" fillId="0" borderId="3" xfId="0" applyNumberFormat="1" applyFont="1" applyFill="1" applyBorder="1" applyAlignment="1">
      <alignment horizontal="right"/>
    </xf>
    <xf numFmtId="165" fontId="3" fillId="7" borderId="19" xfId="0" applyNumberFormat="1" applyFont="1" applyFill="1" applyBorder="1" applyAlignment="1">
      <alignment horizontal="right"/>
    </xf>
    <xf numFmtId="0" fontId="3" fillId="2" borderId="40" xfId="0" applyNumberFormat="1" applyFont="1" applyFill="1" applyBorder="1" applyAlignment="1">
      <alignment horizontal="center" vertical="center"/>
    </xf>
    <xf numFmtId="164" fontId="22" fillId="4" borderId="2" xfId="0" applyNumberFormat="1" applyFont="1" applyFill="1" applyBorder="1"/>
    <xf numFmtId="164" fontId="25" fillId="2" borderId="2" xfId="0" applyNumberFormat="1" applyFont="1" applyFill="1" applyBorder="1"/>
    <xf numFmtId="0" fontId="3" fillId="0" borderId="2" xfId="0" applyNumberFormat="1" applyFont="1" applyBorder="1"/>
    <xf numFmtId="0" fontId="29" fillId="2" borderId="10" xfId="0" applyFont="1" applyFill="1" applyBorder="1" applyAlignment="1">
      <alignment horizontal="center"/>
    </xf>
    <xf numFmtId="0" fontId="29" fillId="2" borderId="6" xfId="0" applyFont="1" applyFill="1" applyBorder="1" applyAlignment="1">
      <alignment horizontal="center"/>
    </xf>
    <xf numFmtId="0" fontId="29" fillId="2" borderId="8" xfId="0" applyFont="1" applyFill="1" applyBorder="1" applyAlignment="1">
      <alignment horizontal="center" wrapText="1"/>
    </xf>
    <xf numFmtId="0" fontId="29" fillId="2" borderId="6" xfId="0" applyFont="1" applyFill="1" applyBorder="1" applyAlignment="1">
      <alignment horizontal="center" wrapText="1"/>
    </xf>
    <xf numFmtId="0" fontId="29" fillId="2" borderId="8" xfId="0" applyFont="1" applyFill="1" applyBorder="1" applyAlignment="1">
      <alignment horizontal="justify" vertical="top"/>
    </xf>
    <xf numFmtId="0" fontId="29" fillId="2" borderId="10" xfId="0" applyFont="1" applyFill="1" applyBorder="1" applyAlignment="1">
      <alignment horizontal="justify" vertical="top"/>
    </xf>
    <xf numFmtId="0" fontId="29" fillId="2" borderId="6" xfId="0" applyFont="1" applyFill="1" applyBorder="1" applyAlignment="1">
      <alignment horizontal="justify" vertical="top"/>
    </xf>
    <xf numFmtId="0" fontId="29" fillId="2" borderId="30" xfId="0" applyFont="1" applyFill="1" applyBorder="1" applyAlignment="1">
      <alignment horizontal="justify" vertical="top" wrapText="1"/>
    </xf>
    <xf numFmtId="0" fontId="29" fillId="2" borderId="31" xfId="0" applyFont="1" applyFill="1" applyBorder="1" applyAlignment="1">
      <alignment horizontal="justify" vertical="top" wrapText="1"/>
    </xf>
    <xf numFmtId="0" fontId="29" fillId="2" borderId="8" xfId="0" applyFont="1" applyFill="1" applyBorder="1" applyAlignment="1">
      <alignment horizontal="center" vertical="top" wrapText="1"/>
    </xf>
    <xf numFmtId="0" fontId="29" fillId="2" borderId="6" xfId="0" applyFont="1" applyFill="1" applyBorder="1" applyAlignment="1">
      <alignment horizontal="center" vertical="top" wrapText="1"/>
    </xf>
    <xf numFmtId="0" fontId="29" fillId="2" borderId="10" xfId="0" applyFont="1" applyFill="1" applyBorder="1" applyAlignment="1">
      <alignment horizontal="center" vertical="top" wrapText="1"/>
    </xf>
    <xf numFmtId="0" fontId="29" fillId="2" borderId="8" xfId="0" applyFont="1" applyFill="1" applyBorder="1" applyAlignment="1">
      <alignment horizontal="center"/>
    </xf>
    <xf numFmtId="0" fontId="29" fillId="2" borderId="30" xfId="0" applyFont="1" applyFill="1" applyBorder="1" applyAlignment="1">
      <alignment horizontal="center" vertical="top" wrapText="1"/>
    </xf>
    <xf numFmtId="0" fontId="29" fillId="2" borderId="31" xfId="0" applyFont="1" applyFill="1" applyBorder="1" applyAlignment="1">
      <alignment horizontal="center" vertical="top" wrapText="1"/>
    </xf>
    <xf numFmtId="0" fontId="18" fillId="6" borderId="48" xfId="0" applyNumberFormat="1" applyFont="1" applyFill="1" applyBorder="1" applyAlignment="1">
      <alignment horizontal="center" vertical="top" wrapText="1"/>
    </xf>
    <xf numFmtId="0" fontId="18" fillId="6" borderId="3" xfId="0" applyNumberFormat="1" applyFont="1" applyFill="1" applyBorder="1" applyAlignment="1">
      <alignment horizontal="center" vertical="top" wrapText="1"/>
    </xf>
    <xf numFmtId="0" fontId="29" fillId="2" borderId="72" xfId="0" applyFont="1" applyFill="1" applyBorder="1" applyAlignment="1">
      <alignment horizontal="justify" vertical="top" wrapText="1"/>
    </xf>
    <xf numFmtId="0" fontId="29" fillId="2" borderId="73" xfId="0" applyFont="1" applyFill="1" applyBorder="1" applyAlignment="1">
      <alignment horizontal="justify" vertical="top" wrapText="1"/>
    </xf>
    <xf numFmtId="0" fontId="29" fillId="2" borderId="49" xfId="0" applyFont="1" applyFill="1" applyBorder="1" applyAlignment="1">
      <alignment horizontal="justify" vertical="top" wrapText="1"/>
    </xf>
    <xf numFmtId="0" fontId="29" fillId="2" borderId="15" xfId="0" applyFont="1" applyFill="1" applyBorder="1" applyAlignment="1">
      <alignment horizontal="center" vertical="top"/>
    </xf>
    <xf numFmtId="0" fontId="29" fillId="2" borderId="37" xfId="0" applyFont="1" applyFill="1" applyBorder="1" applyAlignment="1">
      <alignment horizontal="center" vertical="top"/>
    </xf>
    <xf numFmtId="0" fontId="29" fillId="2" borderId="9" xfId="0" applyFont="1" applyFill="1" applyBorder="1" applyAlignment="1">
      <alignment horizontal="center" vertical="top"/>
    </xf>
    <xf numFmtId="0" fontId="29" fillId="2" borderId="2" xfId="0" applyFont="1" applyFill="1" applyBorder="1" applyAlignment="1">
      <alignment horizontal="center" vertical="top" wrapText="1"/>
    </xf>
    <xf numFmtId="0" fontId="29" fillId="2" borderId="2" xfId="0" applyFont="1" applyFill="1" applyBorder="1" applyAlignment="1">
      <alignment horizontal="center" vertical="top"/>
    </xf>
    <xf numFmtId="0" fontId="29" fillId="2" borderId="19" xfId="0" applyFont="1" applyFill="1" applyBorder="1" applyAlignment="1">
      <alignment horizontal="center" vertical="center"/>
    </xf>
    <xf numFmtId="0" fontId="33" fillId="2" borderId="8" xfId="0" applyFont="1" applyFill="1" applyBorder="1" applyAlignment="1">
      <alignment horizontal="center" vertical="top" wrapText="1"/>
    </xf>
    <xf numFmtId="0" fontId="33" fillId="2" borderId="6" xfId="0" applyFont="1" applyFill="1" applyBorder="1" applyAlignment="1">
      <alignment horizontal="center" vertical="top" wrapText="1"/>
    </xf>
    <xf numFmtId="14" fontId="1" fillId="2" borderId="8" xfId="0" applyNumberFormat="1" applyFont="1" applyFill="1" applyBorder="1" applyAlignment="1">
      <alignment horizontal="center" vertical="top" wrapText="1"/>
    </xf>
    <xf numFmtId="14" fontId="1" fillId="2" borderId="6" xfId="0" applyNumberFormat="1" applyFont="1" applyFill="1" applyBorder="1" applyAlignment="1">
      <alignment horizontal="center" vertical="top" wrapText="1"/>
    </xf>
    <xf numFmtId="49" fontId="29" fillId="2" borderId="8" xfId="0" applyNumberFormat="1" applyFont="1" applyFill="1" applyBorder="1" applyAlignment="1">
      <alignment horizontal="justify" vertical="top"/>
    </xf>
    <xf numFmtId="49" fontId="29" fillId="2" borderId="10" xfId="0" applyNumberFormat="1" applyFont="1" applyFill="1" applyBorder="1" applyAlignment="1">
      <alignment horizontal="justify" vertical="top"/>
    </xf>
    <xf numFmtId="49" fontId="29" fillId="2" borderId="6" xfId="0" applyNumberFormat="1" applyFont="1" applyFill="1" applyBorder="1" applyAlignment="1">
      <alignment horizontal="justify" vertical="top"/>
    </xf>
    <xf numFmtId="0" fontId="29" fillId="2" borderId="33" xfId="0" applyFont="1" applyFill="1" applyBorder="1" applyAlignment="1">
      <alignment horizontal="center" vertical="top" wrapText="1"/>
    </xf>
    <xf numFmtId="0" fontId="29" fillId="2" borderId="10" xfId="0" applyFont="1" applyFill="1" applyBorder="1" applyAlignment="1">
      <alignment horizontal="center" vertical="top"/>
    </xf>
    <xf numFmtId="0" fontId="29" fillId="2" borderId="6" xfId="0" applyFont="1" applyFill="1" applyBorder="1" applyAlignment="1">
      <alignment horizontal="center" vertical="top"/>
    </xf>
    <xf numFmtId="0" fontId="29" fillId="2" borderId="33" xfId="0" applyFont="1" applyFill="1" applyBorder="1" applyAlignment="1">
      <alignment horizontal="justify" vertical="top" wrapText="1"/>
    </xf>
    <xf numFmtId="0" fontId="29" fillId="2" borderId="69" xfId="0" applyFont="1" applyFill="1" applyBorder="1" applyAlignment="1">
      <alignment horizontal="center" vertical="top" wrapText="1"/>
    </xf>
    <xf numFmtId="0" fontId="29" fillId="2" borderId="70" xfId="0" applyFont="1" applyFill="1" applyBorder="1" applyAlignment="1">
      <alignment horizontal="center" vertical="top" wrapText="1"/>
    </xf>
    <xf numFmtId="0" fontId="29" fillId="2" borderId="71" xfId="0" applyFont="1" applyFill="1" applyBorder="1" applyAlignment="1">
      <alignment horizontal="center" vertical="top" wrapText="1"/>
    </xf>
    <xf numFmtId="0" fontId="33" fillId="2" borderId="10" xfId="0" applyFont="1" applyFill="1" applyBorder="1" applyAlignment="1">
      <alignment horizontal="center" vertical="top" wrapText="1"/>
    </xf>
    <xf numFmtId="0" fontId="18" fillId="6" borderId="24" xfId="0" applyNumberFormat="1" applyFont="1" applyFill="1" applyBorder="1" applyAlignment="1">
      <alignment horizontal="center" vertical="top" wrapText="1"/>
    </xf>
    <xf numFmtId="0" fontId="18" fillId="6" borderId="53" xfId="0" applyNumberFormat="1" applyFont="1" applyFill="1" applyBorder="1" applyAlignment="1">
      <alignment horizontal="center" vertical="top" wrapText="1"/>
    </xf>
    <xf numFmtId="0" fontId="18" fillId="6" borderId="56" xfId="0" applyNumberFormat="1" applyFont="1" applyFill="1" applyBorder="1" applyAlignment="1">
      <alignment horizontal="center" vertical="top" wrapText="1"/>
    </xf>
    <xf numFmtId="0" fontId="29" fillId="2" borderId="8" xfId="0" applyFont="1" applyFill="1" applyBorder="1" applyAlignment="1">
      <alignment horizontal="justify" vertical="top" wrapText="1"/>
    </xf>
    <xf numFmtId="0" fontId="29" fillId="2" borderId="10" xfId="0" applyFont="1" applyFill="1" applyBorder="1" applyAlignment="1">
      <alignment horizontal="justify" vertical="top" wrapText="1"/>
    </xf>
    <xf numFmtId="0" fontId="28" fillId="2" borderId="8" xfId="0" applyFont="1" applyFill="1" applyBorder="1" applyAlignment="1">
      <alignment horizontal="center" vertical="top" wrapText="1"/>
    </xf>
    <xf numFmtId="0" fontId="28" fillId="2" borderId="10" xfId="0" applyFont="1" applyFill="1" applyBorder="1" applyAlignment="1">
      <alignment horizontal="center" vertical="top" wrapText="1"/>
    </xf>
    <xf numFmtId="0" fontId="29" fillId="7" borderId="30" xfId="0" applyFont="1" applyFill="1" applyBorder="1" applyAlignment="1">
      <alignment horizontal="center" vertical="top" wrapText="1"/>
    </xf>
    <xf numFmtId="0" fontId="29" fillId="7" borderId="33" xfId="0" applyFont="1" applyFill="1" applyBorder="1" applyAlignment="1">
      <alignment horizontal="center" vertical="top" wrapText="1"/>
    </xf>
    <xf numFmtId="0" fontId="29" fillId="7" borderId="31" xfId="0" applyFont="1" applyFill="1" applyBorder="1" applyAlignment="1">
      <alignment horizontal="center" vertical="top" wrapText="1"/>
    </xf>
    <xf numFmtId="0" fontId="18" fillId="6" borderId="42" xfId="0" applyNumberFormat="1" applyFont="1" applyFill="1" applyBorder="1" applyAlignment="1">
      <alignment horizontal="center" vertical="top" wrapText="1"/>
    </xf>
    <xf numFmtId="0" fontId="18" fillId="6" borderId="28" xfId="0" applyNumberFormat="1" applyFont="1" applyFill="1" applyBorder="1" applyAlignment="1">
      <alignment horizontal="center" vertical="top" wrapText="1"/>
    </xf>
    <xf numFmtId="0" fontId="18" fillId="6" borderId="29" xfId="0" applyNumberFormat="1" applyFont="1" applyFill="1" applyBorder="1" applyAlignment="1">
      <alignment horizontal="center" vertical="top" wrapText="1"/>
    </xf>
    <xf numFmtId="0" fontId="18" fillId="6" borderId="25" xfId="0" applyNumberFormat="1" applyFont="1" applyFill="1" applyBorder="1" applyAlignment="1">
      <alignment horizontal="center" vertical="top" wrapText="1"/>
    </xf>
    <xf numFmtId="0" fontId="18" fillId="6" borderId="26" xfId="0" applyNumberFormat="1" applyFont="1" applyFill="1" applyBorder="1" applyAlignment="1">
      <alignment horizontal="center" vertical="top" wrapText="1"/>
    </xf>
    <xf numFmtId="0" fontId="18" fillId="6" borderId="55" xfId="0" applyNumberFormat="1" applyFont="1" applyFill="1" applyBorder="1" applyAlignment="1">
      <alignment horizontal="center" vertical="top" wrapText="1"/>
    </xf>
    <xf numFmtId="0" fontId="18" fillId="6" borderId="51" xfId="0" applyNumberFormat="1" applyFont="1" applyFill="1" applyBorder="1" applyAlignment="1">
      <alignment horizontal="center" vertical="top" wrapText="1"/>
    </xf>
    <xf numFmtId="0" fontId="18" fillId="6" borderId="52" xfId="0" applyNumberFormat="1" applyFont="1" applyFill="1" applyBorder="1" applyAlignment="1">
      <alignment horizontal="center" vertical="top" wrapText="1"/>
    </xf>
    <xf numFmtId="0" fontId="18" fillId="6" borderId="54" xfId="0" applyNumberFormat="1" applyFont="1" applyFill="1" applyBorder="1" applyAlignment="1">
      <alignment horizontal="center" vertical="top" wrapText="1"/>
    </xf>
    <xf numFmtId="0" fontId="18" fillId="6" borderId="4" xfId="0" applyNumberFormat="1" applyFont="1" applyFill="1" applyBorder="1" applyAlignment="1">
      <alignment horizontal="center" vertical="top" wrapText="1"/>
    </xf>
    <xf numFmtId="0" fontId="18" fillId="6" borderId="36" xfId="0" applyNumberFormat="1" applyFont="1" applyFill="1" applyBorder="1" applyAlignment="1">
      <alignment horizontal="center" vertical="top" wrapText="1"/>
    </xf>
    <xf numFmtId="0" fontId="18" fillId="6" borderId="11" xfId="0" applyNumberFormat="1" applyFont="1" applyFill="1" applyBorder="1" applyAlignment="1">
      <alignment horizontal="center" vertical="top" wrapText="1"/>
    </xf>
    <xf numFmtId="49" fontId="33" fillId="0" borderId="27" xfId="0" applyNumberFormat="1" applyFont="1" applyFill="1" applyBorder="1" applyAlignment="1">
      <alignment horizontal="center" vertical="center" wrapText="1"/>
    </xf>
    <xf numFmtId="49" fontId="33" fillId="0" borderId="20" xfId="0" applyNumberFormat="1" applyFont="1" applyFill="1" applyBorder="1" applyAlignment="1">
      <alignment horizontal="center" vertical="center" wrapText="1"/>
    </xf>
    <xf numFmtId="49" fontId="33"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textRotation="90" wrapText="1"/>
    </xf>
    <xf numFmtId="49" fontId="34" fillId="5" borderId="2" xfId="0" applyNumberFormat="1" applyFont="1" applyFill="1" applyBorder="1" applyAlignment="1">
      <alignment horizontal="center" vertical="center" textRotation="90" wrapText="1"/>
    </xf>
    <xf numFmtId="49" fontId="33" fillId="0" borderId="34" xfId="0" applyNumberFormat="1" applyFont="1" applyFill="1" applyBorder="1" applyAlignment="1">
      <alignment horizontal="center" vertical="center" wrapText="1"/>
    </xf>
    <xf numFmtId="0" fontId="23" fillId="0" borderId="42" xfId="0" applyNumberFormat="1" applyFont="1" applyFill="1" applyBorder="1" applyAlignment="1">
      <alignment horizontal="center" vertical="center" wrapText="1"/>
    </xf>
    <xf numFmtId="0" fontId="23" fillId="0" borderId="19" xfId="0" applyNumberFormat="1"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23" fillId="0" borderId="28"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36" xfId="0" applyNumberFormat="1" applyFont="1" applyFill="1" applyBorder="1" applyAlignment="1">
      <alignment horizontal="center" vertical="center" wrapText="1"/>
    </xf>
    <xf numFmtId="0" fontId="23" fillId="0" borderId="29"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23" fillId="0" borderId="11" xfId="0" applyNumberFormat="1" applyFont="1" applyFill="1" applyBorder="1" applyAlignment="1">
      <alignment horizontal="center" vertical="center" wrapText="1"/>
    </xf>
    <xf numFmtId="49" fontId="33" fillId="0" borderId="42" xfId="0" applyNumberFormat="1" applyFont="1" applyFill="1" applyBorder="1" applyAlignment="1">
      <alignment horizontal="center" vertical="center" wrapText="1"/>
    </xf>
    <xf numFmtId="49" fontId="33" fillId="0" borderId="28" xfId="0" applyNumberFormat="1" applyFont="1" applyFill="1" applyBorder="1" applyAlignment="1">
      <alignment horizontal="center" vertical="center" wrapText="1"/>
    </xf>
    <xf numFmtId="49" fontId="33" fillId="0" borderId="29" xfId="0" applyNumberFormat="1" applyFont="1" applyFill="1" applyBorder="1" applyAlignment="1">
      <alignment horizontal="center" vertical="center" wrapText="1"/>
    </xf>
    <xf numFmtId="49" fontId="4" fillId="5" borderId="2" xfId="0" applyNumberFormat="1" applyFont="1" applyFill="1" applyBorder="1" applyAlignment="1">
      <alignment horizontal="center" vertical="center" textRotation="90" wrapText="1"/>
    </xf>
    <xf numFmtId="49" fontId="4" fillId="5" borderId="27" xfId="0" applyNumberFormat="1" applyFont="1" applyFill="1" applyBorder="1" applyAlignment="1">
      <alignment horizontal="center" vertical="center"/>
    </xf>
    <xf numFmtId="49" fontId="4" fillId="5" borderId="20" xfId="0" applyNumberFormat="1" applyFont="1" applyFill="1" applyBorder="1" applyAlignment="1">
      <alignment horizontal="center" vertical="center"/>
    </xf>
    <xf numFmtId="49" fontId="4" fillId="5" borderId="34" xfId="0" applyNumberFormat="1" applyFont="1" applyFill="1" applyBorder="1" applyAlignment="1">
      <alignment horizontal="center" vertical="center"/>
    </xf>
    <xf numFmtId="49" fontId="33" fillId="0" borderId="8" xfId="0" applyNumberFormat="1" applyFont="1" applyFill="1" applyBorder="1" applyAlignment="1">
      <alignment horizontal="center" vertical="center" wrapText="1"/>
    </xf>
    <xf numFmtId="49" fontId="33" fillId="0" borderId="10" xfId="0" applyNumberFormat="1" applyFont="1" applyFill="1" applyBorder="1" applyAlignment="1">
      <alignment horizontal="center" vertical="center" wrapText="1"/>
    </xf>
    <xf numFmtId="49" fontId="33" fillId="0" borderId="6" xfId="0" applyNumberFormat="1" applyFont="1" applyFill="1" applyBorder="1" applyAlignment="1">
      <alignment horizontal="center" vertical="center" wrapText="1"/>
    </xf>
    <xf numFmtId="49" fontId="33" fillId="0" borderId="19" xfId="0" applyNumberFormat="1" applyFont="1" applyFill="1" applyBorder="1" applyAlignment="1">
      <alignment horizontal="center" vertical="center" wrapText="1"/>
    </xf>
    <xf numFmtId="49" fontId="33" fillId="0" borderId="4"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33" fillId="0" borderId="27" xfId="0" applyNumberFormat="1" applyFont="1" applyFill="1" applyBorder="1" applyAlignment="1">
      <alignment horizontal="center" vertical="center"/>
    </xf>
    <xf numFmtId="49" fontId="33" fillId="0" borderId="20" xfId="0" applyNumberFormat="1" applyFont="1" applyFill="1" applyBorder="1" applyAlignment="1">
      <alignment horizontal="center" vertical="center"/>
    </xf>
    <xf numFmtId="49" fontId="33" fillId="0" borderId="34" xfId="0" applyNumberFormat="1" applyFont="1" applyFill="1" applyBorder="1" applyAlignment="1">
      <alignment horizontal="center" vertical="center"/>
    </xf>
    <xf numFmtId="49" fontId="34" fillId="0" borderId="2" xfId="0" applyNumberFormat="1" applyFont="1" applyFill="1" applyBorder="1" applyAlignment="1">
      <alignment horizontal="center" vertical="center" textRotation="90" wrapText="1"/>
    </xf>
    <xf numFmtId="49" fontId="34" fillId="5" borderId="2" xfId="0" applyNumberFormat="1" applyFont="1" applyFill="1" applyBorder="1" applyAlignment="1">
      <alignment horizontal="center" vertical="center" wrapText="1"/>
    </xf>
    <xf numFmtId="49" fontId="4" fillId="5" borderId="2" xfId="0" applyNumberFormat="1" applyFont="1" applyFill="1" applyBorder="1" applyAlignment="1">
      <alignment horizontal="center" vertical="center"/>
    </xf>
    <xf numFmtId="49" fontId="4" fillId="5" borderId="2" xfId="0" applyNumberFormat="1" applyFont="1" applyFill="1" applyBorder="1" applyAlignment="1">
      <alignment horizontal="center" vertical="center" wrapText="1"/>
    </xf>
    <xf numFmtId="49" fontId="4" fillId="5" borderId="27" xfId="0" applyNumberFormat="1" applyFont="1" applyFill="1" applyBorder="1" applyAlignment="1">
      <alignment horizontal="center" vertical="center" wrapText="1"/>
    </xf>
    <xf numFmtId="49" fontId="4" fillId="5" borderId="20" xfId="0" applyNumberFormat="1" applyFont="1" applyFill="1" applyBorder="1" applyAlignment="1">
      <alignment horizontal="center" vertical="center" wrapText="1"/>
    </xf>
    <xf numFmtId="49" fontId="4" fillId="5" borderId="34" xfId="0" applyNumberFormat="1" applyFont="1" applyFill="1" applyBorder="1" applyAlignment="1">
      <alignment horizontal="center" vertical="center" wrapText="1"/>
    </xf>
    <xf numFmtId="49" fontId="4" fillId="2" borderId="66" xfId="0" applyNumberFormat="1" applyFont="1" applyFill="1" applyBorder="1" applyAlignment="1">
      <alignment horizontal="center" vertical="center" wrapText="1"/>
    </xf>
    <xf numFmtId="49" fontId="4" fillId="2" borderId="64" xfId="0" applyNumberFormat="1" applyFont="1" applyFill="1" applyBorder="1" applyAlignment="1">
      <alignment horizontal="center" vertical="center" wrapText="1"/>
    </xf>
    <xf numFmtId="49" fontId="4" fillId="2" borderId="65"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49" fontId="4" fillId="2" borderId="36"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33" fillId="0" borderId="68" xfId="0" applyNumberFormat="1" applyFont="1" applyFill="1" applyBorder="1" applyAlignment="1">
      <alignment horizontal="center" vertical="center" wrapText="1"/>
    </xf>
    <xf numFmtId="49" fontId="33" fillId="0" borderId="66" xfId="0" applyNumberFormat="1" applyFont="1" applyFill="1" applyBorder="1" applyAlignment="1">
      <alignment horizontal="center" vertical="center" wrapText="1"/>
    </xf>
    <xf numFmtId="49" fontId="33" fillId="0" borderId="64" xfId="0" applyNumberFormat="1" applyFont="1" applyFill="1" applyBorder="1" applyAlignment="1">
      <alignment horizontal="center" vertical="center" wrapText="1"/>
    </xf>
    <xf numFmtId="49" fontId="33" fillId="0" borderId="65"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49" fontId="33" fillId="0" borderId="11" xfId="0" applyNumberFormat="1" applyFont="1" applyFill="1" applyBorder="1" applyAlignment="1">
      <alignment horizontal="center" vertical="center" wrapText="1"/>
    </xf>
    <xf numFmtId="0" fontId="31" fillId="0" borderId="0" xfId="0" applyFont="1" applyAlignment="1">
      <alignment horizontal="center" wrapText="1"/>
    </xf>
    <xf numFmtId="0" fontId="29" fillId="0" borderId="0" xfId="0" applyFont="1" applyAlignment="1">
      <alignment horizontal="left" vertical="top"/>
    </xf>
    <xf numFmtId="0" fontId="33" fillId="0" borderId="67" xfId="0" applyFont="1" applyFill="1" applyBorder="1" applyAlignment="1">
      <alignment horizontal="center" vertical="top" wrapText="1"/>
    </xf>
    <xf numFmtId="0" fontId="33" fillId="0" borderId="37" xfId="0" applyFont="1" applyFill="1" applyBorder="1" applyAlignment="1">
      <alignment horizontal="center" vertical="top" wrapText="1"/>
    </xf>
    <xf numFmtId="0" fontId="33" fillId="0" borderId="9" xfId="0" applyFont="1" applyFill="1" applyBorder="1" applyAlignment="1">
      <alignment horizontal="center" vertical="top" wrapText="1"/>
    </xf>
    <xf numFmtId="49" fontId="33" fillId="2" borderId="68" xfId="0" applyNumberFormat="1" applyFont="1" applyFill="1" applyBorder="1" applyAlignment="1">
      <alignment horizontal="center" vertical="top" wrapText="1"/>
    </xf>
    <xf numFmtId="49" fontId="33" fillId="2" borderId="10" xfId="0" applyNumberFormat="1" applyFont="1" applyFill="1" applyBorder="1" applyAlignment="1">
      <alignment horizontal="center" vertical="top" wrapText="1"/>
    </xf>
    <xf numFmtId="49" fontId="33" fillId="2" borderId="6" xfId="0" applyNumberFormat="1" applyFont="1" applyFill="1" applyBorder="1" applyAlignment="1">
      <alignment horizontal="center" vertical="top" wrapText="1"/>
    </xf>
    <xf numFmtId="49" fontId="4" fillId="5" borderId="8" xfId="0" applyNumberFormat="1" applyFont="1" applyFill="1" applyBorder="1" applyAlignment="1">
      <alignment horizontal="center" vertical="center" textRotation="90" wrapText="1"/>
    </xf>
    <xf numFmtId="49" fontId="4" fillId="5" borderId="10" xfId="0" applyNumberFormat="1" applyFont="1" applyFill="1" applyBorder="1" applyAlignment="1">
      <alignment horizontal="center" vertical="center" textRotation="90" wrapText="1"/>
    </xf>
    <xf numFmtId="49" fontId="4" fillId="5" borderId="6" xfId="0" applyNumberFormat="1" applyFont="1" applyFill="1" applyBorder="1" applyAlignment="1">
      <alignment horizontal="center" vertical="center" textRotation="90" wrapText="1"/>
    </xf>
    <xf numFmtId="49" fontId="34" fillId="5" borderId="8" xfId="0" applyNumberFormat="1" applyFont="1" applyFill="1" applyBorder="1" applyAlignment="1">
      <alignment horizontal="center" vertical="center" textRotation="90" wrapText="1"/>
    </xf>
    <xf numFmtId="49" fontId="34" fillId="5" borderId="10" xfId="0" applyNumberFormat="1" applyFont="1" applyFill="1" applyBorder="1" applyAlignment="1">
      <alignment horizontal="center" vertical="center" textRotation="90" wrapText="1"/>
    </xf>
    <xf numFmtId="49" fontId="34" fillId="5" borderId="6" xfId="0" applyNumberFormat="1" applyFont="1" applyFill="1" applyBorder="1" applyAlignment="1">
      <alignment horizontal="center" vertical="center" textRotation="90" wrapText="1"/>
    </xf>
    <xf numFmtId="0" fontId="0" fillId="0" borderId="20" xfId="0" applyBorder="1"/>
    <xf numFmtId="0" fontId="0" fillId="0" borderId="34" xfId="0" applyBorder="1"/>
    <xf numFmtId="49" fontId="4" fillId="7" borderId="27" xfId="0" applyNumberFormat="1" applyFont="1" applyFill="1" applyBorder="1" applyAlignment="1">
      <alignment horizontal="center" vertical="center"/>
    </xf>
    <xf numFmtId="0" fontId="0" fillId="7" borderId="20" xfId="0" applyFill="1" applyBorder="1"/>
    <xf numFmtId="0" fontId="0" fillId="7" borderId="34" xfId="0" applyFill="1" applyBorder="1"/>
    <xf numFmtId="49" fontId="34" fillId="5" borderId="27" xfId="0" applyNumberFormat="1" applyFont="1" applyFill="1" applyBorder="1" applyAlignment="1">
      <alignment horizontal="center" vertical="center" wrapText="1"/>
    </xf>
    <xf numFmtId="49" fontId="34" fillId="5" borderId="34" xfId="0" applyNumberFormat="1" applyFont="1" applyFill="1" applyBorder="1" applyAlignment="1">
      <alignment horizontal="center" vertical="center" wrapText="1"/>
    </xf>
    <xf numFmtId="49" fontId="33" fillId="0" borderId="2" xfId="0" applyNumberFormat="1" applyFont="1" applyFill="1" applyBorder="1" applyAlignment="1">
      <alignment horizontal="center" vertical="center" textRotation="90" wrapText="1"/>
    </xf>
    <xf numFmtId="49" fontId="33" fillId="0" borderId="8" xfId="0" applyNumberFormat="1" applyFont="1" applyFill="1" applyBorder="1" applyAlignment="1">
      <alignment horizontal="center" vertical="center" textRotation="90" wrapText="1"/>
    </xf>
    <xf numFmtId="49" fontId="33" fillId="0" borderId="10" xfId="0" applyNumberFormat="1" applyFont="1" applyFill="1" applyBorder="1" applyAlignment="1">
      <alignment horizontal="center" vertical="center" textRotation="90" wrapText="1"/>
    </xf>
    <xf numFmtId="49" fontId="33" fillId="0" borderId="6" xfId="0" applyNumberFormat="1" applyFont="1" applyFill="1" applyBorder="1" applyAlignment="1">
      <alignment horizontal="center" vertical="center" textRotation="90" wrapText="1"/>
    </xf>
    <xf numFmtId="49" fontId="33" fillId="0" borderId="42" xfId="0" applyNumberFormat="1" applyFont="1" applyFill="1" applyBorder="1" applyAlignment="1">
      <alignment horizontal="center" vertical="center" textRotation="90" wrapText="1"/>
    </xf>
    <xf numFmtId="49" fontId="33" fillId="0" borderId="28" xfId="0" applyNumberFormat="1" applyFont="1" applyFill="1" applyBorder="1" applyAlignment="1">
      <alignment horizontal="center" vertical="center" textRotation="90" wrapText="1"/>
    </xf>
    <xf numFmtId="49" fontId="33" fillId="0" borderId="29" xfId="0" applyNumberFormat="1" applyFont="1" applyFill="1" applyBorder="1" applyAlignment="1">
      <alignment horizontal="center" vertical="center" textRotation="90" wrapText="1"/>
    </xf>
    <xf numFmtId="0" fontId="29" fillId="2" borderId="2" xfId="0" applyFont="1" applyFill="1" applyBorder="1" applyAlignment="1">
      <alignment horizontal="justify" vertical="top"/>
    </xf>
    <xf numFmtId="0" fontId="29" fillId="2" borderId="8" xfId="0" applyFont="1" applyFill="1" applyBorder="1" applyAlignment="1">
      <alignment horizontal="justify" vertical="center" textRotation="90"/>
    </xf>
    <xf numFmtId="0" fontId="29" fillId="2" borderId="10" xfId="0" applyFont="1" applyFill="1" applyBorder="1" applyAlignment="1">
      <alignment horizontal="justify" vertical="center" textRotation="90"/>
    </xf>
    <xf numFmtId="0" fontId="33" fillId="2" borderId="8" xfId="0" applyFont="1" applyFill="1" applyBorder="1" applyAlignment="1">
      <alignment horizontal="justify" vertical="top" wrapText="1"/>
    </xf>
    <xf numFmtId="0" fontId="33" fillId="2" borderId="10" xfId="0" applyFont="1" applyFill="1" applyBorder="1" applyAlignment="1">
      <alignment horizontal="justify" vertical="top" wrapText="1"/>
    </xf>
    <xf numFmtId="0" fontId="33" fillId="2" borderId="6" xfId="0" applyFont="1" applyFill="1" applyBorder="1" applyAlignment="1">
      <alignment horizontal="justify" vertical="top" wrapText="1"/>
    </xf>
    <xf numFmtId="14" fontId="33" fillId="2" borderId="8" xfId="0" applyNumberFormat="1" applyFont="1" applyFill="1" applyBorder="1" applyAlignment="1">
      <alignment horizontal="justify" vertical="top" wrapText="1"/>
    </xf>
    <xf numFmtId="14" fontId="33" fillId="2" borderId="10" xfId="0" applyNumberFormat="1" applyFont="1" applyFill="1" applyBorder="1" applyAlignment="1">
      <alignment horizontal="justify" vertical="top" wrapText="1"/>
    </xf>
    <xf numFmtId="14" fontId="33" fillId="2" borderId="6" xfId="0" applyNumberFormat="1" applyFont="1" applyFill="1" applyBorder="1" applyAlignment="1">
      <alignment horizontal="justify" vertical="top" wrapText="1"/>
    </xf>
    <xf numFmtId="0" fontId="0" fillId="0" borderId="10" xfId="0" applyBorder="1"/>
    <xf numFmtId="0" fontId="0" fillId="0" borderId="6" xfId="0" applyBorder="1"/>
    <xf numFmtId="0" fontId="29" fillId="2" borderId="72" xfId="0" applyFont="1" applyFill="1" applyBorder="1" applyAlignment="1">
      <alignment horizontal="left" vertical="top" wrapText="1"/>
    </xf>
    <xf numFmtId="0" fontId="29" fillId="2" borderId="49" xfId="0" applyFont="1" applyFill="1" applyBorder="1" applyAlignment="1">
      <alignment horizontal="left" vertical="top" wrapText="1"/>
    </xf>
    <xf numFmtId="0" fontId="29" fillId="2" borderId="0" xfId="0" applyFont="1" applyFill="1" applyBorder="1" applyAlignment="1">
      <alignment horizontal="center" vertical="center"/>
    </xf>
    <xf numFmtId="0" fontId="29" fillId="2" borderId="8" xfId="0" applyFont="1" applyFill="1" applyBorder="1" applyAlignment="1">
      <alignment horizontal="justify"/>
    </xf>
    <xf numFmtId="0" fontId="29" fillId="2" borderId="6" xfId="0" applyFont="1" applyFill="1" applyBorder="1" applyAlignment="1">
      <alignment horizontal="justify"/>
    </xf>
    <xf numFmtId="14" fontId="33" fillId="2" borderId="8" xfId="0" applyNumberFormat="1" applyFont="1" applyFill="1" applyBorder="1" applyAlignment="1">
      <alignment horizontal="center" vertical="top" wrapText="1"/>
    </xf>
    <xf numFmtId="14" fontId="33" fillId="2" borderId="6" xfId="0" applyNumberFormat="1" applyFont="1" applyFill="1" applyBorder="1" applyAlignment="1">
      <alignment horizontal="center" vertical="top" wrapText="1"/>
    </xf>
    <xf numFmtId="0" fontId="29" fillId="2" borderId="6" xfId="0" applyFont="1" applyFill="1" applyBorder="1" applyAlignment="1">
      <alignment horizontal="justify" vertical="center" textRotation="90"/>
    </xf>
    <xf numFmtId="0" fontId="29" fillId="2" borderId="6" xfId="0" applyFont="1" applyFill="1" applyBorder="1" applyAlignment="1">
      <alignment horizontal="justify" vertical="top" wrapText="1"/>
    </xf>
    <xf numFmtId="0" fontId="29" fillId="7" borderId="69" xfId="0" applyFont="1" applyFill="1" applyBorder="1" applyAlignment="1">
      <alignment horizontal="center" vertical="top" wrapText="1"/>
    </xf>
    <xf numFmtId="0" fontId="29" fillId="7" borderId="70" xfId="0" applyFont="1" applyFill="1" applyBorder="1" applyAlignment="1">
      <alignment horizontal="center" vertical="top" wrapText="1"/>
    </xf>
    <xf numFmtId="0" fontId="29" fillId="7" borderId="71" xfId="0" applyFont="1" applyFill="1" applyBorder="1" applyAlignment="1">
      <alignment horizontal="center" vertical="top" wrapText="1"/>
    </xf>
    <xf numFmtId="0" fontId="28" fillId="2" borderId="72" xfId="0" applyFont="1" applyFill="1" applyBorder="1" applyAlignment="1">
      <alignment horizontal="center" vertical="top" wrapText="1"/>
    </xf>
    <xf numFmtId="0" fontId="28" fillId="2" borderId="73" xfId="0" applyFont="1" applyFill="1" applyBorder="1" applyAlignment="1">
      <alignment horizontal="center" vertical="top" wrapText="1"/>
    </xf>
    <xf numFmtId="0" fontId="28" fillId="2" borderId="49" xfId="0" applyFont="1" applyFill="1" applyBorder="1" applyAlignment="1">
      <alignment horizontal="center" vertical="top" wrapText="1"/>
    </xf>
    <xf numFmtId="0" fontId="29" fillId="2" borderId="72" xfId="0" applyFont="1" applyFill="1" applyBorder="1" applyAlignment="1">
      <alignment horizontal="center" vertical="top" wrapText="1"/>
    </xf>
    <xf numFmtId="0" fontId="29" fillId="2" borderId="49" xfId="0" applyFont="1" applyFill="1" applyBorder="1" applyAlignment="1">
      <alignment horizontal="center" vertical="top" wrapText="1"/>
    </xf>
    <xf numFmtId="0" fontId="29" fillId="2" borderId="73" xfId="0" applyFont="1" applyFill="1" applyBorder="1" applyAlignment="1">
      <alignment horizontal="left" vertical="top" wrapText="1"/>
    </xf>
    <xf numFmtId="49" fontId="4" fillId="7" borderId="20" xfId="0" applyNumberFormat="1" applyFont="1" applyFill="1" applyBorder="1" applyAlignment="1">
      <alignment horizontal="center" vertical="center"/>
    </xf>
    <xf numFmtId="49" fontId="4" fillId="2" borderId="29"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29" fillId="2" borderId="10" xfId="0" applyFont="1" applyFill="1" applyBorder="1" applyAlignment="1">
      <alignment horizontal="justify"/>
    </xf>
    <xf numFmtId="0" fontId="29" fillId="2" borderId="8" xfId="0" applyFont="1" applyFill="1" applyBorder="1" applyAlignment="1">
      <alignment horizontal="center" vertical="top"/>
    </xf>
    <xf numFmtId="0" fontId="18" fillId="6" borderId="8" xfId="0" applyNumberFormat="1" applyFont="1" applyFill="1" applyBorder="1" applyAlignment="1">
      <alignment horizontal="center" vertical="top" wrapText="1"/>
    </xf>
    <xf numFmtId="0" fontId="18" fillId="6" borderId="10" xfId="0" applyNumberFormat="1" applyFont="1" applyFill="1" applyBorder="1" applyAlignment="1">
      <alignment horizontal="center" vertical="top" wrapText="1"/>
    </xf>
    <xf numFmtId="0" fontId="18" fillId="6" borderId="6" xfId="0" applyNumberFormat="1" applyFont="1" applyFill="1" applyBorder="1" applyAlignment="1">
      <alignment horizontal="center" vertical="top" wrapText="1"/>
    </xf>
    <xf numFmtId="14" fontId="1" fillId="2" borderId="10" xfId="0" applyNumberFormat="1" applyFont="1" applyFill="1" applyBorder="1" applyAlignment="1">
      <alignment horizontal="center" vertical="top" wrapText="1"/>
    </xf>
    <xf numFmtId="0" fontId="18" fillId="6" borderId="74" xfId="0" applyNumberFormat="1" applyFont="1" applyFill="1" applyBorder="1" applyAlignment="1">
      <alignment horizontal="center" vertical="top" wrapText="1"/>
    </xf>
    <xf numFmtId="0" fontId="18" fillId="6" borderId="50" xfId="0" applyNumberFormat="1" applyFont="1" applyFill="1" applyBorder="1" applyAlignment="1">
      <alignment horizontal="center" vertical="top" wrapText="1"/>
    </xf>
    <xf numFmtId="0" fontId="29" fillId="2" borderId="69" xfId="0" applyFont="1" applyFill="1" applyBorder="1" applyAlignment="1">
      <alignment horizontal="justify" vertical="top" wrapText="1"/>
    </xf>
    <xf numFmtId="0" fontId="29" fillId="2" borderId="70" xfId="0" applyFont="1" applyFill="1" applyBorder="1" applyAlignment="1">
      <alignment horizontal="justify" vertical="top" wrapText="1"/>
    </xf>
    <xf numFmtId="0" fontId="29" fillId="2" borderId="71" xfId="0" applyFont="1" applyFill="1" applyBorder="1" applyAlignment="1">
      <alignment horizontal="justify" vertical="top" wrapText="1"/>
    </xf>
    <xf numFmtId="49" fontId="29" fillId="2" borderId="8" xfId="0" applyNumberFormat="1" applyFont="1" applyFill="1" applyBorder="1" applyAlignment="1">
      <alignment horizontal="center" vertical="top"/>
    </xf>
    <xf numFmtId="49" fontId="29" fillId="2" borderId="10" xfId="0" applyNumberFormat="1" applyFont="1" applyFill="1" applyBorder="1" applyAlignment="1">
      <alignment horizontal="center" vertical="top"/>
    </xf>
    <xf numFmtId="49" fontId="29" fillId="2" borderId="6" xfId="0" applyNumberFormat="1" applyFont="1" applyFill="1" applyBorder="1" applyAlignment="1">
      <alignment horizontal="center" vertical="top"/>
    </xf>
    <xf numFmtId="14" fontId="33" fillId="2" borderId="10" xfId="0" applyNumberFormat="1" applyFont="1" applyFill="1" applyBorder="1" applyAlignment="1">
      <alignment horizontal="center" vertical="top" wrapText="1"/>
    </xf>
    <xf numFmtId="0" fontId="18" fillId="6" borderId="16" xfId="0" applyNumberFormat="1" applyFont="1" applyFill="1" applyBorder="1" applyAlignment="1">
      <alignment horizontal="center" vertical="top" wrapText="1"/>
    </xf>
    <xf numFmtId="49" fontId="4" fillId="2" borderId="8" xfId="0" applyNumberFormat="1" applyFont="1" applyFill="1" applyBorder="1" applyAlignment="1">
      <alignment horizontal="center" vertical="center" textRotation="90" wrapText="1"/>
    </xf>
    <xf numFmtId="49" fontId="4" fillId="2" borderId="10" xfId="0" applyNumberFormat="1" applyFont="1" applyFill="1" applyBorder="1" applyAlignment="1">
      <alignment horizontal="center" vertical="center" textRotation="90" wrapText="1"/>
    </xf>
    <xf numFmtId="49" fontId="4" fillId="2" borderId="6" xfId="0" applyNumberFormat="1" applyFont="1" applyFill="1" applyBorder="1" applyAlignment="1">
      <alignment horizontal="center" vertical="center" textRotation="90" wrapText="1"/>
    </xf>
    <xf numFmtId="49" fontId="33" fillId="0" borderId="68" xfId="0" applyNumberFormat="1" applyFont="1" applyFill="1" applyBorder="1" applyAlignment="1">
      <alignment horizontal="center" vertical="center" textRotation="90" wrapText="1"/>
    </xf>
    <xf numFmtId="49" fontId="4" fillId="2" borderId="66" xfId="0" applyNumberFormat="1" applyFont="1" applyFill="1" applyBorder="1" applyAlignment="1">
      <alignment horizontal="center" vertical="center" textRotation="90" wrapText="1"/>
    </xf>
    <xf numFmtId="49" fontId="4" fillId="2" borderId="64" xfId="0" applyNumberFormat="1" applyFont="1" applyFill="1" applyBorder="1" applyAlignment="1">
      <alignment horizontal="center" vertical="center" textRotation="90" wrapText="1"/>
    </xf>
    <xf numFmtId="49" fontId="4" fillId="2" borderId="65" xfId="0" applyNumberFormat="1" applyFont="1" applyFill="1" applyBorder="1" applyAlignment="1">
      <alignment horizontal="center" vertical="center" textRotation="90" wrapText="1"/>
    </xf>
    <xf numFmtId="49" fontId="4" fillId="2" borderId="28" xfId="0" applyNumberFormat="1" applyFont="1" applyFill="1" applyBorder="1" applyAlignment="1">
      <alignment horizontal="center" vertical="center" textRotation="90" wrapText="1"/>
    </xf>
    <xf numFmtId="49" fontId="4" fillId="2" borderId="0" xfId="0" applyNumberFormat="1" applyFont="1" applyFill="1" applyBorder="1" applyAlignment="1">
      <alignment horizontal="center" vertical="center" textRotation="90" wrapText="1"/>
    </xf>
    <xf numFmtId="49" fontId="4" fillId="2" borderId="36" xfId="0" applyNumberFormat="1" applyFont="1" applyFill="1" applyBorder="1" applyAlignment="1">
      <alignment horizontal="center" vertical="center" textRotation="90" wrapText="1"/>
    </xf>
    <xf numFmtId="0" fontId="22" fillId="2" borderId="33" xfId="0" applyNumberFormat="1" applyFont="1" applyFill="1" applyBorder="1" applyAlignment="1">
      <alignment horizontal="center" wrapText="1"/>
    </xf>
    <xf numFmtId="0" fontId="22" fillId="2" borderId="31" xfId="0" applyNumberFormat="1" applyFont="1" applyFill="1" applyBorder="1" applyAlignment="1">
      <alignment horizontal="center" wrapText="1"/>
    </xf>
    <xf numFmtId="0" fontId="22" fillId="2" borderId="30" xfId="0" applyNumberFormat="1" applyFont="1" applyFill="1" applyBorder="1" applyAlignment="1">
      <alignment horizontal="center" wrapText="1"/>
    </xf>
    <xf numFmtId="0" fontId="3" fillId="2" borderId="15" xfId="0" applyNumberFormat="1" applyFont="1" applyFill="1" applyBorder="1" applyAlignment="1">
      <alignment horizontal="center" vertical="center"/>
    </xf>
    <xf numFmtId="0" fontId="3" fillId="2" borderId="37"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0" fontId="18" fillId="6" borderId="80" xfId="0" applyNumberFormat="1" applyFont="1" applyFill="1" applyBorder="1" applyAlignment="1">
      <alignment horizontal="center" vertical="top" wrapText="1"/>
    </xf>
    <xf numFmtId="0" fontId="23" fillId="0" borderId="43" xfId="0" applyNumberFormat="1" applyFont="1" applyBorder="1" applyAlignment="1">
      <alignment horizontal="center" wrapText="1"/>
    </xf>
    <xf numFmtId="0" fontId="23" fillId="0" borderId="7" xfId="0" applyNumberFormat="1" applyFont="1" applyBorder="1" applyAlignment="1">
      <alignment horizontal="center" wrapText="1"/>
    </xf>
    <xf numFmtId="0" fontId="23" fillId="0" borderId="40" xfId="0" applyNumberFormat="1" applyFont="1" applyBorder="1" applyAlignment="1">
      <alignment horizontal="center" wrapText="1"/>
    </xf>
    <xf numFmtId="0" fontId="23" fillId="0" borderId="73" xfId="0" applyNumberFormat="1" applyFont="1" applyBorder="1" applyAlignment="1">
      <alignment horizontal="center" wrapText="1"/>
    </xf>
    <xf numFmtId="0" fontId="23" fillId="0" borderId="49" xfId="0" applyNumberFormat="1" applyFont="1" applyBorder="1" applyAlignment="1">
      <alignment horizontal="center" wrapText="1"/>
    </xf>
    <xf numFmtId="0" fontId="3" fillId="2" borderId="2" xfId="0" applyNumberFormat="1" applyFont="1" applyFill="1" applyBorder="1" applyAlignment="1">
      <alignment horizontal="center" vertical="center"/>
    </xf>
    <xf numFmtId="0" fontId="3" fillId="2" borderId="43"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40" xfId="0" applyNumberFormat="1" applyFont="1" applyFill="1" applyBorder="1" applyAlignment="1">
      <alignment horizontal="center" vertical="center"/>
    </xf>
    <xf numFmtId="0" fontId="23" fillId="0" borderId="72" xfId="0" applyNumberFormat="1" applyFont="1" applyBorder="1" applyAlignment="1">
      <alignment horizontal="center" wrapText="1"/>
    </xf>
    <xf numFmtId="0" fontId="18" fillId="6" borderId="18" xfId="0" applyNumberFormat="1" applyFont="1" applyFill="1" applyBorder="1" applyAlignment="1">
      <alignment horizontal="center" vertical="top" wrapText="1"/>
    </xf>
    <xf numFmtId="0" fontId="3" fillId="2" borderId="77" xfId="0" applyNumberFormat="1" applyFont="1" applyFill="1" applyBorder="1" applyAlignment="1">
      <alignment horizontal="center" vertical="center"/>
    </xf>
    <xf numFmtId="0" fontId="3" fillId="2" borderId="78" xfId="0" applyNumberFormat="1" applyFont="1" applyFill="1" applyBorder="1" applyAlignment="1">
      <alignment horizontal="center" vertical="center"/>
    </xf>
    <xf numFmtId="0" fontId="3" fillId="2" borderId="79" xfId="0" applyNumberFormat="1" applyFont="1" applyFill="1" applyBorder="1" applyAlignment="1">
      <alignment horizontal="center" vertical="center"/>
    </xf>
    <xf numFmtId="0" fontId="18" fillId="6" borderId="2" xfId="0" applyNumberFormat="1" applyFont="1" applyFill="1" applyBorder="1" applyAlignment="1">
      <alignment horizontal="center" vertical="top" wrapText="1"/>
    </xf>
    <xf numFmtId="0" fontId="23" fillId="0" borderId="69" xfId="0" applyNumberFormat="1" applyFont="1" applyBorder="1" applyAlignment="1">
      <alignment horizontal="center" wrapText="1"/>
    </xf>
    <xf numFmtId="0" fontId="23" fillId="0" borderId="71" xfId="0" applyNumberFormat="1" applyFont="1" applyBorder="1" applyAlignment="1">
      <alignment horizontal="center" wrapText="1"/>
    </xf>
    <xf numFmtId="0" fontId="18" fillId="6" borderId="21" xfId="0" applyNumberFormat="1" applyFont="1" applyFill="1" applyBorder="1" applyAlignment="1">
      <alignment horizontal="center" vertical="top" wrapText="1"/>
    </xf>
    <xf numFmtId="0" fontId="4" fillId="0" borderId="8"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23" fillId="0" borderId="8" xfId="0"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6" xfId="0" applyNumberFormat="1" applyFont="1" applyFill="1" applyBorder="1" applyAlignment="1">
      <alignment horizontal="center" vertical="center" wrapText="1"/>
    </xf>
    <xf numFmtId="0" fontId="18" fillId="2" borderId="8" xfId="0" applyNumberFormat="1" applyFont="1" applyFill="1" applyBorder="1" applyAlignment="1">
      <alignment horizontal="center" vertical="top"/>
    </xf>
    <xf numFmtId="0" fontId="18" fillId="2" borderId="6" xfId="0" applyNumberFormat="1" applyFont="1" applyFill="1" applyBorder="1" applyAlignment="1">
      <alignment horizontal="center" vertical="top"/>
    </xf>
    <xf numFmtId="0" fontId="18" fillId="2" borderId="8" xfId="0" applyNumberFormat="1" applyFont="1" applyFill="1" applyBorder="1" applyAlignment="1">
      <alignment horizontal="center" vertical="top" wrapText="1"/>
    </xf>
    <xf numFmtId="0" fontId="18" fillId="2" borderId="10" xfId="0" applyNumberFormat="1" applyFont="1" applyFill="1" applyBorder="1" applyAlignment="1">
      <alignment horizontal="center" vertical="top" wrapText="1"/>
    </xf>
    <xf numFmtId="0" fontId="18" fillId="2" borderId="6" xfId="0" applyNumberFormat="1" applyFont="1" applyFill="1" applyBorder="1" applyAlignment="1">
      <alignment horizontal="center" vertical="top" wrapText="1"/>
    </xf>
    <xf numFmtId="0" fontId="19" fillId="0" borderId="19" xfId="0" applyNumberFormat="1" applyFont="1" applyBorder="1" applyAlignment="1">
      <alignment horizontal="center" wrapText="1"/>
    </xf>
    <xf numFmtId="0" fontId="19" fillId="0" borderId="0" xfId="0" applyNumberFormat="1" applyFont="1" applyBorder="1" applyAlignment="1">
      <alignment horizontal="center" wrapText="1"/>
    </xf>
    <xf numFmtId="0" fontId="19" fillId="0" borderId="3" xfId="0" applyNumberFormat="1" applyFont="1" applyBorder="1" applyAlignment="1">
      <alignment horizontal="center" wrapText="1"/>
    </xf>
    <xf numFmtId="0" fontId="19" fillId="2" borderId="2" xfId="0" applyNumberFormat="1" applyFont="1" applyFill="1" applyBorder="1" applyAlignment="1">
      <alignment horizontal="center" vertical="top" wrapText="1"/>
    </xf>
    <xf numFmtId="0" fontId="19" fillId="2" borderId="24" xfId="0" applyNumberFormat="1" applyFont="1" applyFill="1" applyBorder="1" applyAlignment="1">
      <alignment horizontal="center" vertical="top" wrapText="1"/>
    </xf>
    <xf numFmtId="0" fontId="19" fillId="2" borderId="53" xfId="0" applyNumberFormat="1" applyFont="1" applyFill="1" applyBorder="1" applyAlignment="1">
      <alignment horizontal="center" vertical="top" wrapText="1"/>
    </xf>
    <xf numFmtId="0" fontId="19" fillId="2" borderId="56" xfId="0" applyNumberFormat="1" applyFont="1" applyFill="1" applyBorder="1" applyAlignment="1">
      <alignment horizontal="center" vertical="top" wrapText="1"/>
    </xf>
    <xf numFmtId="0" fontId="18" fillId="0" borderId="8" xfId="0" applyNumberFormat="1" applyFont="1" applyBorder="1" applyAlignment="1">
      <alignment horizontal="center" wrapText="1"/>
    </xf>
    <xf numFmtId="0" fontId="18" fillId="0" borderId="10" xfId="0" applyNumberFormat="1" applyFont="1" applyBorder="1" applyAlignment="1">
      <alignment horizontal="center" wrapText="1"/>
    </xf>
    <xf numFmtId="0" fontId="18" fillId="0" borderId="6" xfId="0" applyNumberFormat="1" applyFont="1" applyBorder="1" applyAlignment="1">
      <alignment horizontal="center" wrapText="1"/>
    </xf>
    <xf numFmtId="0" fontId="18" fillId="0" borderId="2" xfId="0" applyNumberFormat="1" applyFont="1" applyBorder="1" applyAlignment="1">
      <alignment horizontal="center" wrapText="1"/>
    </xf>
    <xf numFmtId="0" fontId="18" fillId="6" borderId="0" xfId="0" applyNumberFormat="1" applyFont="1" applyFill="1" applyBorder="1" applyAlignment="1">
      <alignment horizontal="center" vertical="top" wrapText="1"/>
    </xf>
    <xf numFmtId="0" fontId="18" fillId="2" borderId="24" xfId="0" applyNumberFormat="1" applyFont="1" applyFill="1" applyBorder="1" applyAlignment="1">
      <alignment horizontal="center" vertical="top" wrapText="1"/>
    </xf>
    <xf numFmtId="0" fontId="18" fillId="2" borderId="53" xfId="0" applyNumberFormat="1" applyFont="1" applyFill="1" applyBorder="1" applyAlignment="1">
      <alignment horizontal="center" vertical="top" wrapText="1"/>
    </xf>
    <xf numFmtId="0" fontId="18" fillId="2" borderId="56" xfId="0" applyNumberFormat="1" applyFont="1" applyFill="1" applyBorder="1" applyAlignment="1">
      <alignment horizontal="center" vertical="top" wrapText="1"/>
    </xf>
    <xf numFmtId="0" fontId="4" fillId="2" borderId="8"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4" fillId="0" borderId="34"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18" fillId="2" borderId="8" xfId="0" applyNumberFormat="1" applyFont="1" applyFill="1" applyBorder="1" applyAlignment="1">
      <alignment horizontal="center" wrapText="1"/>
    </xf>
    <xf numFmtId="0" fontId="18" fillId="2" borderId="6" xfId="0" applyNumberFormat="1" applyFont="1" applyFill="1" applyBorder="1" applyAlignment="1">
      <alignment horizontal="center" wrapText="1"/>
    </xf>
    <xf numFmtId="0" fontId="18" fillId="0" borderId="42" xfId="0" applyNumberFormat="1" applyFont="1" applyBorder="1" applyAlignment="1">
      <alignment horizontal="center" wrapText="1"/>
    </xf>
    <xf numFmtId="0" fontId="18" fillId="0" borderId="28" xfId="0" applyNumberFormat="1" applyFont="1" applyBorder="1" applyAlignment="1">
      <alignment horizontal="center" wrapText="1"/>
    </xf>
    <xf numFmtId="0" fontId="18" fillId="0" borderId="29" xfId="0" applyNumberFormat="1" applyFont="1" applyBorder="1" applyAlignment="1">
      <alignment horizontal="center" wrapText="1"/>
    </xf>
    <xf numFmtId="0" fontId="18" fillId="2" borderId="8" xfId="0" applyNumberFormat="1" applyFont="1" applyFill="1" applyBorder="1" applyAlignment="1">
      <alignment horizontal="center"/>
    </xf>
    <xf numFmtId="0" fontId="18" fillId="2" borderId="6" xfId="0" applyNumberFormat="1" applyFont="1" applyFill="1" applyBorder="1" applyAlignment="1">
      <alignment horizontal="center"/>
    </xf>
    <xf numFmtId="0" fontId="18" fillId="6" borderId="75" xfId="0" applyNumberFormat="1" applyFont="1" applyFill="1" applyBorder="1" applyAlignment="1">
      <alignment horizontal="center" vertical="top" wrapText="1"/>
    </xf>
    <xf numFmtId="0" fontId="18" fillId="2" borderId="10" xfId="0" applyNumberFormat="1" applyFont="1" applyFill="1" applyBorder="1" applyAlignment="1">
      <alignment horizontal="center" wrapText="1"/>
    </xf>
    <xf numFmtId="0" fontId="18" fillId="6" borderId="76" xfId="0" applyNumberFormat="1" applyFont="1" applyFill="1" applyBorder="1" applyAlignment="1">
      <alignment horizontal="center" vertical="top" wrapText="1"/>
    </xf>
    <xf numFmtId="0" fontId="23" fillId="0" borderId="2"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20"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15" fillId="0" borderId="0" xfId="0" applyFont="1" applyAlignment="1">
      <alignment horizontal="center" wrapText="1"/>
    </xf>
    <xf numFmtId="0" fontId="17" fillId="0" borderId="0" xfId="0" applyFont="1" applyAlignment="1">
      <alignment horizontal="center"/>
    </xf>
    <xf numFmtId="0" fontId="4" fillId="0" borderId="42"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23" fillId="0" borderId="8"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23" fillId="0" borderId="6" xfId="0" applyNumberFormat="1" applyFont="1" applyFill="1" applyBorder="1" applyAlignment="1">
      <alignment horizontal="center" vertical="center"/>
    </xf>
    <xf numFmtId="0" fontId="23" fillId="0" borderId="2" xfId="0" applyNumberFormat="1" applyFont="1" applyFill="1" applyBorder="1" applyAlignment="1">
      <alignment horizontal="center" vertical="center" wrapText="1"/>
    </xf>
    <xf numFmtId="0" fontId="23" fillId="0" borderId="27" xfId="0" applyNumberFormat="1" applyFont="1" applyFill="1" applyBorder="1" applyAlignment="1">
      <alignment horizontal="center" vertical="center" wrapText="1"/>
    </xf>
    <xf numFmtId="0" fontId="23" fillId="0" borderId="20" xfId="0" applyNumberFormat="1" applyFont="1" applyFill="1" applyBorder="1" applyAlignment="1">
      <alignment horizontal="center" vertical="center" wrapText="1"/>
    </xf>
    <xf numFmtId="0" fontId="23" fillId="0" borderId="34"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18" fillId="2" borderId="2" xfId="0" applyNumberFormat="1" applyFont="1" applyFill="1" applyBorder="1" applyAlignment="1">
      <alignment horizontal="center" vertical="top" wrapText="1"/>
    </xf>
    <xf numFmtId="0" fontId="4" fillId="0" borderId="2" xfId="0" applyNumberFormat="1" applyFont="1" applyFill="1" applyBorder="1" applyAlignment="1">
      <alignment horizontal="center" vertical="center" wrapText="1"/>
    </xf>
    <xf numFmtId="0" fontId="19" fillId="2" borderId="4" xfId="0" applyNumberFormat="1" applyFont="1" applyFill="1" applyBorder="1" applyAlignment="1">
      <alignment horizontal="center" vertical="top" wrapText="1"/>
    </xf>
    <xf numFmtId="0" fontId="19" fillId="2" borderId="36" xfId="0" applyNumberFormat="1" applyFont="1" applyFill="1" applyBorder="1" applyAlignment="1">
      <alignment horizontal="center" vertical="top" wrapText="1"/>
    </xf>
    <xf numFmtId="0" fontId="19" fillId="2" borderId="11" xfId="0" applyNumberFormat="1" applyFont="1" applyFill="1" applyBorder="1" applyAlignment="1">
      <alignment horizontal="center" vertical="top" wrapText="1"/>
    </xf>
    <xf numFmtId="0" fontId="4" fillId="0" borderId="28" xfId="0" applyNumberFormat="1" applyFont="1" applyFill="1" applyBorder="1" applyAlignment="1">
      <alignment horizontal="center" vertical="center" wrapText="1"/>
    </xf>
    <xf numFmtId="0" fontId="18" fillId="0" borderId="8" xfId="3" applyNumberFormat="1" applyFont="1" applyFill="1" applyBorder="1" applyAlignment="1">
      <alignment horizontal="center" vertical="top" wrapText="1"/>
    </xf>
    <xf numFmtId="0" fontId="18" fillId="0" borderId="10" xfId="3" applyNumberFormat="1" applyFont="1" applyFill="1" applyBorder="1" applyAlignment="1">
      <alignment horizontal="center" vertical="top" wrapText="1"/>
    </xf>
    <xf numFmtId="0" fontId="18" fillId="0" borderId="6" xfId="3" applyNumberFormat="1" applyFont="1" applyFill="1" applyBorder="1" applyAlignment="1">
      <alignment horizontal="center" vertical="top" wrapText="1"/>
    </xf>
    <xf numFmtId="0" fontId="19" fillId="2" borderId="8" xfId="0" applyNumberFormat="1" applyFont="1" applyFill="1" applyBorder="1" applyAlignment="1">
      <alignment horizontal="center" vertical="top" wrapText="1"/>
    </xf>
    <xf numFmtId="0" fontId="19" fillId="2" borderId="10" xfId="0" applyNumberFormat="1" applyFont="1" applyFill="1" applyBorder="1" applyAlignment="1">
      <alignment horizontal="center" vertical="top" wrapText="1"/>
    </xf>
    <xf numFmtId="0" fontId="19" fillId="2" borderId="6" xfId="0" applyNumberFormat="1" applyFont="1" applyFill="1" applyBorder="1" applyAlignment="1">
      <alignment horizontal="center" vertical="top" wrapText="1"/>
    </xf>
    <xf numFmtId="0" fontId="18" fillId="2" borderId="30" xfId="0" applyNumberFormat="1" applyFont="1" applyFill="1" applyBorder="1" applyAlignment="1">
      <alignment horizontal="center" wrapText="1"/>
    </xf>
    <xf numFmtId="0" fontId="18" fillId="2" borderId="33" xfId="0" applyNumberFormat="1" applyFont="1" applyFill="1" applyBorder="1" applyAlignment="1">
      <alignment horizontal="center" wrapText="1"/>
    </xf>
    <xf numFmtId="0" fontId="18" fillId="2" borderId="31" xfId="0" applyNumberFormat="1" applyFont="1" applyFill="1" applyBorder="1" applyAlignment="1">
      <alignment horizontal="center" wrapText="1"/>
    </xf>
    <xf numFmtId="0" fontId="19" fillId="0" borderId="69" xfId="0" applyNumberFormat="1" applyFont="1" applyBorder="1" applyAlignment="1">
      <alignment horizontal="center" wrapText="1"/>
    </xf>
    <xf numFmtId="0" fontId="19" fillId="0" borderId="71" xfId="0" applyNumberFormat="1" applyFont="1" applyBorder="1" applyAlignment="1">
      <alignment horizontal="center" wrapText="1"/>
    </xf>
    <xf numFmtId="0" fontId="18" fillId="6" borderId="62" xfId="0" applyNumberFormat="1" applyFont="1" applyFill="1" applyBorder="1" applyAlignment="1">
      <alignment horizontal="center" vertical="top" wrapText="1"/>
    </xf>
    <xf numFmtId="0" fontId="18" fillId="6" borderId="81" xfId="0" applyNumberFormat="1" applyFont="1" applyFill="1" applyBorder="1" applyAlignment="1">
      <alignment horizontal="center" vertical="top" wrapText="1"/>
    </xf>
    <xf numFmtId="0" fontId="18" fillId="6" borderId="19" xfId="0" applyNumberFormat="1" applyFont="1" applyFill="1" applyBorder="1" applyAlignment="1">
      <alignment horizontal="center" vertical="top" wrapText="1"/>
    </xf>
    <xf numFmtId="0" fontId="18" fillId="6" borderId="60" xfId="0" applyNumberFormat="1" applyFont="1" applyFill="1" applyBorder="1" applyAlignment="1">
      <alignment horizontal="center" vertical="top" wrapText="1"/>
    </xf>
    <xf numFmtId="0" fontId="3" fillId="6" borderId="51" xfId="0" applyNumberFormat="1" applyFont="1" applyFill="1" applyBorder="1" applyAlignment="1">
      <alignment horizontal="center" vertical="top" wrapText="1"/>
    </xf>
    <xf numFmtId="0" fontId="3" fillId="6" borderId="52" xfId="0" applyNumberFormat="1" applyFont="1" applyFill="1" applyBorder="1" applyAlignment="1">
      <alignment horizontal="center" vertical="top" wrapText="1"/>
    </xf>
    <xf numFmtId="0" fontId="3" fillId="6" borderId="50" xfId="0" applyNumberFormat="1" applyFont="1" applyFill="1" applyBorder="1" applyAlignment="1">
      <alignment horizontal="center" vertical="top" wrapText="1"/>
    </xf>
    <xf numFmtId="0" fontId="3" fillId="2" borderId="24" xfId="0" applyNumberFormat="1" applyFont="1" applyFill="1" applyBorder="1" applyAlignment="1">
      <alignment horizontal="center" vertical="top" wrapText="1"/>
    </xf>
    <xf numFmtId="0" fontId="3" fillId="2" borderId="53" xfId="0" applyNumberFormat="1" applyFont="1" applyFill="1" applyBorder="1" applyAlignment="1">
      <alignment horizontal="center" vertical="top" wrapText="1"/>
    </xf>
    <xf numFmtId="0" fontId="3" fillId="2" borderId="56" xfId="0" applyNumberFormat="1" applyFont="1" applyFill="1" applyBorder="1" applyAlignment="1">
      <alignment horizontal="center" vertical="top" wrapText="1"/>
    </xf>
    <xf numFmtId="0" fontId="23" fillId="0" borderId="27" xfId="0" applyNumberFormat="1" applyFont="1" applyFill="1" applyBorder="1" applyAlignment="1">
      <alignment horizontal="center" vertical="center"/>
    </xf>
    <xf numFmtId="0" fontId="23" fillId="0" borderId="34" xfId="0" applyNumberFormat="1" applyFont="1" applyFill="1" applyBorder="1" applyAlignment="1">
      <alignment horizontal="center" vertical="center"/>
    </xf>
    <xf numFmtId="0" fontId="3" fillId="6" borderId="24" xfId="0" applyNumberFormat="1" applyFont="1" applyFill="1" applyBorder="1" applyAlignment="1">
      <alignment horizontal="center" vertical="top" wrapText="1"/>
    </xf>
    <xf numFmtId="0" fontId="3" fillId="6" borderId="53" xfId="0" applyNumberFormat="1" applyFont="1" applyFill="1" applyBorder="1" applyAlignment="1">
      <alignment horizontal="center" vertical="top" wrapText="1"/>
    </xf>
    <xf numFmtId="0" fontId="3" fillId="6" borderId="74" xfId="0" applyNumberFormat="1" applyFont="1" applyFill="1" applyBorder="1" applyAlignment="1">
      <alignment horizontal="center" vertical="top" wrapText="1"/>
    </xf>
    <xf numFmtId="0" fontId="3" fillId="0" borderId="8" xfId="0" applyNumberFormat="1" applyFont="1" applyBorder="1" applyAlignment="1">
      <alignment horizontal="center" wrapText="1"/>
    </xf>
    <xf numFmtId="0" fontId="3" fillId="0" borderId="10" xfId="0" applyNumberFormat="1" applyFont="1" applyBorder="1" applyAlignment="1">
      <alignment horizontal="center" wrapText="1"/>
    </xf>
    <xf numFmtId="0" fontId="3" fillId="0" borderId="6" xfId="0" applyNumberFormat="1" applyFont="1" applyBorder="1" applyAlignment="1">
      <alignment horizontal="center" wrapText="1"/>
    </xf>
    <xf numFmtId="0" fontId="22" fillId="2" borderId="28" xfId="0" applyNumberFormat="1" applyFont="1" applyFill="1" applyBorder="1" applyAlignment="1">
      <alignment horizontal="center" wrapText="1"/>
    </xf>
    <xf numFmtId="0" fontId="22" fillId="2" borderId="29" xfId="0" applyNumberFormat="1" applyFont="1" applyFill="1" applyBorder="1" applyAlignment="1">
      <alignment horizontal="center" wrapText="1"/>
    </xf>
    <xf numFmtId="0" fontId="3" fillId="6" borderId="25" xfId="0" applyNumberFormat="1" applyFont="1" applyFill="1" applyBorder="1" applyAlignment="1">
      <alignment horizontal="center" vertical="top" wrapText="1"/>
    </xf>
    <xf numFmtId="0" fontId="3" fillId="6" borderId="26" xfId="0" applyNumberFormat="1" applyFont="1" applyFill="1" applyBorder="1" applyAlignment="1">
      <alignment horizontal="center" vertical="top" wrapText="1"/>
    </xf>
    <xf numFmtId="0" fontId="3" fillId="6" borderId="16" xfId="0" applyNumberFormat="1" applyFont="1" applyFill="1" applyBorder="1" applyAlignment="1">
      <alignment horizontal="center" vertical="top" wrapText="1"/>
    </xf>
    <xf numFmtId="0" fontId="18" fillId="6" borderId="61" xfId="0" applyNumberFormat="1" applyFont="1" applyFill="1" applyBorder="1" applyAlignment="1">
      <alignment horizontal="center" vertical="top" wrapText="1"/>
    </xf>
    <xf numFmtId="0" fontId="18" fillId="6" borderId="82" xfId="0" applyNumberFormat="1" applyFont="1" applyFill="1" applyBorder="1" applyAlignment="1">
      <alignment horizontal="center" vertical="top" wrapText="1"/>
    </xf>
    <xf numFmtId="0" fontId="19" fillId="0" borderId="2" xfId="0" applyNumberFormat="1" applyFont="1" applyBorder="1" applyAlignment="1">
      <alignment horizontal="center" wrapText="1"/>
    </xf>
    <xf numFmtId="0" fontId="19" fillId="2" borderId="42" xfId="0" applyNumberFormat="1" applyFont="1" applyFill="1" applyBorder="1" applyAlignment="1">
      <alignment horizontal="center" wrapText="1"/>
    </xf>
    <xf numFmtId="0" fontId="19" fillId="2" borderId="28" xfId="0" applyNumberFormat="1" applyFont="1" applyFill="1" applyBorder="1" applyAlignment="1">
      <alignment horizontal="center" wrapText="1"/>
    </xf>
    <xf numFmtId="0" fontId="19" fillId="2" borderId="29" xfId="0" applyNumberFormat="1" applyFont="1" applyFill="1" applyBorder="1" applyAlignment="1">
      <alignment horizontal="center" wrapText="1"/>
    </xf>
    <xf numFmtId="0" fontId="19" fillId="0" borderId="72" xfId="0" applyNumberFormat="1" applyFont="1" applyBorder="1" applyAlignment="1">
      <alignment horizontal="center" wrapText="1"/>
    </xf>
    <xf numFmtId="0" fontId="19" fillId="0" borderId="73" xfId="0" applyNumberFormat="1" applyFont="1" applyBorder="1" applyAlignment="1">
      <alignment horizontal="center" wrapText="1"/>
    </xf>
    <xf numFmtId="0" fontId="19" fillId="0" borderId="49" xfId="0" applyNumberFormat="1" applyFont="1" applyBorder="1" applyAlignment="1">
      <alignment horizontal="center" wrapText="1"/>
    </xf>
    <xf numFmtId="0" fontId="19" fillId="0" borderId="4" xfId="0" applyNumberFormat="1" applyFont="1" applyBorder="1" applyAlignment="1">
      <alignment horizontal="center" wrapText="1"/>
    </xf>
    <xf numFmtId="0" fontId="19" fillId="0" borderId="36" xfId="0" applyNumberFormat="1" applyFont="1" applyBorder="1" applyAlignment="1">
      <alignment horizontal="center" wrapText="1"/>
    </xf>
    <xf numFmtId="0" fontId="18" fillId="2" borderId="10" xfId="0" applyNumberFormat="1" applyFont="1" applyFill="1" applyBorder="1" applyAlignment="1">
      <alignment horizontal="center" vertical="top"/>
    </xf>
    <xf numFmtId="0" fontId="19" fillId="0" borderId="42" xfId="0" applyNumberFormat="1" applyFont="1" applyBorder="1" applyAlignment="1">
      <alignment horizontal="center" wrapText="1"/>
    </xf>
    <xf numFmtId="0" fontId="19" fillId="0" borderId="28" xfId="0" applyNumberFormat="1" applyFont="1" applyBorder="1" applyAlignment="1">
      <alignment horizontal="center" wrapText="1"/>
    </xf>
    <xf numFmtId="0" fontId="24" fillId="0" borderId="69" xfId="0" applyFont="1" applyBorder="1" applyAlignment="1">
      <alignment horizontal="center" wrapText="1"/>
    </xf>
    <xf numFmtId="0" fontId="24" fillId="0" borderId="70" xfId="0" applyFont="1" applyBorder="1" applyAlignment="1">
      <alignment horizontal="center" wrapText="1"/>
    </xf>
    <xf numFmtId="0" fontId="24" fillId="0" borderId="71" xfId="0" applyFont="1" applyBorder="1" applyAlignment="1">
      <alignment horizontal="center" wrapText="1"/>
    </xf>
    <xf numFmtId="0" fontId="18" fillId="6" borderId="58" xfId="0" applyNumberFormat="1" applyFont="1" applyFill="1" applyBorder="1" applyAlignment="1">
      <alignment horizontal="center" vertical="top" wrapText="1"/>
    </xf>
    <xf numFmtId="0" fontId="18" fillId="6" borderId="59" xfId="0" applyNumberFormat="1" applyFont="1" applyFill="1" applyBorder="1" applyAlignment="1">
      <alignment horizontal="center" vertical="top" wrapText="1"/>
    </xf>
    <xf numFmtId="0" fontId="18" fillId="6" borderId="22" xfId="0" applyNumberFormat="1" applyFont="1" applyFill="1" applyBorder="1" applyAlignment="1">
      <alignment horizontal="center" vertical="top" wrapText="1"/>
    </xf>
    <xf numFmtId="0" fontId="18" fillId="2" borderId="4" xfId="0" applyNumberFormat="1" applyFont="1" applyFill="1" applyBorder="1" applyAlignment="1">
      <alignment horizontal="center" vertical="top" wrapText="1"/>
    </xf>
    <xf numFmtId="0" fontId="18" fillId="2" borderId="36" xfId="0" applyNumberFormat="1" applyFont="1" applyFill="1" applyBorder="1" applyAlignment="1">
      <alignment horizontal="center" vertical="top" wrapText="1"/>
    </xf>
    <xf numFmtId="0" fontId="19" fillId="2" borderId="2" xfId="0" applyNumberFormat="1" applyFont="1" applyFill="1" applyBorder="1" applyAlignment="1">
      <alignment horizontal="center" wrapText="1"/>
    </xf>
    <xf numFmtId="0" fontId="3" fillId="2" borderId="4" xfId="0" applyNumberFormat="1" applyFont="1" applyFill="1" applyBorder="1" applyAlignment="1">
      <alignment horizontal="center" vertical="center"/>
    </xf>
    <xf numFmtId="0" fontId="3" fillId="2" borderId="11" xfId="0" applyNumberFormat="1" applyFont="1" applyFill="1" applyBorder="1" applyAlignment="1">
      <alignment horizontal="center" vertical="center"/>
    </xf>
    <xf numFmtId="0" fontId="18" fillId="6" borderId="83" xfId="0" applyNumberFormat="1" applyFont="1" applyFill="1" applyBorder="1" applyAlignment="1">
      <alignment horizontal="center" vertical="top" wrapText="1"/>
    </xf>
    <xf numFmtId="0" fontId="24" fillId="0" borderId="42" xfId="0" applyFont="1" applyBorder="1" applyAlignment="1">
      <alignment horizontal="center" wrapText="1"/>
    </xf>
    <xf numFmtId="0" fontId="24" fillId="0" borderId="29" xfId="0" applyFont="1" applyBorder="1" applyAlignment="1">
      <alignment horizontal="center" wrapText="1"/>
    </xf>
    <xf numFmtId="0" fontId="3" fillId="2" borderId="8"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23" fillId="0" borderId="8" xfId="0" applyNumberFormat="1" applyFont="1" applyBorder="1" applyAlignment="1">
      <alignment horizontal="center" wrapText="1"/>
    </xf>
    <xf numFmtId="0" fontId="23" fillId="0" borderId="10" xfId="0" applyNumberFormat="1" applyFont="1" applyBorder="1" applyAlignment="1">
      <alignment horizontal="center" wrapText="1"/>
    </xf>
    <xf numFmtId="0" fontId="23" fillId="0" borderId="6" xfId="0" applyNumberFormat="1" applyFont="1" applyBorder="1" applyAlignment="1">
      <alignment horizontal="center" wrapText="1"/>
    </xf>
    <xf numFmtId="0" fontId="22" fillId="2" borderId="42" xfId="0" applyNumberFormat="1" applyFont="1" applyFill="1" applyBorder="1" applyAlignment="1">
      <alignment horizontal="center" wrapText="1"/>
    </xf>
    <xf numFmtId="0" fontId="18" fillId="6" borderId="34" xfId="0" applyNumberFormat="1" applyFont="1" applyFill="1" applyBorder="1" applyAlignment="1">
      <alignment horizontal="center" vertical="top" wrapText="1"/>
    </xf>
    <xf numFmtId="0" fontId="18" fillId="0" borderId="2" xfId="3" applyNumberFormat="1" applyFont="1" applyFill="1" applyBorder="1" applyAlignment="1">
      <alignment horizontal="center" wrapText="1"/>
    </xf>
    <xf numFmtId="0" fontId="23" fillId="0" borderId="29" xfId="0" applyNumberFormat="1" applyFont="1" applyFill="1" applyBorder="1" applyAlignment="1">
      <alignment horizontal="center" vertical="center"/>
    </xf>
    <xf numFmtId="0" fontId="23" fillId="0" borderId="11" xfId="0" applyNumberFormat="1" applyFont="1" applyFill="1" applyBorder="1" applyAlignment="1">
      <alignment horizontal="center" vertical="center"/>
    </xf>
  </cellXfs>
  <cellStyles count="4">
    <cellStyle name="Normal" xfId="1"/>
    <cellStyle name="xl66" xfId="2"/>
    <cellStyle name="Обычный" xfId="0" builtinId="0"/>
    <cellStyle name="Финансовый" xfId="3"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J150"/>
  <sheetViews>
    <sheetView view="pageBreakPreview" topLeftCell="A142" workbookViewId="0">
      <selection activeCell="W161" sqref="W161"/>
    </sheetView>
  </sheetViews>
  <sheetFormatPr defaultRowHeight="12.75"/>
  <cols>
    <col min="1" max="1" width="29.28515625" style="191" customWidth="1"/>
    <col min="2" max="2" width="5" style="192" customWidth="1"/>
    <col min="3" max="3" width="16.28515625" style="190" customWidth="1"/>
    <col min="4" max="4" width="4.28515625" style="190" customWidth="1"/>
    <col min="5" max="5" width="4.7109375" style="190" customWidth="1"/>
    <col min="6" max="6" width="0.28515625" style="190" hidden="1" customWidth="1"/>
    <col min="7" max="8" width="22.140625" style="190" hidden="1" customWidth="1"/>
    <col min="9" max="9" width="19.28515625" style="190" hidden="1" customWidth="1"/>
    <col min="10" max="10" width="19.5703125" style="190" hidden="1" customWidth="1"/>
    <col min="11" max="11" width="18.5703125" style="190" hidden="1" customWidth="1"/>
    <col min="12" max="12" width="22.85546875" style="190" hidden="1" customWidth="1"/>
    <col min="13" max="13" width="23.28515625" style="190" hidden="1" customWidth="1"/>
    <col min="14" max="14" width="17.85546875" style="190" hidden="1" customWidth="1"/>
    <col min="15" max="15" width="24" style="190" hidden="1" customWidth="1"/>
    <col min="16" max="16" width="23.28515625" style="190" hidden="1" customWidth="1"/>
    <col min="17" max="17" width="26.7109375" style="190" hidden="1" customWidth="1"/>
    <col min="18" max="18" width="25.7109375" style="190" hidden="1" customWidth="1"/>
    <col min="19" max="19" width="28.28515625" style="190" hidden="1" customWidth="1"/>
    <col min="20" max="20" width="0.140625" style="190" hidden="1" customWidth="1"/>
    <col min="21" max="21" width="21.42578125" style="190" hidden="1" customWidth="1"/>
    <col min="22" max="22" width="17.140625" style="190" hidden="1" customWidth="1"/>
    <col min="23" max="23" width="12.85546875" style="190" customWidth="1"/>
    <col min="24" max="24" width="3" style="190" customWidth="1"/>
    <col min="25" max="25" width="5" style="190" customWidth="1"/>
    <col min="26" max="26" width="22.7109375" style="190" hidden="1" customWidth="1"/>
    <col min="27" max="27" width="3" style="190" hidden="1" customWidth="1"/>
    <col min="28" max="28" width="7" style="190" hidden="1" customWidth="1"/>
    <col min="29" max="29" width="0.28515625" style="190" hidden="1" customWidth="1"/>
    <col min="30" max="30" width="5" style="194" customWidth="1"/>
    <col min="31" max="31" width="11.28515625" style="194" customWidth="1"/>
    <col min="32" max="32" width="3.85546875" style="194" customWidth="1"/>
    <col min="33" max="34" width="7.85546875" style="190" customWidth="1"/>
    <col min="35" max="36" width="5" style="190" customWidth="1"/>
    <col min="37" max="38" width="7.140625" style="190" customWidth="1"/>
    <col min="39" max="40" width="4.42578125" style="190" customWidth="1"/>
    <col min="41" max="42" width="7.28515625" style="195" customWidth="1"/>
    <col min="43" max="43" width="7.7109375" style="190" customWidth="1"/>
    <col min="44" max="44" width="5.7109375" style="190" customWidth="1"/>
    <col min="45" max="45" width="8" style="190" customWidth="1"/>
    <col min="46" max="46" width="4.42578125" style="190" customWidth="1"/>
    <col min="47" max="47" width="7.140625" style="195" customWidth="1"/>
    <col min="48" max="48" width="7.42578125" style="195" customWidth="1"/>
    <col min="49" max="49" width="6.28515625" style="195" customWidth="1"/>
    <col min="50" max="50" width="5.7109375" style="195" customWidth="1"/>
    <col min="51" max="51" width="3.85546875" style="195" customWidth="1"/>
    <col min="52" max="52" width="7.5703125" style="195" customWidth="1"/>
    <col min="53" max="53" width="7.42578125" style="190" customWidth="1"/>
    <col min="54" max="54" width="6.42578125" style="190" customWidth="1"/>
    <col min="55" max="55" width="6.28515625" style="190" customWidth="1"/>
    <col min="56" max="56" width="3.7109375" style="190" customWidth="1"/>
    <col min="57" max="57" width="7.28515625" style="190" customWidth="1"/>
    <col min="58" max="58" width="9.140625" style="190"/>
    <col min="59" max="59" width="5.5703125" style="190" customWidth="1"/>
    <col min="60" max="60" width="7.28515625" style="190" customWidth="1"/>
    <col min="61" max="61" width="3.85546875" style="190" customWidth="1"/>
    <col min="62" max="16384" width="9.140625" style="190"/>
  </cols>
  <sheetData>
    <row r="1" spans="1:62">
      <c r="A1" s="798" t="s">
        <v>20</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798"/>
      <c r="AN1" s="798"/>
      <c r="AO1" s="798"/>
      <c r="AP1" s="798"/>
      <c r="AQ1" s="798"/>
      <c r="AR1" s="798"/>
      <c r="AS1" s="798"/>
      <c r="AT1" s="798"/>
      <c r="AU1" s="798"/>
      <c r="AV1" s="798"/>
      <c r="AW1" s="798"/>
      <c r="AX1" s="798"/>
      <c r="AY1" s="798"/>
      <c r="AZ1" s="798"/>
    </row>
    <row r="2" spans="1:62">
      <c r="A2" s="798" t="s">
        <v>135</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798"/>
      <c r="AQ2" s="798"/>
      <c r="AR2" s="798"/>
      <c r="AS2" s="798"/>
      <c r="AT2" s="798"/>
      <c r="AU2" s="798"/>
      <c r="AV2" s="798"/>
      <c r="AW2" s="798"/>
      <c r="AX2" s="798"/>
      <c r="AY2" s="798"/>
      <c r="AZ2" s="798"/>
    </row>
    <row r="3" spans="1:62" hidden="1"/>
    <row r="4" spans="1:62" ht="14.25" customHeight="1">
      <c r="B4" s="420"/>
      <c r="C4" s="199"/>
      <c r="D4" s="199"/>
      <c r="E4" s="199"/>
      <c r="F4" s="199"/>
      <c r="G4" s="199"/>
      <c r="H4" s="199"/>
      <c r="I4" s="199"/>
      <c r="J4" s="199"/>
      <c r="K4" s="199"/>
      <c r="L4" s="199"/>
      <c r="M4" s="199"/>
      <c r="N4" s="199"/>
      <c r="O4" s="199"/>
      <c r="P4" s="199"/>
      <c r="Q4" s="201"/>
      <c r="R4" s="201"/>
      <c r="S4" s="201"/>
      <c r="T4" s="201"/>
      <c r="U4" s="201"/>
      <c r="V4" s="201"/>
    </row>
    <row r="5" spans="1:62" ht="13.5" thickBot="1">
      <c r="A5" s="799" t="s">
        <v>414</v>
      </c>
      <c r="B5" s="799"/>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202"/>
      <c r="AI5" s="202"/>
      <c r="AJ5" s="202"/>
      <c r="AK5" s="202"/>
      <c r="AL5" s="202"/>
      <c r="AM5" s="202"/>
      <c r="AN5" s="202"/>
      <c r="AO5" s="203"/>
      <c r="AP5" s="203"/>
      <c r="AQ5" s="202"/>
      <c r="AR5" s="202"/>
      <c r="AS5" s="202"/>
      <c r="AT5" s="202"/>
      <c r="AU5" s="203"/>
      <c r="AV5" s="203"/>
      <c r="AW5" s="203"/>
      <c r="AX5" s="203"/>
      <c r="AY5" s="203"/>
      <c r="AZ5" s="203"/>
    </row>
    <row r="6" spans="1:62" ht="18" hidden="1" customHeight="1"/>
    <row r="7" spans="1:62" ht="11.25" customHeight="1">
      <c r="A7" s="800" t="s">
        <v>231</v>
      </c>
      <c r="B7" s="803" t="s">
        <v>232</v>
      </c>
      <c r="C7" s="793" t="s">
        <v>500</v>
      </c>
      <c r="D7" s="794"/>
      <c r="E7" s="794"/>
      <c r="F7" s="794"/>
      <c r="G7" s="794"/>
      <c r="H7" s="794"/>
      <c r="I7" s="794"/>
      <c r="J7" s="794"/>
      <c r="K7" s="794"/>
      <c r="L7" s="794"/>
      <c r="M7" s="794"/>
      <c r="N7" s="794"/>
      <c r="O7" s="794"/>
      <c r="P7" s="794"/>
      <c r="Q7" s="794"/>
      <c r="R7" s="794"/>
      <c r="S7" s="794"/>
      <c r="T7" s="794"/>
      <c r="U7" s="794"/>
      <c r="V7" s="794"/>
      <c r="W7" s="794"/>
      <c r="X7" s="794"/>
      <c r="Y7" s="794"/>
      <c r="Z7" s="794"/>
      <c r="AA7" s="794"/>
      <c r="AB7" s="795"/>
      <c r="AC7" s="792" t="s">
        <v>224</v>
      </c>
      <c r="AD7" s="785" t="s">
        <v>225</v>
      </c>
      <c r="AE7" s="786"/>
      <c r="AF7" s="787"/>
      <c r="AG7" s="750" t="s">
        <v>226</v>
      </c>
      <c r="AH7" s="751"/>
      <c r="AI7" s="751"/>
      <c r="AJ7" s="751"/>
      <c r="AK7" s="751"/>
      <c r="AL7" s="751"/>
      <c r="AM7" s="751"/>
      <c r="AN7" s="751"/>
      <c r="AO7" s="751"/>
      <c r="AP7" s="751"/>
      <c r="AQ7" s="751"/>
      <c r="AR7" s="751"/>
      <c r="AS7" s="751"/>
      <c r="AT7" s="751"/>
      <c r="AU7" s="751"/>
      <c r="AV7" s="751"/>
      <c r="AW7" s="751"/>
      <c r="AX7" s="751"/>
      <c r="AY7" s="751"/>
      <c r="AZ7" s="751"/>
      <c r="BA7" s="751"/>
      <c r="BB7" s="751"/>
      <c r="BC7" s="751"/>
      <c r="BD7" s="751"/>
      <c r="BE7" s="751"/>
      <c r="BF7" s="751"/>
      <c r="BG7" s="751"/>
      <c r="BH7" s="751"/>
      <c r="BI7" s="751"/>
      <c r="BJ7" s="752"/>
    </row>
    <row r="8" spans="1:62" ht="16.5" customHeight="1">
      <c r="A8" s="801"/>
      <c r="B8" s="804"/>
      <c r="C8" s="761"/>
      <c r="D8" s="796"/>
      <c r="E8" s="796"/>
      <c r="F8" s="796"/>
      <c r="G8" s="796"/>
      <c r="H8" s="796"/>
      <c r="I8" s="796"/>
      <c r="J8" s="796"/>
      <c r="K8" s="796"/>
      <c r="L8" s="796"/>
      <c r="M8" s="796"/>
      <c r="N8" s="796"/>
      <c r="O8" s="796"/>
      <c r="P8" s="796"/>
      <c r="Q8" s="796"/>
      <c r="R8" s="796"/>
      <c r="S8" s="796"/>
      <c r="T8" s="796"/>
      <c r="U8" s="796"/>
      <c r="V8" s="796"/>
      <c r="W8" s="796"/>
      <c r="X8" s="796"/>
      <c r="Y8" s="796"/>
      <c r="Z8" s="796"/>
      <c r="AA8" s="796"/>
      <c r="AB8" s="797"/>
      <c r="AC8" s="767"/>
      <c r="AD8" s="788"/>
      <c r="AE8" s="789"/>
      <c r="AF8" s="790"/>
      <c r="AG8" s="753"/>
      <c r="AH8" s="754"/>
      <c r="AI8" s="754"/>
      <c r="AJ8" s="754"/>
      <c r="AK8" s="754"/>
      <c r="AL8" s="754"/>
      <c r="AM8" s="754"/>
      <c r="AN8" s="754"/>
      <c r="AO8" s="754"/>
      <c r="AP8" s="754"/>
      <c r="AQ8" s="754"/>
      <c r="AR8" s="754"/>
      <c r="AS8" s="754"/>
      <c r="AT8" s="754"/>
      <c r="AU8" s="754"/>
      <c r="AV8" s="754"/>
      <c r="AW8" s="754"/>
      <c r="AX8" s="754"/>
      <c r="AY8" s="754"/>
      <c r="AZ8" s="754"/>
      <c r="BA8" s="754"/>
      <c r="BB8" s="754"/>
      <c r="BC8" s="754"/>
      <c r="BD8" s="754"/>
      <c r="BE8" s="754"/>
      <c r="BF8" s="754"/>
      <c r="BG8" s="754"/>
      <c r="BH8" s="754"/>
      <c r="BI8" s="754"/>
      <c r="BJ8" s="755"/>
    </row>
    <row r="9" spans="1:62" ht="22.5" customHeight="1">
      <c r="A9" s="801"/>
      <c r="B9" s="804"/>
      <c r="C9" s="744" t="s">
        <v>328</v>
      </c>
      <c r="D9" s="745"/>
      <c r="E9" s="745"/>
      <c r="F9" s="745"/>
      <c r="G9" s="745"/>
      <c r="H9" s="745"/>
      <c r="I9" s="745"/>
      <c r="J9" s="745"/>
      <c r="K9" s="745"/>
      <c r="L9" s="745"/>
      <c r="M9" s="745"/>
      <c r="N9" s="745"/>
      <c r="O9" s="745"/>
      <c r="P9" s="745"/>
      <c r="Q9" s="745"/>
      <c r="R9" s="745"/>
      <c r="S9" s="745"/>
      <c r="T9" s="745"/>
      <c r="U9" s="745"/>
      <c r="V9" s="745"/>
      <c r="W9" s="744" t="s">
        <v>329</v>
      </c>
      <c r="X9" s="745"/>
      <c r="Y9" s="745"/>
      <c r="Z9" s="745"/>
      <c r="AA9" s="745"/>
      <c r="AB9" s="745"/>
      <c r="AC9" s="767"/>
      <c r="AD9" s="788"/>
      <c r="AE9" s="789"/>
      <c r="AF9" s="790"/>
      <c r="AG9" s="756"/>
      <c r="AH9" s="757"/>
      <c r="AI9" s="757"/>
      <c r="AJ9" s="757"/>
      <c r="AK9" s="757"/>
      <c r="AL9" s="757"/>
      <c r="AM9" s="757"/>
      <c r="AN9" s="757"/>
      <c r="AO9" s="757"/>
      <c r="AP9" s="757"/>
      <c r="AQ9" s="757"/>
      <c r="AR9" s="757"/>
      <c r="AS9" s="757"/>
      <c r="AT9" s="757"/>
      <c r="AU9" s="757"/>
      <c r="AV9" s="757"/>
      <c r="AW9" s="757"/>
      <c r="AX9" s="757"/>
      <c r="AY9" s="757"/>
      <c r="AZ9" s="757"/>
      <c r="BA9" s="757"/>
      <c r="BB9" s="757"/>
      <c r="BC9" s="757"/>
      <c r="BD9" s="757"/>
      <c r="BE9" s="757"/>
      <c r="BF9" s="757"/>
      <c r="BG9" s="757"/>
      <c r="BH9" s="757"/>
      <c r="BI9" s="757"/>
      <c r="BJ9" s="758"/>
    </row>
    <row r="10" spans="1:62" ht="39.75" customHeight="1">
      <c r="A10" s="801"/>
      <c r="B10" s="804"/>
      <c r="C10" s="775" t="s">
        <v>227</v>
      </c>
      <c r="D10" s="776"/>
      <c r="E10" s="777"/>
      <c r="F10" s="744" t="s">
        <v>228</v>
      </c>
      <c r="G10" s="745"/>
      <c r="H10" s="745"/>
      <c r="I10" s="749"/>
      <c r="J10" s="744" t="s">
        <v>229</v>
      </c>
      <c r="K10" s="745"/>
      <c r="L10" s="749"/>
      <c r="M10" s="759" t="s">
        <v>330</v>
      </c>
      <c r="N10" s="769"/>
      <c r="O10" s="769"/>
      <c r="P10" s="770"/>
      <c r="Q10" s="744" t="s">
        <v>230</v>
      </c>
      <c r="R10" s="745"/>
      <c r="S10" s="745"/>
      <c r="T10" s="744" t="s">
        <v>331</v>
      </c>
      <c r="U10" s="745"/>
      <c r="V10" s="749"/>
      <c r="W10" s="744" t="s">
        <v>332</v>
      </c>
      <c r="X10" s="745"/>
      <c r="Y10" s="749"/>
      <c r="Z10" s="744" t="s">
        <v>333</v>
      </c>
      <c r="AA10" s="745"/>
      <c r="AB10" s="749"/>
      <c r="AC10" s="767"/>
      <c r="AD10" s="788"/>
      <c r="AE10" s="789"/>
      <c r="AF10" s="790"/>
      <c r="AG10" s="771" t="s">
        <v>400</v>
      </c>
      <c r="AH10" s="771"/>
      <c r="AI10" s="771"/>
      <c r="AJ10" s="771"/>
      <c r="AK10" s="771"/>
      <c r="AL10" s="771"/>
      <c r="AM10" s="771"/>
      <c r="AN10" s="771"/>
      <c r="AO10" s="771"/>
      <c r="AP10" s="671"/>
      <c r="AQ10" s="771" t="s">
        <v>399</v>
      </c>
      <c r="AR10" s="771"/>
      <c r="AS10" s="771"/>
      <c r="AT10" s="771"/>
      <c r="AU10" s="771"/>
      <c r="AV10" s="771" t="s">
        <v>391</v>
      </c>
      <c r="AW10" s="771"/>
      <c r="AX10" s="771"/>
      <c r="AY10" s="771"/>
      <c r="AZ10" s="771"/>
      <c r="BA10" s="782" t="s">
        <v>436</v>
      </c>
      <c r="BB10" s="783"/>
      <c r="BC10" s="783"/>
      <c r="BD10" s="783"/>
      <c r="BE10" s="783"/>
      <c r="BF10" s="783"/>
      <c r="BG10" s="783"/>
      <c r="BH10" s="783"/>
      <c r="BI10" s="783"/>
      <c r="BJ10" s="784"/>
    </row>
    <row r="11" spans="1:62" ht="42.75" customHeight="1">
      <c r="A11" s="801"/>
      <c r="B11" s="804"/>
      <c r="C11" s="746" t="s">
        <v>334</v>
      </c>
      <c r="D11" s="746" t="s">
        <v>335</v>
      </c>
      <c r="E11" s="746" t="s">
        <v>336</v>
      </c>
      <c r="F11" s="746" t="s">
        <v>334</v>
      </c>
      <c r="G11" s="746" t="s">
        <v>335</v>
      </c>
      <c r="H11" s="746" t="s">
        <v>336</v>
      </c>
      <c r="I11" s="766" t="s">
        <v>337</v>
      </c>
      <c r="J11" s="746" t="s">
        <v>334</v>
      </c>
      <c r="K11" s="759" t="s">
        <v>338</v>
      </c>
      <c r="L11" s="746" t="s">
        <v>336</v>
      </c>
      <c r="M11" s="746" t="s">
        <v>334</v>
      </c>
      <c r="N11" s="759" t="s">
        <v>338</v>
      </c>
      <c r="O11" s="746" t="s">
        <v>336</v>
      </c>
      <c r="P11" s="766" t="s">
        <v>337</v>
      </c>
      <c r="Q11" s="746" t="s">
        <v>334</v>
      </c>
      <c r="R11" s="759" t="s">
        <v>338</v>
      </c>
      <c r="S11" s="766" t="s">
        <v>336</v>
      </c>
      <c r="T11" s="746" t="s">
        <v>334</v>
      </c>
      <c r="U11" s="759" t="s">
        <v>338</v>
      </c>
      <c r="V11" s="766" t="s">
        <v>336</v>
      </c>
      <c r="W11" s="746" t="s">
        <v>334</v>
      </c>
      <c r="X11" s="746" t="s">
        <v>335</v>
      </c>
      <c r="Y11" s="746" t="s">
        <v>336</v>
      </c>
      <c r="Z11" s="746" t="s">
        <v>334</v>
      </c>
      <c r="AA11" s="759" t="s">
        <v>338</v>
      </c>
      <c r="AB11" s="746" t="s">
        <v>336</v>
      </c>
      <c r="AC11" s="767"/>
      <c r="AD11" s="791" t="s">
        <v>339</v>
      </c>
      <c r="AE11" s="772" t="s">
        <v>21</v>
      </c>
      <c r="AF11" s="772" t="s">
        <v>22</v>
      </c>
      <c r="AG11" s="780" t="s">
        <v>23</v>
      </c>
      <c r="AH11" s="780"/>
      <c r="AI11" s="781" t="s">
        <v>24</v>
      </c>
      <c r="AJ11" s="781"/>
      <c r="AK11" s="781" t="s">
        <v>25</v>
      </c>
      <c r="AL11" s="781"/>
      <c r="AM11" s="781" t="s">
        <v>26</v>
      </c>
      <c r="AN11" s="781"/>
      <c r="AO11" s="779" t="s">
        <v>27</v>
      </c>
      <c r="AP11" s="779"/>
      <c r="AQ11" s="747" t="s">
        <v>23</v>
      </c>
      <c r="AR11" s="747" t="s">
        <v>24</v>
      </c>
      <c r="AS11" s="747" t="s">
        <v>25</v>
      </c>
      <c r="AT11" s="747" t="s">
        <v>26</v>
      </c>
      <c r="AU11" s="778" t="s">
        <v>27</v>
      </c>
      <c r="AV11" s="747" t="s">
        <v>23</v>
      </c>
      <c r="AW11" s="747" t="s">
        <v>24</v>
      </c>
      <c r="AX11" s="747" t="s">
        <v>25</v>
      </c>
      <c r="AY11" s="747" t="s">
        <v>26</v>
      </c>
      <c r="AZ11" s="778" t="s">
        <v>27</v>
      </c>
      <c r="BA11" s="763" t="s">
        <v>119</v>
      </c>
      <c r="BB11" s="764"/>
      <c r="BC11" s="764"/>
      <c r="BD11" s="764"/>
      <c r="BE11" s="765"/>
      <c r="BF11" s="763" t="s">
        <v>1</v>
      </c>
      <c r="BG11" s="764"/>
      <c r="BH11" s="764"/>
      <c r="BI11" s="764"/>
      <c r="BJ11" s="765"/>
    </row>
    <row r="12" spans="1:62" ht="47.25" customHeight="1">
      <c r="A12" s="801"/>
      <c r="B12" s="804"/>
      <c r="C12" s="746"/>
      <c r="D12" s="746"/>
      <c r="E12" s="746"/>
      <c r="F12" s="746"/>
      <c r="G12" s="746"/>
      <c r="H12" s="746"/>
      <c r="I12" s="767"/>
      <c r="J12" s="746"/>
      <c r="K12" s="760"/>
      <c r="L12" s="746"/>
      <c r="M12" s="746"/>
      <c r="N12" s="760"/>
      <c r="O12" s="746"/>
      <c r="P12" s="767"/>
      <c r="Q12" s="746"/>
      <c r="R12" s="760"/>
      <c r="S12" s="767"/>
      <c r="T12" s="746"/>
      <c r="U12" s="760"/>
      <c r="V12" s="767"/>
      <c r="W12" s="746"/>
      <c r="X12" s="746"/>
      <c r="Y12" s="746"/>
      <c r="Z12" s="746"/>
      <c r="AA12" s="760"/>
      <c r="AB12" s="746"/>
      <c r="AC12" s="767"/>
      <c r="AD12" s="791"/>
      <c r="AE12" s="773"/>
      <c r="AF12" s="773"/>
      <c r="AG12" s="762" t="s">
        <v>322</v>
      </c>
      <c r="AH12" s="762" t="s">
        <v>321</v>
      </c>
      <c r="AI12" s="762" t="s">
        <v>322</v>
      </c>
      <c r="AJ12" s="762" t="s">
        <v>321</v>
      </c>
      <c r="AK12" s="762" t="s">
        <v>322</v>
      </c>
      <c r="AL12" s="762" t="s">
        <v>321</v>
      </c>
      <c r="AM12" s="762" t="s">
        <v>322</v>
      </c>
      <c r="AN12" s="762" t="s">
        <v>321</v>
      </c>
      <c r="AO12" s="748" t="s">
        <v>322</v>
      </c>
      <c r="AP12" s="748" t="s">
        <v>321</v>
      </c>
      <c r="AQ12" s="747"/>
      <c r="AR12" s="747"/>
      <c r="AS12" s="747"/>
      <c r="AT12" s="747"/>
      <c r="AU12" s="778"/>
      <c r="AV12" s="747"/>
      <c r="AW12" s="747"/>
      <c r="AX12" s="747"/>
      <c r="AY12" s="747"/>
      <c r="AZ12" s="778"/>
      <c r="BA12" s="762" t="s">
        <v>23</v>
      </c>
      <c r="BB12" s="762" t="s">
        <v>28</v>
      </c>
      <c r="BC12" s="762" t="s">
        <v>25</v>
      </c>
      <c r="BD12" s="762" t="s">
        <v>26</v>
      </c>
      <c r="BE12" s="748" t="s">
        <v>27</v>
      </c>
      <c r="BF12" s="762" t="s">
        <v>23</v>
      </c>
      <c r="BG12" s="762" t="s">
        <v>28</v>
      </c>
      <c r="BH12" s="762" t="s">
        <v>25</v>
      </c>
      <c r="BI12" s="762" t="s">
        <v>26</v>
      </c>
      <c r="BJ12" s="748" t="s">
        <v>27</v>
      </c>
    </row>
    <row r="13" spans="1:62" ht="40.5" customHeight="1">
      <c r="A13" s="801"/>
      <c r="B13" s="804"/>
      <c r="C13" s="746"/>
      <c r="D13" s="746"/>
      <c r="E13" s="746"/>
      <c r="F13" s="746"/>
      <c r="G13" s="746"/>
      <c r="H13" s="746"/>
      <c r="I13" s="767"/>
      <c r="J13" s="746"/>
      <c r="K13" s="760"/>
      <c r="L13" s="746"/>
      <c r="M13" s="746"/>
      <c r="N13" s="760"/>
      <c r="O13" s="746"/>
      <c r="P13" s="767"/>
      <c r="Q13" s="746"/>
      <c r="R13" s="760"/>
      <c r="S13" s="767"/>
      <c r="T13" s="746"/>
      <c r="U13" s="760"/>
      <c r="V13" s="767"/>
      <c r="W13" s="746"/>
      <c r="X13" s="746"/>
      <c r="Y13" s="746"/>
      <c r="Z13" s="746"/>
      <c r="AA13" s="760"/>
      <c r="AB13" s="746"/>
      <c r="AC13" s="767"/>
      <c r="AD13" s="791"/>
      <c r="AE13" s="773"/>
      <c r="AF13" s="773"/>
      <c r="AG13" s="762"/>
      <c r="AH13" s="762"/>
      <c r="AI13" s="762"/>
      <c r="AJ13" s="762"/>
      <c r="AK13" s="762"/>
      <c r="AL13" s="762"/>
      <c r="AM13" s="762"/>
      <c r="AN13" s="762"/>
      <c r="AO13" s="748"/>
      <c r="AP13" s="748"/>
      <c r="AQ13" s="747"/>
      <c r="AR13" s="747"/>
      <c r="AS13" s="747"/>
      <c r="AT13" s="747"/>
      <c r="AU13" s="778"/>
      <c r="AV13" s="747"/>
      <c r="AW13" s="747"/>
      <c r="AX13" s="747"/>
      <c r="AY13" s="747"/>
      <c r="AZ13" s="778"/>
      <c r="BA13" s="762"/>
      <c r="BB13" s="762"/>
      <c r="BC13" s="762"/>
      <c r="BD13" s="762"/>
      <c r="BE13" s="748"/>
      <c r="BF13" s="762"/>
      <c r="BG13" s="762"/>
      <c r="BH13" s="762"/>
      <c r="BI13" s="762"/>
      <c r="BJ13" s="748"/>
    </row>
    <row r="14" spans="1:62" ht="22.5" customHeight="1">
      <c r="A14" s="801"/>
      <c r="B14" s="804"/>
      <c r="C14" s="746"/>
      <c r="D14" s="746"/>
      <c r="E14" s="746"/>
      <c r="F14" s="746"/>
      <c r="G14" s="746"/>
      <c r="H14" s="746"/>
      <c r="I14" s="767"/>
      <c r="J14" s="746"/>
      <c r="K14" s="760"/>
      <c r="L14" s="746"/>
      <c r="M14" s="746"/>
      <c r="N14" s="760"/>
      <c r="O14" s="746"/>
      <c r="P14" s="767"/>
      <c r="Q14" s="746"/>
      <c r="R14" s="760"/>
      <c r="S14" s="767"/>
      <c r="T14" s="746"/>
      <c r="U14" s="760"/>
      <c r="V14" s="767"/>
      <c r="W14" s="746"/>
      <c r="X14" s="746"/>
      <c r="Y14" s="746"/>
      <c r="Z14" s="746"/>
      <c r="AA14" s="760"/>
      <c r="AB14" s="746"/>
      <c r="AC14" s="767"/>
      <c r="AD14" s="791"/>
      <c r="AE14" s="773"/>
      <c r="AF14" s="773"/>
      <c r="AG14" s="762"/>
      <c r="AH14" s="762"/>
      <c r="AI14" s="762"/>
      <c r="AJ14" s="762"/>
      <c r="AK14" s="762"/>
      <c r="AL14" s="762"/>
      <c r="AM14" s="762"/>
      <c r="AN14" s="762"/>
      <c r="AO14" s="748"/>
      <c r="AP14" s="748"/>
      <c r="AQ14" s="747"/>
      <c r="AR14" s="747"/>
      <c r="AS14" s="747"/>
      <c r="AT14" s="747"/>
      <c r="AU14" s="778"/>
      <c r="AV14" s="747"/>
      <c r="AW14" s="747"/>
      <c r="AX14" s="747"/>
      <c r="AY14" s="747"/>
      <c r="AZ14" s="778"/>
      <c r="BA14" s="762"/>
      <c r="BB14" s="762"/>
      <c r="BC14" s="762"/>
      <c r="BD14" s="762"/>
      <c r="BE14" s="748"/>
      <c r="BF14" s="762"/>
      <c r="BG14" s="762"/>
      <c r="BH14" s="762"/>
      <c r="BI14" s="762"/>
      <c r="BJ14" s="748"/>
    </row>
    <row r="15" spans="1:62">
      <c r="A15" s="801"/>
      <c r="B15" s="804"/>
      <c r="C15" s="746"/>
      <c r="D15" s="746"/>
      <c r="E15" s="746"/>
      <c r="F15" s="746"/>
      <c r="G15" s="746"/>
      <c r="H15" s="746"/>
      <c r="I15" s="767"/>
      <c r="J15" s="746"/>
      <c r="K15" s="760"/>
      <c r="L15" s="746"/>
      <c r="M15" s="746"/>
      <c r="N15" s="760"/>
      <c r="O15" s="746"/>
      <c r="P15" s="767"/>
      <c r="Q15" s="746"/>
      <c r="R15" s="760"/>
      <c r="S15" s="767"/>
      <c r="T15" s="746"/>
      <c r="U15" s="760"/>
      <c r="V15" s="767"/>
      <c r="W15" s="746"/>
      <c r="X15" s="746"/>
      <c r="Y15" s="746"/>
      <c r="Z15" s="746"/>
      <c r="AA15" s="760"/>
      <c r="AB15" s="746"/>
      <c r="AC15" s="767"/>
      <c r="AD15" s="791"/>
      <c r="AE15" s="773"/>
      <c r="AF15" s="773"/>
      <c r="AG15" s="762"/>
      <c r="AH15" s="762"/>
      <c r="AI15" s="762"/>
      <c r="AJ15" s="762"/>
      <c r="AK15" s="762"/>
      <c r="AL15" s="762"/>
      <c r="AM15" s="762"/>
      <c r="AN15" s="762"/>
      <c r="AO15" s="748"/>
      <c r="AP15" s="748"/>
      <c r="AQ15" s="747"/>
      <c r="AR15" s="747"/>
      <c r="AS15" s="747"/>
      <c r="AT15" s="747"/>
      <c r="AU15" s="778"/>
      <c r="AV15" s="747"/>
      <c r="AW15" s="747"/>
      <c r="AX15" s="747"/>
      <c r="AY15" s="747"/>
      <c r="AZ15" s="778"/>
      <c r="BA15" s="762"/>
      <c r="BB15" s="762"/>
      <c r="BC15" s="762"/>
      <c r="BD15" s="762"/>
      <c r="BE15" s="748"/>
      <c r="BF15" s="762"/>
      <c r="BG15" s="762"/>
      <c r="BH15" s="762"/>
      <c r="BI15" s="762"/>
      <c r="BJ15" s="748"/>
    </row>
    <row r="16" spans="1:62">
      <c r="A16" s="802"/>
      <c r="B16" s="805"/>
      <c r="C16" s="746"/>
      <c r="D16" s="746"/>
      <c r="E16" s="746"/>
      <c r="F16" s="746"/>
      <c r="G16" s="746"/>
      <c r="H16" s="746"/>
      <c r="I16" s="768"/>
      <c r="J16" s="746"/>
      <c r="K16" s="761"/>
      <c r="L16" s="746"/>
      <c r="M16" s="746"/>
      <c r="N16" s="761"/>
      <c r="O16" s="746"/>
      <c r="P16" s="768"/>
      <c r="Q16" s="746"/>
      <c r="R16" s="761"/>
      <c r="S16" s="768"/>
      <c r="T16" s="746"/>
      <c r="U16" s="761"/>
      <c r="V16" s="768"/>
      <c r="W16" s="746"/>
      <c r="X16" s="746"/>
      <c r="Y16" s="746"/>
      <c r="Z16" s="746"/>
      <c r="AA16" s="761"/>
      <c r="AB16" s="746"/>
      <c r="AC16" s="768"/>
      <c r="AD16" s="791"/>
      <c r="AE16" s="774"/>
      <c r="AF16" s="774"/>
      <c r="AG16" s="762"/>
      <c r="AH16" s="762"/>
      <c r="AI16" s="762"/>
      <c r="AJ16" s="762"/>
      <c r="AK16" s="762"/>
      <c r="AL16" s="762"/>
      <c r="AM16" s="762"/>
      <c r="AN16" s="762"/>
      <c r="AO16" s="748"/>
      <c r="AP16" s="748"/>
      <c r="AQ16" s="747"/>
      <c r="AR16" s="747"/>
      <c r="AS16" s="747"/>
      <c r="AT16" s="747"/>
      <c r="AU16" s="778"/>
      <c r="AV16" s="747"/>
      <c r="AW16" s="747"/>
      <c r="AX16" s="747"/>
      <c r="AY16" s="747"/>
      <c r="AZ16" s="778"/>
      <c r="BA16" s="762"/>
      <c r="BB16" s="762"/>
      <c r="BC16" s="762"/>
      <c r="BD16" s="762"/>
      <c r="BE16" s="748"/>
      <c r="BF16" s="762"/>
      <c r="BG16" s="762"/>
      <c r="BH16" s="762"/>
      <c r="BI16" s="762"/>
      <c r="BJ16" s="748"/>
    </row>
    <row r="17" spans="1:62" ht="13.5" thickBot="1">
      <c r="A17" s="421">
        <v>1</v>
      </c>
      <c r="B17" s="211" t="s">
        <v>233</v>
      </c>
      <c r="C17" s="212">
        <v>3</v>
      </c>
      <c r="D17" s="212">
        <v>4</v>
      </c>
      <c r="E17" s="212">
        <v>5</v>
      </c>
      <c r="F17" s="212">
        <v>6</v>
      </c>
      <c r="G17" s="212">
        <v>7</v>
      </c>
      <c r="H17" s="212">
        <v>8</v>
      </c>
      <c r="I17" s="212">
        <v>9</v>
      </c>
      <c r="J17" s="212">
        <v>10</v>
      </c>
      <c r="K17" s="212">
        <v>11</v>
      </c>
      <c r="L17" s="212">
        <v>12</v>
      </c>
      <c r="M17" s="212">
        <v>13</v>
      </c>
      <c r="N17" s="212">
        <v>14</v>
      </c>
      <c r="O17" s="212">
        <v>15</v>
      </c>
      <c r="P17" s="212">
        <v>16</v>
      </c>
      <c r="Q17" s="212">
        <v>17</v>
      </c>
      <c r="R17" s="212">
        <v>18</v>
      </c>
      <c r="S17" s="212">
        <v>19</v>
      </c>
      <c r="T17" s="212">
        <v>20</v>
      </c>
      <c r="U17" s="212">
        <v>21</v>
      </c>
      <c r="V17" s="212">
        <v>22</v>
      </c>
      <c r="W17" s="212">
        <v>23</v>
      </c>
      <c r="X17" s="212">
        <v>24</v>
      </c>
      <c r="Y17" s="212">
        <v>25</v>
      </c>
      <c r="Z17" s="212">
        <v>26</v>
      </c>
      <c r="AA17" s="212">
        <v>27</v>
      </c>
      <c r="AB17" s="212">
        <v>28</v>
      </c>
      <c r="AC17" s="212">
        <v>29</v>
      </c>
      <c r="AD17" s="214">
        <v>30</v>
      </c>
      <c r="AE17" s="215" t="s">
        <v>29</v>
      </c>
      <c r="AF17" s="215" t="s">
        <v>30</v>
      </c>
      <c r="AG17" s="218">
        <v>49</v>
      </c>
      <c r="AH17" s="218"/>
      <c r="AI17" s="218">
        <v>50</v>
      </c>
      <c r="AJ17" s="218"/>
      <c r="AK17" s="218">
        <v>51</v>
      </c>
      <c r="AL17" s="218"/>
      <c r="AM17" s="218">
        <v>52</v>
      </c>
      <c r="AN17" s="218"/>
      <c r="AO17" s="219">
        <v>52</v>
      </c>
      <c r="AP17" s="219"/>
      <c r="AQ17" s="216">
        <v>53</v>
      </c>
      <c r="AR17" s="216">
        <v>54</v>
      </c>
      <c r="AS17" s="216">
        <v>55</v>
      </c>
      <c r="AT17" s="216">
        <v>56</v>
      </c>
      <c r="AU17" s="217">
        <v>56</v>
      </c>
      <c r="AV17" s="217"/>
      <c r="AW17" s="217"/>
      <c r="AX17" s="217"/>
      <c r="AY17" s="217"/>
      <c r="AZ17" s="217"/>
      <c r="BA17" s="217"/>
      <c r="BB17" s="217"/>
      <c r="BC17" s="217"/>
      <c r="BD17" s="217"/>
      <c r="BE17" s="217"/>
    </row>
    <row r="18" spans="1:62" s="230" customFormat="1" ht="76.5" customHeight="1">
      <c r="A18" s="422" t="s">
        <v>382</v>
      </c>
      <c r="B18" s="222">
        <v>6500</v>
      </c>
      <c r="C18" s="223" t="s">
        <v>234</v>
      </c>
      <c r="D18" s="223" t="s">
        <v>234</v>
      </c>
      <c r="E18" s="223" t="s">
        <v>234</v>
      </c>
      <c r="F18" s="223" t="s">
        <v>234</v>
      </c>
      <c r="G18" s="223" t="s">
        <v>234</v>
      </c>
      <c r="H18" s="223" t="s">
        <v>234</v>
      </c>
      <c r="I18" s="223" t="s">
        <v>234</v>
      </c>
      <c r="J18" s="223" t="s">
        <v>234</v>
      </c>
      <c r="K18" s="223" t="s">
        <v>234</v>
      </c>
      <c r="L18" s="223" t="s">
        <v>234</v>
      </c>
      <c r="M18" s="223" t="s">
        <v>234</v>
      </c>
      <c r="N18" s="223" t="s">
        <v>234</v>
      </c>
      <c r="O18" s="223" t="s">
        <v>234</v>
      </c>
      <c r="P18" s="223" t="s">
        <v>234</v>
      </c>
      <c r="Q18" s="223" t="s">
        <v>234</v>
      </c>
      <c r="R18" s="223" t="s">
        <v>234</v>
      </c>
      <c r="S18" s="223" t="s">
        <v>234</v>
      </c>
      <c r="T18" s="223" t="s">
        <v>234</v>
      </c>
      <c r="U18" s="223" t="s">
        <v>234</v>
      </c>
      <c r="V18" s="223" t="s">
        <v>234</v>
      </c>
      <c r="W18" s="223" t="s">
        <v>234</v>
      </c>
      <c r="X18" s="223" t="s">
        <v>234</v>
      </c>
      <c r="Y18" s="223" t="s">
        <v>234</v>
      </c>
      <c r="Z18" s="223" t="s">
        <v>234</v>
      </c>
      <c r="AA18" s="223" t="s">
        <v>234</v>
      </c>
      <c r="AB18" s="223" t="s">
        <v>234</v>
      </c>
      <c r="AC18" s="223" t="s">
        <v>234</v>
      </c>
      <c r="AD18" s="225" t="s">
        <v>234</v>
      </c>
      <c r="AE18" s="225"/>
      <c r="AF18" s="225"/>
      <c r="AG18" s="228">
        <f t="shared" ref="AG18:BE18" si="0">AG19+AG80+AG98+AG111+AG130+AG126</f>
        <v>9454.0000000000018</v>
      </c>
      <c r="AH18" s="228">
        <f t="shared" si="0"/>
        <v>7784.7</v>
      </c>
      <c r="AI18" s="228">
        <f t="shared" si="0"/>
        <v>98.2</v>
      </c>
      <c r="AJ18" s="228">
        <f t="shared" si="0"/>
        <v>98.2</v>
      </c>
      <c r="AK18" s="228">
        <f t="shared" si="0"/>
        <v>4828.3</v>
      </c>
      <c r="AL18" s="228">
        <f t="shared" si="0"/>
        <v>3330.9</v>
      </c>
      <c r="AM18" s="228">
        <f t="shared" si="0"/>
        <v>0</v>
      </c>
      <c r="AN18" s="228"/>
      <c r="AO18" s="229">
        <f t="shared" si="0"/>
        <v>4527.5000000000009</v>
      </c>
      <c r="AP18" s="229">
        <f t="shared" si="0"/>
        <v>4355.6000000000004</v>
      </c>
      <c r="AQ18" s="226">
        <f t="shared" si="0"/>
        <v>6743.5</v>
      </c>
      <c r="AR18" s="226">
        <f t="shared" si="0"/>
        <v>593.70000000000005</v>
      </c>
      <c r="AS18" s="226">
        <f t="shared" si="0"/>
        <v>1070</v>
      </c>
      <c r="AT18" s="226">
        <f t="shared" si="0"/>
        <v>0</v>
      </c>
      <c r="AU18" s="227">
        <f t="shared" si="0"/>
        <v>5079.8</v>
      </c>
      <c r="AV18" s="226">
        <f t="shared" si="0"/>
        <v>5113.2</v>
      </c>
      <c r="AW18" s="226">
        <f t="shared" si="0"/>
        <v>105.7</v>
      </c>
      <c r="AX18" s="226">
        <f t="shared" si="0"/>
        <v>724.7</v>
      </c>
      <c r="AY18" s="226">
        <f t="shared" si="0"/>
        <v>0</v>
      </c>
      <c r="AZ18" s="227">
        <f t="shared" si="0"/>
        <v>4282.8</v>
      </c>
      <c r="BA18" s="226">
        <f t="shared" si="0"/>
        <v>4941.7999999999993</v>
      </c>
      <c r="BB18" s="226">
        <f t="shared" si="0"/>
        <v>110.60000000000001</v>
      </c>
      <c r="BC18" s="226">
        <f t="shared" si="0"/>
        <v>724.7</v>
      </c>
      <c r="BD18" s="226">
        <f t="shared" si="0"/>
        <v>0</v>
      </c>
      <c r="BE18" s="227">
        <f t="shared" si="0"/>
        <v>4106.5</v>
      </c>
      <c r="BF18" s="226">
        <f>BF19+BF80+BF98+BF111+BF130+BF126</f>
        <v>4941.7999999999993</v>
      </c>
      <c r="BG18" s="226">
        <f>BG19+BG80+BG98+BG111+BG130+BG126</f>
        <v>110.60000000000001</v>
      </c>
      <c r="BH18" s="226">
        <f>BH19+BH80+BH98+BH111+BH130+BH126</f>
        <v>724.7</v>
      </c>
      <c r="BI18" s="226">
        <f>BI19+BI80+BI98+BI111+BI130+BI126</f>
        <v>0</v>
      </c>
      <c r="BJ18" s="227">
        <f>BJ19+BJ80+BJ98+BJ111+BJ130+BJ126</f>
        <v>4106.5</v>
      </c>
    </row>
    <row r="19" spans="1:62" s="241" customFormat="1" ht="121.5">
      <c r="A19" s="423" t="s">
        <v>236</v>
      </c>
      <c r="B19" s="232">
        <v>6501</v>
      </c>
      <c r="C19" s="233" t="s">
        <v>234</v>
      </c>
      <c r="D19" s="233" t="s">
        <v>234</v>
      </c>
      <c r="E19" s="233" t="s">
        <v>234</v>
      </c>
      <c r="F19" s="233" t="s">
        <v>234</v>
      </c>
      <c r="G19" s="233" t="s">
        <v>234</v>
      </c>
      <c r="H19" s="233" t="s">
        <v>234</v>
      </c>
      <c r="I19" s="233" t="s">
        <v>234</v>
      </c>
      <c r="J19" s="233" t="s">
        <v>234</v>
      </c>
      <c r="K19" s="233" t="s">
        <v>234</v>
      </c>
      <c r="L19" s="233" t="s">
        <v>234</v>
      </c>
      <c r="M19" s="233" t="s">
        <v>234</v>
      </c>
      <c r="N19" s="233" t="s">
        <v>234</v>
      </c>
      <c r="O19" s="233" t="s">
        <v>234</v>
      </c>
      <c r="P19" s="233" t="s">
        <v>234</v>
      </c>
      <c r="Q19" s="235" t="s">
        <v>234</v>
      </c>
      <c r="R19" s="235" t="s">
        <v>234</v>
      </c>
      <c r="S19" s="235" t="s">
        <v>234</v>
      </c>
      <c r="T19" s="235" t="s">
        <v>234</v>
      </c>
      <c r="U19" s="235" t="s">
        <v>234</v>
      </c>
      <c r="V19" s="235" t="s">
        <v>234</v>
      </c>
      <c r="W19" s="235" t="s">
        <v>234</v>
      </c>
      <c r="X19" s="233" t="s">
        <v>234</v>
      </c>
      <c r="Y19" s="233" t="s">
        <v>234</v>
      </c>
      <c r="Z19" s="233" t="s">
        <v>234</v>
      </c>
      <c r="AA19" s="233" t="s">
        <v>234</v>
      </c>
      <c r="AB19" s="233" t="s">
        <v>234</v>
      </c>
      <c r="AC19" s="233" t="s">
        <v>234</v>
      </c>
      <c r="AD19" s="236" t="s">
        <v>234</v>
      </c>
      <c r="AE19" s="236"/>
      <c r="AF19" s="236"/>
      <c r="AG19" s="239">
        <f t="shared" ref="AG19:BE19" si="1">AG20+AG47+AG76</f>
        <v>6837.6</v>
      </c>
      <c r="AH19" s="239">
        <f t="shared" si="1"/>
        <v>5212.7999999999993</v>
      </c>
      <c r="AI19" s="239">
        <f t="shared" si="1"/>
        <v>0</v>
      </c>
      <c r="AJ19" s="239">
        <f t="shared" si="1"/>
        <v>0</v>
      </c>
      <c r="AK19" s="239">
        <f t="shared" si="1"/>
        <v>4828.3</v>
      </c>
      <c r="AL19" s="239">
        <f t="shared" si="1"/>
        <v>3330.9</v>
      </c>
      <c r="AM19" s="239">
        <f t="shared" si="1"/>
        <v>0</v>
      </c>
      <c r="AN19" s="239"/>
      <c r="AO19" s="240">
        <f t="shared" si="1"/>
        <v>2009.3000000000004</v>
      </c>
      <c r="AP19" s="240">
        <f t="shared" si="1"/>
        <v>1881.9</v>
      </c>
      <c r="AQ19" s="237">
        <f t="shared" si="1"/>
        <v>4121.2</v>
      </c>
      <c r="AR19" s="237">
        <f t="shared" si="1"/>
        <v>490.1</v>
      </c>
      <c r="AS19" s="237">
        <f t="shared" si="1"/>
        <v>1070</v>
      </c>
      <c r="AT19" s="237">
        <f t="shared" si="1"/>
        <v>0</v>
      </c>
      <c r="AU19" s="238">
        <f t="shared" si="1"/>
        <v>2561.1</v>
      </c>
      <c r="AV19" s="237">
        <f t="shared" si="1"/>
        <v>2488.8000000000002</v>
      </c>
      <c r="AW19" s="237">
        <f t="shared" si="1"/>
        <v>0</v>
      </c>
      <c r="AX19" s="237">
        <f t="shared" si="1"/>
        <v>724.7</v>
      </c>
      <c r="AY19" s="237">
        <f t="shared" si="1"/>
        <v>0</v>
      </c>
      <c r="AZ19" s="238">
        <f t="shared" si="1"/>
        <v>1764.1</v>
      </c>
      <c r="BA19" s="237">
        <f t="shared" si="1"/>
        <v>2312.5</v>
      </c>
      <c r="BB19" s="237">
        <f t="shared" si="1"/>
        <v>0</v>
      </c>
      <c r="BC19" s="237">
        <f t="shared" si="1"/>
        <v>724.7</v>
      </c>
      <c r="BD19" s="237">
        <f t="shared" si="1"/>
        <v>0</v>
      </c>
      <c r="BE19" s="238">
        <f t="shared" si="1"/>
        <v>1587.8</v>
      </c>
      <c r="BF19" s="237">
        <f>BF20+BF47+BF76</f>
        <v>2312.5</v>
      </c>
      <c r="BG19" s="237">
        <f>BG20+BG47+BG76</f>
        <v>0</v>
      </c>
      <c r="BH19" s="237">
        <f>BH20+BH47+BH76</f>
        <v>724.7</v>
      </c>
      <c r="BI19" s="237">
        <f>BI20+BI47+BI76</f>
        <v>0</v>
      </c>
      <c r="BJ19" s="238">
        <f>BJ20+BJ47+BJ76</f>
        <v>1587.8</v>
      </c>
    </row>
    <row r="20" spans="1:62" s="251" customFormat="1" ht="87.75" customHeight="1">
      <c r="A20" s="424" t="s">
        <v>476</v>
      </c>
      <c r="B20" s="243">
        <v>6502</v>
      </c>
      <c r="C20" s="244" t="s">
        <v>234</v>
      </c>
      <c r="D20" s="244" t="s">
        <v>234</v>
      </c>
      <c r="E20" s="244" t="s">
        <v>234</v>
      </c>
      <c r="F20" s="244" t="s">
        <v>234</v>
      </c>
      <c r="G20" s="244" t="s">
        <v>234</v>
      </c>
      <c r="H20" s="244" t="s">
        <v>234</v>
      </c>
      <c r="I20" s="244" t="s">
        <v>234</v>
      </c>
      <c r="J20" s="244" t="s">
        <v>234</v>
      </c>
      <c r="K20" s="244" t="s">
        <v>234</v>
      </c>
      <c r="L20" s="244" t="s">
        <v>234</v>
      </c>
      <c r="M20" s="244" t="s">
        <v>234</v>
      </c>
      <c r="N20" s="244" t="s">
        <v>234</v>
      </c>
      <c r="O20" s="244" t="s">
        <v>234</v>
      </c>
      <c r="P20" s="244" t="s">
        <v>234</v>
      </c>
      <c r="Q20" s="246" t="s">
        <v>234</v>
      </c>
      <c r="R20" s="246" t="s">
        <v>234</v>
      </c>
      <c r="S20" s="246" t="s">
        <v>234</v>
      </c>
      <c r="T20" s="246" t="s">
        <v>234</v>
      </c>
      <c r="U20" s="246" t="s">
        <v>234</v>
      </c>
      <c r="V20" s="246" t="s">
        <v>234</v>
      </c>
      <c r="W20" s="246" t="s">
        <v>234</v>
      </c>
      <c r="X20" s="244" t="s">
        <v>234</v>
      </c>
      <c r="Y20" s="244" t="s">
        <v>234</v>
      </c>
      <c r="Z20" s="244" t="s">
        <v>234</v>
      </c>
      <c r="AA20" s="244" t="s">
        <v>234</v>
      </c>
      <c r="AB20" s="244" t="s">
        <v>234</v>
      </c>
      <c r="AC20" s="244" t="s">
        <v>234</v>
      </c>
      <c r="AD20" s="247" t="s">
        <v>234</v>
      </c>
      <c r="AE20" s="247"/>
      <c r="AF20" s="247"/>
      <c r="AG20" s="250">
        <f t="shared" ref="AG20:AM20" si="2">AG22+AG28+AG30+AG37+AG38+AG42+AG45+AG46+AG44+AG23+AG39+AG31+AG35+AG40+AG29+AG34</f>
        <v>3573.9</v>
      </c>
      <c r="AH20" s="250">
        <f t="shared" si="2"/>
        <v>3513.6</v>
      </c>
      <c r="AI20" s="250">
        <f t="shared" si="2"/>
        <v>0</v>
      </c>
      <c r="AJ20" s="250">
        <f t="shared" si="2"/>
        <v>0</v>
      </c>
      <c r="AK20" s="250">
        <f t="shared" si="2"/>
        <v>2532.1999999999998</v>
      </c>
      <c r="AL20" s="250">
        <f t="shared" si="2"/>
        <v>2530.6</v>
      </c>
      <c r="AM20" s="250">
        <f t="shared" si="2"/>
        <v>0</v>
      </c>
      <c r="AN20" s="250"/>
      <c r="AO20" s="250">
        <f>AO22+AO28+AO30+AO37+AO38+AO42+AO45+AO46+AO44+AO23+AO39+AO31+AO35+AO40+AO29+AO34</f>
        <v>1041.7000000000005</v>
      </c>
      <c r="AP20" s="250">
        <f>AP22+AP28+AP30+AP37+AP38+AP42+AP45+AP46+AP44+AP23+AP39+AP31+AP35+AP40+AP29+AP34</f>
        <v>983.00000000000023</v>
      </c>
      <c r="AQ20" s="250">
        <f>AQ22+AQ28+AQ30+AQ37+AQ38+AQ42+AQ45+AQ46+AQ44+AQ23+AQ39+AQ31+AQ35+AQ40+AQ32+AQ33+AQ29</f>
        <v>1222.8</v>
      </c>
      <c r="AR20" s="250">
        <f>AR22+AR28+AR30+AR37+AR38+AR42+AR45+AR46+AR44+AR23+AR39+AR31+AR35+AR40+AR32+AR33+AR29</f>
        <v>490.1</v>
      </c>
      <c r="AS20" s="250">
        <f>AS22+AS28+AS30+AS37+AS38+AS42+AS45+AS46+AS44+AS23+AS39+AS31+AS35+AS40+AS32+AS33+AS29</f>
        <v>177.70000000000002</v>
      </c>
      <c r="AT20" s="250">
        <f>AT22+AT28+AT30+AT37+AT38+AT42+AT45+AT46+AT44+AT23+AT39+AT31+AT35+AT40+AT32+AT33+AT29</f>
        <v>0</v>
      </c>
      <c r="AU20" s="250">
        <f>AU22+AU28+AU30+AU37+AU38+AU42+AU45+AU46+AU44+AU23+AU39+AU31+AU35+AU40+AU32+AU33+AU29</f>
        <v>555</v>
      </c>
      <c r="AV20" s="250">
        <f t="shared" ref="AV20:BE20" si="3">AV22+AV28+AV30+AV37+AV38+AV42+AV45+AV46+AV44+AV23+AV39+AV31+AV35+AV40</f>
        <v>480</v>
      </c>
      <c r="AW20" s="250">
        <f t="shared" si="3"/>
        <v>0</v>
      </c>
      <c r="AX20" s="250">
        <f t="shared" si="3"/>
        <v>0</v>
      </c>
      <c r="AY20" s="250">
        <f t="shared" si="3"/>
        <v>0</v>
      </c>
      <c r="AZ20" s="250">
        <f t="shared" si="3"/>
        <v>480</v>
      </c>
      <c r="BA20" s="250">
        <f t="shared" si="3"/>
        <v>480</v>
      </c>
      <c r="BB20" s="250">
        <f t="shared" si="3"/>
        <v>0</v>
      </c>
      <c r="BC20" s="250">
        <f t="shared" si="3"/>
        <v>0</v>
      </c>
      <c r="BD20" s="250">
        <f t="shared" si="3"/>
        <v>0</v>
      </c>
      <c r="BE20" s="250">
        <f t="shared" si="3"/>
        <v>480</v>
      </c>
      <c r="BF20" s="250">
        <f>BF22+BF28+BF30+BF37+BF38+BF42+BF45+BF46+BF44+BF23+BF39+BF31+BF35+BF40</f>
        <v>480</v>
      </c>
      <c r="BG20" s="250">
        <f>BG22+BG28+BG30+BG37+BG38+BG42+BG45+BG46+BG44+BG23+BG39+BG31+BG35+BG40</f>
        <v>0</v>
      </c>
      <c r="BH20" s="250">
        <f>BH22+BH28+BH30+BH37+BH38+BH42+BH45+BH46+BH44+BH23+BH39+BH31+BH35+BH40</f>
        <v>0</v>
      </c>
      <c r="BI20" s="250">
        <f>BI22+BI28+BI30+BI37+BI38+BI42+BI45+BI46+BI44+BI23+BI39+BI31+BI35+BI40</f>
        <v>0</v>
      </c>
      <c r="BJ20" s="250">
        <f>BJ22+BJ28+BJ30+BJ37+BJ38+BJ42+BJ45+BJ46+BJ44+BJ23+BJ39+BJ31+BJ35+BJ40</f>
        <v>480</v>
      </c>
    </row>
    <row r="21" spans="1:62" ht="29.25" hidden="1" customHeight="1">
      <c r="A21" s="425" t="s">
        <v>415</v>
      </c>
      <c r="B21" s="253"/>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7"/>
      <c r="AE21" s="257"/>
      <c r="AF21" s="257"/>
      <c r="AG21" s="260"/>
      <c r="AH21" s="260"/>
      <c r="AI21" s="260"/>
      <c r="AJ21" s="260"/>
      <c r="AK21" s="260"/>
      <c r="AL21" s="260"/>
      <c r="AM21" s="260"/>
      <c r="AN21" s="260"/>
      <c r="AO21" s="261"/>
      <c r="AP21" s="261"/>
      <c r="AQ21" s="258"/>
      <c r="AR21" s="258"/>
      <c r="AS21" s="258"/>
      <c r="AT21" s="258"/>
      <c r="AU21" s="259"/>
      <c r="AV21" s="258"/>
      <c r="AW21" s="258"/>
      <c r="AX21" s="258"/>
      <c r="AY21" s="258"/>
      <c r="AZ21" s="259"/>
      <c r="BA21" s="258"/>
      <c r="BB21" s="258"/>
      <c r="BC21" s="258"/>
      <c r="BD21" s="258"/>
      <c r="BE21" s="259"/>
      <c r="BF21" s="258"/>
      <c r="BG21" s="258"/>
      <c r="BH21" s="258"/>
      <c r="BI21" s="258"/>
      <c r="BJ21" s="259"/>
    </row>
    <row r="22" spans="1:62" ht="12.75" hidden="1" customHeight="1">
      <c r="A22" s="714" t="s">
        <v>206</v>
      </c>
      <c r="B22" s="702">
        <v>6505</v>
      </c>
      <c r="C22" s="692" t="s">
        <v>31</v>
      </c>
      <c r="D22" s="262" t="s">
        <v>208</v>
      </c>
      <c r="E22" s="715" t="s">
        <v>209</v>
      </c>
      <c r="F22" s="262"/>
      <c r="G22" s="262"/>
      <c r="H22" s="262"/>
      <c r="I22" s="262"/>
      <c r="J22" s="262"/>
      <c r="K22" s="262"/>
      <c r="L22" s="262"/>
      <c r="M22" s="262" t="s">
        <v>34</v>
      </c>
      <c r="N22" s="262"/>
      <c r="O22" s="262"/>
      <c r="P22" s="263" t="s">
        <v>35</v>
      </c>
      <c r="Q22" s="262"/>
      <c r="R22" s="262"/>
      <c r="S22" s="262"/>
      <c r="T22" s="262"/>
      <c r="U22" s="262"/>
      <c r="V22" s="262"/>
      <c r="W22" s="732" t="s">
        <v>357</v>
      </c>
      <c r="X22" s="102" t="s">
        <v>238</v>
      </c>
      <c r="Y22" s="741" t="s">
        <v>210</v>
      </c>
      <c r="Z22" s="692" t="s">
        <v>499</v>
      </c>
      <c r="AA22" s="262" t="s">
        <v>284</v>
      </c>
      <c r="AB22" s="262" t="s">
        <v>36</v>
      </c>
      <c r="AC22" s="262"/>
      <c r="AG22" s="269">
        <v>0</v>
      </c>
      <c r="AH22" s="269"/>
      <c r="AI22" s="269"/>
      <c r="AJ22" s="269"/>
      <c r="AK22" s="269"/>
      <c r="AL22" s="269"/>
      <c r="AM22" s="269"/>
      <c r="AN22" s="269"/>
      <c r="AO22" s="270">
        <f>AG22-AI22-AK22-AM22</f>
        <v>0</v>
      </c>
      <c r="AP22" s="270"/>
      <c r="AQ22" s="267">
        <v>0</v>
      </c>
      <c r="AR22" s="267"/>
      <c r="AS22" s="267"/>
      <c r="AT22" s="267"/>
      <c r="AU22" s="268">
        <f>AQ22-AR22-AS22-AT22</f>
        <v>0</v>
      </c>
      <c r="AV22" s="267">
        <v>0</v>
      </c>
      <c r="AW22" s="267"/>
      <c r="AX22" s="267"/>
      <c r="AY22" s="267"/>
      <c r="AZ22" s="268">
        <f>AV22-AW22-AX22-AY22</f>
        <v>0</v>
      </c>
      <c r="BA22" s="267">
        <v>0</v>
      </c>
      <c r="BB22" s="267"/>
      <c r="BC22" s="267"/>
      <c r="BD22" s="267"/>
      <c r="BE22" s="268">
        <f>BA22-BB22-BC22-BD22</f>
        <v>0</v>
      </c>
      <c r="BF22" s="267">
        <v>0</v>
      </c>
      <c r="BG22" s="267"/>
      <c r="BH22" s="267"/>
      <c r="BI22" s="267"/>
      <c r="BJ22" s="268">
        <f>BF22-BG22-BH22-BI22</f>
        <v>0</v>
      </c>
    </row>
    <row r="23" spans="1:62" ht="18" customHeight="1">
      <c r="A23" s="714"/>
      <c r="B23" s="702"/>
      <c r="C23" s="692"/>
      <c r="D23" s="262"/>
      <c r="E23" s="715"/>
      <c r="F23" s="262"/>
      <c r="G23" s="262"/>
      <c r="H23" s="262"/>
      <c r="I23" s="262"/>
      <c r="J23" s="262"/>
      <c r="K23" s="262"/>
      <c r="L23" s="262"/>
      <c r="M23" s="262"/>
      <c r="N23" s="262"/>
      <c r="O23" s="262"/>
      <c r="P23" s="263"/>
      <c r="Q23" s="262"/>
      <c r="R23" s="262"/>
      <c r="S23" s="262"/>
      <c r="T23" s="262"/>
      <c r="U23" s="262"/>
      <c r="V23" s="262"/>
      <c r="W23" s="733"/>
      <c r="X23" s="262"/>
      <c r="Y23" s="742"/>
      <c r="Z23" s="691"/>
      <c r="AA23" s="262"/>
      <c r="AB23" s="262"/>
      <c r="AC23" s="262"/>
      <c r="AD23" s="280" t="s">
        <v>489</v>
      </c>
      <c r="AE23" s="280" t="s">
        <v>37</v>
      </c>
      <c r="AF23" s="280" t="s">
        <v>246</v>
      </c>
      <c r="AG23" s="301">
        <v>3</v>
      </c>
      <c r="AH23" s="301">
        <v>3</v>
      </c>
      <c r="AI23" s="301"/>
      <c r="AJ23" s="301"/>
      <c r="AK23" s="301"/>
      <c r="AL23" s="301"/>
      <c r="AM23" s="301"/>
      <c r="AN23" s="340"/>
      <c r="AO23" s="270">
        <f t="shared" ref="AO23:AP46" si="4">AG23-AI23-AK23-AM23</f>
        <v>3</v>
      </c>
      <c r="AP23" s="270">
        <f t="shared" si="4"/>
        <v>3</v>
      </c>
      <c r="AQ23" s="300">
        <v>0</v>
      </c>
      <c r="AR23" s="302"/>
      <c r="AS23" s="302"/>
      <c r="AT23" s="302"/>
      <c r="AU23" s="268">
        <f t="shared" ref="AU23:AU46" si="5">AQ23-AR23-AS23-AT23</f>
        <v>0</v>
      </c>
      <c r="AV23" s="301">
        <v>0</v>
      </c>
      <c r="AW23" s="340"/>
      <c r="AX23" s="340"/>
      <c r="AY23" s="340"/>
      <c r="AZ23" s="270">
        <f>AV23-AW23-AX23-AY23</f>
        <v>0</v>
      </c>
      <c r="BA23" s="300">
        <v>0</v>
      </c>
      <c r="BB23" s="302"/>
      <c r="BC23" s="302"/>
      <c r="BD23" s="302"/>
      <c r="BE23" s="268">
        <f>BA23-BB23-BC23-BD23</f>
        <v>0</v>
      </c>
      <c r="BF23" s="300">
        <v>0</v>
      </c>
      <c r="BG23" s="302"/>
      <c r="BH23" s="302"/>
      <c r="BI23" s="302"/>
      <c r="BJ23" s="268">
        <f>BF23-BG23-BH23-BI23</f>
        <v>0</v>
      </c>
    </row>
    <row r="24" spans="1:62" ht="17.25" customHeight="1">
      <c r="A24" s="714"/>
      <c r="B24" s="702"/>
      <c r="C24" s="692"/>
      <c r="D24" s="262"/>
      <c r="E24" s="715"/>
      <c r="F24" s="262"/>
      <c r="G24" s="262"/>
      <c r="H24" s="262"/>
      <c r="I24" s="262"/>
      <c r="J24" s="262"/>
      <c r="K24" s="262"/>
      <c r="L24" s="262"/>
      <c r="M24" s="262"/>
      <c r="N24" s="262"/>
      <c r="O24" s="262"/>
      <c r="P24" s="263"/>
      <c r="Q24" s="262"/>
      <c r="R24" s="262"/>
      <c r="S24" s="262"/>
      <c r="T24" s="262"/>
      <c r="U24" s="262"/>
      <c r="V24" s="262"/>
      <c r="W24" s="733"/>
      <c r="X24" s="262"/>
      <c r="Y24" s="742"/>
      <c r="Z24" s="552"/>
      <c r="AA24" s="262"/>
      <c r="AB24" s="262"/>
      <c r="AC24" s="262"/>
      <c r="AD24" s="280" t="s">
        <v>485</v>
      </c>
      <c r="AE24" s="280" t="s">
        <v>57</v>
      </c>
      <c r="AF24" s="280" t="s">
        <v>272</v>
      </c>
      <c r="AG24" s="301"/>
      <c r="AH24" s="301"/>
      <c r="AI24" s="301"/>
      <c r="AJ24" s="301"/>
      <c r="AK24" s="301"/>
      <c r="AL24" s="301"/>
      <c r="AM24" s="301"/>
      <c r="AN24" s="340"/>
      <c r="AO24" s="270">
        <f t="shared" si="4"/>
        <v>0</v>
      </c>
      <c r="AP24" s="270">
        <f t="shared" si="4"/>
        <v>0</v>
      </c>
      <c r="AQ24" s="300"/>
      <c r="AR24" s="302"/>
      <c r="AS24" s="302"/>
      <c r="AT24" s="302"/>
      <c r="AU24" s="268"/>
      <c r="AV24" s="301"/>
      <c r="AW24" s="340"/>
      <c r="AX24" s="340"/>
      <c r="AY24" s="340"/>
      <c r="AZ24" s="270"/>
      <c r="BA24" s="300"/>
      <c r="BB24" s="302"/>
      <c r="BC24" s="302"/>
      <c r="BD24" s="302"/>
      <c r="BE24" s="268"/>
      <c r="BF24" s="300"/>
      <c r="BG24" s="302"/>
      <c r="BH24" s="302"/>
      <c r="BI24" s="302"/>
      <c r="BJ24" s="268"/>
    </row>
    <row r="25" spans="1:62" ht="12.75" hidden="1" customHeight="1">
      <c r="A25" s="714"/>
      <c r="B25" s="702"/>
      <c r="C25" s="692"/>
      <c r="D25" s="262"/>
      <c r="E25" s="715"/>
      <c r="F25" s="262"/>
      <c r="G25" s="262"/>
      <c r="H25" s="262"/>
      <c r="I25" s="262"/>
      <c r="J25" s="262"/>
      <c r="K25" s="262"/>
      <c r="L25" s="262"/>
      <c r="M25" s="262"/>
      <c r="N25" s="262"/>
      <c r="O25" s="262"/>
      <c r="P25" s="263"/>
      <c r="Q25" s="262"/>
      <c r="R25" s="262"/>
      <c r="S25" s="262"/>
      <c r="T25" s="262"/>
      <c r="U25" s="262"/>
      <c r="V25" s="262"/>
      <c r="W25" s="733"/>
      <c r="X25" s="262"/>
      <c r="Y25" s="742"/>
      <c r="Z25" s="552"/>
      <c r="AA25" s="262"/>
      <c r="AB25" s="262"/>
      <c r="AC25" s="262"/>
      <c r="AG25" s="301"/>
      <c r="AH25" s="301"/>
      <c r="AI25" s="301"/>
      <c r="AJ25" s="301"/>
      <c r="AK25" s="301"/>
      <c r="AL25" s="301"/>
      <c r="AM25" s="301"/>
      <c r="AN25" s="340"/>
      <c r="AO25" s="270">
        <f t="shared" si="4"/>
        <v>0</v>
      </c>
      <c r="AP25" s="270">
        <f t="shared" si="4"/>
        <v>0</v>
      </c>
      <c r="AQ25" s="300"/>
      <c r="AR25" s="302"/>
      <c r="AS25" s="302"/>
      <c r="AT25" s="302"/>
      <c r="AU25" s="268"/>
      <c r="AV25" s="301"/>
      <c r="AW25" s="340"/>
      <c r="AX25" s="340"/>
      <c r="AY25" s="340"/>
      <c r="AZ25" s="270"/>
      <c r="BA25" s="300"/>
      <c r="BB25" s="302"/>
      <c r="BC25" s="302"/>
      <c r="BD25" s="302"/>
      <c r="BE25" s="268"/>
      <c r="BF25" s="300"/>
      <c r="BG25" s="302"/>
      <c r="BH25" s="302"/>
      <c r="BI25" s="302"/>
      <c r="BJ25" s="268"/>
    </row>
    <row r="26" spans="1:62" ht="11.25" hidden="1" customHeight="1">
      <c r="A26" s="714"/>
      <c r="B26" s="702"/>
      <c r="C26" s="692"/>
      <c r="D26" s="262"/>
      <c r="E26" s="715"/>
      <c r="F26" s="262"/>
      <c r="G26" s="262"/>
      <c r="H26" s="262"/>
      <c r="I26" s="262"/>
      <c r="J26" s="262"/>
      <c r="K26" s="262"/>
      <c r="L26" s="262"/>
      <c r="M26" s="262"/>
      <c r="N26" s="262"/>
      <c r="O26" s="262"/>
      <c r="P26" s="263"/>
      <c r="Q26" s="262"/>
      <c r="R26" s="262"/>
      <c r="S26" s="262"/>
      <c r="T26" s="262"/>
      <c r="U26" s="262"/>
      <c r="V26" s="262"/>
      <c r="W26" s="733"/>
      <c r="X26" s="262"/>
      <c r="Y26" s="743"/>
      <c r="Z26" s="552"/>
      <c r="AA26" s="262"/>
      <c r="AB26" s="262"/>
      <c r="AC26" s="262"/>
      <c r="AP26" s="270">
        <f t="shared" si="4"/>
        <v>0</v>
      </c>
      <c r="AV26" s="663"/>
      <c r="AW26" s="663"/>
      <c r="AX26" s="663"/>
      <c r="AY26" s="663"/>
      <c r="AZ26" s="663"/>
      <c r="BA26" s="195"/>
      <c r="BB26" s="195"/>
      <c r="BC26" s="195"/>
      <c r="BD26" s="195"/>
      <c r="BE26" s="195"/>
      <c r="BF26" s="195"/>
      <c r="BG26" s="195"/>
      <c r="BH26" s="195"/>
      <c r="BI26" s="195"/>
      <c r="BJ26" s="195"/>
    </row>
    <row r="27" spans="1:62" ht="17.25" customHeight="1">
      <c r="A27" s="695"/>
      <c r="B27" s="703"/>
      <c r="C27" s="691"/>
      <c r="D27" s="262"/>
      <c r="E27" s="716"/>
      <c r="F27" s="262"/>
      <c r="G27" s="262"/>
      <c r="H27" s="262"/>
      <c r="I27" s="262"/>
      <c r="J27" s="262"/>
      <c r="K27" s="262"/>
      <c r="L27" s="262"/>
      <c r="M27" s="262"/>
      <c r="N27" s="262"/>
      <c r="O27" s="262"/>
      <c r="P27" s="263"/>
      <c r="Q27" s="262"/>
      <c r="R27" s="262"/>
      <c r="S27" s="262"/>
      <c r="T27" s="262"/>
      <c r="U27" s="262"/>
      <c r="V27" s="262"/>
      <c r="W27" s="734"/>
      <c r="X27" s="262"/>
      <c r="Y27" s="262"/>
      <c r="Z27" s="552"/>
      <c r="AA27" s="262"/>
      <c r="AB27" s="262"/>
      <c r="AC27" s="262"/>
      <c r="AD27" s="280" t="s">
        <v>485</v>
      </c>
      <c r="AE27" s="280" t="s">
        <v>263</v>
      </c>
      <c r="AF27" s="280" t="s">
        <v>246</v>
      </c>
      <c r="AG27" s="282">
        <v>0</v>
      </c>
      <c r="AH27" s="282"/>
      <c r="AI27" s="282"/>
      <c r="AJ27" s="282"/>
      <c r="AK27" s="282"/>
      <c r="AL27" s="282"/>
      <c r="AM27" s="282"/>
      <c r="AN27" s="282"/>
      <c r="AO27" s="434">
        <f t="shared" si="4"/>
        <v>0</v>
      </c>
      <c r="AP27" s="270">
        <f t="shared" si="4"/>
        <v>0</v>
      </c>
      <c r="AQ27" s="281">
        <v>0</v>
      </c>
      <c r="AR27" s="267"/>
      <c r="AS27" s="267"/>
      <c r="AT27" s="267"/>
      <c r="AU27" s="433">
        <f t="shared" si="5"/>
        <v>0</v>
      </c>
      <c r="AV27" s="282">
        <v>0</v>
      </c>
      <c r="AW27" s="269"/>
      <c r="AX27" s="269"/>
      <c r="AY27" s="269"/>
      <c r="AZ27" s="434">
        <f>AV27-AW27-AX27-AY27</f>
        <v>0</v>
      </c>
      <c r="BA27" s="281">
        <v>0</v>
      </c>
      <c r="BB27" s="267"/>
      <c r="BC27" s="267"/>
      <c r="BD27" s="267"/>
      <c r="BE27" s="433">
        <f>BA27-BB27-BC27-BD27</f>
        <v>0</v>
      </c>
      <c r="BF27" s="281">
        <v>0</v>
      </c>
      <c r="BG27" s="267"/>
      <c r="BH27" s="267"/>
      <c r="BI27" s="267"/>
      <c r="BJ27" s="433">
        <f>BF27-BG27-BH27-BI27</f>
        <v>0</v>
      </c>
    </row>
    <row r="28" spans="1:62" ht="87.75" customHeight="1">
      <c r="A28" s="426" t="s">
        <v>207</v>
      </c>
      <c r="B28" s="274">
        <v>6506</v>
      </c>
      <c r="C28" s="690" t="s">
        <v>31</v>
      </c>
      <c r="D28" s="275" t="s">
        <v>211</v>
      </c>
      <c r="E28" s="275" t="s">
        <v>209</v>
      </c>
      <c r="F28" s="275"/>
      <c r="G28" s="275"/>
      <c r="H28" s="275"/>
      <c r="I28" s="275"/>
      <c r="J28" s="275"/>
      <c r="K28" s="275"/>
      <c r="L28" s="275"/>
      <c r="M28" s="275" t="s">
        <v>42</v>
      </c>
      <c r="N28" s="276"/>
      <c r="O28" s="276"/>
      <c r="P28" s="277" t="s">
        <v>425</v>
      </c>
      <c r="Q28" s="262"/>
      <c r="R28" s="262"/>
      <c r="S28" s="262"/>
      <c r="T28" s="262"/>
      <c r="U28" s="262"/>
      <c r="V28" s="262"/>
      <c r="W28" s="707" t="s">
        <v>43</v>
      </c>
      <c r="X28" s="278" t="s">
        <v>44</v>
      </c>
      <c r="Y28" s="278" t="s">
        <v>45</v>
      </c>
      <c r="Z28" s="275" t="s">
        <v>46</v>
      </c>
      <c r="AA28" s="275" t="s">
        <v>284</v>
      </c>
      <c r="AB28" s="275" t="s">
        <v>36</v>
      </c>
      <c r="AC28" s="275"/>
      <c r="AD28" s="280" t="s">
        <v>285</v>
      </c>
      <c r="AE28" s="280" t="s">
        <v>299</v>
      </c>
      <c r="AF28" s="280" t="s">
        <v>246</v>
      </c>
      <c r="AG28" s="282">
        <v>0</v>
      </c>
      <c r="AH28" s="269"/>
      <c r="AI28" s="269"/>
      <c r="AJ28" s="269"/>
      <c r="AK28" s="269"/>
      <c r="AL28" s="269"/>
      <c r="AM28" s="269"/>
      <c r="AN28" s="269"/>
      <c r="AO28" s="270">
        <f t="shared" si="4"/>
        <v>0</v>
      </c>
      <c r="AP28" s="270">
        <f t="shared" si="4"/>
        <v>0</v>
      </c>
      <c r="AQ28" s="267">
        <v>0</v>
      </c>
      <c r="AR28" s="267"/>
      <c r="AS28" s="267"/>
      <c r="AT28" s="267"/>
      <c r="AU28" s="268">
        <f t="shared" si="5"/>
        <v>0</v>
      </c>
      <c r="AV28" s="269">
        <v>0</v>
      </c>
      <c r="AW28" s="269"/>
      <c r="AX28" s="269"/>
      <c r="AY28" s="269"/>
      <c r="AZ28" s="270">
        <f>AV28-AW28-AX28-AY28</f>
        <v>0</v>
      </c>
      <c r="BA28" s="267">
        <v>0</v>
      </c>
      <c r="BB28" s="267"/>
      <c r="BC28" s="267"/>
      <c r="BD28" s="267"/>
      <c r="BE28" s="268">
        <f>BA28-BB28-BC28-BD28</f>
        <v>0</v>
      </c>
      <c r="BF28" s="267">
        <v>0</v>
      </c>
      <c r="BG28" s="267"/>
      <c r="BH28" s="267"/>
      <c r="BI28" s="267"/>
      <c r="BJ28" s="268">
        <f>BF28-BG28-BH28-BI28</f>
        <v>0</v>
      </c>
    </row>
    <row r="29" spans="1:62">
      <c r="A29" s="427"/>
      <c r="B29" s="274"/>
      <c r="C29" s="691"/>
      <c r="D29" s="275"/>
      <c r="E29" s="275"/>
      <c r="F29" s="275"/>
      <c r="G29" s="275"/>
      <c r="H29" s="275"/>
      <c r="I29" s="275"/>
      <c r="J29" s="275"/>
      <c r="K29" s="275"/>
      <c r="L29" s="275"/>
      <c r="M29" s="275"/>
      <c r="N29" s="276"/>
      <c r="O29" s="276"/>
      <c r="P29" s="277"/>
      <c r="Q29" s="262"/>
      <c r="R29" s="262"/>
      <c r="S29" s="262"/>
      <c r="T29" s="262"/>
      <c r="U29" s="262"/>
      <c r="V29" s="262"/>
      <c r="W29" s="708"/>
      <c r="X29" s="292"/>
      <c r="Y29" s="292"/>
      <c r="Z29" s="284"/>
      <c r="AA29" s="275"/>
      <c r="AB29" s="275"/>
      <c r="AC29" s="275"/>
      <c r="AD29" s="280" t="s">
        <v>285</v>
      </c>
      <c r="AE29" s="280" t="s">
        <v>354</v>
      </c>
      <c r="AF29" s="280" t="s">
        <v>246</v>
      </c>
      <c r="AG29" s="282">
        <v>85</v>
      </c>
      <c r="AH29" s="269">
        <v>85</v>
      </c>
      <c r="AI29" s="269"/>
      <c r="AJ29" s="269"/>
      <c r="AK29" s="269"/>
      <c r="AL29" s="269"/>
      <c r="AM29" s="269"/>
      <c r="AN29" s="269"/>
      <c r="AO29" s="270">
        <f t="shared" si="4"/>
        <v>85</v>
      </c>
      <c r="AP29" s="270">
        <f t="shared" si="4"/>
        <v>85</v>
      </c>
      <c r="AQ29" s="267">
        <v>0</v>
      </c>
      <c r="AR29" s="267"/>
      <c r="AS29" s="267"/>
      <c r="AT29" s="267"/>
      <c r="AU29" s="268">
        <f t="shared" si="5"/>
        <v>0</v>
      </c>
      <c r="AV29" s="269"/>
      <c r="AW29" s="269"/>
      <c r="AX29" s="269"/>
      <c r="AY29" s="269"/>
      <c r="AZ29" s="270"/>
      <c r="BA29" s="267"/>
      <c r="BB29" s="267"/>
      <c r="BC29" s="267"/>
      <c r="BD29" s="267"/>
      <c r="BE29" s="268"/>
      <c r="BF29" s="267"/>
      <c r="BG29" s="267"/>
      <c r="BH29" s="267"/>
      <c r="BI29" s="267"/>
      <c r="BJ29" s="268"/>
    </row>
    <row r="30" spans="1:62" ht="38.25" customHeight="1">
      <c r="A30" s="718" t="s">
        <v>212</v>
      </c>
      <c r="B30" s="701">
        <v>6508</v>
      </c>
      <c r="C30" s="690" t="s">
        <v>31</v>
      </c>
      <c r="D30" s="275" t="s">
        <v>213</v>
      </c>
      <c r="E30" s="690" t="s">
        <v>209</v>
      </c>
      <c r="F30" s="275" t="s">
        <v>47</v>
      </c>
      <c r="G30" s="275"/>
      <c r="H30" s="275"/>
      <c r="I30" s="285">
        <v>20</v>
      </c>
      <c r="J30" s="275"/>
      <c r="K30" s="275"/>
      <c r="L30" s="275"/>
      <c r="M30" s="275" t="s">
        <v>48</v>
      </c>
      <c r="N30" s="275"/>
      <c r="O30" s="275"/>
      <c r="P30" s="277" t="s">
        <v>424</v>
      </c>
      <c r="Q30" s="262"/>
      <c r="R30" s="262"/>
      <c r="S30" s="262"/>
      <c r="T30" s="262"/>
      <c r="U30" s="262"/>
      <c r="V30" s="262"/>
      <c r="W30" s="732" t="s">
        <v>357</v>
      </c>
      <c r="X30" s="107" t="s">
        <v>238</v>
      </c>
      <c r="Y30" s="741" t="s">
        <v>214</v>
      </c>
      <c r="Z30" s="690" t="s">
        <v>49</v>
      </c>
      <c r="AA30" s="275" t="s">
        <v>284</v>
      </c>
      <c r="AB30" s="275" t="s">
        <v>50</v>
      </c>
      <c r="AC30" s="275"/>
      <c r="AD30" s="280" t="s">
        <v>486</v>
      </c>
      <c r="AE30" s="280" t="s">
        <v>264</v>
      </c>
      <c r="AF30" s="280" t="s">
        <v>272</v>
      </c>
      <c r="AG30" s="282">
        <v>0</v>
      </c>
      <c r="AH30" s="269"/>
      <c r="AI30" s="269"/>
      <c r="AJ30" s="269"/>
      <c r="AK30" s="269"/>
      <c r="AL30" s="269"/>
      <c r="AM30" s="269"/>
      <c r="AN30" s="269"/>
      <c r="AO30" s="270">
        <f t="shared" si="4"/>
        <v>0</v>
      </c>
      <c r="AP30" s="270">
        <f t="shared" si="4"/>
        <v>0</v>
      </c>
      <c r="AQ30" s="267">
        <v>0</v>
      </c>
      <c r="AR30" s="267"/>
      <c r="AS30" s="267"/>
      <c r="AT30" s="267"/>
      <c r="AU30" s="268">
        <f t="shared" si="5"/>
        <v>0</v>
      </c>
      <c r="AV30" s="269">
        <v>0</v>
      </c>
      <c r="AW30" s="269"/>
      <c r="AX30" s="269"/>
      <c r="AY30" s="269"/>
      <c r="AZ30" s="270">
        <f t="shared" ref="AZ30:AZ35" si="6">AV30-AW30-AX30-AY30</f>
        <v>0</v>
      </c>
      <c r="BA30" s="267">
        <v>0</v>
      </c>
      <c r="BB30" s="267"/>
      <c r="BC30" s="267"/>
      <c r="BD30" s="267"/>
      <c r="BE30" s="268">
        <f t="shared" ref="BE30:BE35" si="7">BA30-BB30-BC30-BD30</f>
        <v>0</v>
      </c>
      <c r="BF30" s="267">
        <v>0</v>
      </c>
      <c r="BG30" s="267"/>
      <c r="BH30" s="267"/>
      <c r="BI30" s="267"/>
      <c r="BJ30" s="268">
        <f t="shared" ref="BJ30:BJ35" si="8">BF30-BG30-BH30-BI30</f>
        <v>0</v>
      </c>
    </row>
    <row r="31" spans="1:62">
      <c r="A31" s="719"/>
      <c r="B31" s="702"/>
      <c r="C31" s="692"/>
      <c r="D31" s="275"/>
      <c r="E31" s="692"/>
      <c r="F31" s="275"/>
      <c r="G31" s="275"/>
      <c r="H31" s="275"/>
      <c r="I31" s="285"/>
      <c r="J31" s="275"/>
      <c r="K31" s="275"/>
      <c r="L31" s="275"/>
      <c r="M31" s="275"/>
      <c r="N31" s="275"/>
      <c r="O31" s="275"/>
      <c r="P31" s="277"/>
      <c r="Q31" s="262"/>
      <c r="R31" s="262"/>
      <c r="S31" s="262"/>
      <c r="T31" s="262"/>
      <c r="U31" s="262"/>
      <c r="V31" s="262"/>
      <c r="W31" s="733"/>
      <c r="X31" s="262"/>
      <c r="Y31" s="742"/>
      <c r="Z31" s="692"/>
      <c r="AA31" s="275"/>
      <c r="AB31" s="429"/>
      <c r="AC31" s="275"/>
      <c r="AD31" s="280" t="s">
        <v>486</v>
      </c>
      <c r="AE31" s="280" t="s">
        <v>17</v>
      </c>
      <c r="AF31" s="280" t="s">
        <v>272</v>
      </c>
      <c r="AG31" s="282">
        <v>374.4</v>
      </c>
      <c r="AH31" s="269">
        <v>362.8</v>
      </c>
      <c r="AI31" s="269"/>
      <c r="AJ31" s="269"/>
      <c r="AK31" s="269"/>
      <c r="AL31" s="269"/>
      <c r="AM31" s="269"/>
      <c r="AN31" s="269"/>
      <c r="AO31" s="270">
        <f t="shared" si="4"/>
        <v>374.4</v>
      </c>
      <c r="AP31" s="270">
        <f t="shared" si="4"/>
        <v>362.8</v>
      </c>
      <c r="AQ31" s="267">
        <v>300</v>
      </c>
      <c r="AR31" s="267"/>
      <c r="AS31" s="267"/>
      <c r="AT31" s="267"/>
      <c r="AU31" s="268">
        <f t="shared" si="5"/>
        <v>300</v>
      </c>
      <c r="AV31" s="269">
        <v>250</v>
      </c>
      <c r="AW31" s="269"/>
      <c r="AX31" s="269"/>
      <c r="AY31" s="269"/>
      <c r="AZ31" s="270">
        <f t="shared" si="6"/>
        <v>250</v>
      </c>
      <c r="BA31" s="267">
        <v>250</v>
      </c>
      <c r="BB31" s="267"/>
      <c r="BC31" s="267"/>
      <c r="BD31" s="267"/>
      <c r="BE31" s="268">
        <f t="shared" si="7"/>
        <v>250</v>
      </c>
      <c r="BF31" s="267">
        <v>250</v>
      </c>
      <c r="BG31" s="267"/>
      <c r="BH31" s="267"/>
      <c r="BI31" s="267"/>
      <c r="BJ31" s="268">
        <f t="shared" si="8"/>
        <v>250</v>
      </c>
    </row>
    <row r="32" spans="1:62" ht="15.75" customHeight="1">
      <c r="A32" s="719"/>
      <c r="B32" s="702"/>
      <c r="C32" s="692"/>
      <c r="D32" s="275"/>
      <c r="E32" s="692"/>
      <c r="F32" s="275"/>
      <c r="G32" s="275"/>
      <c r="H32" s="275"/>
      <c r="I32" s="285"/>
      <c r="J32" s="275"/>
      <c r="K32" s="275"/>
      <c r="L32" s="275"/>
      <c r="M32" s="275"/>
      <c r="N32" s="275"/>
      <c r="O32" s="275"/>
      <c r="P32" s="277"/>
      <c r="Q32" s="262"/>
      <c r="R32" s="262"/>
      <c r="S32" s="262"/>
      <c r="T32" s="262"/>
      <c r="U32" s="262"/>
      <c r="V32" s="262"/>
      <c r="W32" s="733"/>
      <c r="X32" s="262"/>
      <c r="Y32" s="742"/>
      <c r="Z32" s="692"/>
      <c r="AA32" s="275"/>
      <c r="AB32" s="429"/>
      <c r="AC32" s="275"/>
      <c r="AD32" s="280" t="s">
        <v>486</v>
      </c>
      <c r="AE32" s="280" t="s">
        <v>353</v>
      </c>
      <c r="AF32" s="280" t="s">
        <v>272</v>
      </c>
      <c r="AG32" s="282"/>
      <c r="AH32" s="269"/>
      <c r="AI32" s="269"/>
      <c r="AJ32" s="269"/>
      <c r="AK32" s="269"/>
      <c r="AL32" s="269"/>
      <c r="AM32" s="269"/>
      <c r="AN32" s="269"/>
      <c r="AO32" s="270">
        <f t="shared" si="4"/>
        <v>0</v>
      </c>
      <c r="AP32" s="270">
        <f t="shared" si="4"/>
        <v>0</v>
      </c>
      <c r="AQ32" s="267">
        <v>495</v>
      </c>
      <c r="AR32" s="267">
        <v>490.1</v>
      </c>
      <c r="AS32" s="267">
        <v>4.9000000000000004</v>
      </c>
      <c r="AT32" s="267"/>
      <c r="AU32" s="268">
        <f t="shared" si="5"/>
        <v>-2.3092638912203256E-14</v>
      </c>
      <c r="AV32" s="269"/>
      <c r="AW32" s="269"/>
      <c r="AX32" s="269"/>
      <c r="AY32" s="269"/>
      <c r="AZ32" s="270">
        <f t="shared" si="6"/>
        <v>0</v>
      </c>
      <c r="BA32" s="267"/>
      <c r="BB32" s="267"/>
      <c r="BC32" s="267"/>
      <c r="BD32" s="267"/>
      <c r="BE32" s="268">
        <f t="shared" si="7"/>
        <v>0</v>
      </c>
      <c r="BF32" s="267"/>
      <c r="BG32" s="267"/>
      <c r="BH32" s="267"/>
      <c r="BI32" s="267"/>
      <c r="BJ32" s="268">
        <f t="shared" si="8"/>
        <v>0</v>
      </c>
    </row>
    <row r="33" spans="1:62" ht="15" customHeight="1">
      <c r="A33" s="719"/>
      <c r="B33" s="702"/>
      <c r="C33" s="692"/>
      <c r="D33" s="275"/>
      <c r="E33" s="692"/>
      <c r="F33" s="275"/>
      <c r="G33" s="275"/>
      <c r="H33" s="275"/>
      <c r="I33" s="285"/>
      <c r="J33" s="275"/>
      <c r="K33" s="275"/>
      <c r="L33" s="275"/>
      <c r="M33" s="275"/>
      <c r="N33" s="275"/>
      <c r="O33" s="275"/>
      <c r="P33" s="277"/>
      <c r="Q33" s="262"/>
      <c r="R33" s="262"/>
      <c r="S33" s="262"/>
      <c r="T33" s="262"/>
      <c r="U33" s="262"/>
      <c r="V33" s="262"/>
      <c r="W33" s="733"/>
      <c r="X33" s="262"/>
      <c r="Y33" s="742"/>
      <c r="Z33" s="692"/>
      <c r="AA33" s="275"/>
      <c r="AB33" s="429"/>
      <c r="AC33" s="275"/>
      <c r="AD33" s="280" t="s">
        <v>486</v>
      </c>
      <c r="AE33" s="280" t="s">
        <v>492</v>
      </c>
      <c r="AF33" s="280" t="s">
        <v>272</v>
      </c>
      <c r="AG33" s="282"/>
      <c r="AH33" s="269"/>
      <c r="AI33" s="269"/>
      <c r="AJ33" s="269"/>
      <c r="AK33" s="269"/>
      <c r="AL33" s="269"/>
      <c r="AM33" s="269"/>
      <c r="AN33" s="269"/>
      <c r="AO33" s="270">
        <f t="shared" si="4"/>
        <v>0</v>
      </c>
      <c r="AP33" s="270">
        <f t="shared" si="4"/>
        <v>0</v>
      </c>
      <c r="AQ33" s="267">
        <v>172.8</v>
      </c>
      <c r="AR33" s="267"/>
      <c r="AS33" s="267">
        <v>172.8</v>
      </c>
      <c r="AT33" s="267"/>
      <c r="AU33" s="268">
        <f t="shared" si="5"/>
        <v>0</v>
      </c>
      <c r="AV33" s="269"/>
      <c r="AW33" s="269"/>
      <c r="AX33" s="269"/>
      <c r="AY33" s="269"/>
      <c r="AZ33" s="270">
        <f t="shared" si="6"/>
        <v>0</v>
      </c>
      <c r="BA33" s="267"/>
      <c r="BB33" s="267"/>
      <c r="BC33" s="267"/>
      <c r="BD33" s="267"/>
      <c r="BE33" s="268">
        <f t="shared" si="7"/>
        <v>0</v>
      </c>
      <c r="BF33" s="267"/>
      <c r="BG33" s="267"/>
      <c r="BH33" s="267"/>
      <c r="BI33" s="267"/>
      <c r="BJ33" s="268">
        <f t="shared" si="8"/>
        <v>0</v>
      </c>
    </row>
    <row r="34" spans="1:62" ht="14.25" customHeight="1">
      <c r="A34" s="719"/>
      <c r="B34" s="702"/>
      <c r="C34" s="692"/>
      <c r="D34" s="275"/>
      <c r="E34" s="691"/>
      <c r="F34" s="275"/>
      <c r="G34" s="275"/>
      <c r="H34" s="275"/>
      <c r="I34" s="285"/>
      <c r="J34" s="275"/>
      <c r="K34" s="275"/>
      <c r="L34" s="275"/>
      <c r="M34" s="275"/>
      <c r="N34" s="275"/>
      <c r="O34" s="275"/>
      <c r="P34" s="277"/>
      <c r="Q34" s="262"/>
      <c r="R34" s="262"/>
      <c r="S34" s="262"/>
      <c r="T34" s="262"/>
      <c r="U34" s="262"/>
      <c r="V34" s="262"/>
      <c r="W34" s="733"/>
      <c r="X34" s="262"/>
      <c r="Y34" s="743"/>
      <c r="Z34" s="692"/>
      <c r="AA34" s="275"/>
      <c r="AB34" s="429"/>
      <c r="AC34" s="275"/>
      <c r="AD34" s="280" t="s">
        <v>486</v>
      </c>
      <c r="AE34" s="280" t="s">
        <v>283</v>
      </c>
      <c r="AF34" s="280" t="s">
        <v>272</v>
      </c>
      <c r="AG34" s="282">
        <v>6.7</v>
      </c>
      <c r="AH34" s="269">
        <v>6.7</v>
      </c>
      <c r="AI34" s="269"/>
      <c r="AJ34" s="269"/>
      <c r="AK34" s="269"/>
      <c r="AL34" s="269"/>
      <c r="AM34" s="269"/>
      <c r="AN34" s="269"/>
      <c r="AO34" s="270">
        <f t="shared" si="4"/>
        <v>6.7</v>
      </c>
      <c r="AP34" s="270">
        <f t="shared" si="4"/>
        <v>6.7</v>
      </c>
      <c r="AQ34" s="267"/>
      <c r="AR34" s="267"/>
      <c r="AS34" s="267"/>
      <c r="AT34" s="267"/>
      <c r="AU34" s="268">
        <f t="shared" si="5"/>
        <v>0</v>
      </c>
      <c r="AV34" s="269"/>
      <c r="AW34" s="269"/>
      <c r="AX34" s="269"/>
      <c r="AY34" s="269"/>
      <c r="AZ34" s="270">
        <f t="shared" si="6"/>
        <v>0</v>
      </c>
      <c r="BA34" s="267"/>
      <c r="BB34" s="267"/>
      <c r="BC34" s="267"/>
      <c r="BD34" s="267"/>
      <c r="BE34" s="268">
        <f t="shared" si="7"/>
        <v>0</v>
      </c>
      <c r="BF34" s="267"/>
      <c r="BG34" s="267"/>
      <c r="BH34" s="267"/>
      <c r="BI34" s="267"/>
      <c r="BJ34" s="268">
        <f t="shared" si="8"/>
        <v>0</v>
      </c>
    </row>
    <row r="35" spans="1:62" ht="15" customHeight="1">
      <c r="A35" s="720"/>
      <c r="B35" s="703"/>
      <c r="C35" s="691"/>
      <c r="D35" s="275"/>
      <c r="E35" s="275"/>
      <c r="F35" s="275"/>
      <c r="G35" s="275"/>
      <c r="H35" s="275"/>
      <c r="I35" s="285"/>
      <c r="J35" s="275"/>
      <c r="K35" s="275"/>
      <c r="L35" s="275"/>
      <c r="M35" s="275"/>
      <c r="N35" s="275"/>
      <c r="O35" s="275"/>
      <c r="P35" s="277"/>
      <c r="Q35" s="262"/>
      <c r="R35" s="262"/>
      <c r="S35" s="262"/>
      <c r="T35" s="262"/>
      <c r="U35" s="262"/>
      <c r="V35" s="262"/>
      <c r="W35" s="734"/>
      <c r="X35" s="262"/>
      <c r="Y35" s="428"/>
      <c r="Z35" s="691"/>
      <c r="AA35" s="275"/>
      <c r="AB35" s="429"/>
      <c r="AC35" s="275"/>
      <c r="AD35" s="280" t="s">
        <v>486</v>
      </c>
      <c r="AE35" s="280" t="s">
        <v>429</v>
      </c>
      <c r="AF35" s="280" t="s">
        <v>246</v>
      </c>
      <c r="AG35" s="282">
        <v>14.5</v>
      </c>
      <c r="AH35" s="269">
        <v>9.5</v>
      </c>
      <c r="AI35" s="269"/>
      <c r="AJ35" s="269"/>
      <c r="AK35" s="269"/>
      <c r="AL35" s="269"/>
      <c r="AM35" s="269"/>
      <c r="AN35" s="269"/>
      <c r="AO35" s="270">
        <f t="shared" si="4"/>
        <v>14.5</v>
      </c>
      <c r="AP35" s="270">
        <f t="shared" si="4"/>
        <v>9.5</v>
      </c>
      <c r="AQ35" s="267">
        <v>25</v>
      </c>
      <c r="AR35" s="267"/>
      <c r="AS35" s="267"/>
      <c r="AT35" s="267"/>
      <c r="AU35" s="268">
        <f t="shared" si="5"/>
        <v>25</v>
      </c>
      <c r="AV35" s="269">
        <v>0</v>
      </c>
      <c r="AW35" s="269"/>
      <c r="AX35" s="269"/>
      <c r="AY35" s="269"/>
      <c r="AZ35" s="270">
        <f t="shared" si="6"/>
        <v>0</v>
      </c>
      <c r="BA35" s="267">
        <v>0</v>
      </c>
      <c r="BB35" s="267"/>
      <c r="BC35" s="267"/>
      <c r="BD35" s="267"/>
      <c r="BE35" s="268">
        <f t="shared" si="7"/>
        <v>0</v>
      </c>
      <c r="BF35" s="267">
        <v>0</v>
      </c>
      <c r="BG35" s="267"/>
      <c r="BH35" s="267"/>
      <c r="BI35" s="267"/>
      <c r="BJ35" s="268">
        <f t="shared" si="8"/>
        <v>0</v>
      </c>
    </row>
    <row r="36" spans="1:62" ht="14.25" hidden="1" customHeight="1">
      <c r="A36" s="427"/>
      <c r="B36" s="274"/>
      <c r="C36" s="552"/>
      <c r="D36" s="275"/>
      <c r="E36" s="275"/>
      <c r="F36" s="275"/>
      <c r="G36" s="275"/>
      <c r="H36" s="275"/>
      <c r="I36" s="285"/>
      <c r="J36" s="275"/>
      <c r="K36" s="275"/>
      <c r="L36" s="275"/>
      <c r="M36" s="275"/>
      <c r="N36" s="275"/>
      <c r="O36" s="275"/>
      <c r="P36" s="277"/>
      <c r="Q36" s="262"/>
      <c r="R36" s="262"/>
      <c r="S36" s="262"/>
      <c r="T36" s="262"/>
      <c r="U36" s="262"/>
      <c r="V36" s="262"/>
      <c r="W36" s="262"/>
      <c r="X36" s="262"/>
      <c r="Y36" s="428"/>
      <c r="Z36" s="552"/>
      <c r="AA36" s="275"/>
      <c r="AB36" s="429"/>
      <c r="AC36" s="275"/>
      <c r="AD36" s="280"/>
      <c r="AE36" s="280"/>
      <c r="AF36" s="280"/>
      <c r="AG36" s="282"/>
      <c r="AH36" s="269"/>
      <c r="AI36" s="269"/>
      <c r="AJ36" s="269"/>
      <c r="AK36" s="269"/>
      <c r="AL36" s="269"/>
      <c r="AM36" s="269"/>
      <c r="AN36" s="269"/>
      <c r="AO36" s="270"/>
      <c r="AP36" s="270">
        <f t="shared" si="4"/>
        <v>0</v>
      </c>
      <c r="AQ36" s="267"/>
      <c r="AR36" s="267"/>
      <c r="AS36" s="267"/>
      <c r="AT36" s="267"/>
      <c r="AU36" s="268"/>
      <c r="AV36" s="269"/>
      <c r="AW36" s="269"/>
      <c r="AX36" s="269"/>
      <c r="AY36" s="269"/>
      <c r="AZ36" s="270"/>
      <c r="BA36" s="267"/>
      <c r="BB36" s="267"/>
      <c r="BC36" s="267"/>
      <c r="BD36" s="267"/>
      <c r="BE36" s="268"/>
      <c r="BF36" s="267"/>
      <c r="BG36" s="267"/>
      <c r="BH36" s="267"/>
      <c r="BI36" s="267"/>
      <c r="BJ36" s="268"/>
    </row>
    <row r="37" spans="1:62" ht="135.75" customHeight="1">
      <c r="A37" s="426" t="s">
        <v>215</v>
      </c>
      <c r="B37" s="274">
        <v>6509</v>
      </c>
      <c r="C37" s="275" t="s">
        <v>31</v>
      </c>
      <c r="D37" s="275" t="s">
        <v>51</v>
      </c>
      <c r="E37" s="275" t="s">
        <v>216</v>
      </c>
      <c r="F37" s="275"/>
      <c r="G37" s="275"/>
      <c r="H37" s="275"/>
      <c r="I37" s="285"/>
      <c r="J37" s="275"/>
      <c r="K37" s="275"/>
      <c r="L37" s="275"/>
      <c r="M37" s="275" t="s">
        <v>53</v>
      </c>
      <c r="N37" s="276"/>
      <c r="O37" s="276"/>
      <c r="P37" s="296">
        <v>12</v>
      </c>
      <c r="Q37" s="262"/>
      <c r="R37" s="262"/>
      <c r="S37" s="262"/>
      <c r="T37" s="262"/>
      <c r="U37" s="262"/>
      <c r="V37" s="262"/>
      <c r="W37" s="278" t="s">
        <v>357</v>
      </c>
      <c r="X37" s="278" t="s">
        <v>54</v>
      </c>
      <c r="Y37" s="297" t="s">
        <v>214</v>
      </c>
      <c r="Z37" s="278" t="s">
        <v>55</v>
      </c>
      <c r="AA37" s="278" t="s">
        <v>284</v>
      </c>
      <c r="AB37" s="430" t="s">
        <v>50</v>
      </c>
      <c r="AC37" s="324"/>
      <c r="AD37" s="280" t="s">
        <v>222</v>
      </c>
      <c r="AE37" s="280" t="s">
        <v>267</v>
      </c>
      <c r="AF37" s="280" t="s">
        <v>246</v>
      </c>
      <c r="AG37" s="282">
        <v>0</v>
      </c>
      <c r="AH37" s="269"/>
      <c r="AI37" s="269"/>
      <c r="AJ37" s="269"/>
      <c r="AK37" s="269"/>
      <c r="AL37" s="269"/>
      <c r="AM37" s="269"/>
      <c r="AN37" s="269"/>
      <c r="AO37" s="270">
        <f t="shared" si="4"/>
        <v>0</v>
      </c>
      <c r="AP37" s="270">
        <f t="shared" si="4"/>
        <v>0</v>
      </c>
      <c r="AQ37" s="267">
        <v>0</v>
      </c>
      <c r="AR37" s="267"/>
      <c r="AS37" s="267"/>
      <c r="AT37" s="267"/>
      <c r="AU37" s="268">
        <f t="shared" si="5"/>
        <v>0</v>
      </c>
      <c r="AV37" s="269">
        <v>0</v>
      </c>
      <c r="AW37" s="269"/>
      <c r="AX37" s="269"/>
      <c r="AY37" s="269"/>
      <c r="AZ37" s="270">
        <f>AV37-AW37-AX37-AY37</f>
        <v>0</v>
      </c>
      <c r="BA37" s="267">
        <v>0</v>
      </c>
      <c r="BB37" s="267"/>
      <c r="BC37" s="267"/>
      <c r="BD37" s="267"/>
      <c r="BE37" s="268">
        <f>BA37-BB37-BC37-BD37</f>
        <v>0</v>
      </c>
      <c r="BF37" s="267">
        <v>0</v>
      </c>
      <c r="BG37" s="267"/>
      <c r="BH37" s="267"/>
      <c r="BI37" s="267"/>
      <c r="BJ37" s="268">
        <f>BF37-BG37-BH37-BI37</f>
        <v>0</v>
      </c>
    </row>
    <row r="38" spans="1:62" ht="15.75" customHeight="1">
      <c r="A38" s="688" t="s">
        <v>217</v>
      </c>
      <c r="B38" s="701">
        <v>6513</v>
      </c>
      <c r="C38" s="685" t="s">
        <v>31</v>
      </c>
      <c r="D38" s="685" t="s">
        <v>218</v>
      </c>
      <c r="E38" s="685" t="s">
        <v>52</v>
      </c>
      <c r="F38" s="685" t="s">
        <v>47</v>
      </c>
      <c r="G38" s="685"/>
      <c r="H38" s="685"/>
      <c r="I38" s="711">
        <v>20</v>
      </c>
      <c r="J38" s="685"/>
      <c r="K38" s="685"/>
      <c r="L38" s="685"/>
      <c r="M38" s="685" t="s">
        <v>48</v>
      </c>
      <c r="N38" s="284"/>
      <c r="O38" s="284"/>
      <c r="P38" s="299" t="s">
        <v>424</v>
      </c>
      <c r="Q38" s="262"/>
      <c r="R38" s="262"/>
      <c r="S38" s="262"/>
      <c r="T38" s="262"/>
      <c r="U38" s="262"/>
      <c r="V38" s="262"/>
      <c r="W38" s="690" t="s">
        <v>56</v>
      </c>
      <c r="X38" s="284" t="s">
        <v>54</v>
      </c>
      <c r="Y38" s="690" t="s">
        <v>214</v>
      </c>
      <c r="Z38" s="685" t="s">
        <v>417</v>
      </c>
      <c r="AA38" s="284" t="s">
        <v>284</v>
      </c>
      <c r="AB38" s="284" t="s">
        <v>36</v>
      </c>
      <c r="AC38" s="693"/>
      <c r="AD38" s="280" t="s">
        <v>484</v>
      </c>
      <c r="AE38" s="280" t="s">
        <v>303</v>
      </c>
      <c r="AF38" s="280" t="s">
        <v>272</v>
      </c>
      <c r="AG38" s="301">
        <v>0</v>
      </c>
      <c r="AH38" s="340"/>
      <c r="AI38" s="340"/>
      <c r="AJ38" s="340"/>
      <c r="AK38" s="340"/>
      <c r="AL38" s="340"/>
      <c r="AM38" s="340"/>
      <c r="AN38" s="340"/>
      <c r="AO38" s="270">
        <f t="shared" si="4"/>
        <v>0</v>
      </c>
      <c r="AP38" s="270">
        <f t="shared" si="4"/>
        <v>0</v>
      </c>
      <c r="AQ38" s="302">
        <v>0</v>
      </c>
      <c r="AR38" s="302"/>
      <c r="AS38" s="302"/>
      <c r="AT38" s="302"/>
      <c r="AU38" s="268">
        <f t="shared" si="5"/>
        <v>0</v>
      </c>
      <c r="AV38" s="340">
        <v>0</v>
      </c>
      <c r="AW38" s="340"/>
      <c r="AX38" s="340"/>
      <c r="AY38" s="340"/>
      <c r="AZ38" s="270">
        <f>AV38-AW38-AX38-AY38</f>
        <v>0</v>
      </c>
      <c r="BA38" s="302">
        <v>0</v>
      </c>
      <c r="BB38" s="302"/>
      <c r="BC38" s="302"/>
      <c r="BD38" s="302"/>
      <c r="BE38" s="268">
        <f>BA38-BB38-BC38-BD38</f>
        <v>0</v>
      </c>
      <c r="BF38" s="302">
        <v>0</v>
      </c>
      <c r="BG38" s="302"/>
      <c r="BH38" s="302"/>
      <c r="BI38" s="302"/>
      <c r="BJ38" s="268">
        <f>BF38-BG38-BH38-BI38</f>
        <v>0</v>
      </c>
    </row>
    <row r="39" spans="1:62" ht="15" customHeight="1">
      <c r="A39" s="717"/>
      <c r="B39" s="702"/>
      <c r="C39" s="686"/>
      <c r="D39" s="686"/>
      <c r="E39" s="686"/>
      <c r="F39" s="686"/>
      <c r="G39" s="686"/>
      <c r="H39" s="686"/>
      <c r="I39" s="712"/>
      <c r="J39" s="686"/>
      <c r="K39" s="686"/>
      <c r="L39" s="686"/>
      <c r="M39" s="686"/>
      <c r="N39" s="289"/>
      <c r="O39" s="289"/>
      <c r="P39" s="303"/>
      <c r="Q39" s="262"/>
      <c r="R39" s="262"/>
      <c r="S39" s="262"/>
      <c r="T39" s="262"/>
      <c r="U39" s="262"/>
      <c r="V39" s="262"/>
      <c r="W39" s="692"/>
      <c r="X39" s="289"/>
      <c r="Y39" s="692"/>
      <c r="Z39" s="686"/>
      <c r="AA39" s="289"/>
      <c r="AB39" s="289"/>
      <c r="AC39" s="681"/>
      <c r="AD39" s="280" t="s">
        <v>484</v>
      </c>
      <c r="AE39" s="280" t="s">
        <v>14</v>
      </c>
      <c r="AF39" s="280" t="s">
        <v>272</v>
      </c>
      <c r="AG39" s="301">
        <v>127.6</v>
      </c>
      <c r="AH39" s="340">
        <v>127.6</v>
      </c>
      <c r="AI39" s="340"/>
      <c r="AJ39" s="340"/>
      <c r="AK39" s="340"/>
      <c r="AL39" s="340"/>
      <c r="AM39" s="340"/>
      <c r="AN39" s="340"/>
      <c r="AO39" s="270">
        <f t="shared" si="4"/>
        <v>127.6</v>
      </c>
      <c r="AP39" s="270">
        <f t="shared" si="4"/>
        <v>127.6</v>
      </c>
      <c r="AQ39" s="302">
        <v>200</v>
      </c>
      <c r="AR39" s="302"/>
      <c r="AS39" s="302"/>
      <c r="AT39" s="302"/>
      <c r="AU39" s="268">
        <f t="shared" si="5"/>
        <v>200</v>
      </c>
      <c r="AV39" s="340">
        <v>200</v>
      </c>
      <c r="AW39" s="340"/>
      <c r="AX39" s="340"/>
      <c r="AY39" s="340"/>
      <c r="AZ39" s="270">
        <f>AV39-AW39-AX39-AY39</f>
        <v>200</v>
      </c>
      <c r="BA39" s="302">
        <v>200</v>
      </c>
      <c r="BB39" s="302"/>
      <c r="BC39" s="302"/>
      <c r="BD39" s="302"/>
      <c r="BE39" s="268">
        <f>BA39-BB39-BC39-BD39</f>
        <v>200</v>
      </c>
      <c r="BF39" s="302">
        <v>200</v>
      </c>
      <c r="BG39" s="302"/>
      <c r="BH39" s="302"/>
      <c r="BI39" s="302"/>
      <c r="BJ39" s="268">
        <f>BF39-BG39-BH39-BI39</f>
        <v>200</v>
      </c>
    </row>
    <row r="40" spans="1:62" ht="13.5" customHeight="1">
      <c r="A40" s="717"/>
      <c r="B40" s="702"/>
      <c r="C40" s="686"/>
      <c r="D40" s="686"/>
      <c r="E40" s="686"/>
      <c r="F40" s="686"/>
      <c r="G40" s="686"/>
      <c r="H40" s="686"/>
      <c r="I40" s="712"/>
      <c r="J40" s="686"/>
      <c r="K40" s="686"/>
      <c r="L40" s="686"/>
      <c r="M40" s="686"/>
      <c r="N40" s="289"/>
      <c r="O40" s="289"/>
      <c r="P40" s="303"/>
      <c r="Q40" s="262"/>
      <c r="R40" s="262"/>
      <c r="S40" s="262"/>
      <c r="T40" s="262"/>
      <c r="U40" s="262"/>
      <c r="V40" s="262"/>
      <c r="W40" s="692"/>
      <c r="X40" s="289"/>
      <c r="Y40" s="692"/>
      <c r="Z40" s="686"/>
      <c r="AA40" s="289"/>
      <c r="AB40" s="289"/>
      <c r="AC40" s="681"/>
      <c r="AD40" s="280" t="s">
        <v>484</v>
      </c>
      <c r="AE40" s="280" t="s">
        <v>18</v>
      </c>
      <c r="AF40" s="280" t="s">
        <v>272</v>
      </c>
      <c r="AG40" s="301">
        <v>217.9</v>
      </c>
      <c r="AH40" s="340">
        <v>201.2</v>
      </c>
      <c r="AI40" s="340"/>
      <c r="AJ40" s="340"/>
      <c r="AK40" s="340"/>
      <c r="AL40" s="340"/>
      <c r="AM40" s="340"/>
      <c r="AN40" s="340"/>
      <c r="AO40" s="270">
        <f t="shared" si="4"/>
        <v>217.9</v>
      </c>
      <c r="AP40" s="270">
        <f t="shared" si="4"/>
        <v>201.2</v>
      </c>
      <c r="AQ40" s="302">
        <v>30</v>
      </c>
      <c r="AR40" s="302"/>
      <c r="AS40" s="302"/>
      <c r="AT40" s="302"/>
      <c r="AU40" s="268">
        <f t="shared" si="5"/>
        <v>30</v>
      </c>
      <c r="AV40" s="340">
        <v>30</v>
      </c>
      <c r="AW40" s="340"/>
      <c r="AX40" s="340"/>
      <c r="AY40" s="340"/>
      <c r="AZ40" s="270">
        <f>AV40-AW40-AX40-AY40</f>
        <v>30</v>
      </c>
      <c r="BA40" s="302">
        <v>30</v>
      </c>
      <c r="BB40" s="302"/>
      <c r="BC40" s="302"/>
      <c r="BD40" s="302"/>
      <c r="BE40" s="268">
        <f>BA40-BB40-BC40-BD40</f>
        <v>30</v>
      </c>
      <c r="BF40" s="302">
        <v>30</v>
      </c>
      <c r="BG40" s="302"/>
      <c r="BH40" s="302"/>
      <c r="BI40" s="302"/>
      <c r="BJ40" s="268">
        <f>BF40-BG40-BH40-BI40</f>
        <v>30</v>
      </c>
    </row>
    <row r="41" spans="1:62" ht="13.5" customHeight="1">
      <c r="A41" s="717"/>
      <c r="B41" s="702"/>
      <c r="C41" s="686"/>
      <c r="D41" s="686"/>
      <c r="E41" s="686"/>
      <c r="F41" s="686"/>
      <c r="G41" s="686"/>
      <c r="H41" s="686"/>
      <c r="I41" s="712"/>
      <c r="J41" s="686"/>
      <c r="K41" s="686"/>
      <c r="L41" s="686"/>
      <c r="M41" s="686"/>
      <c r="N41" s="289"/>
      <c r="O41" s="289"/>
      <c r="P41" s="303"/>
      <c r="Q41" s="262"/>
      <c r="R41" s="262"/>
      <c r="S41" s="262"/>
      <c r="T41" s="262"/>
      <c r="U41" s="262"/>
      <c r="V41" s="262"/>
      <c r="W41" s="692"/>
      <c r="X41" s="289"/>
      <c r="Y41" s="692"/>
      <c r="Z41" s="686"/>
      <c r="AA41" s="289"/>
      <c r="AB41" s="289"/>
      <c r="AC41" s="681"/>
      <c r="AD41" s="280" t="s">
        <v>484</v>
      </c>
      <c r="AE41" s="280" t="s">
        <v>492</v>
      </c>
      <c r="AF41" s="280" t="s">
        <v>272</v>
      </c>
      <c r="AG41" s="301"/>
      <c r="AH41" s="340"/>
      <c r="AI41" s="340"/>
      <c r="AJ41" s="340"/>
      <c r="AK41" s="340"/>
      <c r="AL41" s="340"/>
      <c r="AM41" s="340"/>
      <c r="AN41" s="340"/>
      <c r="AO41" s="270"/>
      <c r="AP41" s="270">
        <f t="shared" si="4"/>
        <v>0</v>
      </c>
      <c r="AQ41" s="302"/>
      <c r="AR41" s="302"/>
      <c r="AS41" s="302"/>
      <c r="AT41" s="302"/>
      <c r="AU41" s="268"/>
      <c r="AV41" s="340"/>
      <c r="AW41" s="340"/>
      <c r="AX41" s="340"/>
      <c r="AY41" s="340"/>
      <c r="AZ41" s="270"/>
      <c r="BA41" s="302"/>
      <c r="BB41" s="302"/>
      <c r="BC41" s="302"/>
      <c r="BD41" s="302"/>
      <c r="BE41" s="268"/>
      <c r="BF41" s="302"/>
      <c r="BG41" s="302"/>
      <c r="BH41" s="302"/>
      <c r="BI41" s="302"/>
      <c r="BJ41" s="268"/>
    </row>
    <row r="42" spans="1:62" ht="13.5" customHeight="1">
      <c r="A42" s="717"/>
      <c r="B42" s="702"/>
      <c r="C42" s="686"/>
      <c r="D42" s="686"/>
      <c r="E42" s="686"/>
      <c r="F42" s="686"/>
      <c r="G42" s="686"/>
      <c r="H42" s="686"/>
      <c r="I42" s="712"/>
      <c r="J42" s="687"/>
      <c r="K42" s="687"/>
      <c r="L42" s="687"/>
      <c r="M42" s="687"/>
      <c r="N42" s="262"/>
      <c r="O42" s="262"/>
      <c r="P42" s="263"/>
      <c r="Q42" s="262"/>
      <c r="R42" s="262"/>
      <c r="S42" s="262"/>
      <c r="T42" s="262"/>
      <c r="U42" s="262"/>
      <c r="V42" s="262"/>
      <c r="W42" s="692"/>
      <c r="X42" s="262"/>
      <c r="Y42" s="691"/>
      <c r="Z42" s="687"/>
      <c r="AA42" s="262"/>
      <c r="AB42" s="262"/>
      <c r="AC42" s="681"/>
      <c r="AD42" s="280" t="s">
        <v>484</v>
      </c>
      <c r="AE42" s="280" t="s">
        <v>447</v>
      </c>
      <c r="AF42" s="280" t="s">
        <v>272</v>
      </c>
      <c r="AG42" s="301">
        <v>400</v>
      </c>
      <c r="AH42" s="340">
        <v>398.4</v>
      </c>
      <c r="AI42" s="340"/>
      <c r="AJ42" s="340"/>
      <c r="AK42" s="340">
        <v>400</v>
      </c>
      <c r="AL42" s="340">
        <v>398.4</v>
      </c>
      <c r="AM42" s="340"/>
      <c r="AN42" s="340"/>
      <c r="AO42" s="270">
        <f t="shared" si="4"/>
        <v>0</v>
      </c>
      <c r="AP42" s="270">
        <f t="shared" si="4"/>
        <v>0</v>
      </c>
      <c r="AQ42" s="302">
        <v>0</v>
      </c>
      <c r="AR42" s="302"/>
      <c r="AS42" s="302"/>
      <c r="AT42" s="302"/>
      <c r="AU42" s="268">
        <f t="shared" si="5"/>
        <v>0</v>
      </c>
      <c r="AV42" s="340">
        <v>0</v>
      </c>
      <c r="AW42" s="340"/>
      <c r="AX42" s="340"/>
      <c r="AY42" s="340"/>
      <c r="AZ42" s="270">
        <f>AV42-AW42-AX42-AY42</f>
        <v>0</v>
      </c>
      <c r="BA42" s="302">
        <v>0</v>
      </c>
      <c r="BB42" s="302"/>
      <c r="BC42" s="302"/>
      <c r="BD42" s="302"/>
      <c r="BE42" s="268">
        <f>BA42-BB42-BC42-BD42</f>
        <v>0</v>
      </c>
      <c r="BF42" s="302">
        <v>0</v>
      </c>
      <c r="BG42" s="302"/>
      <c r="BH42" s="302"/>
      <c r="BI42" s="302"/>
      <c r="BJ42" s="268">
        <f>BF42-BG42-BH42-BI42</f>
        <v>0</v>
      </c>
    </row>
    <row r="43" spans="1:62" ht="15" customHeight="1">
      <c r="A43" s="717"/>
      <c r="B43" s="702"/>
      <c r="C43" s="686"/>
      <c r="D43" s="686"/>
      <c r="E43" s="686"/>
      <c r="F43" s="686"/>
      <c r="G43" s="686"/>
      <c r="H43" s="686"/>
      <c r="I43" s="712"/>
      <c r="J43" s="262"/>
      <c r="K43" s="262"/>
      <c r="L43" s="262"/>
      <c r="M43" s="262"/>
      <c r="N43" s="262"/>
      <c r="O43" s="262"/>
      <c r="P43" s="263"/>
      <c r="Q43" s="262"/>
      <c r="R43" s="262"/>
      <c r="S43" s="262"/>
      <c r="T43" s="262"/>
      <c r="U43" s="262"/>
      <c r="V43" s="262"/>
      <c r="W43" s="692"/>
      <c r="X43" s="262"/>
      <c r="Y43" s="552"/>
      <c r="Z43" s="289"/>
      <c r="AA43" s="289"/>
      <c r="AB43" s="429"/>
      <c r="AC43" s="681"/>
      <c r="AD43" s="280" t="s">
        <v>8</v>
      </c>
      <c r="AE43" s="280" t="s">
        <v>305</v>
      </c>
      <c r="AF43" s="280" t="s">
        <v>272</v>
      </c>
      <c r="AG43" s="301"/>
      <c r="AH43" s="340"/>
      <c r="AI43" s="340"/>
      <c r="AJ43" s="340"/>
      <c r="AK43" s="340"/>
      <c r="AL43" s="340"/>
      <c r="AM43" s="340"/>
      <c r="AN43" s="340"/>
      <c r="AO43" s="270"/>
      <c r="AP43" s="270">
        <f t="shared" si="4"/>
        <v>0</v>
      </c>
      <c r="AQ43" s="302"/>
      <c r="AR43" s="302"/>
      <c r="AS43" s="302"/>
      <c r="AT43" s="302"/>
      <c r="AU43" s="268"/>
      <c r="AV43" s="340"/>
      <c r="AW43" s="340"/>
      <c r="AX43" s="340"/>
      <c r="AY43" s="340"/>
      <c r="AZ43" s="270"/>
      <c r="BA43" s="302"/>
      <c r="BB43" s="302"/>
      <c r="BC43" s="302"/>
      <c r="BD43" s="302"/>
      <c r="BE43" s="268"/>
      <c r="BF43" s="302"/>
      <c r="BG43" s="302"/>
      <c r="BH43" s="302"/>
      <c r="BI43" s="302"/>
      <c r="BJ43" s="268"/>
    </row>
    <row r="44" spans="1:62" ht="13.5" customHeight="1">
      <c r="A44" s="717"/>
      <c r="B44" s="702"/>
      <c r="C44" s="686"/>
      <c r="D44" s="686"/>
      <c r="E44" s="686"/>
      <c r="F44" s="686"/>
      <c r="G44" s="686"/>
      <c r="H44" s="686"/>
      <c r="I44" s="712"/>
      <c r="J44" s="262"/>
      <c r="K44" s="262"/>
      <c r="L44" s="262"/>
      <c r="M44" s="275" t="s">
        <v>34</v>
      </c>
      <c r="N44" s="276"/>
      <c r="O44" s="276"/>
      <c r="P44" s="296">
        <v>30</v>
      </c>
      <c r="Q44" s="262"/>
      <c r="R44" s="262"/>
      <c r="S44" s="262"/>
      <c r="T44" s="262"/>
      <c r="U44" s="262"/>
      <c r="V44" s="262"/>
      <c r="W44" s="692"/>
      <c r="X44" s="262"/>
      <c r="Y44" s="262"/>
      <c r="Z44" s="707" t="s">
        <v>58</v>
      </c>
      <c r="AA44" s="287" t="s">
        <v>418</v>
      </c>
      <c r="AB44" s="431" t="s">
        <v>36</v>
      </c>
      <c r="AC44" s="681"/>
      <c r="AD44" s="280" t="s">
        <v>484</v>
      </c>
      <c r="AE44" s="280" t="s">
        <v>85</v>
      </c>
      <c r="AF44" s="280" t="s">
        <v>272</v>
      </c>
      <c r="AG44" s="301">
        <v>2339.8000000000002</v>
      </c>
      <c r="AH44" s="340">
        <v>2314.5</v>
      </c>
      <c r="AI44" s="340"/>
      <c r="AJ44" s="340"/>
      <c r="AK44" s="340">
        <v>2132.1999999999998</v>
      </c>
      <c r="AL44" s="340">
        <v>2132.1999999999998</v>
      </c>
      <c r="AM44" s="340"/>
      <c r="AN44" s="340"/>
      <c r="AO44" s="270">
        <f t="shared" si="4"/>
        <v>207.60000000000036</v>
      </c>
      <c r="AP44" s="270">
        <f t="shared" si="4"/>
        <v>182.30000000000018</v>
      </c>
      <c r="AQ44" s="302">
        <v>0</v>
      </c>
      <c r="AR44" s="302"/>
      <c r="AS44" s="302"/>
      <c r="AT44" s="302"/>
      <c r="AU44" s="268">
        <f t="shared" si="5"/>
        <v>0</v>
      </c>
      <c r="AV44" s="340">
        <v>0</v>
      </c>
      <c r="AW44" s="340"/>
      <c r="AX44" s="340"/>
      <c r="AY44" s="340"/>
      <c r="AZ44" s="270">
        <f>AV44-AW44-AX44-AY44</f>
        <v>0</v>
      </c>
      <c r="BA44" s="302">
        <v>0</v>
      </c>
      <c r="BB44" s="302"/>
      <c r="BC44" s="302"/>
      <c r="BD44" s="302"/>
      <c r="BE44" s="268">
        <f>BA44-BB44-BC44-BD44</f>
        <v>0</v>
      </c>
      <c r="BF44" s="302">
        <v>0</v>
      </c>
      <c r="BG44" s="302"/>
      <c r="BH44" s="302"/>
      <c r="BI44" s="302"/>
      <c r="BJ44" s="268">
        <f>BF44-BG44-BH44-BI44</f>
        <v>0</v>
      </c>
    </row>
    <row r="45" spans="1:62" ht="54" customHeight="1">
      <c r="A45" s="689"/>
      <c r="B45" s="703"/>
      <c r="C45" s="687"/>
      <c r="D45" s="687"/>
      <c r="E45" s="687"/>
      <c r="F45" s="687"/>
      <c r="G45" s="687"/>
      <c r="H45" s="687"/>
      <c r="I45" s="713"/>
      <c r="J45" s="275"/>
      <c r="K45" s="275"/>
      <c r="L45" s="275"/>
      <c r="M45" s="275" t="s">
        <v>59</v>
      </c>
      <c r="N45" s="275"/>
      <c r="O45" s="275"/>
      <c r="P45" s="285" t="s">
        <v>426</v>
      </c>
      <c r="Q45" s="262"/>
      <c r="R45" s="262"/>
      <c r="S45" s="262"/>
      <c r="T45" s="262"/>
      <c r="U45" s="262"/>
      <c r="V45" s="262"/>
      <c r="W45" s="691"/>
      <c r="X45" s="275"/>
      <c r="Y45" s="275"/>
      <c r="Z45" s="708"/>
      <c r="AA45" s="275"/>
      <c r="AB45" s="275"/>
      <c r="AC45" s="682"/>
      <c r="AD45" s="280" t="s">
        <v>8</v>
      </c>
      <c r="AE45" s="280" t="s">
        <v>302</v>
      </c>
      <c r="AF45" s="280" t="s">
        <v>272</v>
      </c>
      <c r="AG45" s="301">
        <v>5</v>
      </c>
      <c r="AH45" s="340">
        <v>4.9000000000000004</v>
      </c>
      <c r="AI45" s="340"/>
      <c r="AJ45" s="340"/>
      <c r="AK45" s="340"/>
      <c r="AL45" s="340"/>
      <c r="AM45" s="340"/>
      <c r="AN45" s="340"/>
      <c r="AO45" s="270">
        <f t="shared" si="4"/>
        <v>5</v>
      </c>
      <c r="AP45" s="270">
        <f t="shared" si="4"/>
        <v>4.9000000000000004</v>
      </c>
      <c r="AQ45" s="302">
        <v>0</v>
      </c>
      <c r="AR45" s="302"/>
      <c r="AS45" s="302"/>
      <c r="AT45" s="302"/>
      <c r="AU45" s="268">
        <f t="shared" si="5"/>
        <v>0</v>
      </c>
      <c r="AV45" s="340">
        <v>0</v>
      </c>
      <c r="AW45" s="340"/>
      <c r="AX45" s="340"/>
      <c r="AY45" s="340"/>
      <c r="AZ45" s="270">
        <f>AV45-AW45-AX45-AY45</f>
        <v>0</v>
      </c>
      <c r="BA45" s="302">
        <v>0</v>
      </c>
      <c r="BB45" s="302"/>
      <c r="BC45" s="302"/>
      <c r="BD45" s="302"/>
      <c r="BE45" s="268">
        <f>BA45-BB45-BC45-BD45</f>
        <v>0</v>
      </c>
      <c r="BF45" s="302">
        <v>0</v>
      </c>
      <c r="BG45" s="302"/>
      <c r="BH45" s="302"/>
      <c r="BI45" s="302"/>
      <c r="BJ45" s="268">
        <f>BF45-BG45-BH45-BI45</f>
        <v>0</v>
      </c>
    </row>
    <row r="46" spans="1:62" ht="18.75" hidden="1" customHeight="1">
      <c r="A46" s="432"/>
      <c r="B46" s="271">
        <v>6513</v>
      </c>
      <c r="C46" s="292"/>
      <c r="D46" s="292"/>
      <c r="E46" s="292"/>
      <c r="F46" s="324"/>
      <c r="G46" s="324"/>
      <c r="H46" s="324"/>
      <c r="I46" s="385"/>
      <c r="J46" s="324"/>
      <c r="K46" s="324"/>
      <c r="L46" s="324"/>
      <c r="M46" s="275"/>
      <c r="N46" s="275"/>
      <c r="O46" s="275"/>
      <c r="P46" s="277"/>
      <c r="Q46" s="327"/>
      <c r="R46" s="327"/>
      <c r="S46" s="327"/>
      <c r="T46" s="327"/>
      <c r="U46" s="327"/>
      <c r="V46" s="327"/>
      <c r="W46" s="327"/>
      <c r="X46" s="324"/>
      <c r="Y46" s="324"/>
      <c r="Z46" s="275"/>
      <c r="AA46" s="275"/>
      <c r="AB46" s="275"/>
      <c r="AC46" s="317"/>
      <c r="AD46" s="280" t="s">
        <v>484</v>
      </c>
      <c r="AE46" s="280" t="s">
        <v>305</v>
      </c>
      <c r="AF46" s="280" t="s">
        <v>246</v>
      </c>
      <c r="AG46" s="301">
        <v>0</v>
      </c>
      <c r="AH46" s="340"/>
      <c r="AI46" s="340"/>
      <c r="AJ46" s="340"/>
      <c r="AK46" s="340"/>
      <c r="AL46" s="340"/>
      <c r="AM46" s="340"/>
      <c r="AN46" s="340"/>
      <c r="AO46" s="270">
        <f t="shared" si="4"/>
        <v>0</v>
      </c>
      <c r="AP46" s="270">
        <f t="shared" si="4"/>
        <v>0</v>
      </c>
      <c r="AQ46" s="302">
        <v>0</v>
      </c>
      <c r="AR46" s="302"/>
      <c r="AS46" s="302"/>
      <c r="AT46" s="302"/>
      <c r="AU46" s="268">
        <f t="shared" si="5"/>
        <v>0</v>
      </c>
      <c r="AV46" s="340">
        <v>0</v>
      </c>
      <c r="AW46" s="340"/>
      <c r="AX46" s="340"/>
      <c r="AY46" s="340"/>
      <c r="AZ46" s="270">
        <f>AV46-AW46-AX46-AY46</f>
        <v>0</v>
      </c>
      <c r="BA46" s="302">
        <v>0</v>
      </c>
      <c r="BB46" s="302"/>
      <c r="BC46" s="302"/>
      <c r="BD46" s="302"/>
      <c r="BE46" s="268">
        <f>BA46-BB46-BC46-BD46</f>
        <v>0</v>
      </c>
      <c r="BF46" s="302">
        <v>0</v>
      </c>
      <c r="BG46" s="302"/>
      <c r="BH46" s="302"/>
      <c r="BI46" s="302"/>
      <c r="BJ46" s="268">
        <f>BF46-BG46-BH46-BI46</f>
        <v>0</v>
      </c>
    </row>
    <row r="47" spans="1:62" s="251" customFormat="1" ht="169.5" customHeight="1">
      <c r="A47" s="424" t="s">
        <v>497</v>
      </c>
      <c r="B47" s="243">
        <v>6600</v>
      </c>
      <c r="C47" s="244" t="s">
        <v>234</v>
      </c>
      <c r="D47" s="244" t="s">
        <v>234</v>
      </c>
      <c r="E47" s="244" t="s">
        <v>234</v>
      </c>
      <c r="F47" s="244" t="s">
        <v>234</v>
      </c>
      <c r="G47" s="244" t="s">
        <v>234</v>
      </c>
      <c r="H47" s="244" t="s">
        <v>234</v>
      </c>
      <c r="I47" s="244" t="s">
        <v>234</v>
      </c>
      <c r="J47" s="244" t="s">
        <v>234</v>
      </c>
      <c r="K47" s="244" t="s">
        <v>234</v>
      </c>
      <c r="L47" s="244" t="s">
        <v>234</v>
      </c>
      <c r="M47" s="244" t="s">
        <v>234</v>
      </c>
      <c r="N47" s="244" t="s">
        <v>234</v>
      </c>
      <c r="O47" s="244" t="s">
        <v>234</v>
      </c>
      <c r="P47" s="244" t="s">
        <v>234</v>
      </c>
      <c r="Q47" s="246" t="s">
        <v>234</v>
      </c>
      <c r="R47" s="246" t="s">
        <v>234</v>
      </c>
      <c r="S47" s="246" t="s">
        <v>234</v>
      </c>
      <c r="T47" s="246" t="s">
        <v>234</v>
      </c>
      <c r="U47" s="246" t="s">
        <v>234</v>
      </c>
      <c r="V47" s="246" t="s">
        <v>234</v>
      </c>
      <c r="W47" s="246" t="s">
        <v>234</v>
      </c>
      <c r="X47" s="244" t="s">
        <v>234</v>
      </c>
      <c r="Y47" s="244" t="s">
        <v>234</v>
      </c>
      <c r="Z47" s="244" t="s">
        <v>234</v>
      </c>
      <c r="AA47" s="244" t="s">
        <v>234</v>
      </c>
      <c r="AB47" s="244" t="s">
        <v>234</v>
      </c>
      <c r="AC47" s="244" t="s">
        <v>234</v>
      </c>
      <c r="AD47" s="247" t="s">
        <v>234</v>
      </c>
      <c r="AE47" s="247"/>
      <c r="AF47" s="247"/>
      <c r="AG47" s="250">
        <f>AG49+AG50+AG54+AG55+AG56+AG57+AG64+AG65+AG68+AG67+AG69+AG70+AG71+AG66+AG58+AG61+AG59+AG60+AG62+AG63+AG53+AG73+AG51+AG74+AG52</f>
        <v>3263.7</v>
      </c>
      <c r="AH47" s="250">
        <f>AH49+AH50+AH54+AH55+AH56+AH57+AH64+AH65+AH68+AH67+AH69+AH70+AH71+AH66+AH58+AH61+AH59+AH60+AH62+AH63+AH53+AH73+AH51+AH74+AH52</f>
        <v>1699.1999999999998</v>
      </c>
      <c r="AI47" s="250">
        <f>AI49+AI50+AI54+AI55+AI56+AI57+AI64+AI65+AI68+AI67+AI69+AI70+AI71+AI66+AI58+AI61+AI59+AI60+AI62+AI63+AI53+AI73+AI51+AI74+AI52</f>
        <v>0</v>
      </c>
      <c r="AJ47" s="250"/>
      <c r="AK47" s="250">
        <f>AK49+AK50+AK54+AK55+AK56+AK57+AK64+AK65+AK68+AK67+AK69+AK70+AK71+AK66+AK58+AK61+AK59+AK60+AK62+AK63+AK53+AK73+AK51+AK74+AK52</f>
        <v>2296.1000000000004</v>
      </c>
      <c r="AL47" s="250">
        <f>AL49+AL50+AL54+AL55+AL56+AL57+AL64+AL65+AL68+AL67+AL69+AL70+AL71+AL66+AL58+AL61+AL59+AL60+AL62+AL63+AL53+AL73+AL51+AL74+AL52</f>
        <v>800.30000000000007</v>
      </c>
      <c r="AM47" s="250">
        <f>AM49+AM50+AM54+AM55+AM56+AM57+AM64+AM65+AM68+AM67+AM69+AM70+AM71+AM66+AM58+AM61+AM59+AM60+AM62+AM63+AM53+AM73+AM51+AM74+AM52</f>
        <v>0</v>
      </c>
      <c r="AN47" s="250"/>
      <c r="AO47" s="250">
        <f>AO49+AO50+AO54+AO55+AO56+AO57+AO64+AO65+AO68+AO67+AO69+AO70+AO71+AO66+AO58+AO61+AO59+AO60+AO62+AO63+AO53+AO73+AO51+AO74+AO52</f>
        <v>967.59999999999991</v>
      </c>
      <c r="AP47" s="270">
        <f t="shared" ref="AP47:AP110" si="9">AH47-AJ47-AL47-AN47</f>
        <v>898.89999999999975</v>
      </c>
      <c r="AQ47" s="250">
        <f>AQ49+AQ50+AQ54+AQ55+AQ56+AQ57+AQ64+AQ65+AQ68+AQ67+AQ69+AQ70+AQ71+AQ66+AQ58+AQ61+AQ59+AQ60+AQ62+AQ63+AQ73+AQ53+AQ51</f>
        <v>2898.4</v>
      </c>
      <c r="AR47" s="250">
        <f>AR49+AR50+AR54+AR55+AR56+AR57+AR64+AR65+AR68+AR67+AR69+AR70+AR71+AR66+AR58+AR61+AR59+AR60+AR62+AR63+AR73+AR53+AR51</f>
        <v>0</v>
      </c>
      <c r="AS47" s="250">
        <f>AS49+AS50+AS54+AS55+AS56+AS57+AS64+AS65+AS68+AS67+AS69+AS70+AS71+AS66+AS58+AS61+AS59+AS60+AS62+AS63+AS73+AS53+AS51</f>
        <v>892.3</v>
      </c>
      <c r="AT47" s="250">
        <f>AT49+AT50+AT54+AT55+AT56+AT57+AT64+AT65+AT68+AT67+AT69+AT70+AT71+AT66+AT58+AT61+AT59+AT60+AT62+AT63+AT73+AT53+AT51</f>
        <v>0</v>
      </c>
      <c r="AU47" s="250">
        <f>AU49+AU50+AU54+AU55+AU56+AU57+AU64+AU65+AU68+AU67+AU69+AU70+AU71+AU66+AU58+AU61+AU59+AU60+AU62+AU63+AU73+AU53+AU51</f>
        <v>2006.1</v>
      </c>
      <c r="AV47" s="250">
        <f t="shared" ref="AV47:BE47" si="10">AV49+AV50+AV54+AV55+AV56+AV57+AV64+AV65+AV68+AV67+AV69+AV70+AV71+AV66+AV58+AV61+AV59+AV60+AV62+AV63+AV73+AV53</f>
        <v>2008.8</v>
      </c>
      <c r="AW47" s="250">
        <f t="shared" si="10"/>
        <v>0</v>
      </c>
      <c r="AX47" s="250">
        <f t="shared" si="10"/>
        <v>724.7</v>
      </c>
      <c r="AY47" s="250">
        <f t="shared" si="10"/>
        <v>0</v>
      </c>
      <c r="AZ47" s="250">
        <f t="shared" si="10"/>
        <v>1284.0999999999999</v>
      </c>
      <c r="BA47" s="250">
        <f t="shared" si="10"/>
        <v>1832.5</v>
      </c>
      <c r="BB47" s="250">
        <f t="shared" si="10"/>
        <v>0</v>
      </c>
      <c r="BC47" s="250">
        <f t="shared" si="10"/>
        <v>724.7</v>
      </c>
      <c r="BD47" s="250">
        <f t="shared" si="10"/>
        <v>0</v>
      </c>
      <c r="BE47" s="250">
        <f t="shared" si="10"/>
        <v>1107.8</v>
      </c>
      <c r="BF47" s="250">
        <f>BF49+BF50+BF54+BF55+BF56+BF57+BF64+BF65+BF68+BF67+BF69+BF70+BF71+BF66+BF58+BF61+BF59+BF60+BF62+BF63+BF73+BF53</f>
        <v>1832.5</v>
      </c>
      <c r="BG47" s="250">
        <f>BG49+BG50+BG54+BG55+BG56+BG57+BG64+BG65+BG68+BG67+BG69+BG70+BG71+BG66+BG58+BG61+BG59+BG60+BG62+BG63+BG73+BG53</f>
        <v>0</v>
      </c>
      <c r="BH47" s="250">
        <f>BH49+BH50+BH54+BH55+BH56+BH57+BH64+BH65+BH68+BH67+BH69+BH70+BH71+BH66+BH58+BH61+BH59+BH60+BH62+BH63+BH73+BH53</f>
        <v>724.7</v>
      </c>
      <c r="BI47" s="250">
        <f>BI49+BI50+BI54+BI55+BI56+BI57+BI64+BI65+BI68+BI67+BI69+BI70+BI71+BI66+BI58+BI61+BI59+BI60+BI62+BI63+BI73+BI53</f>
        <v>0</v>
      </c>
      <c r="BJ47" s="250">
        <f>BJ49+BJ50+BJ54+BJ55+BJ56+BJ57+BJ64+BJ65+BJ68+BJ67+BJ69+BJ70+BJ71+BJ66+BJ58+BJ61+BJ59+BJ60+BJ62+BJ63+BJ73+BJ53</f>
        <v>1107.8</v>
      </c>
    </row>
    <row r="48" spans="1:62" ht="12.75" hidden="1" customHeight="1">
      <c r="A48" s="425" t="s">
        <v>415</v>
      </c>
      <c r="B48" s="253"/>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7"/>
      <c r="AE48" s="257"/>
      <c r="AF48" s="257"/>
      <c r="AG48" s="260"/>
      <c r="AH48" s="439"/>
      <c r="AI48" s="439"/>
      <c r="AJ48" s="439"/>
      <c r="AK48" s="439"/>
      <c r="AL48" s="439"/>
      <c r="AM48" s="439"/>
      <c r="AN48" s="439"/>
      <c r="AO48" s="587"/>
      <c r="AP48" s="270">
        <f t="shared" si="9"/>
        <v>0</v>
      </c>
      <c r="AQ48" s="307"/>
      <c r="AR48" s="307"/>
      <c r="AS48" s="307"/>
      <c r="AT48" s="307"/>
      <c r="AU48" s="308"/>
      <c r="AV48" s="439"/>
      <c r="AW48" s="439"/>
      <c r="AX48" s="439"/>
      <c r="AY48" s="439"/>
      <c r="AZ48" s="587"/>
      <c r="BA48" s="307"/>
      <c r="BB48" s="307"/>
      <c r="BC48" s="307"/>
      <c r="BD48" s="307"/>
      <c r="BE48" s="308"/>
      <c r="BF48" s="307"/>
      <c r="BG48" s="307"/>
      <c r="BH48" s="307"/>
      <c r="BI48" s="307"/>
      <c r="BJ48" s="308"/>
    </row>
    <row r="49" spans="1:62" ht="323.25" hidden="1" customHeight="1">
      <c r="A49" s="432" t="s">
        <v>286</v>
      </c>
      <c r="B49" s="271">
        <v>5001</v>
      </c>
      <c r="C49" s="262" t="s">
        <v>31</v>
      </c>
      <c r="D49" s="262" t="s">
        <v>32</v>
      </c>
      <c r="E49" s="262" t="s">
        <v>33</v>
      </c>
      <c r="F49" s="262"/>
      <c r="G49" s="262"/>
      <c r="H49" s="262"/>
      <c r="I49" s="262"/>
      <c r="J49" s="262"/>
      <c r="K49" s="262"/>
      <c r="L49" s="262"/>
      <c r="M49" s="262" t="s">
        <v>34</v>
      </c>
      <c r="N49" s="262"/>
      <c r="O49" s="262"/>
      <c r="P49" s="263" t="s">
        <v>35</v>
      </c>
      <c r="Q49" s="262"/>
      <c r="R49" s="262"/>
      <c r="S49" s="262"/>
      <c r="T49" s="262"/>
      <c r="U49" s="262"/>
      <c r="V49" s="262"/>
      <c r="W49" s="262"/>
      <c r="X49" s="262"/>
      <c r="Y49" s="262"/>
      <c r="Z49" s="262" t="s">
        <v>499</v>
      </c>
      <c r="AA49" s="262" t="s">
        <v>284</v>
      </c>
      <c r="AB49" s="262" t="s">
        <v>36</v>
      </c>
      <c r="AC49" s="262"/>
      <c r="AD49" s="265"/>
      <c r="AE49" s="265"/>
      <c r="AF49" s="265"/>
      <c r="AG49" s="269"/>
      <c r="AH49" s="486"/>
      <c r="AI49" s="486"/>
      <c r="AJ49" s="486"/>
      <c r="AK49" s="486"/>
      <c r="AL49" s="486"/>
      <c r="AM49" s="486"/>
      <c r="AN49" s="486"/>
      <c r="AO49" s="588"/>
      <c r="AP49" s="270">
        <f t="shared" si="9"/>
        <v>0</v>
      </c>
      <c r="AQ49" s="310"/>
      <c r="AR49" s="310"/>
      <c r="AS49" s="310"/>
      <c r="AT49" s="310"/>
      <c r="AU49" s="311"/>
      <c r="AV49" s="486"/>
      <c r="AW49" s="486"/>
      <c r="AX49" s="486"/>
      <c r="AY49" s="486"/>
      <c r="AZ49" s="588"/>
      <c r="BA49" s="310"/>
      <c r="BB49" s="310"/>
      <c r="BC49" s="310"/>
      <c r="BD49" s="310"/>
      <c r="BE49" s="311"/>
      <c r="BF49" s="310"/>
      <c r="BG49" s="310"/>
      <c r="BH49" s="310"/>
      <c r="BI49" s="310"/>
      <c r="BJ49" s="311"/>
    </row>
    <row r="50" spans="1:62" ht="86.25" customHeight="1">
      <c r="A50" s="688" t="s">
        <v>423</v>
      </c>
      <c r="B50" s="701">
        <v>6601</v>
      </c>
      <c r="C50" s="690" t="s">
        <v>31</v>
      </c>
      <c r="D50" s="275" t="s">
        <v>121</v>
      </c>
      <c r="E50" s="275" t="s">
        <v>122</v>
      </c>
      <c r="F50" s="275" t="s">
        <v>61</v>
      </c>
      <c r="G50" s="275"/>
      <c r="H50" s="275"/>
      <c r="I50" s="285">
        <v>20</v>
      </c>
      <c r="J50" s="275"/>
      <c r="K50" s="275"/>
      <c r="L50" s="275"/>
      <c r="M50" s="275" t="s">
        <v>48</v>
      </c>
      <c r="N50" s="275"/>
      <c r="O50" s="275"/>
      <c r="P50" s="277" t="s">
        <v>424</v>
      </c>
      <c r="Q50" s="275"/>
      <c r="R50" s="275"/>
      <c r="S50" s="275"/>
      <c r="T50" s="275"/>
      <c r="U50" s="275"/>
      <c r="V50" s="275"/>
      <c r="W50" s="707" t="s">
        <v>56</v>
      </c>
      <c r="X50" s="312" t="s">
        <v>54</v>
      </c>
      <c r="Y50" s="291" t="s">
        <v>214</v>
      </c>
      <c r="Z50" s="278" t="s">
        <v>417</v>
      </c>
      <c r="AA50" s="313" t="s">
        <v>284</v>
      </c>
      <c r="AB50" s="313" t="s">
        <v>36</v>
      </c>
      <c r="AC50" s="693"/>
      <c r="AD50" s="280" t="s">
        <v>488</v>
      </c>
      <c r="AE50" s="280" t="s">
        <v>289</v>
      </c>
      <c r="AF50" s="280" t="s">
        <v>62</v>
      </c>
      <c r="AG50" s="282"/>
      <c r="AH50" s="282"/>
      <c r="AI50" s="282"/>
      <c r="AJ50" s="282"/>
      <c r="AK50" s="282"/>
      <c r="AL50" s="282"/>
      <c r="AM50" s="282"/>
      <c r="AN50" s="282"/>
      <c r="AO50" s="316"/>
      <c r="AP50" s="270">
        <f t="shared" si="9"/>
        <v>0</v>
      </c>
      <c r="AQ50" s="281"/>
      <c r="AR50" s="267"/>
      <c r="AS50" s="267"/>
      <c r="AT50" s="267"/>
      <c r="AU50" s="268"/>
      <c r="AV50" s="282"/>
      <c r="AW50" s="269"/>
      <c r="AX50" s="269"/>
      <c r="AY50" s="269"/>
      <c r="AZ50" s="270"/>
      <c r="BA50" s="281"/>
      <c r="BB50" s="267"/>
      <c r="BC50" s="267"/>
      <c r="BD50" s="267"/>
      <c r="BE50" s="268"/>
      <c r="BF50" s="281"/>
      <c r="BG50" s="267"/>
      <c r="BH50" s="267"/>
      <c r="BI50" s="267"/>
      <c r="BJ50" s="268"/>
    </row>
    <row r="51" spans="1:62">
      <c r="A51" s="717"/>
      <c r="B51" s="702"/>
      <c r="C51" s="692"/>
      <c r="D51" s="275"/>
      <c r="E51" s="275"/>
      <c r="F51" s="275"/>
      <c r="G51" s="275"/>
      <c r="H51" s="275"/>
      <c r="I51" s="285"/>
      <c r="J51" s="275"/>
      <c r="K51" s="275"/>
      <c r="L51" s="275"/>
      <c r="M51" s="275"/>
      <c r="N51" s="275"/>
      <c r="O51" s="275"/>
      <c r="P51" s="277"/>
      <c r="Q51" s="262"/>
      <c r="R51" s="262"/>
      <c r="S51" s="262"/>
      <c r="T51" s="262"/>
      <c r="U51" s="262"/>
      <c r="V51" s="262"/>
      <c r="W51" s="721"/>
      <c r="X51" s="312"/>
      <c r="Y51" s="291"/>
      <c r="Z51" s="292"/>
      <c r="AA51" s="313"/>
      <c r="AB51" s="313"/>
      <c r="AC51" s="681"/>
      <c r="AD51" s="280" t="s">
        <v>488</v>
      </c>
      <c r="AE51" s="280" t="s">
        <v>448</v>
      </c>
      <c r="AF51" s="280" t="s">
        <v>446</v>
      </c>
      <c r="AG51" s="282">
        <v>1555.8</v>
      </c>
      <c r="AH51" s="282">
        <v>0</v>
      </c>
      <c r="AI51" s="282"/>
      <c r="AJ51" s="282"/>
      <c r="AK51" s="282">
        <v>1460.4</v>
      </c>
      <c r="AL51" s="282"/>
      <c r="AM51" s="282"/>
      <c r="AN51" s="282"/>
      <c r="AO51" s="316">
        <f>AG51-AK51</f>
        <v>95.399999999999864</v>
      </c>
      <c r="AP51" s="270">
        <f t="shared" si="9"/>
        <v>0</v>
      </c>
      <c r="AQ51" s="281">
        <v>0</v>
      </c>
      <c r="AR51" s="267"/>
      <c r="AS51" s="267"/>
      <c r="AT51" s="267"/>
      <c r="AU51" s="268">
        <f>AQ51-AR51</f>
        <v>0</v>
      </c>
      <c r="AV51" s="282"/>
      <c r="AW51" s="269"/>
      <c r="AX51" s="269"/>
      <c r="AY51" s="269"/>
      <c r="AZ51" s="270"/>
      <c r="BA51" s="281"/>
      <c r="BB51" s="267"/>
      <c r="BC51" s="267"/>
      <c r="BD51" s="267"/>
      <c r="BE51" s="268"/>
      <c r="BF51" s="281"/>
      <c r="BG51" s="267"/>
      <c r="BH51" s="267"/>
      <c r="BI51" s="267"/>
      <c r="BJ51" s="268"/>
    </row>
    <row r="52" spans="1:62">
      <c r="A52" s="717"/>
      <c r="B52" s="702"/>
      <c r="C52" s="692"/>
      <c r="D52" s="275"/>
      <c r="E52" s="275"/>
      <c r="F52" s="275"/>
      <c r="G52" s="275"/>
      <c r="H52" s="275"/>
      <c r="I52" s="285"/>
      <c r="J52" s="275"/>
      <c r="K52" s="275"/>
      <c r="L52" s="275"/>
      <c r="M52" s="275"/>
      <c r="N52" s="275"/>
      <c r="O52" s="275"/>
      <c r="P52" s="277"/>
      <c r="Q52" s="262"/>
      <c r="R52" s="262"/>
      <c r="S52" s="262"/>
      <c r="T52" s="262"/>
      <c r="U52" s="262"/>
      <c r="V52" s="262"/>
      <c r="W52" s="721"/>
      <c r="X52" s="312"/>
      <c r="Y52" s="291"/>
      <c r="Z52" s="292"/>
      <c r="AA52" s="313"/>
      <c r="AB52" s="313"/>
      <c r="AC52" s="681"/>
      <c r="AD52" s="280" t="s">
        <v>488</v>
      </c>
      <c r="AE52" s="280" t="s">
        <v>223</v>
      </c>
      <c r="AF52" s="280" t="s">
        <v>446</v>
      </c>
      <c r="AG52" s="282">
        <v>35.4</v>
      </c>
      <c r="AH52" s="282">
        <v>35.4</v>
      </c>
      <c r="AI52" s="282"/>
      <c r="AJ52" s="282"/>
      <c r="AK52" s="282">
        <v>35.4</v>
      </c>
      <c r="AL52" s="282"/>
      <c r="AM52" s="282"/>
      <c r="AN52" s="282"/>
      <c r="AO52" s="316">
        <f>AG52-AK52</f>
        <v>0</v>
      </c>
      <c r="AP52" s="270">
        <f t="shared" si="9"/>
        <v>35.4</v>
      </c>
      <c r="AQ52" s="281"/>
      <c r="AR52" s="267"/>
      <c r="AS52" s="267"/>
      <c r="AT52" s="267"/>
      <c r="AU52" s="268"/>
      <c r="AV52" s="282"/>
      <c r="AW52" s="269"/>
      <c r="AX52" s="269"/>
      <c r="AY52" s="269"/>
      <c r="AZ52" s="270"/>
      <c r="BA52" s="281"/>
      <c r="BB52" s="267"/>
      <c r="BC52" s="267"/>
      <c r="BD52" s="267"/>
      <c r="BE52" s="268"/>
      <c r="BF52" s="281"/>
      <c r="BG52" s="267"/>
      <c r="BH52" s="267"/>
      <c r="BI52" s="267"/>
      <c r="BJ52" s="268"/>
    </row>
    <row r="53" spans="1:62" ht="14.25" customHeight="1">
      <c r="A53" s="717"/>
      <c r="B53" s="702"/>
      <c r="C53" s="692"/>
      <c r="D53" s="275"/>
      <c r="E53" s="275"/>
      <c r="F53" s="275"/>
      <c r="G53" s="275"/>
      <c r="H53" s="275"/>
      <c r="I53" s="285"/>
      <c r="J53" s="275"/>
      <c r="K53" s="275"/>
      <c r="L53" s="275"/>
      <c r="M53" s="275"/>
      <c r="N53" s="275"/>
      <c r="O53" s="275"/>
      <c r="P53" s="277"/>
      <c r="Q53" s="262"/>
      <c r="R53" s="262"/>
      <c r="S53" s="262"/>
      <c r="T53" s="262"/>
      <c r="U53" s="262"/>
      <c r="V53" s="262"/>
      <c r="W53" s="721"/>
      <c r="X53" s="312"/>
      <c r="Y53" s="291"/>
      <c r="Z53" s="292"/>
      <c r="AA53" s="313"/>
      <c r="AB53" s="313"/>
      <c r="AC53" s="681"/>
      <c r="AD53" s="280" t="s">
        <v>488</v>
      </c>
      <c r="AE53" s="280" t="s">
        <v>41</v>
      </c>
      <c r="AF53" s="280" t="s">
        <v>246</v>
      </c>
      <c r="AG53" s="282">
        <v>40</v>
      </c>
      <c r="AH53" s="282">
        <v>40</v>
      </c>
      <c r="AI53" s="282"/>
      <c r="AJ53" s="282"/>
      <c r="AK53" s="282">
        <v>0</v>
      </c>
      <c r="AL53" s="282"/>
      <c r="AM53" s="282"/>
      <c r="AN53" s="282"/>
      <c r="AO53" s="316">
        <f>AG53-AK53</f>
        <v>40</v>
      </c>
      <c r="AP53" s="270">
        <f t="shared" si="9"/>
        <v>40</v>
      </c>
      <c r="AQ53" s="281">
        <v>85</v>
      </c>
      <c r="AR53" s="267"/>
      <c r="AS53" s="267"/>
      <c r="AT53" s="267"/>
      <c r="AU53" s="268">
        <f>AQ53-AR53</f>
        <v>85</v>
      </c>
      <c r="AV53" s="282">
        <v>85</v>
      </c>
      <c r="AW53" s="269"/>
      <c r="AX53" s="269"/>
      <c r="AY53" s="269"/>
      <c r="AZ53" s="270">
        <f>AV53-AW53</f>
        <v>85</v>
      </c>
      <c r="BA53" s="281">
        <v>85</v>
      </c>
      <c r="BB53" s="267"/>
      <c r="BC53" s="267"/>
      <c r="BD53" s="267"/>
      <c r="BE53" s="268">
        <f>BA53-BB53</f>
        <v>85</v>
      </c>
      <c r="BF53" s="281">
        <v>85</v>
      </c>
      <c r="BG53" s="267"/>
      <c r="BH53" s="267"/>
      <c r="BI53" s="267"/>
      <c r="BJ53" s="268">
        <f>BF53-BG53</f>
        <v>85</v>
      </c>
    </row>
    <row r="54" spans="1:62" ht="55.5" customHeight="1">
      <c r="A54" s="689"/>
      <c r="B54" s="703"/>
      <c r="C54" s="691"/>
      <c r="D54" s="275"/>
      <c r="E54" s="275"/>
      <c r="F54" s="275"/>
      <c r="G54" s="275"/>
      <c r="H54" s="275"/>
      <c r="I54" s="275"/>
      <c r="J54" s="275"/>
      <c r="K54" s="275"/>
      <c r="L54" s="275"/>
      <c r="M54" s="275" t="s">
        <v>63</v>
      </c>
      <c r="N54" s="275"/>
      <c r="O54" s="275"/>
      <c r="P54" s="277" t="s">
        <v>64</v>
      </c>
      <c r="Q54" s="262"/>
      <c r="R54" s="262"/>
      <c r="S54" s="262"/>
      <c r="T54" s="262"/>
      <c r="U54" s="262"/>
      <c r="V54" s="262"/>
      <c r="W54" s="708"/>
      <c r="X54" s="275"/>
      <c r="Y54" s="275"/>
      <c r="Z54" s="262"/>
      <c r="AA54" s="275"/>
      <c r="AB54" s="275"/>
      <c r="AC54" s="682"/>
      <c r="AD54" s="280" t="s">
        <v>442</v>
      </c>
      <c r="AE54" s="280" t="s">
        <v>41</v>
      </c>
      <c r="AF54" s="280" t="s">
        <v>272</v>
      </c>
      <c r="AG54" s="282">
        <v>0</v>
      </c>
      <c r="AH54" s="282"/>
      <c r="AI54" s="282"/>
      <c r="AJ54" s="282"/>
      <c r="AK54" s="282"/>
      <c r="AL54" s="282"/>
      <c r="AM54" s="282"/>
      <c r="AN54" s="282"/>
      <c r="AO54" s="316">
        <f>AG54-AI54-AK54</f>
        <v>0</v>
      </c>
      <c r="AP54" s="270">
        <f t="shared" si="9"/>
        <v>0</v>
      </c>
      <c r="AQ54" s="281"/>
      <c r="AR54" s="267"/>
      <c r="AS54" s="267"/>
      <c r="AT54" s="267"/>
      <c r="AU54" s="268"/>
      <c r="AV54" s="282"/>
      <c r="AW54" s="269"/>
      <c r="AX54" s="269"/>
      <c r="AY54" s="269"/>
      <c r="AZ54" s="270"/>
      <c r="BA54" s="281"/>
      <c r="BB54" s="267"/>
      <c r="BC54" s="267"/>
      <c r="BD54" s="267"/>
      <c r="BE54" s="268"/>
      <c r="BF54" s="281"/>
      <c r="BG54" s="267"/>
      <c r="BH54" s="267"/>
      <c r="BI54" s="267"/>
      <c r="BJ54" s="268"/>
    </row>
    <row r="55" spans="1:62" ht="21.75" customHeight="1">
      <c r="A55" s="729" t="s">
        <v>123</v>
      </c>
      <c r="B55" s="701">
        <v>6603</v>
      </c>
      <c r="C55" s="685" t="s">
        <v>31</v>
      </c>
      <c r="D55" s="685" t="s">
        <v>39</v>
      </c>
      <c r="E55" s="685" t="s">
        <v>52</v>
      </c>
      <c r="F55" s="685"/>
      <c r="G55" s="685"/>
      <c r="H55" s="685"/>
      <c r="I55" s="711"/>
      <c r="J55" s="685"/>
      <c r="K55" s="685"/>
      <c r="L55" s="685"/>
      <c r="M55" s="685" t="s">
        <v>71</v>
      </c>
      <c r="N55" s="685"/>
      <c r="O55" s="685"/>
      <c r="P55" s="711">
        <v>36</v>
      </c>
      <c r="Q55" s="685"/>
      <c r="R55" s="685"/>
      <c r="S55" s="685"/>
      <c r="T55" s="685"/>
      <c r="U55" s="685"/>
      <c r="V55" s="685"/>
      <c r="W55" s="738" t="s">
        <v>357</v>
      </c>
      <c r="X55" s="735" t="s">
        <v>238</v>
      </c>
      <c r="Y55" s="722" t="s">
        <v>358</v>
      </c>
      <c r="Z55" s="685" t="s">
        <v>74</v>
      </c>
      <c r="AA55" s="685" t="s">
        <v>284</v>
      </c>
      <c r="AB55" s="685" t="s">
        <v>75</v>
      </c>
      <c r="AC55" s="693"/>
      <c r="AD55" s="280" t="s">
        <v>481</v>
      </c>
      <c r="AE55" s="280" t="s">
        <v>278</v>
      </c>
      <c r="AF55" s="280" t="s">
        <v>246</v>
      </c>
      <c r="AG55" s="301"/>
      <c r="AH55" s="301"/>
      <c r="AI55" s="301"/>
      <c r="AJ55" s="301"/>
      <c r="AK55" s="301"/>
      <c r="AL55" s="301"/>
      <c r="AM55" s="301"/>
      <c r="AN55" s="301"/>
      <c r="AO55" s="434">
        <f>AG55-AI55-AK55-AM55</f>
        <v>0</v>
      </c>
      <c r="AP55" s="270">
        <f t="shared" si="9"/>
        <v>0</v>
      </c>
      <c r="AQ55" s="300"/>
      <c r="AR55" s="300"/>
      <c r="AS55" s="300"/>
      <c r="AT55" s="300"/>
      <c r="AU55" s="433">
        <f>AQ55-AR55-AS55-AT55</f>
        <v>0</v>
      </c>
      <c r="AV55" s="301"/>
      <c r="AW55" s="301"/>
      <c r="AX55" s="301"/>
      <c r="AY55" s="301"/>
      <c r="AZ55" s="434">
        <f>AV55-AW55-AX55-AY55</f>
        <v>0</v>
      </c>
      <c r="BA55" s="300"/>
      <c r="BB55" s="300"/>
      <c r="BC55" s="300"/>
      <c r="BD55" s="300"/>
      <c r="BE55" s="433">
        <f>BA55-BB55-BC55-BD55</f>
        <v>0</v>
      </c>
      <c r="BF55" s="300"/>
      <c r="BG55" s="300"/>
      <c r="BH55" s="300"/>
      <c r="BI55" s="300"/>
      <c r="BJ55" s="433">
        <f>BF55-BG55-BH55-BI55</f>
        <v>0</v>
      </c>
    </row>
    <row r="56" spans="1:62" ht="17.25" customHeight="1">
      <c r="A56" s="730"/>
      <c r="B56" s="702"/>
      <c r="C56" s="686"/>
      <c r="D56" s="686"/>
      <c r="E56" s="686"/>
      <c r="F56" s="686"/>
      <c r="G56" s="686"/>
      <c r="H56" s="686"/>
      <c r="I56" s="712"/>
      <c r="J56" s="686"/>
      <c r="K56" s="686"/>
      <c r="L56" s="686"/>
      <c r="M56" s="686"/>
      <c r="N56" s="686"/>
      <c r="O56" s="686"/>
      <c r="P56" s="712"/>
      <c r="Q56" s="686"/>
      <c r="R56" s="686"/>
      <c r="S56" s="686"/>
      <c r="T56" s="686"/>
      <c r="U56" s="686"/>
      <c r="V56" s="686"/>
      <c r="W56" s="739"/>
      <c r="X56" s="736"/>
      <c r="Y56" s="723"/>
      <c r="Z56" s="686"/>
      <c r="AA56" s="686"/>
      <c r="AB56" s="686"/>
      <c r="AC56" s="681"/>
      <c r="AD56" s="280" t="s">
        <v>481</v>
      </c>
      <c r="AE56" s="280" t="s">
        <v>84</v>
      </c>
      <c r="AF56" s="280" t="s">
        <v>246</v>
      </c>
      <c r="AG56" s="301">
        <v>496.6</v>
      </c>
      <c r="AH56" s="301">
        <v>490.6</v>
      </c>
      <c r="AI56" s="301"/>
      <c r="AJ56" s="301"/>
      <c r="AK56" s="301">
        <v>294.39999999999998</v>
      </c>
      <c r="AL56" s="301">
        <v>294.39999999999998</v>
      </c>
      <c r="AM56" s="301"/>
      <c r="AN56" s="301"/>
      <c r="AO56" s="434">
        <f t="shared" ref="AO56:AO71" si="11">AG56-AI56-AK56-AM56</f>
        <v>202.20000000000005</v>
      </c>
      <c r="AP56" s="270">
        <f t="shared" si="9"/>
        <v>196.20000000000005</v>
      </c>
      <c r="AQ56" s="300">
        <v>396</v>
      </c>
      <c r="AR56" s="302"/>
      <c r="AS56" s="302">
        <v>396</v>
      </c>
      <c r="AT56" s="302"/>
      <c r="AU56" s="433">
        <f t="shared" ref="AU56:AU73" si="12">AQ56-AR56-AS56-AT56</f>
        <v>0</v>
      </c>
      <c r="AV56" s="301"/>
      <c r="AW56" s="340"/>
      <c r="AX56" s="340"/>
      <c r="AY56" s="340"/>
      <c r="AZ56" s="434">
        <f t="shared" ref="AZ56:AZ73" si="13">AV56-AW56-AX56-AY56</f>
        <v>0</v>
      </c>
      <c r="BA56" s="300"/>
      <c r="BB56" s="302"/>
      <c r="BC56" s="302"/>
      <c r="BD56" s="302"/>
      <c r="BE56" s="433">
        <f t="shared" ref="BE56:BE73" si="14">BA56-BB56-BC56-BD56</f>
        <v>0</v>
      </c>
      <c r="BF56" s="300"/>
      <c r="BG56" s="302"/>
      <c r="BH56" s="302"/>
      <c r="BI56" s="302"/>
      <c r="BJ56" s="433">
        <f t="shared" ref="BJ56:BJ73" si="15">BF56-BG56-BH56-BI56</f>
        <v>0</v>
      </c>
    </row>
    <row r="57" spans="1:62" ht="18" customHeight="1">
      <c r="A57" s="730"/>
      <c r="B57" s="702"/>
      <c r="C57" s="686"/>
      <c r="D57" s="686"/>
      <c r="E57" s="686"/>
      <c r="F57" s="686"/>
      <c r="G57" s="686"/>
      <c r="H57" s="686"/>
      <c r="I57" s="712"/>
      <c r="J57" s="686"/>
      <c r="K57" s="686"/>
      <c r="L57" s="686"/>
      <c r="M57" s="686"/>
      <c r="N57" s="686"/>
      <c r="O57" s="686"/>
      <c r="P57" s="712"/>
      <c r="Q57" s="686"/>
      <c r="R57" s="686"/>
      <c r="S57" s="686"/>
      <c r="T57" s="686"/>
      <c r="U57" s="686"/>
      <c r="V57" s="686"/>
      <c r="W57" s="739"/>
      <c r="X57" s="736"/>
      <c r="Y57" s="723"/>
      <c r="Z57" s="686"/>
      <c r="AA57" s="686"/>
      <c r="AB57" s="686"/>
      <c r="AC57" s="681"/>
      <c r="AD57" s="280" t="s">
        <v>481</v>
      </c>
      <c r="AE57" s="280" t="s">
        <v>308</v>
      </c>
      <c r="AF57" s="280" t="s">
        <v>246</v>
      </c>
      <c r="AG57" s="301"/>
      <c r="AH57" s="301"/>
      <c r="AI57" s="301"/>
      <c r="AJ57" s="301"/>
      <c r="AK57" s="301"/>
      <c r="AL57" s="301"/>
      <c r="AM57" s="301"/>
      <c r="AN57" s="301"/>
      <c r="AO57" s="434">
        <f t="shared" si="11"/>
        <v>0</v>
      </c>
      <c r="AP57" s="270">
        <f t="shared" si="9"/>
        <v>0</v>
      </c>
      <c r="AQ57" s="300"/>
      <c r="AR57" s="302"/>
      <c r="AS57" s="302"/>
      <c r="AT57" s="302"/>
      <c r="AU57" s="433">
        <f t="shared" si="12"/>
        <v>0</v>
      </c>
      <c r="AV57" s="301"/>
      <c r="AW57" s="340"/>
      <c r="AX57" s="340"/>
      <c r="AY57" s="340"/>
      <c r="AZ57" s="434">
        <f t="shared" si="13"/>
        <v>0</v>
      </c>
      <c r="BA57" s="300"/>
      <c r="BB57" s="302"/>
      <c r="BC57" s="302"/>
      <c r="BD57" s="302"/>
      <c r="BE57" s="433">
        <f t="shared" si="14"/>
        <v>0</v>
      </c>
      <c r="BF57" s="300"/>
      <c r="BG57" s="302"/>
      <c r="BH57" s="302"/>
      <c r="BI57" s="302"/>
      <c r="BJ57" s="433">
        <f t="shared" si="15"/>
        <v>0</v>
      </c>
    </row>
    <row r="58" spans="1:62" ht="18" customHeight="1">
      <c r="A58" s="730"/>
      <c r="B58" s="702"/>
      <c r="C58" s="686"/>
      <c r="D58" s="686"/>
      <c r="E58" s="686"/>
      <c r="F58" s="686"/>
      <c r="G58" s="686"/>
      <c r="H58" s="686"/>
      <c r="I58" s="712"/>
      <c r="J58" s="686"/>
      <c r="K58" s="686"/>
      <c r="L58" s="686"/>
      <c r="M58" s="686"/>
      <c r="N58" s="686"/>
      <c r="O58" s="686"/>
      <c r="P58" s="712"/>
      <c r="Q58" s="686"/>
      <c r="R58" s="686"/>
      <c r="S58" s="686"/>
      <c r="T58" s="686"/>
      <c r="U58" s="686"/>
      <c r="V58" s="686"/>
      <c r="W58" s="739"/>
      <c r="X58" s="736"/>
      <c r="Y58" s="723"/>
      <c r="Z58" s="686"/>
      <c r="AA58" s="686"/>
      <c r="AB58" s="686"/>
      <c r="AC58" s="681"/>
      <c r="AD58" s="280" t="s">
        <v>481</v>
      </c>
      <c r="AE58" s="280" t="s">
        <v>16</v>
      </c>
      <c r="AF58" s="280" t="s">
        <v>246</v>
      </c>
      <c r="AG58" s="301">
        <v>0</v>
      </c>
      <c r="AH58" s="301"/>
      <c r="AI58" s="301">
        <v>0</v>
      </c>
      <c r="AJ58" s="301"/>
      <c r="AK58" s="301">
        <v>0</v>
      </c>
      <c r="AL58" s="301"/>
      <c r="AM58" s="301"/>
      <c r="AN58" s="301"/>
      <c r="AO58" s="434">
        <f t="shared" si="11"/>
        <v>0</v>
      </c>
      <c r="AP58" s="270">
        <f t="shared" si="9"/>
        <v>0</v>
      </c>
      <c r="AQ58" s="300">
        <v>0</v>
      </c>
      <c r="AR58" s="302"/>
      <c r="AS58" s="302">
        <v>0</v>
      </c>
      <c r="AT58" s="302"/>
      <c r="AU58" s="433">
        <f t="shared" si="12"/>
        <v>0</v>
      </c>
      <c r="AV58" s="301">
        <v>0</v>
      </c>
      <c r="AW58" s="340"/>
      <c r="AX58" s="340">
        <v>0</v>
      </c>
      <c r="AY58" s="340"/>
      <c r="AZ58" s="434">
        <f t="shared" si="13"/>
        <v>0</v>
      </c>
      <c r="BA58" s="300">
        <v>0</v>
      </c>
      <c r="BB58" s="302"/>
      <c r="BC58" s="302">
        <v>0</v>
      </c>
      <c r="BD58" s="302"/>
      <c r="BE58" s="433">
        <f t="shared" si="14"/>
        <v>0</v>
      </c>
      <c r="BF58" s="300">
        <v>0</v>
      </c>
      <c r="BG58" s="302"/>
      <c r="BH58" s="302">
        <v>0</v>
      </c>
      <c r="BI58" s="302"/>
      <c r="BJ58" s="433">
        <f t="shared" si="15"/>
        <v>0</v>
      </c>
    </row>
    <row r="59" spans="1:62" ht="18" customHeight="1">
      <c r="A59" s="730"/>
      <c r="B59" s="702"/>
      <c r="C59" s="686"/>
      <c r="D59" s="686"/>
      <c r="E59" s="686"/>
      <c r="F59" s="686"/>
      <c r="G59" s="686"/>
      <c r="H59" s="686"/>
      <c r="I59" s="712"/>
      <c r="J59" s="686"/>
      <c r="K59" s="686"/>
      <c r="L59" s="686"/>
      <c r="M59" s="686"/>
      <c r="N59" s="686"/>
      <c r="O59" s="686"/>
      <c r="P59" s="712"/>
      <c r="Q59" s="686"/>
      <c r="R59" s="686"/>
      <c r="S59" s="686"/>
      <c r="T59" s="686"/>
      <c r="U59" s="686"/>
      <c r="V59" s="686"/>
      <c r="W59" s="739"/>
      <c r="X59" s="736"/>
      <c r="Y59" s="723"/>
      <c r="Z59" s="686"/>
      <c r="AA59" s="686"/>
      <c r="AB59" s="686"/>
      <c r="AC59" s="681"/>
      <c r="AD59" s="280" t="s">
        <v>481</v>
      </c>
      <c r="AE59" s="280" t="s">
        <v>375</v>
      </c>
      <c r="AF59" s="280" t="s">
        <v>246</v>
      </c>
      <c r="AG59" s="301">
        <v>322</v>
      </c>
      <c r="AH59" s="301">
        <v>322</v>
      </c>
      <c r="AI59" s="301"/>
      <c r="AJ59" s="301"/>
      <c r="AK59" s="301">
        <v>289.8</v>
      </c>
      <c r="AL59" s="301">
        <v>289.8</v>
      </c>
      <c r="AM59" s="301"/>
      <c r="AN59" s="301"/>
      <c r="AO59" s="434">
        <f t="shared" si="11"/>
        <v>32.199999999999989</v>
      </c>
      <c r="AP59" s="270">
        <f t="shared" si="9"/>
        <v>32.199999999999989</v>
      </c>
      <c r="AQ59" s="300">
        <v>313.3</v>
      </c>
      <c r="AR59" s="302"/>
      <c r="AS59" s="302">
        <v>282</v>
      </c>
      <c r="AT59" s="302"/>
      <c r="AU59" s="433">
        <f t="shared" si="12"/>
        <v>31.300000000000011</v>
      </c>
      <c r="AV59" s="301">
        <v>567.1</v>
      </c>
      <c r="AW59" s="340"/>
      <c r="AX59" s="340">
        <v>510.4</v>
      </c>
      <c r="AY59" s="340"/>
      <c r="AZ59" s="434">
        <f t="shared" si="13"/>
        <v>56.700000000000045</v>
      </c>
      <c r="BA59" s="300">
        <v>567.1</v>
      </c>
      <c r="BB59" s="302"/>
      <c r="BC59" s="302">
        <v>510.4</v>
      </c>
      <c r="BD59" s="302"/>
      <c r="BE59" s="433">
        <f t="shared" si="14"/>
        <v>56.700000000000045</v>
      </c>
      <c r="BF59" s="300">
        <v>567.1</v>
      </c>
      <c r="BG59" s="302"/>
      <c r="BH59" s="302">
        <v>510.4</v>
      </c>
      <c r="BI59" s="302"/>
      <c r="BJ59" s="433">
        <f t="shared" si="15"/>
        <v>56.700000000000045</v>
      </c>
    </row>
    <row r="60" spans="1:62" ht="18" customHeight="1">
      <c r="A60" s="730"/>
      <c r="B60" s="702"/>
      <c r="C60" s="686"/>
      <c r="D60" s="686"/>
      <c r="E60" s="686"/>
      <c r="F60" s="686"/>
      <c r="G60" s="686"/>
      <c r="H60" s="686"/>
      <c r="I60" s="712"/>
      <c r="J60" s="686"/>
      <c r="K60" s="686"/>
      <c r="L60" s="686"/>
      <c r="M60" s="686"/>
      <c r="N60" s="686"/>
      <c r="O60" s="686"/>
      <c r="P60" s="712"/>
      <c r="Q60" s="686"/>
      <c r="R60" s="686"/>
      <c r="S60" s="686"/>
      <c r="T60" s="686"/>
      <c r="U60" s="686"/>
      <c r="V60" s="686"/>
      <c r="W60" s="739"/>
      <c r="X60" s="736"/>
      <c r="Y60" s="723"/>
      <c r="Z60" s="686"/>
      <c r="AA60" s="686"/>
      <c r="AB60" s="686"/>
      <c r="AC60" s="681"/>
      <c r="AD60" s="280" t="s">
        <v>481</v>
      </c>
      <c r="AE60" s="280" t="s">
        <v>376</v>
      </c>
      <c r="AF60" s="280" t="s">
        <v>246</v>
      </c>
      <c r="AG60" s="301">
        <v>240.1</v>
      </c>
      <c r="AH60" s="301">
        <v>240.1</v>
      </c>
      <c r="AI60" s="301"/>
      <c r="AJ60" s="301"/>
      <c r="AK60" s="301">
        <v>216.1</v>
      </c>
      <c r="AL60" s="301">
        <v>216.1</v>
      </c>
      <c r="AM60" s="301"/>
      <c r="AN60" s="301"/>
      <c r="AO60" s="434">
        <f t="shared" si="11"/>
        <v>24</v>
      </c>
      <c r="AP60" s="270">
        <f t="shared" si="9"/>
        <v>24</v>
      </c>
      <c r="AQ60" s="300">
        <v>238.1</v>
      </c>
      <c r="AR60" s="302"/>
      <c r="AS60" s="302">
        <v>214.3</v>
      </c>
      <c r="AT60" s="302"/>
      <c r="AU60" s="433">
        <f t="shared" si="12"/>
        <v>23.799999999999983</v>
      </c>
      <c r="AV60" s="301">
        <v>238.1</v>
      </c>
      <c r="AW60" s="340"/>
      <c r="AX60" s="340">
        <v>214.3</v>
      </c>
      <c r="AY60" s="340"/>
      <c r="AZ60" s="434">
        <f t="shared" si="13"/>
        <v>23.799999999999983</v>
      </c>
      <c r="BA60" s="300">
        <v>238.1</v>
      </c>
      <c r="BB60" s="302"/>
      <c r="BC60" s="302">
        <v>214.3</v>
      </c>
      <c r="BD60" s="302"/>
      <c r="BE60" s="433">
        <f t="shared" si="14"/>
        <v>23.799999999999983</v>
      </c>
      <c r="BF60" s="300">
        <v>238.1</v>
      </c>
      <c r="BG60" s="302"/>
      <c r="BH60" s="302">
        <v>214.3</v>
      </c>
      <c r="BI60" s="302"/>
      <c r="BJ60" s="433">
        <f t="shared" si="15"/>
        <v>23.799999999999983</v>
      </c>
    </row>
    <row r="61" spans="1:62" ht="15.75" customHeight="1">
      <c r="A61" s="730"/>
      <c r="B61" s="702"/>
      <c r="C61" s="686"/>
      <c r="D61" s="686"/>
      <c r="E61" s="686"/>
      <c r="F61" s="686"/>
      <c r="G61" s="686"/>
      <c r="H61" s="686"/>
      <c r="I61" s="712"/>
      <c r="J61" s="686"/>
      <c r="K61" s="686"/>
      <c r="L61" s="686"/>
      <c r="M61" s="686"/>
      <c r="N61" s="686"/>
      <c r="O61" s="686"/>
      <c r="P61" s="712"/>
      <c r="Q61" s="686"/>
      <c r="R61" s="686"/>
      <c r="S61" s="686"/>
      <c r="T61" s="686"/>
      <c r="U61" s="686"/>
      <c r="V61" s="686"/>
      <c r="W61" s="739"/>
      <c r="X61" s="736"/>
      <c r="Y61" s="723"/>
      <c r="Z61" s="686"/>
      <c r="AA61" s="686"/>
      <c r="AB61" s="686"/>
      <c r="AC61" s="681"/>
      <c r="AD61" s="280" t="s">
        <v>481</v>
      </c>
      <c r="AE61" s="280" t="s">
        <v>15</v>
      </c>
      <c r="AF61" s="280" t="s">
        <v>246</v>
      </c>
      <c r="AG61" s="301">
        <v>0</v>
      </c>
      <c r="AH61" s="301"/>
      <c r="AI61" s="301"/>
      <c r="AJ61" s="301"/>
      <c r="AK61" s="301"/>
      <c r="AL61" s="301"/>
      <c r="AM61" s="301"/>
      <c r="AN61" s="301"/>
      <c r="AO61" s="434">
        <f t="shared" si="11"/>
        <v>0</v>
      </c>
      <c r="AP61" s="270">
        <f t="shared" si="9"/>
        <v>0</v>
      </c>
      <c r="AQ61" s="300">
        <v>0</v>
      </c>
      <c r="AR61" s="302"/>
      <c r="AS61" s="302"/>
      <c r="AT61" s="302"/>
      <c r="AU61" s="433">
        <f t="shared" si="12"/>
        <v>0</v>
      </c>
      <c r="AV61" s="301">
        <v>0</v>
      </c>
      <c r="AW61" s="340"/>
      <c r="AX61" s="340"/>
      <c r="AY61" s="340"/>
      <c r="AZ61" s="434">
        <f t="shared" si="13"/>
        <v>0</v>
      </c>
      <c r="BA61" s="300">
        <v>0</v>
      </c>
      <c r="BB61" s="302"/>
      <c r="BC61" s="302"/>
      <c r="BD61" s="302"/>
      <c r="BE61" s="433">
        <f t="shared" si="14"/>
        <v>0</v>
      </c>
      <c r="BF61" s="300">
        <v>0</v>
      </c>
      <c r="BG61" s="302"/>
      <c r="BH61" s="302"/>
      <c r="BI61" s="302"/>
      <c r="BJ61" s="433">
        <f t="shared" si="15"/>
        <v>0</v>
      </c>
    </row>
    <row r="62" spans="1:62" ht="15.75" customHeight="1">
      <c r="A62" s="730"/>
      <c r="B62" s="702"/>
      <c r="C62" s="686"/>
      <c r="D62" s="686"/>
      <c r="E62" s="686"/>
      <c r="F62" s="686"/>
      <c r="G62" s="686"/>
      <c r="H62" s="686"/>
      <c r="I62" s="712"/>
      <c r="J62" s="686"/>
      <c r="K62" s="686"/>
      <c r="L62" s="686"/>
      <c r="M62" s="686"/>
      <c r="N62" s="686"/>
      <c r="O62" s="686"/>
      <c r="P62" s="712"/>
      <c r="Q62" s="686"/>
      <c r="R62" s="686"/>
      <c r="S62" s="686"/>
      <c r="T62" s="686"/>
      <c r="U62" s="686"/>
      <c r="V62" s="686"/>
      <c r="W62" s="739"/>
      <c r="X62" s="736"/>
      <c r="Y62" s="723"/>
      <c r="Z62" s="686"/>
      <c r="AA62" s="686"/>
      <c r="AB62" s="686"/>
      <c r="AC62" s="681"/>
      <c r="AD62" s="280" t="s">
        <v>481</v>
      </c>
      <c r="AE62" s="280" t="s">
        <v>379</v>
      </c>
      <c r="AF62" s="280" t="s">
        <v>246</v>
      </c>
      <c r="AG62" s="301">
        <v>136.80000000000001</v>
      </c>
      <c r="AH62" s="301">
        <v>136.80000000000001</v>
      </c>
      <c r="AI62" s="301"/>
      <c r="AJ62" s="301"/>
      <c r="AK62" s="301"/>
      <c r="AL62" s="301"/>
      <c r="AM62" s="301"/>
      <c r="AN62" s="301"/>
      <c r="AO62" s="434">
        <f t="shared" si="11"/>
        <v>136.80000000000001</v>
      </c>
      <c r="AP62" s="270">
        <f t="shared" si="9"/>
        <v>136.80000000000001</v>
      </c>
      <c r="AQ62" s="300">
        <v>185</v>
      </c>
      <c r="AR62" s="302"/>
      <c r="AS62" s="302"/>
      <c r="AT62" s="302"/>
      <c r="AU62" s="433">
        <f t="shared" si="12"/>
        <v>185</v>
      </c>
      <c r="AV62" s="301">
        <v>195</v>
      </c>
      <c r="AW62" s="340"/>
      <c r="AX62" s="340"/>
      <c r="AY62" s="340"/>
      <c r="AZ62" s="434">
        <f t="shared" si="13"/>
        <v>195</v>
      </c>
      <c r="BA62" s="300">
        <v>232</v>
      </c>
      <c r="BB62" s="302"/>
      <c r="BC62" s="302"/>
      <c r="BD62" s="302"/>
      <c r="BE62" s="433">
        <f t="shared" si="14"/>
        <v>232</v>
      </c>
      <c r="BF62" s="300">
        <v>232</v>
      </c>
      <c r="BG62" s="302"/>
      <c r="BH62" s="302"/>
      <c r="BI62" s="302"/>
      <c r="BJ62" s="433">
        <f t="shared" si="15"/>
        <v>232</v>
      </c>
    </row>
    <row r="63" spans="1:62" ht="15.75" customHeight="1">
      <c r="A63" s="730"/>
      <c r="B63" s="702"/>
      <c r="C63" s="686"/>
      <c r="D63" s="686"/>
      <c r="E63" s="686"/>
      <c r="F63" s="686"/>
      <c r="G63" s="686"/>
      <c r="H63" s="686"/>
      <c r="I63" s="712"/>
      <c r="J63" s="686"/>
      <c r="K63" s="686"/>
      <c r="L63" s="686"/>
      <c r="M63" s="686"/>
      <c r="N63" s="686"/>
      <c r="O63" s="686"/>
      <c r="P63" s="712"/>
      <c r="Q63" s="686"/>
      <c r="R63" s="686"/>
      <c r="S63" s="686"/>
      <c r="T63" s="686"/>
      <c r="U63" s="686"/>
      <c r="V63" s="686"/>
      <c r="W63" s="739"/>
      <c r="X63" s="736"/>
      <c r="Y63" s="723"/>
      <c r="Z63" s="686"/>
      <c r="AA63" s="686"/>
      <c r="AB63" s="686"/>
      <c r="AC63" s="681"/>
      <c r="AD63" s="280" t="s">
        <v>481</v>
      </c>
      <c r="AE63" s="280" t="s">
        <v>380</v>
      </c>
      <c r="AF63" s="280" t="s">
        <v>246</v>
      </c>
      <c r="AG63" s="301">
        <v>100.9</v>
      </c>
      <c r="AH63" s="301">
        <v>99.2</v>
      </c>
      <c r="AI63" s="301"/>
      <c r="AJ63" s="301"/>
      <c r="AK63" s="301"/>
      <c r="AL63" s="301"/>
      <c r="AM63" s="301"/>
      <c r="AN63" s="301"/>
      <c r="AO63" s="434">
        <f t="shared" si="11"/>
        <v>100.9</v>
      </c>
      <c r="AP63" s="270">
        <f t="shared" si="9"/>
        <v>99.2</v>
      </c>
      <c r="AQ63" s="300">
        <v>148.5</v>
      </c>
      <c r="AR63" s="302"/>
      <c r="AS63" s="302"/>
      <c r="AT63" s="302"/>
      <c r="AU63" s="433">
        <f t="shared" si="12"/>
        <v>148.5</v>
      </c>
      <c r="AV63" s="301">
        <v>150.80000000000001</v>
      </c>
      <c r="AW63" s="340"/>
      <c r="AX63" s="340"/>
      <c r="AY63" s="340"/>
      <c r="AZ63" s="434">
        <f t="shared" si="13"/>
        <v>150.80000000000001</v>
      </c>
      <c r="BA63" s="300">
        <v>185.6</v>
      </c>
      <c r="BB63" s="302"/>
      <c r="BC63" s="302"/>
      <c r="BD63" s="302"/>
      <c r="BE63" s="433">
        <f t="shared" si="14"/>
        <v>185.6</v>
      </c>
      <c r="BF63" s="300">
        <v>185.6</v>
      </c>
      <c r="BG63" s="302"/>
      <c r="BH63" s="302"/>
      <c r="BI63" s="302"/>
      <c r="BJ63" s="433">
        <f t="shared" si="15"/>
        <v>185.6</v>
      </c>
    </row>
    <row r="64" spans="1:62" ht="14.25" customHeight="1">
      <c r="A64" s="730"/>
      <c r="B64" s="702"/>
      <c r="C64" s="686"/>
      <c r="D64" s="686"/>
      <c r="E64" s="686"/>
      <c r="F64" s="686"/>
      <c r="G64" s="686"/>
      <c r="H64" s="686"/>
      <c r="I64" s="712"/>
      <c r="J64" s="686"/>
      <c r="K64" s="686"/>
      <c r="L64" s="686"/>
      <c r="M64" s="686"/>
      <c r="N64" s="686"/>
      <c r="O64" s="686"/>
      <c r="P64" s="712"/>
      <c r="Q64" s="686"/>
      <c r="R64" s="686"/>
      <c r="S64" s="686"/>
      <c r="T64" s="686"/>
      <c r="U64" s="686"/>
      <c r="V64" s="686"/>
      <c r="W64" s="739"/>
      <c r="X64" s="736"/>
      <c r="Y64" s="723"/>
      <c r="Z64" s="686"/>
      <c r="AA64" s="686"/>
      <c r="AB64" s="686"/>
      <c r="AC64" s="681"/>
      <c r="AD64" s="280" t="s">
        <v>481</v>
      </c>
      <c r="AE64" s="280" t="s">
        <v>277</v>
      </c>
      <c r="AF64" s="280" t="s">
        <v>262</v>
      </c>
      <c r="AG64" s="301">
        <v>0</v>
      </c>
      <c r="AH64" s="301"/>
      <c r="AI64" s="301"/>
      <c r="AJ64" s="301"/>
      <c r="AK64" s="301"/>
      <c r="AL64" s="301"/>
      <c r="AM64" s="301"/>
      <c r="AN64" s="301"/>
      <c r="AO64" s="434">
        <f t="shared" si="11"/>
        <v>0</v>
      </c>
      <c r="AP64" s="270">
        <f t="shared" si="9"/>
        <v>0</v>
      </c>
      <c r="AQ64" s="300">
        <v>0</v>
      </c>
      <c r="AR64" s="302"/>
      <c r="AS64" s="302"/>
      <c r="AT64" s="302"/>
      <c r="AU64" s="433">
        <f t="shared" si="12"/>
        <v>0</v>
      </c>
      <c r="AV64" s="301">
        <v>0</v>
      </c>
      <c r="AW64" s="340"/>
      <c r="AX64" s="340"/>
      <c r="AY64" s="340"/>
      <c r="AZ64" s="434">
        <f t="shared" si="13"/>
        <v>0</v>
      </c>
      <c r="BA64" s="300">
        <v>0</v>
      </c>
      <c r="BB64" s="302"/>
      <c r="BC64" s="302"/>
      <c r="BD64" s="302"/>
      <c r="BE64" s="433">
        <f t="shared" si="14"/>
        <v>0</v>
      </c>
      <c r="BF64" s="300">
        <v>0</v>
      </c>
      <c r="BG64" s="302"/>
      <c r="BH64" s="302"/>
      <c r="BI64" s="302"/>
      <c r="BJ64" s="433">
        <f t="shared" si="15"/>
        <v>0</v>
      </c>
    </row>
    <row r="65" spans="1:62" ht="17.25" customHeight="1">
      <c r="A65" s="730"/>
      <c r="B65" s="702"/>
      <c r="C65" s="686"/>
      <c r="D65" s="686"/>
      <c r="E65" s="686"/>
      <c r="F65" s="686"/>
      <c r="G65" s="686"/>
      <c r="H65" s="686"/>
      <c r="I65" s="712"/>
      <c r="J65" s="687"/>
      <c r="K65" s="687"/>
      <c r="L65" s="687"/>
      <c r="M65" s="686"/>
      <c r="N65" s="686"/>
      <c r="O65" s="686"/>
      <c r="P65" s="712"/>
      <c r="Q65" s="687"/>
      <c r="R65" s="687"/>
      <c r="S65" s="687"/>
      <c r="T65" s="687"/>
      <c r="U65" s="687"/>
      <c r="V65" s="687"/>
      <c r="W65" s="739"/>
      <c r="X65" s="736"/>
      <c r="Y65" s="723"/>
      <c r="Z65" s="686"/>
      <c r="AA65" s="686"/>
      <c r="AB65" s="686"/>
      <c r="AC65" s="681"/>
      <c r="AD65" s="280" t="s">
        <v>481</v>
      </c>
      <c r="AE65" s="280" t="s">
        <v>277</v>
      </c>
      <c r="AF65" s="280" t="s">
        <v>262</v>
      </c>
      <c r="AG65" s="301">
        <v>0</v>
      </c>
      <c r="AH65" s="301"/>
      <c r="AI65" s="301"/>
      <c r="AJ65" s="301"/>
      <c r="AK65" s="301"/>
      <c r="AL65" s="301"/>
      <c r="AM65" s="301"/>
      <c r="AN65" s="301"/>
      <c r="AO65" s="434">
        <f t="shared" si="11"/>
        <v>0</v>
      </c>
      <c r="AP65" s="270">
        <f t="shared" si="9"/>
        <v>0</v>
      </c>
      <c r="AQ65" s="300">
        <v>0</v>
      </c>
      <c r="AR65" s="302"/>
      <c r="AS65" s="302"/>
      <c r="AT65" s="302"/>
      <c r="AU65" s="433">
        <f t="shared" si="12"/>
        <v>0</v>
      </c>
      <c r="AV65" s="301">
        <v>0</v>
      </c>
      <c r="AW65" s="340"/>
      <c r="AX65" s="340"/>
      <c r="AY65" s="340"/>
      <c r="AZ65" s="434">
        <f t="shared" si="13"/>
        <v>0</v>
      </c>
      <c r="BA65" s="300">
        <v>0</v>
      </c>
      <c r="BB65" s="302"/>
      <c r="BC65" s="302"/>
      <c r="BD65" s="302"/>
      <c r="BE65" s="433">
        <f t="shared" si="14"/>
        <v>0</v>
      </c>
      <c r="BF65" s="300">
        <v>0</v>
      </c>
      <c r="BG65" s="302"/>
      <c r="BH65" s="302"/>
      <c r="BI65" s="302"/>
      <c r="BJ65" s="433">
        <f t="shared" si="15"/>
        <v>0</v>
      </c>
    </row>
    <row r="66" spans="1:62" ht="12.75" customHeight="1">
      <c r="A66" s="730"/>
      <c r="B66" s="702"/>
      <c r="C66" s="687"/>
      <c r="D66" s="687"/>
      <c r="E66" s="687"/>
      <c r="F66" s="687"/>
      <c r="G66" s="687"/>
      <c r="H66" s="687"/>
      <c r="I66" s="713"/>
      <c r="J66" s="262"/>
      <c r="K66" s="262"/>
      <c r="L66" s="262"/>
      <c r="M66" s="687"/>
      <c r="N66" s="687"/>
      <c r="O66" s="687"/>
      <c r="P66" s="713"/>
      <c r="Q66" s="262"/>
      <c r="R66" s="262"/>
      <c r="S66" s="262"/>
      <c r="T66" s="262"/>
      <c r="U66" s="262"/>
      <c r="V66" s="262"/>
      <c r="W66" s="740"/>
      <c r="X66" s="737"/>
      <c r="Y66" s="724"/>
      <c r="Z66" s="687"/>
      <c r="AA66" s="687"/>
      <c r="AB66" s="687"/>
      <c r="AC66" s="681"/>
      <c r="AD66" s="280" t="s">
        <v>481</v>
      </c>
      <c r="AE66" s="280" t="s">
        <v>309</v>
      </c>
      <c r="AF66" s="280" t="s">
        <v>246</v>
      </c>
      <c r="AG66" s="301">
        <v>0</v>
      </c>
      <c r="AH66" s="301"/>
      <c r="AI66" s="301"/>
      <c r="AJ66" s="301"/>
      <c r="AK66" s="301"/>
      <c r="AL66" s="301"/>
      <c r="AM66" s="301"/>
      <c r="AN66" s="301"/>
      <c r="AO66" s="434">
        <f t="shared" si="11"/>
        <v>0</v>
      </c>
      <c r="AP66" s="270">
        <f t="shared" si="9"/>
        <v>0</v>
      </c>
      <c r="AQ66" s="300">
        <v>0</v>
      </c>
      <c r="AR66" s="302"/>
      <c r="AS66" s="302"/>
      <c r="AT66" s="302"/>
      <c r="AU66" s="433">
        <f t="shared" si="12"/>
        <v>0</v>
      </c>
      <c r="AV66" s="301">
        <v>0</v>
      </c>
      <c r="AW66" s="340"/>
      <c r="AX66" s="340"/>
      <c r="AY66" s="340"/>
      <c r="AZ66" s="434">
        <f t="shared" si="13"/>
        <v>0</v>
      </c>
      <c r="BA66" s="300">
        <v>0</v>
      </c>
      <c r="BB66" s="302"/>
      <c r="BC66" s="302"/>
      <c r="BD66" s="302"/>
      <c r="BE66" s="433">
        <f t="shared" si="14"/>
        <v>0</v>
      </c>
      <c r="BF66" s="300">
        <v>0</v>
      </c>
      <c r="BG66" s="302"/>
      <c r="BH66" s="302"/>
      <c r="BI66" s="302"/>
      <c r="BJ66" s="433">
        <f t="shared" si="15"/>
        <v>0</v>
      </c>
    </row>
    <row r="67" spans="1:62" ht="51" customHeight="1">
      <c r="A67" s="731"/>
      <c r="B67" s="703"/>
      <c r="C67" s="324"/>
      <c r="D67" s="324"/>
      <c r="E67" s="324"/>
      <c r="F67" s="324"/>
      <c r="G67" s="324"/>
      <c r="H67" s="324"/>
      <c r="I67" s="324"/>
      <c r="J67" s="324"/>
      <c r="K67" s="324"/>
      <c r="L67" s="324"/>
      <c r="M67" s="275" t="s">
        <v>34</v>
      </c>
      <c r="N67" s="276"/>
      <c r="O67" s="276"/>
      <c r="P67" s="296">
        <v>30</v>
      </c>
      <c r="Q67" s="275"/>
      <c r="R67" s="275"/>
      <c r="S67" s="275"/>
      <c r="T67" s="275"/>
      <c r="U67" s="275"/>
      <c r="V67" s="275"/>
      <c r="W67" s="275"/>
      <c r="X67" s="275"/>
      <c r="Y67" s="275"/>
      <c r="Z67" s="435"/>
      <c r="AA67" s="278"/>
      <c r="AB67" s="436"/>
      <c r="AC67" s="682"/>
      <c r="AD67" s="280" t="s">
        <v>481</v>
      </c>
      <c r="AE67" s="280" t="s">
        <v>297</v>
      </c>
      <c r="AF67" s="280" t="s">
        <v>246</v>
      </c>
      <c r="AG67" s="301">
        <v>0</v>
      </c>
      <c r="AH67" s="301"/>
      <c r="AI67" s="301"/>
      <c r="AJ67" s="301"/>
      <c r="AK67" s="301"/>
      <c r="AL67" s="301"/>
      <c r="AM67" s="301"/>
      <c r="AN67" s="301"/>
      <c r="AO67" s="434">
        <f t="shared" si="11"/>
        <v>0</v>
      </c>
      <c r="AP67" s="270">
        <f t="shared" si="9"/>
        <v>0</v>
      </c>
      <c r="AQ67" s="300">
        <v>0</v>
      </c>
      <c r="AR67" s="302"/>
      <c r="AS67" s="302"/>
      <c r="AT67" s="302"/>
      <c r="AU67" s="433">
        <f t="shared" si="12"/>
        <v>0</v>
      </c>
      <c r="AV67" s="301">
        <v>0</v>
      </c>
      <c r="AW67" s="340"/>
      <c r="AX67" s="340"/>
      <c r="AY67" s="340"/>
      <c r="AZ67" s="434">
        <f t="shared" si="13"/>
        <v>0</v>
      </c>
      <c r="BA67" s="300">
        <v>0</v>
      </c>
      <c r="BB67" s="302"/>
      <c r="BC67" s="302"/>
      <c r="BD67" s="302"/>
      <c r="BE67" s="433">
        <f t="shared" si="14"/>
        <v>0</v>
      </c>
      <c r="BF67" s="300">
        <v>0</v>
      </c>
      <c r="BG67" s="302"/>
      <c r="BH67" s="302"/>
      <c r="BI67" s="302"/>
      <c r="BJ67" s="433">
        <f t="shared" si="15"/>
        <v>0</v>
      </c>
    </row>
    <row r="68" spans="1:62" ht="0.75" hidden="1" customHeight="1">
      <c r="A68" s="432"/>
      <c r="B68" s="553"/>
      <c r="C68" s="262"/>
      <c r="D68" s="262"/>
      <c r="E68" s="262"/>
      <c r="F68" s="262"/>
      <c r="G68" s="262"/>
      <c r="H68" s="262"/>
      <c r="I68" s="263"/>
      <c r="J68" s="262"/>
      <c r="K68" s="262"/>
      <c r="L68" s="262"/>
      <c r="M68" s="262"/>
      <c r="N68" s="262"/>
      <c r="O68" s="262"/>
      <c r="P68" s="437"/>
      <c r="Q68" s="262"/>
      <c r="R68" s="262"/>
      <c r="S68" s="262"/>
      <c r="T68" s="262"/>
      <c r="U68" s="262"/>
      <c r="V68" s="262"/>
      <c r="W68" s="262"/>
      <c r="X68" s="262"/>
      <c r="Y68" s="262"/>
      <c r="Z68" s="262"/>
      <c r="AA68" s="262"/>
      <c r="AB68" s="429"/>
      <c r="AC68" s="317"/>
      <c r="AD68" s="280"/>
      <c r="AE68" s="280"/>
      <c r="AF68" s="280"/>
      <c r="AG68" s="301"/>
      <c r="AH68" s="301"/>
      <c r="AI68" s="301"/>
      <c r="AJ68" s="301"/>
      <c r="AK68" s="301"/>
      <c r="AL68" s="301"/>
      <c r="AM68" s="301"/>
      <c r="AN68" s="301"/>
      <c r="AO68" s="434">
        <f t="shared" si="11"/>
        <v>0</v>
      </c>
      <c r="AP68" s="270">
        <f t="shared" si="9"/>
        <v>0</v>
      </c>
      <c r="AQ68" s="300"/>
      <c r="AR68" s="302"/>
      <c r="AS68" s="302"/>
      <c r="AT68" s="302"/>
      <c r="AU68" s="433">
        <f t="shared" si="12"/>
        <v>0</v>
      </c>
      <c r="AV68" s="301"/>
      <c r="AW68" s="340"/>
      <c r="AX68" s="340"/>
      <c r="AY68" s="340"/>
      <c r="AZ68" s="434">
        <f t="shared" si="13"/>
        <v>0</v>
      </c>
      <c r="BA68" s="300"/>
      <c r="BB68" s="302"/>
      <c r="BC68" s="302"/>
      <c r="BD68" s="302"/>
      <c r="BE68" s="433">
        <f t="shared" si="14"/>
        <v>0</v>
      </c>
      <c r="BF68" s="300"/>
      <c r="BG68" s="302"/>
      <c r="BH68" s="302"/>
      <c r="BI68" s="302"/>
      <c r="BJ68" s="433">
        <f t="shared" si="15"/>
        <v>0</v>
      </c>
    </row>
    <row r="69" spans="1:62" ht="143.25" customHeight="1">
      <c r="A69" s="432" t="s">
        <v>124</v>
      </c>
      <c r="B69" s="271">
        <v>6612</v>
      </c>
      <c r="C69" s="275" t="s">
        <v>79</v>
      </c>
      <c r="D69" s="563" t="s">
        <v>125</v>
      </c>
      <c r="E69" s="275" t="s">
        <v>408</v>
      </c>
      <c r="F69" s="275"/>
      <c r="G69" s="275"/>
      <c r="H69" s="275"/>
      <c r="I69" s="285"/>
      <c r="J69" s="275"/>
      <c r="K69" s="275"/>
      <c r="L69" s="275"/>
      <c r="M69" s="275" t="s">
        <v>34</v>
      </c>
      <c r="N69" s="275"/>
      <c r="O69" s="275"/>
      <c r="P69" s="277">
        <v>30</v>
      </c>
      <c r="Q69" s="262"/>
      <c r="R69" s="262"/>
      <c r="S69" s="262"/>
      <c r="T69" s="262"/>
      <c r="U69" s="262"/>
      <c r="V69" s="262"/>
      <c r="W69" s="262" t="s">
        <v>434</v>
      </c>
      <c r="X69" s="275" t="s">
        <v>126</v>
      </c>
      <c r="Y69" s="275" t="s">
        <v>127</v>
      </c>
      <c r="Z69" s="278" t="s">
        <v>81</v>
      </c>
      <c r="AA69" s="278" t="s">
        <v>82</v>
      </c>
      <c r="AB69" s="431" t="s">
        <v>83</v>
      </c>
      <c r="AC69" s="317"/>
      <c r="AD69" s="280" t="s">
        <v>482</v>
      </c>
      <c r="AE69" s="280" t="s">
        <v>281</v>
      </c>
      <c r="AF69" s="280" t="s">
        <v>282</v>
      </c>
      <c r="AG69" s="282">
        <v>0</v>
      </c>
      <c r="AH69" s="282"/>
      <c r="AI69" s="282"/>
      <c r="AJ69" s="282"/>
      <c r="AK69" s="282"/>
      <c r="AL69" s="282"/>
      <c r="AM69" s="282"/>
      <c r="AN69" s="282"/>
      <c r="AO69" s="434">
        <f t="shared" si="11"/>
        <v>0</v>
      </c>
      <c r="AP69" s="270">
        <f t="shared" si="9"/>
        <v>0</v>
      </c>
      <c r="AQ69" s="281">
        <v>70</v>
      </c>
      <c r="AR69" s="267"/>
      <c r="AS69" s="267"/>
      <c r="AT69" s="267"/>
      <c r="AU69" s="433">
        <f t="shared" si="12"/>
        <v>70</v>
      </c>
      <c r="AV69" s="282">
        <v>70</v>
      </c>
      <c r="AW69" s="269"/>
      <c r="AX69" s="269"/>
      <c r="AY69" s="269"/>
      <c r="AZ69" s="434">
        <f t="shared" si="13"/>
        <v>70</v>
      </c>
      <c r="BA69" s="281">
        <v>70</v>
      </c>
      <c r="BB69" s="267"/>
      <c r="BC69" s="267"/>
      <c r="BD69" s="267"/>
      <c r="BE69" s="433">
        <f t="shared" si="14"/>
        <v>70</v>
      </c>
      <c r="BF69" s="281">
        <v>70</v>
      </c>
      <c r="BG69" s="267"/>
      <c r="BH69" s="267"/>
      <c r="BI69" s="267"/>
      <c r="BJ69" s="433">
        <f t="shared" si="15"/>
        <v>70</v>
      </c>
    </row>
    <row r="70" spans="1:62" ht="64.5" customHeight="1">
      <c r="A70" s="432" t="s">
        <v>128</v>
      </c>
      <c r="B70" s="271">
        <v>6617</v>
      </c>
      <c r="C70" s="275" t="s">
        <v>31</v>
      </c>
      <c r="D70" s="275" t="s">
        <v>39</v>
      </c>
      <c r="E70" s="275" t="s">
        <v>129</v>
      </c>
      <c r="F70" s="275" t="s">
        <v>47</v>
      </c>
      <c r="G70" s="275"/>
      <c r="H70" s="275"/>
      <c r="I70" s="285">
        <v>20</v>
      </c>
      <c r="J70" s="275"/>
      <c r="K70" s="275"/>
      <c r="L70" s="275"/>
      <c r="M70" s="275" t="s">
        <v>48</v>
      </c>
      <c r="N70" s="275"/>
      <c r="O70" s="275"/>
      <c r="P70" s="277" t="s">
        <v>424</v>
      </c>
      <c r="Q70" s="262"/>
      <c r="R70" s="262"/>
      <c r="S70" s="262"/>
      <c r="T70" s="262"/>
      <c r="U70" s="262"/>
      <c r="V70" s="262"/>
      <c r="W70" s="323" t="s">
        <v>56</v>
      </c>
      <c r="X70" s="323" t="s">
        <v>54</v>
      </c>
      <c r="Y70" s="323" t="s">
        <v>214</v>
      </c>
      <c r="Z70" s="262" t="s">
        <v>417</v>
      </c>
      <c r="AA70" s="262" t="s">
        <v>284</v>
      </c>
      <c r="AB70" s="275" t="s">
        <v>36</v>
      </c>
      <c r="AC70" s="317"/>
      <c r="AD70" s="280" t="s">
        <v>484</v>
      </c>
      <c r="AE70" s="280" t="s">
        <v>304</v>
      </c>
      <c r="AF70" s="280" t="s">
        <v>246</v>
      </c>
      <c r="AG70" s="282">
        <v>0</v>
      </c>
      <c r="AH70" s="282"/>
      <c r="AI70" s="282"/>
      <c r="AJ70" s="282"/>
      <c r="AK70" s="282"/>
      <c r="AL70" s="282"/>
      <c r="AM70" s="282"/>
      <c r="AN70" s="282"/>
      <c r="AO70" s="434">
        <f t="shared" si="11"/>
        <v>0</v>
      </c>
      <c r="AP70" s="270">
        <f t="shared" si="9"/>
        <v>0</v>
      </c>
      <c r="AQ70" s="281">
        <v>0</v>
      </c>
      <c r="AR70" s="267"/>
      <c r="AS70" s="267"/>
      <c r="AT70" s="267"/>
      <c r="AU70" s="433">
        <f t="shared" si="12"/>
        <v>0</v>
      </c>
      <c r="AV70" s="282">
        <v>0</v>
      </c>
      <c r="AW70" s="269"/>
      <c r="AX70" s="269"/>
      <c r="AY70" s="269"/>
      <c r="AZ70" s="434">
        <f t="shared" si="13"/>
        <v>0</v>
      </c>
      <c r="BA70" s="281">
        <v>0</v>
      </c>
      <c r="BB70" s="267"/>
      <c r="BC70" s="267"/>
      <c r="BD70" s="267"/>
      <c r="BE70" s="433">
        <f t="shared" si="14"/>
        <v>0</v>
      </c>
      <c r="BF70" s="281">
        <v>0</v>
      </c>
      <c r="BG70" s="267"/>
      <c r="BH70" s="267"/>
      <c r="BI70" s="267"/>
      <c r="BJ70" s="433">
        <f t="shared" si="15"/>
        <v>0</v>
      </c>
    </row>
    <row r="71" spans="1:62" ht="171" customHeight="1">
      <c r="A71" s="694" t="s">
        <v>86</v>
      </c>
      <c r="B71" s="553">
        <v>6618</v>
      </c>
      <c r="C71" s="324"/>
      <c r="D71" s="324"/>
      <c r="E71" s="324"/>
      <c r="F71" s="324"/>
      <c r="G71" s="324"/>
      <c r="H71" s="324"/>
      <c r="I71" s="324"/>
      <c r="J71" s="324"/>
      <c r="K71" s="324"/>
      <c r="L71" s="324"/>
      <c r="M71" s="275" t="s">
        <v>34</v>
      </c>
      <c r="N71" s="276"/>
      <c r="O71" s="276"/>
      <c r="P71" s="296">
        <v>30</v>
      </c>
      <c r="Q71" s="275"/>
      <c r="R71" s="275"/>
      <c r="S71" s="275"/>
      <c r="T71" s="275"/>
      <c r="U71" s="275"/>
      <c r="V71" s="275"/>
      <c r="W71" s="275"/>
      <c r="X71" s="275"/>
      <c r="Y71" s="275"/>
      <c r="Z71" s="304" t="s">
        <v>58</v>
      </c>
      <c r="AA71" s="287" t="s">
        <v>418</v>
      </c>
      <c r="AB71" s="431" t="s">
        <v>36</v>
      </c>
      <c r="AC71" s="317"/>
      <c r="AD71" s="280" t="s">
        <v>485</v>
      </c>
      <c r="AE71" s="280" t="s">
        <v>68</v>
      </c>
      <c r="AF71" s="280" t="s">
        <v>272</v>
      </c>
      <c r="AG71" s="282">
        <v>248.5</v>
      </c>
      <c r="AH71" s="282">
        <v>248.5</v>
      </c>
      <c r="AI71" s="282"/>
      <c r="AJ71" s="282"/>
      <c r="AK71" s="282"/>
      <c r="AL71" s="282"/>
      <c r="AM71" s="282"/>
      <c r="AN71" s="282"/>
      <c r="AO71" s="434">
        <f t="shared" si="11"/>
        <v>248.5</v>
      </c>
      <c r="AP71" s="270">
        <f t="shared" si="9"/>
        <v>248.5</v>
      </c>
      <c r="AQ71" s="281"/>
      <c r="AR71" s="267"/>
      <c r="AS71" s="267"/>
      <c r="AT71" s="267"/>
      <c r="AU71" s="433">
        <f t="shared" si="12"/>
        <v>0</v>
      </c>
      <c r="AV71" s="282"/>
      <c r="AW71" s="269"/>
      <c r="AX71" s="269"/>
      <c r="AY71" s="269"/>
      <c r="AZ71" s="434">
        <f t="shared" si="13"/>
        <v>0</v>
      </c>
      <c r="BA71" s="281"/>
      <c r="BB71" s="267"/>
      <c r="BC71" s="267"/>
      <c r="BD71" s="267"/>
      <c r="BE71" s="433">
        <f t="shared" si="14"/>
        <v>0</v>
      </c>
      <c r="BF71" s="281"/>
      <c r="BG71" s="267"/>
      <c r="BH71" s="267"/>
      <c r="BI71" s="267"/>
      <c r="BJ71" s="433">
        <f t="shared" si="15"/>
        <v>0</v>
      </c>
    </row>
    <row r="72" spans="1:62">
      <c r="A72" s="714"/>
      <c r="B72" s="553"/>
      <c r="C72" s="324"/>
      <c r="D72" s="324"/>
      <c r="E72" s="324"/>
      <c r="F72" s="324"/>
      <c r="G72" s="324"/>
      <c r="H72" s="324"/>
      <c r="I72" s="324"/>
      <c r="J72" s="324"/>
      <c r="K72" s="324"/>
      <c r="L72" s="324"/>
      <c r="M72" s="275"/>
      <c r="N72" s="276"/>
      <c r="O72" s="276"/>
      <c r="P72" s="296"/>
      <c r="Q72" s="262"/>
      <c r="R72" s="262"/>
      <c r="S72" s="262"/>
      <c r="T72" s="262"/>
      <c r="U72" s="262"/>
      <c r="V72" s="262"/>
      <c r="W72" s="262"/>
      <c r="X72" s="275"/>
      <c r="Y72" s="275"/>
      <c r="Z72" s="304"/>
      <c r="AA72" s="287"/>
      <c r="AB72" s="431"/>
      <c r="AC72" s="317"/>
      <c r="AD72" s="265" t="s">
        <v>491</v>
      </c>
      <c r="AE72" s="265" t="s">
        <v>57</v>
      </c>
      <c r="AF72" s="265" t="s">
        <v>272</v>
      </c>
      <c r="AG72" s="282"/>
      <c r="AH72" s="282"/>
      <c r="AI72" s="282"/>
      <c r="AJ72" s="282"/>
      <c r="AK72" s="282"/>
      <c r="AL72" s="282"/>
      <c r="AM72" s="282"/>
      <c r="AN72" s="282"/>
      <c r="AO72" s="434"/>
      <c r="AP72" s="270">
        <f t="shared" si="9"/>
        <v>0</v>
      </c>
      <c r="AQ72" s="281"/>
      <c r="AR72" s="267"/>
      <c r="AS72" s="267"/>
      <c r="AT72" s="267"/>
      <c r="AU72" s="433">
        <f t="shared" si="12"/>
        <v>0</v>
      </c>
      <c r="AV72" s="282"/>
      <c r="AW72" s="269"/>
      <c r="AX72" s="269"/>
      <c r="AY72" s="269"/>
      <c r="AZ72" s="434">
        <f t="shared" si="13"/>
        <v>0</v>
      </c>
      <c r="BA72" s="281"/>
      <c r="BB72" s="267"/>
      <c r="BC72" s="267"/>
      <c r="BD72" s="267"/>
      <c r="BE72" s="433">
        <f t="shared" si="14"/>
        <v>0</v>
      </c>
      <c r="BF72" s="281"/>
      <c r="BG72" s="267"/>
      <c r="BH72" s="267"/>
      <c r="BI72" s="267"/>
      <c r="BJ72" s="433">
        <f t="shared" si="15"/>
        <v>0</v>
      </c>
    </row>
    <row r="73" spans="1:62">
      <c r="A73" s="714"/>
      <c r="B73" s="553"/>
      <c r="C73" s="324"/>
      <c r="D73" s="324"/>
      <c r="E73" s="324"/>
      <c r="F73" s="324"/>
      <c r="G73" s="324"/>
      <c r="H73" s="324"/>
      <c r="I73" s="324"/>
      <c r="J73" s="324"/>
      <c r="K73" s="324"/>
      <c r="L73" s="324"/>
      <c r="M73" s="275"/>
      <c r="N73" s="276"/>
      <c r="O73" s="276"/>
      <c r="P73" s="296"/>
      <c r="Q73" s="262"/>
      <c r="R73" s="262"/>
      <c r="S73" s="262"/>
      <c r="T73" s="262"/>
      <c r="U73" s="262"/>
      <c r="V73" s="262"/>
      <c r="W73" s="262"/>
      <c r="X73" s="275"/>
      <c r="Y73" s="275"/>
      <c r="Z73" s="304"/>
      <c r="AA73" s="287"/>
      <c r="AB73" s="431"/>
      <c r="AC73" s="317"/>
      <c r="AD73" s="280" t="s">
        <v>485</v>
      </c>
      <c r="AE73" s="280" t="s">
        <v>428</v>
      </c>
      <c r="AF73" s="280" t="s">
        <v>272</v>
      </c>
      <c r="AG73" s="301">
        <v>82.6</v>
      </c>
      <c r="AH73" s="301">
        <v>82.6</v>
      </c>
      <c r="AI73" s="301"/>
      <c r="AJ73" s="301"/>
      <c r="AK73" s="301"/>
      <c r="AL73" s="301"/>
      <c r="AM73" s="301"/>
      <c r="AN73" s="340"/>
      <c r="AO73" s="270">
        <f>AG73-AI73-AK73-AM73</f>
        <v>82.6</v>
      </c>
      <c r="AP73" s="270">
        <f t="shared" si="9"/>
        <v>82.6</v>
      </c>
      <c r="AQ73" s="300">
        <v>1462.5</v>
      </c>
      <c r="AR73" s="302"/>
      <c r="AS73" s="302"/>
      <c r="AT73" s="302"/>
      <c r="AU73" s="433">
        <f t="shared" si="12"/>
        <v>1462.5</v>
      </c>
      <c r="AV73" s="301">
        <v>702.8</v>
      </c>
      <c r="AW73" s="340"/>
      <c r="AX73" s="340"/>
      <c r="AY73" s="340"/>
      <c r="AZ73" s="434">
        <f t="shared" si="13"/>
        <v>702.8</v>
      </c>
      <c r="BA73" s="300">
        <v>454.7</v>
      </c>
      <c r="BB73" s="302"/>
      <c r="BC73" s="302"/>
      <c r="BD73" s="302"/>
      <c r="BE73" s="433">
        <f t="shared" si="14"/>
        <v>454.7</v>
      </c>
      <c r="BF73" s="300">
        <v>454.7</v>
      </c>
      <c r="BG73" s="302"/>
      <c r="BH73" s="302"/>
      <c r="BI73" s="302"/>
      <c r="BJ73" s="433">
        <f t="shared" si="15"/>
        <v>454.7</v>
      </c>
    </row>
    <row r="74" spans="1:62">
      <c r="A74" s="714"/>
      <c r="B74" s="553"/>
      <c r="C74" s="324"/>
      <c r="D74" s="324"/>
      <c r="E74" s="324"/>
      <c r="F74" s="324"/>
      <c r="G74" s="324"/>
      <c r="H74" s="324"/>
      <c r="I74" s="324"/>
      <c r="J74" s="324"/>
      <c r="K74" s="324"/>
      <c r="L74" s="324"/>
      <c r="M74" s="275"/>
      <c r="N74" s="276"/>
      <c r="O74" s="276"/>
      <c r="P74" s="296"/>
      <c r="Q74" s="262"/>
      <c r="R74" s="262"/>
      <c r="S74" s="262"/>
      <c r="T74" s="262"/>
      <c r="U74" s="262"/>
      <c r="V74" s="262"/>
      <c r="W74" s="262"/>
      <c r="X74" s="275"/>
      <c r="Y74" s="275"/>
      <c r="Z74" s="304"/>
      <c r="AA74" s="287"/>
      <c r="AB74" s="431"/>
      <c r="AC74" s="317"/>
      <c r="AD74" s="280" t="s">
        <v>491</v>
      </c>
      <c r="AE74" s="280" t="s">
        <v>371</v>
      </c>
      <c r="AF74" s="280" t="s">
        <v>272</v>
      </c>
      <c r="AG74" s="301">
        <v>5</v>
      </c>
      <c r="AH74" s="301">
        <v>4</v>
      </c>
      <c r="AI74" s="301"/>
      <c r="AJ74" s="301"/>
      <c r="AK74" s="301"/>
      <c r="AL74" s="301"/>
      <c r="AM74" s="301"/>
      <c r="AN74" s="340"/>
      <c r="AO74" s="270">
        <f>AG74-AI74-AK74-AM74</f>
        <v>5</v>
      </c>
      <c r="AP74" s="270">
        <f t="shared" si="9"/>
        <v>4</v>
      </c>
      <c r="AQ74" s="300"/>
      <c r="AR74" s="302"/>
      <c r="AS74" s="302"/>
      <c r="AT74" s="302"/>
      <c r="AU74" s="268"/>
      <c r="AV74" s="301"/>
      <c r="AW74" s="340"/>
      <c r="AX74" s="340"/>
      <c r="AY74" s="340"/>
      <c r="AZ74" s="270"/>
      <c r="BA74" s="300"/>
      <c r="BB74" s="302"/>
      <c r="BC74" s="302"/>
      <c r="BD74" s="302"/>
      <c r="BE74" s="268"/>
      <c r="BF74" s="300"/>
      <c r="BG74" s="302"/>
      <c r="BH74" s="302"/>
      <c r="BI74" s="302"/>
      <c r="BJ74" s="268"/>
    </row>
    <row r="75" spans="1:62" ht="12.75" customHeight="1">
      <c r="A75" s="695"/>
      <c r="B75" s="553"/>
      <c r="C75" s="324"/>
      <c r="D75" s="324"/>
      <c r="E75" s="324"/>
      <c r="F75" s="324"/>
      <c r="G75" s="324"/>
      <c r="H75" s="324"/>
      <c r="I75" s="324"/>
      <c r="J75" s="324"/>
      <c r="K75" s="324"/>
      <c r="L75" s="324"/>
      <c r="M75" s="275"/>
      <c r="N75" s="276"/>
      <c r="O75" s="276"/>
      <c r="P75" s="296"/>
      <c r="Q75" s="262"/>
      <c r="R75" s="262"/>
      <c r="S75" s="262"/>
      <c r="T75" s="262"/>
      <c r="U75" s="262"/>
      <c r="V75" s="262"/>
      <c r="W75" s="262"/>
      <c r="X75" s="275"/>
      <c r="Y75" s="275"/>
      <c r="Z75" s="304"/>
      <c r="AA75" s="287"/>
      <c r="AB75" s="431"/>
      <c r="AC75" s="317"/>
      <c r="AD75" s="280" t="s">
        <v>485</v>
      </c>
      <c r="AE75" s="280" t="s">
        <v>371</v>
      </c>
      <c r="AF75" s="280" t="s">
        <v>272</v>
      </c>
      <c r="AG75" s="301">
        <v>0</v>
      </c>
      <c r="AH75" s="301"/>
      <c r="AI75" s="301"/>
      <c r="AJ75" s="301"/>
      <c r="AK75" s="301"/>
      <c r="AL75" s="301"/>
      <c r="AM75" s="301"/>
      <c r="AN75" s="340"/>
      <c r="AO75" s="270">
        <f>AG75-AI75-AK75-AM75</f>
        <v>0</v>
      </c>
      <c r="AP75" s="270">
        <f t="shared" si="9"/>
        <v>0</v>
      </c>
      <c r="AQ75" s="300"/>
      <c r="AR75" s="302"/>
      <c r="AS75" s="302"/>
      <c r="AT75" s="302"/>
      <c r="AU75" s="268"/>
      <c r="AV75" s="301"/>
      <c r="AW75" s="340"/>
      <c r="AX75" s="340"/>
      <c r="AY75" s="340"/>
      <c r="AZ75" s="270"/>
      <c r="BA75" s="300"/>
      <c r="BB75" s="302"/>
      <c r="BC75" s="302"/>
      <c r="BD75" s="302"/>
      <c r="BE75" s="268"/>
      <c r="BF75" s="300"/>
      <c r="BG75" s="302"/>
      <c r="BH75" s="302"/>
      <c r="BI75" s="302"/>
      <c r="BJ75" s="268"/>
    </row>
    <row r="76" spans="1:62" s="251" customFormat="1" ht="14.25" hidden="1" customHeight="1">
      <c r="A76" s="424" t="s">
        <v>475</v>
      </c>
      <c r="B76" s="243">
        <v>6700</v>
      </c>
      <c r="C76" s="244" t="s">
        <v>234</v>
      </c>
      <c r="D76" s="244" t="s">
        <v>234</v>
      </c>
      <c r="E76" s="244" t="s">
        <v>234</v>
      </c>
      <c r="F76" s="244" t="s">
        <v>234</v>
      </c>
      <c r="G76" s="244" t="s">
        <v>234</v>
      </c>
      <c r="H76" s="244" t="s">
        <v>234</v>
      </c>
      <c r="I76" s="244" t="s">
        <v>234</v>
      </c>
      <c r="J76" s="244" t="s">
        <v>234</v>
      </c>
      <c r="K76" s="244" t="s">
        <v>234</v>
      </c>
      <c r="L76" s="244" t="s">
        <v>234</v>
      </c>
      <c r="M76" s="244" t="s">
        <v>234</v>
      </c>
      <c r="N76" s="244" t="s">
        <v>234</v>
      </c>
      <c r="O76" s="244" t="s">
        <v>234</v>
      </c>
      <c r="P76" s="244" t="s">
        <v>234</v>
      </c>
      <c r="Q76" s="246" t="s">
        <v>234</v>
      </c>
      <c r="R76" s="246" t="s">
        <v>234</v>
      </c>
      <c r="S76" s="246" t="s">
        <v>234</v>
      </c>
      <c r="T76" s="246" t="s">
        <v>234</v>
      </c>
      <c r="U76" s="246" t="s">
        <v>234</v>
      </c>
      <c r="V76" s="246" t="s">
        <v>234</v>
      </c>
      <c r="W76" s="246" t="s">
        <v>234</v>
      </c>
      <c r="X76" s="244" t="s">
        <v>234</v>
      </c>
      <c r="Y76" s="244" t="s">
        <v>234</v>
      </c>
      <c r="Z76" s="244" t="s">
        <v>234</v>
      </c>
      <c r="AA76" s="244" t="s">
        <v>234</v>
      </c>
      <c r="AB76" s="244" t="s">
        <v>234</v>
      </c>
      <c r="AC76" s="244" t="s">
        <v>234</v>
      </c>
      <c r="AD76" s="247" t="s">
        <v>234</v>
      </c>
      <c r="AE76" s="247"/>
      <c r="AF76" s="247"/>
      <c r="AG76" s="250">
        <f t="shared" ref="AG76:AT76" si="16">AG78+AG79</f>
        <v>0</v>
      </c>
      <c r="AH76" s="250"/>
      <c r="AI76" s="250">
        <f t="shared" si="16"/>
        <v>0</v>
      </c>
      <c r="AJ76" s="250"/>
      <c r="AK76" s="250">
        <f t="shared" si="16"/>
        <v>0</v>
      </c>
      <c r="AL76" s="250"/>
      <c r="AM76" s="250">
        <f t="shared" si="16"/>
        <v>0</v>
      </c>
      <c r="AN76" s="250"/>
      <c r="AO76" s="326">
        <f>AO78+AO79</f>
        <v>0</v>
      </c>
      <c r="AP76" s="270">
        <f t="shared" si="9"/>
        <v>0</v>
      </c>
      <c r="AQ76" s="248">
        <f t="shared" si="16"/>
        <v>0</v>
      </c>
      <c r="AR76" s="248">
        <f t="shared" si="16"/>
        <v>0</v>
      </c>
      <c r="AS76" s="248">
        <f t="shared" si="16"/>
        <v>0</v>
      </c>
      <c r="AT76" s="248">
        <f t="shared" si="16"/>
        <v>0</v>
      </c>
      <c r="AU76" s="249">
        <f t="shared" ref="AU76:AZ76" si="17">AU78+AU79</f>
        <v>0</v>
      </c>
      <c r="AV76" s="250">
        <f t="shared" si="17"/>
        <v>0</v>
      </c>
      <c r="AW76" s="250">
        <f t="shared" si="17"/>
        <v>0</v>
      </c>
      <c r="AX76" s="250">
        <f t="shared" si="17"/>
        <v>0</v>
      </c>
      <c r="AY76" s="250">
        <f t="shared" si="17"/>
        <v>0</v>
      </c>
      <c r="AZ76" s="326">
        <f t="shared" si="17"/>
        <v>0</v>
      </c>
      <c r="BA76" s="248">
        <f t="shared" ref="BA76:BJ76" si="18">BA78+BA79</f>
        <v>0</v>
      </c>
      <c r="BB76" s="248">
        <f t="shared" si="18"/>
        <v>0</v>
      </c>
      <c r="BC76" s="248">
        <f t="shared" si="18"/>
        <v>0</v>
      </c>
      <c r="BD76" s="248">
        <f t="shared" si="18"/>
        <v>0</v>
      </c>
      <c r="BE76" s="249">
        <f t="shared" si="18"/>
        <v>0</v>
      </c>
      <c r="BF76" s="248">
        <f t="shared" si="18"/>
        <v>0</v>
      </c>
      <c r="BG76" s="248">
        <f t="shared" si="18"/>
        <v>0</v>
      </c>
      <c r="BH76" s="248">
        <f t="shared" si="18"/>
        <v>0</v>
      </c>
      <c r="BI76" s="248">
        <f t="shared" si="18"/>
        <v>0</v>
      </c>
      <c r="BJ76" s="249">
        <f t="shared" si="18"/>
        <v>0</v>
      </c>
    </row>
    <row r="77" spans="1:62" ht="12.75" hidden="1" customHeight="1">
      <c r="A77" s="425" t="s">
        <v>415</v>
      </c>
      <c r="B77" s="253"/>
      <c r="C77" s="254"/>
      <c r="D77" s="254"/>
      <c r="E77" s="254"/>
      <c r="F77" s="683"/>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7"/>
      <c r="AE77" s="257"/>
      <c r="AF77" s="257"/>
      <c r="AG77" s="260"/>
      <c r="AH77" s="439"/>
      <c r="AI77" s="439"/>
      <c r="AJ77" s="439"/>
      <c r="AK77" s="439"/>
      <c r="AL77" s="439"/>
      <c r="AM77" s="439"/>
      <c r="AN77" s="439"/>
      <c r="AO77" s="587"/>
      <c r="AP77" s="270">
        <f t="shared" si="9"/>
        <v>0</v>
      </c>
      <c r="AQ77" s="307"/>
      <c r="AR77" s="307"/>
      <c r="AS77" s="307"/>
      <c r="AT77" s="307"/>
      <c r="AU77" s="308"/>
      <c r="AV77" s="439"/>
      <c r="AW77" s="439"/>
      <c r="AX77" s="439"/>
      <c r="AY77" s="439"/>
      <c r="AZ77" s="587"/>
      <c r="BA77" s="307"/>
      <c r="BB77" s="307"/>
      <c r="BC77" s="307"/>
      <c r="BD77" s="307"/>
      <c r="BE77" s="308"/>
      <c r="BF77" s="307"/>
      <c r="BG77" s="307"/>
      <c r="BH77" s="307"/>
      <c r="BI77" s="307"/>
      <c r="BJ77" s="308"/>
    </row>
    <row r="78" spans="1:62" ht="12.75" hidden="1" customHeight="1">
      <c r="A78" s="432" t="s">
        <v>416</v>
      </c>
      <c r="B78" s="271">
        <v>6701</v>
      </c>
      <c r="C78" s="327"/>
      <c r="D78" s="327"/>
      <c r="E78" s="327"/>
      <c r="F78" s="684"/>
      <c r="G78" s="327"/>
      <c r="H78" s="327"/>
      <c r="I78" s="327"/>
      <c r="J78" s="327"/>
      <c r="K78" s="327"/>
      <c r="L78" s="327"/>
      <c r="M78" s="327"/>
      <c r="N78" s="327"/>
      <c r="O78" s="327"/>
      <c r="P78" s="327"/>
      <c r="Q78" s="327"/>
      <c r="R78" s="327"/>
      <c r="S78" s="327"/>
      <c r="T78" s="327"/>
      <c r="U78" s="327"/>
      <c r="V78" s="327"/>
      <c r="W78" s="327"/>
      <c r="X78" s="327"/>
      <c r="Y78" s="327"/>
      <c r="Z78" s="327"/>
      <c r="AA78" s="327"/>
      <c r="AB78" s="327"/>
      <c r="AC78" s="327"/>
      <c r="AD78" s="265"/>
      <c r="AE78" s="265"/>
      <c r="AF78" s="265"/>
      <c r="AG78" s="269"/>
      <c r="AH78" s="486"/>
      <c r="AI78" s="486"/>
      <c r="AJ78" s="486"/>
      <c r="AK78" s="486"/>
      <c r="AL78" s="486"/>
      <c r="AM78" s="486"/>
      <c r="AN78" s="486"/>
      <c r="AO78" s="588"/>
      <c r="AP78" s="270">
        <f t="shared" si="9"/>
        <v>0</v>
      </c>
      <c r="AQ78" s="310"/>
      <c r="AR78" s="310"/>
      <c r="AS78" s="310"/>
      <c r="AT78" s="310"/>
      <c r="AU78" s="311"/>
      <c r="AV78" s="486"/>
      <c r="AW78" s="486"/>
      <c r="AX78" s="486"/>
      <c r="AY78" s="486"/>
      <c r="AZ78" s="588"/>
      <c r="BA78" s="310"/>
      <c r="BB78" s="310"/>
      <c r="BC78" s="310"/>
      <c r="BD78" s="310"/>
      <c r="BE78" s="311"/>
      <c r="BF78" s="310"/>
      <c r="BG78" s="310"/>
      <c r="BH78" s="310"/>
      <c r="BI78" s="310"/>
      <c r="BJ78" s="311"/>
    </row>
    <row r="79" spans="1:62" ht="12.75" hidden="1" customHeight="1">
      <c r="A79" s="426" t="s">
        <v>416</v>
      </c>
      <c r="B79" s="274">
        <v>6702</v>
      </c>
      <c r="C79" s="324"/>
      <c r="D79" s="324"/>
      <c r="E79" s="324"/>
      <c r="F79" s="324"/>
      <c r="G79" s="324"/>
      <c r="H79" s="324"/>
      <c r="I79" s="324"/>
      <c r="J79" s="324"/>
      <c r="K79" s="324"/>
      <c r="L79" s="324"/>
      <c r="M79" s="324"/>
      <c r="N79" s="324"/>
      <c r="O79" s="324"/>
      <c r="P79" s="324"/>
      <c r="Q79" s="324"/>
      <c r="R79" s="324"/>
      <c r="S79" s="324"/>
      <c r="T79" s="324"/>
      <c r="U79" s="324"/>
      <c r="V79" s="324"/>
      <c r="W79" s="324"/>
      <c r="X79" s="324"/>
      <c r="Y79" s="324"/>
      <c r="Z79" s="324"/>
      <c r="AA79" s="324"/>
      <c r="AB79" s="324"/>
      <c r="AC79" s="324"/>
      <c r="AD79" s="280"/>
      <c r="AE79" s="280"/>
      <c r="AF79" s="280"/>
      <c r="AG79" s="282"/>
      <c r="AH79" s="282"/>
      <c r="AI79" s="282"/>
      <c r="AJ79" s="282"/>
      <c r="AK79" s="282"/>
      <c r="AL79" s="282"/>
      <c r="AM79" s="282"/>
      <c r="AN79" s="282"/>
      <c r="AO79" s="316"/>
      <c r="AP79" s="270">
        <f t="shared" si="9"/>
        <v>0</v>
      </c>
      <c r="AQ79" s="281"/>
      <c r="AR79" s="267"/>
      <c r="AS79" s="267"/>
      <c r="AT79" s="267"/>
      <c r="AU79" s="268"/>
      <c r="AV79" s="282"/>
      <c r="AW79" s="269"/>
      <c r="AX79" s="269"/>
      <c r="AY79" s="269"/>
      <c r="AZ79" s="270"/>
      <c r="BA79" s="281"/>
      <c r="BB79" s="267"/>
      <c r="BC79" s="267"/>
      <c r="BD79" s="267"/>
      <c r="BE79" s="268"/>
      <c r="BF79" s="281"/>
      <c r="BG79" s="267"/>
      <c r="BH79" s="267"/>
      <c r="BI79" s="267"/>
      <c r="BJ79" s="268"/>
    </row>
    <row r="80" spans="1:62" s="241" customFormat="1" ht="229.5" customHeight="1">
      <c r="A80" s="423" t="s">
        <v>327</v>
      </c>
      <c r="B80" s="232">
        <v>6800</v>
      </c>
      <c r="C80" s="233" t="s">
        <v>234</v>
      </c>
      <c r="D80" s="233" t="s">
        <v>234</v>
      </c>
      <c r="E80" s="233" t="s">
        <v>234</v>
      </c>
      <c r="F80" s="233" t="s">
        <v>234</v>
      </c>
      <c r="G80" s="233" t="s">
        <v>234</v>
      </c>
      <c r="H80" s="233" t="s">
        <v>234</v>
      </c>
      <c r="I80" s="233" t="s">
        <v>234</v>
      </c>
      <c r="J80" s="233" t="s">
        <v>234</v>
      </c>
      <c r="K80" s="233" t="s">
        <v>234</v>
      </c>
      <c r="L80" s="233" t="s">
        <v>234</v>
      </c>
      <c r="M80" s="233" t="s">
        <v>234</v>
      </c>
      <c r="N80" s="233" t="s">
        <v>234</v>
      </c>
      <c r="O80" s="233" t="s">
        <v>234</v>
      </c>
      <c r="P80" s="233" t="s">
        <v>234</v>
      </c>
      <c r="Q80" s="235" t="s">
        <v>234</v>
      </c>
      <c r="R80" s="235" t="s">
        <v>234</v>
      </c>
      <c r="S80" s="235" t="s">
        <v>234</v>
      </c>
      <c r="T80" s="235" t="s">
        <v>234</v>
      </c>
      <c r="U80" s="235" t="s">
        <v>234</v>
      </c>
      <c r="V80" s="235" t="s">
        <v>234</v>
      </c>
      <c r="W80" s="235" t="s">
        <v>234</v>
      </c>
      <c r="X80" s="233" t="s">
        <v>234</v>
      </c>
      <c r="Y80" s="233" t="s">
        <v>234</v>
      </c>
      <c r="Z80" s="233" t="s">
        <v>234</v>
      </c>
      <c r="AA80" s="233" t="s">
        <v>234</v>
      </c>
      <c r="AB80" s="233" t="s">
        <v>234</v>
      </c>
      <c r="AC80" s="233" t="s">
        <v>234</v>
      </c>
      <c r="AD80" s="236" t="s">
        <v>234</v>
      </c>
      <c r="AE80" s="333"/>
      <c r="AF80" s="333"/>
      <c r="AG80" s="239">
        <f>AG82+AG83+AG89+AG97+AG90+AG91+AG88+AG84+AG86+AG87+AG92+AG96+AG94+AG95+AG85+AG93</f>
        <v>1668.1000000000001</v>
      </c>
      <c r="AH80" s="239">
        <f>AH82+AH83+AH89+AH97+AH90+AH91+AH88+AH84+AH86+AH87+AH92+AH96+AH94+AH95+AH85+AH93</f>
        <v>1623.6000000000001</v>
      </c>
      <c r="AI80" s="239">
        <f>AI82+AI83+AI89+AI97+AI90+AI91+AI88+AI84+AI86+AI87+AI92+AI96+AI94+AI95+AI85+AI93</f>
        <v>0</v>
      </c>
      <c r="AJ80" s="239"/>
      <c r="AK80" s="239">
        <f>AK82+AK83+AK89+AK97+AK90+AK91+AK88+AK84+AK86+AK87+AK92+AK96+AK94+AK95+AK85+AK93</f>
        <v>0</v>
      </c>
      <c r="AL80" s="239"/>
      <c r="AM80" s="239">
        <f>AM82+AM83+AM89+AM97+AM90+AM91+AM88+AM84+AM86+AM87+AM92+AM96+AM94+AM95+AM85+AM93</f>
        <v>0</v>
      </c>
      <c r="AN80" s="239"/>
      <c r="AO80" s="239">
        <f>AO82+AO83+AO89+AO97+AO90+AO91+AO88+AO84+AO86+AO87+AO92+AO96+AO94+AO95+AO85+AO93</f>
        <v>1668.1000000000001</v>
      </c>
      <c r="AP80" s="270">
        <f t="shared" si="9"/>
        <v>1623.6000000000001</v>
      </c>
      <c r="AQ80" s="237">
        <f>AQ82+AQ83+AQ89+AQ97+AQ90+AQ91+AQ88+AQ84+AQ86+AQ87+AQ92+AQ96+AQ94+AQ95+AQ93</f>
        <v>1659.7</v>
      </c>
      <c r="AR80" s="237">
        <f t="shared" ref="AR80:BE80" si="19">AR82+AR83+AR89+AR97+AR90+AR91+AR88+AR84+AR86+AR87+AR92+AR96+AR94+AR95+AR93</f>
        <v>0</v>
      </c>
      <c r="AS80" s="237">
        <f t="shared" si="19"/>
        <v>0</v>
      </c>
      <c r="AT80" s="237">
        <f t="shared" si="19"/>
        <v>0</v>
      </c>
      <c r="AU80" s="237">
        <f t="shared" si="19"/>
        <v>1659.7</v>
      </c>
      <c r="AV80" s="237">
        <f t="shared" si="19"/>
        <v>1659.7</v>
      </c>
      <c r="AW80" s="237">
        <f t="shared" si="19"/>
        <v>0</v>
      </c>
      <c r="AX80" s="237">
        <f t="shared" si="19"/>
        <v>0</v>
      </c>
      <c r="AY80" s="237">
        <f t="shared" si="19"/>
        <v>0</v>
      </c>
      <c r="AZ80" s="237">
        <f t="shared" si="19"/>
        <v>1659.7</v>
      </c>
      <c r="BA80" s="237">
        <f t="shared" si="19"/>
        <v>1659.7</v>
      </c>
      <c r="BB80" s="237">
        <f t="shared" si="19"/>
        <v>0</v>
      </c>
      <c r="BC80" s="237">
        <f t="shared" si="19"/>
        <v>0</v>
      </c>
      <c r="BD80" s="237">
        <f t="shared" si="19"/>
        <v>0</v>
      </c>
      <c r="BE80" s="237">
        <f t="shared" si="19"/>
        <v>1659.7</v>
      </c>
      <c r="BF80" s="237">
        <f>BF82+BF83+BF89+BF97+BF90+BF91+BF88+BF84+BF86+BF87+BF92+BF96+BF94+BF95+BF93</f>
        <v>1659.7</v>
      </c>
      <c r="BG80" s="237">
        <f>BG82+BG83+BG89+BG97+BG90+BG91+BG88+BG84+BG86+BG87+BG92+BG96+BG94+BG95+BG93</f>
        <v>0</v>
      </c>
      <c r="BH80" s="237">
        <f>BH82+BH83+BH89+BH97+BH90+BH91+BH88+BH84+BH86+BH87+BH92+BH96+BH94+BH95+BH93</f>
        <v>0</v>
      </c>
      <c r="BI80" s="237">
        <f>BI82+BI83+BI89+BI97+BI90+BI91+BI88+BI84+BI86+BI87+BI92+BI96+BI94+BI95+BI93</f>
        <v>0</v>
      </c>
      <c r="BJ80" s="237">
        <f>BJ82+BJ83+BJ89+BJ97+BJ90+BJ91+BJ88+BJ84+BJ86+BJ87+BJ92+BJ96+BJ94+BJ95+BJ93</f>
        <v>1659.7</v>
      </c>
    </row>
    <row r="81" spans="1:62" ht="10.5" customHeight="1">
      <c r="A81" s="425" t="s">
        <v>415</v>
      </c>
      <c r="B81" s="253"/>
      <c r="C81" s="690" t="s">
        <v>31</v>
      </c>
      <c r="D81" s="567" t="s">
        <v>131</v>
      </c>
      <c r="E81" s="690" t="s">
        <v>122</v>
      </c>
      <c r="F81" s="567"/>
      <c r="G81" s="567"/>
      <c r="H81" s="567"/>
      <c r="I81" s="567"/>
      <c r="J81" s="567"/>
      <c r="K81" s="567"/>
      <c r="L81" s="567"/>
      <c r="M81" s="567" t="s">
        <v>87</v>
      </c>
      <c r="N81" s="567"/>
      <c r="O81" s="567"/>
      <c r="P81" s="568">
        <v>39</v>
      </c>
      <c r="Q81" s="318"/>
      <c r="R81" s="318"/>
      <c r="S81" s="318"/>
      <c r="T81" s="318"/>
      <c r="U81" s="318"/>
      <c r="V81" s="318"/>
      <c r="W81" s="690" t="s">
        <v>433</v>
      </c>
      <c r="X81" s="690" t="s">
        <v>132</v>
      </c>
      <c r="Y81" s="727" t="s">
        <v>214</v>
      </c>
      <c r="Z81" s="725" t="s">
        <v>92</v>
      </c>
      <c r="AA81" s="685" t="s">
        <v>284</v>
      </c>
      <c r="AB81" s="685" t="s">
        <v>36</v>
      </c>
      <c r="AC81" s="254"/>
      <c r="AD81" s="336"/>
      <c r="AE81" s="336"/>
      <c r="AF81" s="336"/>
      <c r="AG81" s="260"/>
      <c r="AH81" s="337"/>
      <c r="AI81" s="337"/>
      <c r="AJ81" s="337"/>
      <c r="AK81" s="260"/>
      <c r="AL81" s="260"/>
      <c r="AM81" s="260"/>
      <c r="AN81" s="337"/>
      <c r="AO81" s="485"/>
      <c r="AP81" s="270">
        <f t="shared" si="9"/>
        <v>0</v>
      </c>
      <c r="AQ81" s="258"/>
      <c r="AR81" s="309"/>
      <c r="AS81" s="258"/>
      <c r="AT81" s="309"/>
      <c r="AU81" s="259"/>
      <c r="AV81" s="260"/>
      <c r="AW81" s="337"/>
      <c r="AX81" s="260"/>
      <c r="AY81" s="337"/>
      <c r="AZ81" s="261"/>
      <c r="BA81" s="258"/>
      <c r="BB81" s="309"/>
      <c r="BC81" s="258"/>
      <c r="BD81" s="309"/>
      <c r="BE81" s="259"/>
      <c r="BF81" s="258"/>
      <c r="BG81" s="309"/>
      <c r="BH81" s="258"/>
      <c r="BI81" s="309"/>
      <c r="BJ81" s="259"/>
    </row>
    <row r="82" spans="1:62" ht="24.75" customHeight="1">
      <c r="A82" s="717" t="s">
        <v>130</v>
      </c>
      <c r="B82" s="702">
        <v>6801</v>
      </c>
      <c r="C82" s="692"/>
      <c r="D82" s="569"/>
      <c r="E82" s="692"/>
      <c r="F82" s="569"/>
      <c r="G82" s="569"/>
      <c r="H82" s="569"/>
      <c r="I82" s="569"/>
      <c r="J82" s="569"/>
      <c r="K82" s="569"/>
      <c r="L82" s="569"/>
      <c r="M82" s="569"/>
      <c r="N82" s="569"/>
      <c r="O82" s="569"/>
      <c r="P82" s="570"/>
      <c r="Q82" s="346"/>
      <c r="R82" s="346"/>
      <c r="S82" s="346"/>
      <c r="T82" s="346"/>
      <c r="U82" s="346"/>
      <c r="V82" s="346"/>
      <c r="W82" s="692"/>
      <c r="X82" s="692"/>
      <c r="Y82" s="728"/>
      <c r="Z82" s="726"/>
      <c r="AA82" s="686"/>
      <c r="AB82" s="686"/>
      <c r="AC82" s="681"/>
      <c r="AD82" s="338" t="s">
        <v>490</v>
      </c>
      <c r="AE82" s="338" t="s">
        <v>268</v>
      </c>
      <c r="AF82" s="338" t="s">
        <v>272</v>
      </c>
      <c r="AG82" s="340">
        <v>69.2</v>
      </c>
      <c r="AH82" s="301">
        <v>62.1</v>
      </c>
      <c r="AI82" s="301"/>
      <c r="AJ82" s="301"/>
      <c r="AK82" s="301"/>
      <c r="AL82" s="301"/>
      <c r="AM82" s="301"/>
      <c r="AN82" s="341"/>
      <c r="AO82" s="598">
        <f>AG82-AI82-AK82-AM82</f>
        <v>69.2</v>
      </c>
      <c r="AP82" s="270">
        <f t="shared" si="9"/>
        <v>62.1</v>
      </c>
      <c r="AQ82" s="302">
        <v>64</v>
      </c>
      <c r="AR82" s="343"/>
      <c r="AS82" s="302"/>
      <c r="AT82" s="343"/>
      <c r="AU82" s="339">
        <f>AQ82-AR82-AS82-AT82</f>
        <v>64</v>
      </c>
      <c r="AV82" s="340">
        <v>64</v>
      </c>
      <c r="AW82" s="341"/>
      <c r="AX82" s="340"/>
      <c r="AY82" s="341"/>
      <c r="AZ82" s="342">
        <f>AV82-AW82-AX82-AY82</f>
        <v>64</v>
      </c>
      <c r="BA82" s="302">
        <v>64</v>
      </c>
      <c r="BB82" s="343"/>
      <c r="BC82" s="302"/>
      <c r="BD82" s="343"/>
      <c r="BE82" s="339">
        <f>BA82-BB82-BC82-BD82</f>
        <v>64</v>
      </c>
      <c r="BF82" s="302">
        <v>64</v>
      </c>
      <c r="BG82" s="343"/>
      <c r="BH82" s="302"/>
      <c r="BI82" s="343"/>
      <c r="BJ82" s="339">
        <f>BF82-BG82-BH82-BI82</f>
        <v>64</v>
      </c>
    </row>
    <row r="83" spans="1:62" ht="24" customHeight="1">
      <c r="A83" s="717"/>
      <c r="B83" s="702"/>
      <c r="C83" s="692"/>
      <c r="D83" s="569"/>
      <c r="E83" s="692"/>
      <c r="F83" s="569"/>
      <c r="G83" s="569"/>
      <c r="H83" s="569"/>
      <c r="I83" s="569"/>
      <c r="J83" s="569"/>
      <c r="K83" s="569"/>
      <c r="L83" s="569"/>
      <c r="M83" s="569"/>
      <c r="N83" s="569"/>
      <c r="O83" s="569"/>
      <c r="P83" s="570"/>
      <c r="Q83" s="346"/>
      <c r="R83" s="346"/>
      <c r="S83" s="346"/>
      <c r="T83" s="346"/>
      <c r="U83" s="346"/>
      <c r="V83" s="346"/>
      <c r="W83" s="692"/>
      <c r="X83" s="692"/>
      <c r="Y83" s="728"/>
      <c r="Z83" s="726"/>
      <c r="AA83" s="686"/>
      <c r="AB83" s="686"/>
      <c r="AC83" s="681"/>
      <c r="AD83" s="338" t="s">
        <v>490</v>
      </c>
      <c r="AE83" s="338" t="s">
        <v>268</v>
      </c>
      <c r="AF83" s="338" t="s">
        <v>269</v>
      </c>
      <c r="AG83" s="301">
        <v>13.3</v>
      </c>
      <c r="AH83" s="301">
        <v>12.6</v>
      </c>
      <c r="AI83" s="301"/>
      <c r="AJ83" s="301"/>
      <c r="AK83" s="301"/>
      <c r="AL83" s="301"/>
      <c r="AM83" s="301"/>
      <c r="AN83" s="341"/>
      <c r="AO83" s="598">
        <f>AG83-AI83-AK83-AM83</f>
        <v>13.3</v>
      </c>
      <c r="AP83" s="270">
        <f t="shared" si="9"/>
        <v>12.6</v>
      </c>
      <c r="AQ83" s="300">
        <v>19</v>
      </c>
      <c r="AR83" s="300"/>
      <c r="AS83" s="300"/>
      <c r="AT83" s="300"/>
      <c r="AU83" s="339">
        <f>AQ83-AR83-AS83-AT83</f>
        <v>19</v>
      </c>
      <c r="AV83" s="301">
        <v>19</v>
      </c>
      <c r="AW83" s="301"/>
      <c r="AX83" s="301"/>
      <c r="AY83" s="301"/>
      <c r="AZ83" s="342">
        <f>AV83-AW83-AX83-AY83</f>
        <v>19</v>
      </c>
      <c r="BA83" s="300">
        <v>19</v>
      </c>
      <c r="BB83" s="300"/>
      <c r="BC83" s="300"/>
      <c r="BD83" s="300"/>
      <c r="BE83" s="339">
        <f>BA83-BB83-BC83-BD83</f>
        <v>19</v>
      </c>
      <c r="BF83" s="300">
        <v>19</v>
      </c>
      <c r="BG83" s="300"/>
      <c r="BH83" s="300"/>
      <c r="BI83" s="300"/>
      <c r="BJ83" s="339">
        <f>BF83-BG83-BH83-BI83</f>
        <v>19</v>
      </c>
    </row>
    <row r="84" spans="1:62" ht="15" hidden="1" customHeight="1">
      <c r="A84" s="717"/>
      <c r="B84" s="702"/>
      <c r="C84" s="692"/>
      <c r="D84" s="569"/>
      <c r="E84" s="692"/>
      <c r="F84" s="569"/>
      <c r="G84" s="569"/>
      <c r="H84" s="569"/>
      <c r="I84" s="569"/>
      <c r="J84" s="569"/>
      <c r="K84" s="569"/>
      <c r="L84" s="569"/>
      <c r="M84" s="569"/>
      <c r="N84" s="569"/>
      <c r="O84" s="569"/>
      <c r="P84" s="570"/>
      <c r="Q84" s="346"/>
      <c r="R84" s="346"/>
      <c r="S84" s="346"/>
      <c r="T84" s="346"/>
      <c r="U84" s="346"/>
      <c r="V84" s="346"/>
      <c r="W84" s="692"/>
      <c r="X84" s="692"/>
      <c r="Y84" s="728"/>
      <c r="Z84" s="726"/>
      <c r="AA84" s="686"/>
      <c r="AB84" s="686"/>
      <c r="AC84" s="681"/>
      <c r="AD84" s="338" t="s">
        <v>490</v>
      </c>
      <c r="AE84" s="338" t="s">
        <v>268</v>
      </c>
      <c r="AF84" s="338" t="s">
        <v>93</v>
      </c>
      <c r="AG84" s="301"/>
      <c r="AH84" s="301"/>
      <c r="AI84" s="301"/>
      <c r="AJ84" s="301"/>
      <c r="AK84" s="301"/>
      <c r="AL84" s="301"/>
      <c r="AM84" s="301"/>
      <c r="AN84" s="341"/>
      <c r="AO84" s="598">
        <f>AG84-AI84-AK84-AM84</f>
        <v>0</v>
      </c>
      <c r="AP84" s="270">
        <f t="shared" si="9"/>
        <v>0</v>
      </c>
      <c r="AQ84" s="300"/>
      <c r="AR84" s="300"/>
      <c r="AS84" s="300"/>
      <c r="AT84" s="300"/>
      <c r="AU84" s="339">
        <f>AQ84-AR84-AS84-AT84</f>
        <v>0</v>
      </c>
      <c r="AV84" s="301"/>
      <c r="AW84" s="301"/>
      <c r="AX84" s="301"/>
      <c r="AY84" s="301"/>
      <c r="AZ84" s="342">
        <f>AV84-AW84-AX84-AY84</f>
        <v>0</v>
      </c>
      <c r="BA84" s="300"/>
      <c r="BB84" s="300"/>
      <c r="BC84" s="300"/>
      <c r="BD84" s="300"/>
      <c r="BE84" s="339">
        <f>BA84-BB84-BC84-BD84</f>
        <v>0</v>
      </c>
      <c r="BF84" s="300"/>
      <c r="BG84" s="300"/>
      <c r="BH84" s="300"/>
      <c r="BI84" s="300"/>
      <c r="BJ84" s="339">
        <f>BF84-BG84-BH84-BI84</f>
        <v>0</v>
      </c>
    </row>
    <row r="85" spans="1:62" ht="15" customHeight="1">
      <c r="A85" s="717"/>
      <c r="B85" s="702"/>
      <c r="C85" s="692"/>
      <c r="D85" s="569"/>
      <c r="E85" s="692"/>
      <c r="F85" s="569"/>
      <c r="G85" s="569"/>
      <c r="H85" s="569"/>
      <c r="I85" s="569"/>
      <c r="J85" s="569"/>
      <c r="K85" s="569"/>
      <c r="L85" s="569"/>
      <c r="M85" s="569"/>
      <c r="N85" s="569"/>
      <c r="O85" s="569"/>
      <c r="P85" s="570"/>
      <c r="Q85" s="346"/>
      <c r="R85" s="346"/>
      <c r="S85" s="346"/>
      <c r="T85" s="346"/>
      <c r="U85" s="346"/>
      <c r="V85" s="346"/>
      <c r="W85" s="692"/>
      <c r="X85" s="692"/>
      <c r="Y85" s="728"/>
      <c r="Z85" s="726"/>
      <c r="AA85" s="686"/>
      <c r="AB85" s="686"/>
      <c r="AC85" s="681"/>
      <c r="AD85" s="338" t="s">
        <v>490</v>
      </c>
      <c r="AE85" s="338" t="s">
        <v>412</v>
      </c>
      <c r="AF85" s="338" t="s">
        <v>266</v>
      </c>
      <c r="AG85" s="301">
        <v>90</v>
      </c>
      <c r="AH85" s="301">
        <v>90</v>
      </c>
      <c r="AI85" s="301"/>
      <c r="AJ85" s="301"/>
      <c r="AK85" s="301"/>
      <c r="AL85" s="301"/>
      <c r="AM85" s="301"/>
      <c r="AN85" s="341"/>
      <c r="AO85" s="598">
        <f>AG85-AI85-AK85-AM85</f>
        <v>90</v>
      </c>
      <c r="AP85" s="270">
        <f t="shared" si="9"/>
        <v>90</v>
      </c>
      <c r="AQ85" s="300"/>
      <c r="AR85" s="300"/>
      <c r="AS85" s="300"/>
      <c r="AT85" s="300"/>
      <c r="AU85" s="339"/>
      <c r="AV85" s="301"/>
      <c r="AW85" s="301"/>
      <c r="AX85" s="301"/>
      <c r="AY85" s="301"/>
      <c r="AZ85" s="342"/>
      <c r="BA85" s="300"/>
      <c r="BB85" s="300"/>
      <c r="BC85" s="300"/>
      <c r="BD85" s="300"/>
      <c r="BE85" s="339"/>
      <c r="BF85" s="300"/>
      <c r="BG85" s="300"/>
      <c r="BH85" s="300"/>
      <c r="BI85" s="300"/>
      <c r="BJ85" s="339"/>
    </row>
    <row r="86" spans="1:62" ht="41.25" customHeight="1">
      <c r="A86" s="717"/>
      <c r="B86" s="702"/>
      <c r="C86" s="692"/>
      <c r="D86" s="569"/>
      <c r="E86" s="692"/>
      <c r="F86" s="569"/>
      <c r="G86" s="569"/>
      <c r="H86" s="569"/>
      <c r="I86" s="569"/>
      <c r="J86" s="569"/>
      <c r="K86" s="569"/>
      <c r="L86" s="569"/>
      <c r="M86" s="569"/>
      <c r="N86" s="569"/>
      <c r="O86" s="569"/>
      <c r="P86" s="570"/>
      <c r="Q86" s="346"/>
      <c r="R86" s="346"/>
      <c r="S86" s="346"/>
      <c r="T86" s="346"/>
      <c r="U86" s="346"/>
      <c r="V86" s="346"/>
      <c r="W86" s="692"/>
      <c r="X86" s="692"/>
      <c r="Y86" s="728"/>
      <c r="Z86" s="726"/>
      <c r="AA86" s="686"/>
      <c r="AB86" s="686"/>
      <c r="AC86" s="681"/>
      <c r="AD86" s="338" t="s">
        <v>490</v>
      </c>
      <c r="AE86" s="338" t="s">
        <v>268</v>
      </c>
      <c r="AF86" s="338" t="s">
        <v>266</v>
      </c>
      <c r="AG86" s="301">
        <v>278.10000000000002</v>
      </c>
      <c r="AH86" s="301">
        <v>273.8</v>
      </c>
      <c r="AI86" s="301"/>
      <c r="AJ86" s="301"/>
      <c r="AK86" s="301"/>
      <c r="AL86" s="301"/>
      <c r="AM86" s="301"/>
      <c r="AN86" s="341"/>
      <c r="AO86" s="598">
        <f>AG86-AI86-AK86-AM86</f>
        <v>278.10000000000002</v>
      </c>
      <c r="AP86" s="270">
        <f t="shared" si="9"/>
        <v>273.8</v>
      </c>
      <c r="AQ86" s="300">
        <v>358</v>
      </c>
      <c r="AR86" s="300"/>
      <c r="AS86" s="300"/>
      <c r="AT86" s="300"/>
      <c r="AU86" s="339">
        <f>AQ86-AR86-AS86-AT86</f>
        <v>358</v>
      </c>
      <c r="AV86" s="301">
        <v>358</v>
      </c>
      <c r="AW86" s="301"/>
      <c r="AX86" s="301"/>
      <c r="AY86" s="301"/>
      <c r="AZ86" s="342">
        <f>AV86-AW86-AX86-AY86</f>
        <v>358</v>
      </c>
      <c r="BA86" s="300">
        <v>358</v>
      </c>
      <c r="BB86" s="300"/>
      <c r="BC86" s="300"/>
      <c r="BD86" s="300"/>
      <c r="BE86" s="339">
        <f>BA86-BB86-BC86-BD86</f>
        <v>358</v>
      </c>
      <c r="BF86" s="300">
        <v>358</v>
      </c>
      <c r="BG86" s="300"/>
      <c r="BH86" s="300"/>
      <c r="BI86" s="300"/>
      <c r="BJ86" s="339">
        <f>BF86-BG86-BH86-BI86</f>
        <v>358</v>
      </c>
    </row>
    <row r="87" spans="1:62" ht="15" hidden="1" customHeight="1">
      <c r="A87" s="717"/>
      <c r="B87" s="702"/>
      <c r="C87" s="558"/>
      <c r="D87" s="558"/>
      <c r="E87" s="558"/>
      <c r="F87" s="558"/>
      <c r="G87" s="558"/>
      <c r="H87" s="558"/>
      <c r="I87" s="558"/>
      <c r="J87" s="558"/>
      <c r="K87" s="558"/>
      <c r="L87" s="558"/>
      <c r="M87" s="558"/>
      <c r="N87" s="558"/>
      <c r="O87" s="558"/>
      <c r="P87" s="565"/>
      <c r="Q87" s="262"/>
      <c r="R87" s="262"/>
      <c r="S87" s="262"/>
      <c r="T87" s="262"/>
      <c r="U87" s="262"/>
      <c r="V87" s="262"/>
      <c r="W87" s="558"/>
      <c r="X87" s="558"/>
      <c r="Y87" s="289"/>
      <c r="Z87" s="726"/>
      <c r="AA87" s="686"/>
      <c r="AB87" s="686"/>
      <c r="AC87" s="681"/>
      <c r="AD87" s="338"/>
      <c r="AE87" s="338"/>
      <c r="AF87" s="338"/>
      <c r="AG87" s="301"/>
      <c r="AH87" s="301"/>
      <c r="AI87" s="301"/>
      <c r="AJ87" s="301"/>
      <c r="AK87" s="301"/>
      <c r="AL87" s="301"/>
      <c r="AM87" s="301"/>
      <c r="AN87" s="341"/>
      <c r="AO87" s="598"/>
      <c r="AP87" s="270">
        <f t="shared" si="9"/>
        <v>0</v>
      </c>
      <c r="AQ87" s="300"/>
      <c r="AR87" s="300"/>
      <c r="AS87" s="300"/>
      <c r="AT87" s="300"/>
      <c r="AU87" s="339"/>
      <c r="AV87" s="301"/>
      <c r="AW87" s="301"/>
      <c r="AX87" s="301"/>
      <c r="AY87" s="301"/>
      <c r="AZ87" s="342"/>
      <c r="BA87" s="300"/>
      <c r="BB87" s="300"/>
      <c r="BC87" s="300"/>
      <c r="BD87" s="300"/>
      <c r="BE87" s="339"/>
      <c r="BF87" s="300"/>
      <c r="BG87" s="300"/>
      <c r="BH87" s="300"/>
      <c r="BI87" s="300"/>
      <c r="BJ87" s="339"/>
    </row>
    <row r="88" spans="1:62" ht="15" hidden="1" customHeight="1">
      <c r="A88" s="717"/>
      <c r="B88" s="702"/>
      <c r="C88" s="558"/>
      <c r="D88" s="558"/>
      <c r="E88" s="558"/>
      <c r="F88" s="558"/>
      <c r="G88" s="558"/>
      <c r="H88" s="558"/>
      <c r="I88" s="558"/>
      <c r="J88" s="558"/>
      <c r="K88" s="558"/>
      <c r="L88" s="558"/>
      <c r="M88" s="558"/>
      <c r="N88" s="558"/>
      <c r="O88" s="558"/>
      <c r="P88" s="565"/>
      <c r="Q88" s="262"/>
      <c r="R88" s="262"/>
      <c r="S88" s="262"/>
      <c r="T88" s="262"/>
      <c r="U88" s="262"/>
      <c r="V88" s="262"/>
      <c r="W88" s="558"/>
      <c r="X88" s="558"/>
      <c r="Y88" s="289"/>
      <c r="Z88" s="726"/>
      <c r="AA88" s="686"/>
      <c r="AB88" s="686"/>
      <c r="AC88" s="681"/>
      <c r="AD88" s="265"/>
      <c r="AE88" s="265"/>
      <c r="AF88" s="265"/>
      <c r="AG88" s="301"/>
      <c r="AH88" s="301"/>
      <c r="AI88" s="301"/>
      <c r="AJ88" s="301"/>
      <c r="AK88" s="301"/>
      <c r="AL88" s="301"/>
      <c r="AM88" s="301"/>
      <c r="AN88" s="341"/>
      <c r="AO88" s="598"/>
      <c r="AP88" s="270">
        <f t="shared" si="9"/>
        <v>0</v>
      </c>
      <c r="AQ88" s="300"/>
      <c r="AR88" s="300"/>
      <c r="AS88" s="300"/>
      <c r="AT88" s="300"/>
      <c r="AU88" s="339"/>
      <c r="AV88" s="301"/>
      <c r="AW88" s="301"/>
      <c r="AX88" s="301"/>
      <c r="AY88" s="301"/>
      <c r="AZ88" s="342"/>
      <c r="BA88" s="300"/>
      <c r="BB88" s="300"/>
      <c r="BC88" s="300"/>
      <c r="BD88" s="300"/>
      <c r="BE88" s="339"/>
      <c r="BF88" s="300"/>
      <c r="BG88" s="300"/>
      <c r="BH88" s="300"/>
      <c r="BI88" s="300"/>
      <c r="BJ88" s="339"/>
    </row>
    <row r="89" spans="1:62" ht="19.5" hidden="1" customHeight="1">
      <c r="A89" s="689"/>
      <c r="B89" s="703"/>
      <c r="C89" s="471"/>
      <c r="D89" s="471"/>
      <c r="E89" s="471"/>
      <c r="F89" s="471"/>
      <c r="G89" s="471"/>
      <c r="H89" s="471"/>
      <c r="I89" s="471"/>
      <c r="J89" s="471"/>
      <c r="K89" s="471"/>
      <c r="L89" s="471"/>
      <c r="M89" s="471"/>
      <c r="N89" s="471"/>
      <c r="O89" s="471"/>
      <c r="P89" s="566"/>
      <c r="Q89" s="289"/>
      <c r="R89" s="289"/>
      <c r="S89" s="289"/>
      <c r="T89" s="289"/>
      <c r="U89" s="289"/>
      <c r="V89" s="289"/>
      <c r="W89" s="471"/>
      <c r="X89" s="471"/>
      <c r="Y89" s="289"/>
      <c r="Z89" s="726"/>
      <c r="AA89" s="686"/>
      <c r="AB89" s="686"/>
      <c r="AC89" s="682"/>
      <c r="AD89" s="265"/>
      <c r="AE89" s="265"/>
      <c r="AF89" s="265"/>
      <c r="AG89" s="301"/>
      <c r="AH89" s="589"/>
      <c r="AI89" s="589"/>
      <c r="AJ89" s="589"/>
      <c r="AK89" s="589"/>
      <c r="AL89" s="589"/>
      <c r="AM89" s="589"/>
      <c r="AN89" s="341"/>
      <c r="AO89" s="598"/>
      <c r="AP89" s="270">
        <f t="shared" si="9"/>
        <v>0</v>
      </c>
      <c r="AQ89" s="344"/>
      <c r="AR89" s="344"/>
      <c r="AS89" s="344"/>
      <c r="AT89" s="344"/>
      <c r="AU89" s="339"/>
      <c r="AV89" s="589"/>
      <c r="AW89" s="589"/>
      <c r="AX89" s="589"/>
      <c r="AY89" s="589"/>
      <c r="AZ89" s="342"/>
      <c r="BA89" s="344"/>
      <c r="BB89" s="344"/>
      <c r="BC89" s="344"/>
      <c r="BD89" s="344"/>
      <c r="BE89" s="339"/>
      <c r="BF89" s="344"/>
      <c r="BG89" s="344"/>
      <c r="BH89" s="344"/>
      <c r="BI89" s="344"/>
      <c r="BJ89" s="339"/>
    </row>
    <row r="90" spans="1:62" ht="34.5" customHeight="1">
      <c r="A90" s="688" t="s">
        <v>145</v>
      </c>
      <c r="B90" s="701">
        <v>6802</v>
      </c>
      <c r="C90" s="690" t="s">
        <v>146</v>
      </c>
      <c r="D90" s="572" t="s">
        <v>147</v>
      </c>
      <c r="E90" s="567" t="s">
        <v>148</v>
      </c>
      <c r="F90" s="705"/>
      <c r="G90" s="275"/>
      <c r="H90" s="275"/>
      <c r="I90" s="275"/>
      <c r="J90" s="275"/>
      <c r="K90" s="275"/>
      <c r="L90" s="275"/>
      <c r="M90" s="705"/>
      <c r="N90" s="275"/>
      <c r="O90" s="275"/>
      <c r="P90" s="285"/>
      <c r="Q90" s="275"/>
      <c r="R90" s="275"/>
      <c r="S90" s="275"/>
      <c r="T90" s="275"/>
      <c r="U90" s="275"/>
      <c r="V90" s="275"/>
      <c r="W90" s="690" t="s">
        <v>149</v>
      </c>
      <c r="X90" s="567" t="s">
        <v>150</v>
      </c>
      <c r="Y90" s="567" t="s">
        <v>151</v>
      </c>
      <c r="Z90" s="704"/>
      <c r="AA90" s="705"/>
      <c r="AB90" s="705"/>
      <c r="AC90" s="693"/>
      <c r="AD90" s="338" t="s">
        <v>490</v>
      </c>
      <c r="AE90" s="338" t="s">
        <v>268</v>
      </c>
      <c r="AF90" s="338" t="s">
        <v>95</v>
      </c>
      <c r="AG90" s="340">
        <v>920.9</v>
      </c>
      <c r="AH90" s="341">
        <v>916.9</v>
      </c>
      <c r="AI90" s="341"/>
      <c r="AJ90" s="341"/>
      <c r="AK90" s="340"/>
      <c r="AL90" s="341"/>
      <c r="AM90" s="341"/>
      <c r="AN90" s="341"/>
      <c r="AO90" s="434">
        <f>AG90-AI90-AK90-AM90</f>
        <v>920.9</v>
      </c>
      <c r="AP90" s="270">
        <f t="shared" si="9"/>
        <v>916.9</v>
      </c>
      <c r="AQ90" s="344">
        <v>887.3</v>
      </c>
      <c r="AR90" s="300"/>
      <c r="AS90" s="300"/>
      <c r="AT90" s="300"/>
      <c r="AU90" s="339">
        <f>AQ90-AR90-AS90-AT90</f>
        <v>887.3</v>
      </c>
      <c r="AV90" s="589">
        <v>887.3</v>
      </c>
      <c r="AW90" s="301"/>
      <c r="AX90" s="301"/>
      <c r="AY90" s="301"/>
      <c r="AZ90" s="342">
        <f>AV90-AW90-AX90-AY90</f>
        <v>887.3</v>
      </c>
      <c r="BA90" s="344">
        <v>887.3</v>
      </c>
      <c r="BB90" s="300"/>
      <c r="BC90" s="300"/>
      <c r="BD90" s="300"/>
      <c r="BE90" s="339">
        <f>BA90-BB90-BC90-BD90</f>
        <v>887.3</v>
      </c>
      <c r="BF90" s="344">
        <v>887.3</v>
      </c>
      <c r="BG90" s="300"/>
      <c r="BH90" s="300"/>
      <c r="BI90" s="300"/>
      <c r="BJ90" s="339">
        <f>BF90-BG90-BH90-BI90</f>
        <v>887.3</v>
      </c>
    </row>
    <row r="91" spans="1:62" ht="42" customHeight="1">
      <c r="A91" s="689"/>
      <c r="B91" s="703"/>
      <c r="C91" s="691"/>
      <c r="D91" s="471"/>
      <c r="E91" s="473"/>
      <c r="F91" s="705"/>
      <c r="G91" s="275"/>
      <c r="H91" s="275"/>
      <c r="I91" s="275"/>
      <c r="J91" s="275"/>
      <c r="K91" s="275"/>
      <c r="L91" s="275"/>
      <c r="M91" s="705"/>
      <c r="N91" s="275"/>
      <c r="O91" s="275"/>
      <c r="P91" s="285"/>
      <c r="Q91" s="275"/>
      <c r="R91" s="275"/>
      <c r="S91" s="275"/>
      <c r="T91" s="275"/>
      <c r="U91" s="275"/>
      <c r="V91" s="275"/>
      <c r="W91" s="691"/>
      <c r="X91" s="473"/>
      <c r="Y91" s="473"/>
      <c r="Z91" s="704"/>
      <c r="AA91" s="705"/>
      <c r="AB91" s="705"/>
      <c r="AC91" s="682"/>
      <c r="AD91" s="338" t="s">
        <v>490</v>
      </c>
      <c r="AE91" s="338" t="s">
        <v>412</v>
      </c>
      <c r="AF91" s="338" t="s">
        <v>266</v>
      </c>
      <c r="AG91" s="301"/>
      <c r="AH91" s="301"/>
      <c r="AI91" s="301"/>
      <c r="AJ91" s="301"/>
      <c r="AK91" s="301"/>
      <c r="AL91" s="345"/>
      <c r="AM91" s="345"/>
      <c r="AN91" s="674"/>
      <c r="AO91" s="342"/>
      <c r="AP91" s="270">
        <f t="shared" si="9"/>
        <v>0</v>
      </c>
      <c r="AQ91" s="441"/>
      <c r="AR91" s="300"/>
      <c r="AS91" s="300"/>
      <c r="AT91" s="300"/>
      <c r="AU91" s="339"/>
      <c r="AV91" s="664"/>
      <c r="AW91" s="301"/>
      <c r="AX91" s="301"/>
      <c r="AY91" s="301"/>
      <c r="AZ91" s="342"/>
      <c r="BA91" s="441"/>
      <c r="BB91" s="300"/>
      <c r="BC91" s="300"/>
      <c r="BD91" s="300"/>
      <c r="BE91" s="339"/>
      <c r="BF91" s="441"/>
      <c r="BG91" s="300"/>
      <c r="BH91" s="300"/>
      <c r="BI91" s="300"/>
      <c r="BJ91" s="339"/>
    </row>
    <row r="92" spans="1:62" ht="49.5" customHeight="1">
      <c r="A92" s="698" t="s">
        <v>152</v>
      </c>
      <c r="B92" s="701">
        <v>6808</v>
      </c>
      <c r="C92" s="690" t="s">
        <v>31</v>
      </c>
      <c r="D92" s="567" t="s">
        <v>259</v>
      </c>
      <c r="E92" s="690" t="s">
        <v>122</v>
      </c>
      <c r="F92" s="567"/>
      <c r="G92" s="567"/>
      <c r="H92" s="567"/>
      <c r="I92" s="567"/>
      <c r="J92" s="567"/>
      <c r="K92" s="567"/>
      <c r="L92" s="567"/>
      <c r="M92" s="567" t="s">
        <v>87</v>
      </c>
      <c r="N92" s="567"/>
      <c r="O92" s="567"/>
      <c r="P92" s="568">
        <v>39</v>
      </c>
      <c r="Q92" s="318"/>
      <c r="R92" s="318"/>
      <c r="S92" s="318"/>
      <c r="T92" s="318"/>
      <c r="U92" s="318"/>
      <c r="V92" s="318"/>
      <c r="W92" s="690" t="s">
        <v>432</v>
      </c>
      <c r="X92" s="690" t="s">
        <v>132</v>
      </c>
      <c r="Y92" s="564" t="s">
        <v>214</v>
      </c>
      <c r="Z92" s="347"/>
      <c r="AA92" s="275"/>
      <c r="AB92" s="279"/>
      <c r="AC92" s="290"/>
      <c r="AD92" s="265" t="s">
        <v>491</v>
      </c>
      <c r="AE92" s="265" t="s">
        <v>271</v>
      </c>
      <c r="AF92" s="265" t="s">
        <v>266</v>
      </c>
      <c r="AG92" s="301">
        <v>238.3</v>
      </c>
      <c r="AH92" s="301">
        <v>224.9</v>
      </c>
      <c r="AI92" s="301"/>
      <c r="AJ92" s="301"/>
      <c r="AK92" s="301"/>
      <c r="AL92" s="345"/>
      <c r="AM92" s="345"/>
      <c r="AN92" s="674"/>
      <c r="AO92" s="342">
        <f t="shared" ref="AO92:AO97" si="20">AG92-AI92-AK92-AM92</f>
        <v>238.3</v>
      </c>
      <c r="AP92" s="270">
        <f t="shared" si="9"/>
        <v>224.9</v>
      </c>
      <c r="AQ92" s="441">
        <v>205.4</v>
      </c>
      <c r="AR92" s="300"/>
      <c r="AS92" s="300"/>
      <c r="AT92" s="300"/>
      <c r="AU92" s="339">
        <f t="shared" ref="AU92:AU97" si="21">AQ92-AR92-AS92-AT92</f>
        <v>205.4</v>
      </c>
      <c r="AV92" s="664">
        <v>205.4</v>
      </c>
      <c r="AW92" s="301"/>
      <c r="AX92" s="301"/>
      <c r="AY92" s="301"/>
      <c r="AZ92" s="342">
        <f t="shared" ref="AZ92:AZ97" si="22">AV92-AW92-AX92-AY92</f>
        <v>205.4</v>
      </c>
      <c r="BA92" s="441">
        <v>205.4</v>
      </c>
      <c r="BB92" s="300"/>
      <c r="BC92" s="300"/>
      <c r="BD92" s="300"/>
      <c r="BE92" s="339">
        <f t="shared" ref="BE92:BE97" si="23">BA92-BB92-BC92-BD92</f>
        <v>205.4</v>
      </c>
      <c r="BF92" s="441">
        <v>205.4</v>
      </c>
      <c r="BG92" s="300"/>
      <c r="BH92" s="300"/>
      <c r="BI92" s="300"/>
      <c r="BJ92" s="339">
        <f t="shared" ref="BJ92:BJ97" si="24">BF92-BG92-BH92-BI92</f>
        <v>205.4</v>
      </c>
    </row>
    <row r="93" spans="1:62">
      <c r="A93" s="699"/>
      <c r="B93" s="702"/>
      <c r="C93" s="692"/>
      <c r="D93" s="262"/>
      <c r="E93" s="692"/>
      <c r="F93" s="262"/>
      <c r="G93" s="262"/>
      <c r="H93" s="262"/>
      <c r="I93" s="262"/>
      <c r="J93" s="262"/>
      <c r="K93" s="262"/>
      <c r="L93" s="262"/>
      <c r="M93" s="262"/>
      <c r="N93" s="262"/>
      <c r="O93" s="262"/>
      <c r="P93" s="263"/>
      <c r="Q93" s="262"/>
      <c r="R93" s="262"/>
      <c r="S93" s="262"/>
      <c r="T93" s="262"/>
      <c r="U93" s="262"/>
      <c r="V93" s="262"/>
      <c r="W93" s="692"/>
      <c r="X93" s="692"/>
      <c r="Y93" s="289"/>
      <c r="Z93" s="346"/>
      <c r="AA93" s="262"/>
      <c r="AB93" s="264"/>
      <c r="AC93" s="290"/>
      <c r="AD93" s="265" t="s">
        <v>491</v>
      </c>
      <c r="AE93" s="265" t="s">
        <v>271</v>
      </c>
      <c r="AF93" s="265" t="s">
        <v>272</v>
      </c>
      <c r="AG93" s="301">
        <v>2.9</v>
      </c>
      <c r="AH93" s="301">
        <v>2.8</v>
      </c>
      <c r="AI93" s="301"/>
      <c r="AJ93" s="301"/>
      <c r="AK93" s="301"/>
      <c r="AL93" s="345"/>
      <c r="AM93" s="345"/>
      <c r="AN93" s="674"/>
      <c r="AO93" s="342">
        <f t="shared" si="20"/>
        <v>2.9</v>
      </c>
      <c r="AP93" s="270">
        <f t="shared" si="9"/>
        <v>2.8</v>
      </c>
      <c r="AQ93" s="441">
        <v>10</v>
      </c>
      <c r="AR93" s="300"/>
      <c r="AS93" s="300"/>
      <c r="AT93" s="300"/>
      <c r="AU93" s="339">
        <f t="shared" si="21"/>
        <v>10</v>
      </c>
      <c r="AV93" s="664">
        <v>10</v>
      </c>
      <c r="AW93" s="301"/>
      <c r="AX93" s="301"/>
      <c r="AY93" s="301"/>
      <c r="AZ93" s="342">
        <f t="shared" si="22"/>
        <v>10</v>
      </c>
      <c r="BA93" s="441">
        <v>10</v>
      </c>
      <c r="BB93" s="300"/>
      <c r="BC93" s="300"/>
      <c r="BD93" s="300"/>
      <c r="BE93" s="339">
        <f t="shared" si="23"/>
        <v>10</v>
      </c>
      <c r="BF93" s="441">
        <v>10</v>
      </c>
      <c r="BG93" s="300"/>
      <c r="BH93" s="300"/>
      <c r="BI93" s="300"/>
      <c r="BJ93" s="339">
        <f t="shared" si="24"/>
        <v>10</v>
      </c>
    </row>
    <row r="94" spans="1:62">
      <c r="A94" s="699"/>
      <c r="B94" s="702"/>
      <c r="C94" s="692"/>
      <c r="D94" s="262"/>
      <c r="E94" s="692"/>
      <c r="F94" s="262"/>
      <c r="G94" s="262"/>
      <c r="H94" s="262"/>
      <c r="I94" s="262"/>
      <c r="J94" s="262"/>
      <c r="K94" s="262"/>
      <c r="L94" s="262"/>
      <c r="M94" s="262"/>
      <c r="N94" s="262"/>
      <c r="O94" s="262"/>
      <c r="P94" s="263"/>
      <c r="Q94" s="262"/>
      <c r="R94" s="262"/>
      <c r="S94" s="262"/>
      <c r="T94" s="262"/>
      <c r="U94" s="262"/>
      <c r="V94" s="262"/>
      <c r="W94" s="692"/>
      <c r="X94" s="692"/>
      <c r="Y94" s="289"/>
      <c r="Z94" s="346"/>
      <c r="AA94" s="262"/>
      <c r="AB94" s="264"/>
      <c r="AC94" s="290"/>
      <c r="AD94" s="265" t="s">
        <v>491</v>
      </c>
      <c r="AE94" s="265" t="s">
        <v>270</v>
      </c>
      <c r="AF94" s="265" t="s">
        <v>269</v>
      </c>
      <c r="AG94" s="301">
        <v>55.4</v>
      </c>
      <c r="AH94" s="301">
        <v>40.5</v>
      </c>
      <c r="AI94" s="301"/>
      <c r="AJ94" s="301"/>
      <c r="AK94" s="301"/>
      <c r="AL94" s="301"/>
      <c r="AM94" s="301"/>
      <c r="AN94" s="341"/>
      <c r="AO94" s="598">
        <f t="shared" si="20"/>
        <v>55.4</v>
      </c>
      <c r="AP94" s="270">
        <f t="shared" si="9"/>
        <v>40.5</v>
      </c>
      <c r="AQ94" s="300">
        <v>54</v>
      </c>
      <c r="AR94" s="300"/>
      <c r="AS94" s="300"/>
      <c r="AT94" s="300"/>
      <c r="AU94" s="339">
        <f t="shared" si="21"/>
        <v>54</v>
      </c>
      <c r="AV94" s="301">
        <v>54</v>
      </c>
      <c r="AW94" s="301"/>
      <c r="AX94" s="301"/>
      <c r="AY94" s="301"/>
      <c r="AZ94" s="342">
        <f t="shared" si="22"/>
        <v>54</v>
      </c>
      <c r="BA94" s="300">
        <v>54</v>
      </c>
      <c r="BB94" s="300"/>
      <c r="BC94" s="300"/>
      <c r="BD94" s="300"/>
      <c r="BE94" s="339">
        <f t="shared" si="23"/>
        <v>54</v>
      </c>
      <c r="BF94" s="300">
        <v>54</v>
      </c>
      <c r="BG94" s="300"/>
      <c r="BH94" s="300"/>
      <c r="BI94" s="300"/>
      <c r="BJ94" s="339">
        <f t="shared" si="24"/>
        <v>54</v>
      </c>
    </row>
    <row r="95" spans="1:62" ht="15" customHeight="1">
      <c r="A95" s="699"/>
      <c r="B95" s="702"/>
      <c r="C95" s="692"/>
      <c r="D95" s="262"/>
      <c r="E95" s="691"/>
      <c r="F95" s="262"/>
      <c r="G95" s="262"/>
      <c r="H95" s="262"/>
      <c r="I95" s="262"/>
      <c r="J95" s="262"/>
      <c r="K95" s="262"/>
      <c r="L95" s="262"/>
      <c r="M95" s="262"/>
      <c r="N95" s="262"/>
      <c r="O95" s="262"/>
      <c r="P95" s="263"/>
      <c r="Q95" s="262"/>
      <c r="R95" s="262"/>
      <c r="S95" s="262"/>
      <c r="T95" s="262"/>
      <c r="U95" s="262"/>
      <c r="V95" s="262"/>
      <c r="W95" s="692"/>
      <c r="X95" s="691"/>
      <c r="Y95" s="262"/>
      <c r="Z95" s="346"/>
      <c r="AA95" s="262"/>
      <c r="AB95" s="264"/>
      <c r="AC95" s="290"/>
      <c r="AD95" s="265" t="s">
        <v>491</v>
      </c>
      <c r="AE95" s="265" t="s">
        <v>270</v>
      </c>
      <c r="AF95" s="265" t="s">
        <v>246</v>
      </c>
      <c r="AG95" s="301">
        <v>0</v>
      </c>
      <c r="AH95" s="589"/>
      <c r="AI95" s="589"/>
      <c r="AJ95" s="589"/>
      <c r="AK95" s="589"/>
      <c r="AL95" s="589"/>
      <c r="AM95" s="589"/>
      <c r="AN95" s="589"/>
      <c r="AO95" s="434">
        <f t="shared" si="20"/>
        <v>0</v>
      </c>
      <c r="AP95" s="270">
        <f t="shared" si="9"/>
        <v>0</v>
      </c>
      <c r="AQ95" s="344">
        <v>0</v>
      </c>
      <c r="AR95" s="344"/>
      <c r="AS95" s="344"/>
      <c r="AT95" s="344"/>
      <c r="AU95" s="339">
        <f t="shared" si="21"/>
        <v>0</v>
      </c>
      <c r="AV95" s="589">
        <v>0</v>
      </c>
      <c r="AW95" s="589"/>
      <c r="AX95" s="589"/>
      <c r="AY95" s="589"/>
      <c r="AZ95" s="342">
        <f t="shared" si="22"/>
        <v>0</v>
      </c>
      <c r="BA95" s="344">
        <v>0</v>
      </c>
      <c r="BB95" s="344"/>
      <c r="BC95" s="344"/>
      <c r="BD95" s="344"/>
      <c r="BE95" s="339">
        <f t="shared" si="23"/>
        <v>0</v>
      </c>
      <c r="BF95" s="344">
        <v>0</v>
      </c>
      <c r="BG95" s="344"/>
      <c r="BH95" s="344"/>
      <c r="BI95" s="344"/>
      <c r="BJ95" s="339">
        <f t="shared" si="24"/>
        <v>0</v>
      </c>
    </row>
    <row r="96" spans="1:62" ht="88.5" customHeight="1">
      <c r="A96" s="700"/>
      <c r="B96" s="703"/>
      <c r="C96" s="691"/>
      <c r="D96" s="262"/>
      <c r="E96" s="262"/>
      <c r="F96" s="262"/>
      <c r="G96" s="262"/>
      <c r="H96" s="262"/>
      <c r="I96" s="262"/>
      <c r="J96" s="262"/>
      <c r="K96" s="262"/>
      <c r="L96" s="262"/>
      <c r="M96" s="262"/>
      <c r="N96" s="262"/>
      <c r="O96" s="262"/>
      <c r="P96" s="263"/>
      <c r="Q96" s="262"/>
      <c r="R96" s="262"/>
      <c r="S96" s="262"/>
      <c r="T96" s="262"/>
      <c r="U96" s="262"/>
      <c r="V96" s="262"/>
      <c r="W96" s="691"/>
      <c r="X96" s="262"/>
      <c r="Y96" s="262"/>
      <c r="Z96" s="346"/>
      <c r="AA96" s="262"/>
      <c r="AB96" s="264"/>
      <c r="AC96" s="290"/>
      <c r="AD96" s="338" t="s">
        <v>491</v>
      </c>
      <c r="AE96" s="338" t="s">
        <v>271</v>
      </c>
      <c r="AF96" s="338" t="s">
        <v>266</v>
      </c>
      <c r="AG96" s="301">
        <v>0</v>
      </c>
      <c r="AH96" s="301"/>
      <c r="AI96" s="301"/>
      <c r="AJ96" s="301"/>
      <c r="AK96" s="301"/>
      <c r="AL96" s="301"/>
      <c r="AM96" s="301"/>
      <c r="AN96" s="341"/>
      <c r="AO96" s="598">
        <f t="shared" si="20"/>
        <v>0</v>
      </c>
      <c r="AP96" s="270">
        <f t="shared" si="9"/>
        <v>0</v>
      </c>
      <c r="AQ96" s="300">
        <v>62</v>
      </c>
      <c r="AR96" s="300"/>
      <c r="AS96" s="300"/>
      <c r="AT96" s="300"/>
      <c r="AU96" s="339">
        <f t="shared" si="21"/>
        <v>62</v>
      </c>
      <c r="AV96" s="301">
        <v>62</v>
      </c>
      <c r="AW96" s="301"/>
      <c r="AX96" s="301"/>
      <c r="AY96" s="301"/>
      <c r="AZ96" s="342">
        <f t="shared" si="22"/>
        <v>62</v>
      </c>
      <c r="BA96" s="300">
        <v>62</v>
      </c>
      <c r="BB96" s="300"/>
      <c r="BC96" s="300"/>
      <c r="BD96" s="300"/>
      <c r="BE96" s="339">
        <f t="shared" si="23"/>
        <v>62</v>
      </c>
      <c r="BF96" s="300">
        <v>62</v>
      </c>
      <c r="BG96" s="300"/>
      <c r="BH96" s="300"/>
      <c r="BI96" s="300"/>
      <c r="BJ96" s="339">
        <f t="shared" si="24"/>
        <v>62</v>
      </c>
    </row>
    <row r="97" spans="1:62" ht="102.75" hidden="1" customHeight="1">
      <c r="A97" s="426" t="s">
        <v>443</v>
      </c>
      <c r="B97" s="274">
        <v>6813</v>
      </c>
      <c r="C97" s="275" t="s">
        <v>31</v>
      </c>
      <c r="D97" s="275" t="s">
        <v>39</v>
      </c>
      <c r="E97" s="275" t="s">
        <v>97</v>
      </c>
      <c r="F97" s="327"/>
      <c r="G97" s="327"/>
      <c r="H97" s="327"/>
      <c r="I97" s="348"/>
      <c r="J97" s="324"/>
      <c r="K97" s="324"/>
      <c r="L97" s="324"/>
      <c r="M97" s="275" t="s">
        <v>87</v>
      </c>
      <c r="N97" s="275"/>
      <c r="O97" s="275"/>
      <c r="P97" s="285" t="s">
        <v>98</v>
      </c>
      <c r="Q97" s="324"/>
      <c r="R97" s="324"/>
      <c r="S97" s="324"/>
      <c r="T97" s="324"/>
      <c r="U97" s="324"/>
      <c r="V97" s="324"/>
      <c r="W97" s="275" t="s">
        <v>99</v>
      </c>
      <c r="X97" s="275" t="s">
        <v>100</v>
      </c>
      <c r="Y97" s="275" t="s">
        <v>101</v>
      </c>
      <c r="Z97" s="275" t="s">
        <v>102</v>
      </c>
      <c r="AA97" s="275" t="s">
        <v>284</v>
      </c>
      <c r="AB97" s="275" t="s">
        <v>36</v>
      </c>
      <c r="AC97" s="324"/>
      <c r="AD97" s="280" t="s">
        <v>410</v>
      </c>
      <c r="AE97" s="280"/>
      <c r="AF97" s="280"/>
      <c r="AG97" s="282"/>
      <c r="AH97" s="282"/>
      <c r="AI97" s="282"/>
      <c r="AJ97" s="282"/>
      <c r="AK97" s="282"/>
      <c r="AL97" s="282"/>
      <c r="AM97" s="282"/>
      <c r="AN97" s="675"/>
      <c r="AO97" s="598">
        <f t="shared" si="20"/>
        <v>0</v>
      </c>
      <c r="AP97" s="270">
        <f t="shared" si="9"/>
        <v>0</v>
      </c>
      <c r="AQ97" s="281"/>
      <c r="AR97" s="267"/>
      <c r="AS97" s="267"/>
      <c r="AT97" s="267"/>
      <c r="AU97" s="339">
        <f t="shared" si="21"/>
        <v>0</v>
      </c>
      <c r="AV97" s="282"/>
      <c r="AW97" s="269"/>
      <c r="AX97" s="269"/>
      <c r="AY97" s="269"/>
      <c r="AZ97" s="342">
        <f t="shared" si="22"/>
        <v>0</v>
      </c>
      <c r="BA97" s="281"/>
      <c r="BB97" s="267"/>
      <c r="BC97" s="267"/>
      <c r="BD97" s="267"/>
      <c r="BE97" s="339">
        <f t="shared" si="23"/>
        <v>0</v>
      </c>
      <c r="BF97" s="281"/>
      <c r="BG97" s="267"/>
      <c r="BH97" s="267"/>
      <c r="BI97" s="267"/>
      <c r="BJ97" s="339">
        <f t="shared" si="24"/>
        <v>0</v>
      </c>
    </row>
    <row r="98" spans="1:62" s="241" customFormat="1" ht="165" hidden="1" customHeight="1">
      <c r="A98" s="423" t="s">
        <v>473</v>
      </c>
      <c r="B98" s="232">
        <v>6900</v>
      </c>
      <c r="C98" s="233" t="s">
        <v>234</v>
      </c>
      <c r="D98" s="233" t="s">
        <v>234</v>
      </c>
      <c r="E98" s="233" t="s">
        <v>234</v>
      </c>
      <c r="F98" s="233" t="s">
        <v>234</v>
      </c>
      <c r="G98" s="233" t="s">
        <v>234</v>
      </c>
      <c r="H98" s="233" t="s">
        <v>234</v>
      </c>
      <c r="I98" s="233" t="s">
        <v>234</v>
      </c>
      <c r="J98" s="233" t="s">
        <v>234</v>
      </c>
      <c r="K98" s="233" t="s">
        <v>234</v>
      </c>
      <c r="L98" s="233" t="s">
        <v>234</v>
      </c>
      <c r="M98" s="233" t="s">
        <v>234</v>
      </c>
      <c r="N98" s="233" t="s">
        <v>234</v>
      </c>
      <c r="O98" s="233" t="s">
        <v>234</v>
      </c>
      <c r="P98" s="233" t="s">
        <v>234</v>
      </c>
      <c r="Q98" s="235" t="s">
        <v>234</v>
      </c>
      <c r="R98" s="235" t="s">
        <v>234</v>
      </c>
      <c r="S98" s="235" t="s">
        <v>234</v>
      </c>
      <c r="T98" s="235" t="s">
        <v>234</v>
      </c>
      <c r="U98" s="235" t="s">
        <v>234</v>
      </c>
      <c r="V98" s="235" t="s">
        <v>234</v>
      </c>
      <c r="W98" s="235" t="s">
        <v>234</v>
      </c>
      <c r="X98" s="233" t="s">
        <v>234</v>
      </c>
      <c r="Y98" s="233" t="s">
        <v>234</v>
      </c>
      <c r="Z98" s="233" t="s">
        <v>234</v>
      </c>
      <c r="AA98" s="233" t="s">
        <v>234</v>
      </c>
      <c r="AB98" s="233" t="s">
        <v>234</v>
      </c>
      <c r="AC98" s="233" t="s">
        <v>234</v>
      </c>
      <c r="AD98" s="236" t="s">
        <v>234</v>
      </c>
      <c r="AE98" s="236"/>
      <c r="AF98" s="236"/>
      <c r="AG98" s="239">
        <f t="shared" ref="AG98:AT98" si="25">AG99+AG103+AG107</f>
        <v>0</v>
      </c>
      <c r="AH98" s="239"/>
      <c r="AI98" s="239">
        <f t="shared" si="25"/>
        <v>0</v>
      </c>
      <c r="AJ98" s="239"/>
      <c r="AK98" s="239">
        <f t="shared" si="25"/>
        <v>0</v>
      </c>
      <c r="AL98" s="239"/>
      <c r="AM98" s="239">
        <f t="shared" si="25"/>
        <v>0</v>
      </c>
      <c r="AN98" s="239"/>
      <c r="AO98" s="240">
        <f>AO99+AO103+AO107</f>
        <v>0</v>
      </c>
      <c r="AP98" s="270">
        <f t="shared" si="9"/>
        <v>0</v>
      </c>
      <c r="AQ98" s="237">
        <f t="shared" si="25"/>
        <v>0</v>
      </c>
      <c r="AR98" s="237">
        <f t="shared" si="25"/>
        <v>0</v>
      </c>
      <c r="AS98" s="237">
        <f t="shared" si="25"/>
        <v>0</v>
      </c>
      <c r="AT98" s="237">
        <f t="shared" si="25"/>
        <v>0</v>
      </c>
      <c r="AU98" s="238">
        <f t="shared" ref="AU98:AZ98" si="26">AU99+AU103+AU107</f>
        <v>0</v>
      </c>
      <c r="AV98" s="239">
        <f t="shared" si="26"/>
        <v>0</v>
      </c>
      <c r="AW98" s="239">
        <f t="shared" si="26"/>
        <v>0</v>
      </c>
      <c r="AX98" s="239">
        <f t="shared" si="26"/>
        <v>0</v>
      </c>
      <c r="AY98" s="239">
        <f t="shared" si="26"/>
        <v>0</v>
      </c>
      <c r="AZ98" s="240">
        <f t="shared" si="26"/>
        <v>0</v>
      </c>
      <c r="BA98" s="237">
        <f t="shared" ref="BA98:BJ98" si="27">BA99+BA103+BA107</f>
        <v>0</v>
      </c>
      <c r="BB98" s="237">
        <f t="shared" si="27"/>
        <v>0</v>
      </c>
      <c r="BC98" s="237">
        <f t="shared" si="27"/>
        <v>0</v>
      </c>
      <c r="BD98" s="237">
        <f t="shared" si="27"/>
        <v>0</v>
      </c>
      <c r="BE98" s="238">
        <f t="shared" si="27"/>
        <v>0</v>
      </c>
      <c r="BF98" s="237">
        <f t="shared" si="27"/>
        <v>0</v>
      </c>
      <c r="BG98" s="237">
        <f t="shared" si="27"/>
        <v>0</v>
      </c>
      <c r="BH98" s="237">
        <f t="shared" si="27"/>
        <v>0</v>
      </c>
      <c r="BI98" s="237">
        <f t="shared" si="27"/>
        <v>0</v>
      </c>
      <c r="BJ98" s="238">
        <f t="shared" si="27"/>
        <v>0</v>
      </c>
    </row>
    <row r="99" spans="1:62" s="251" customFormat="1" ht="89.25" hidden="1" customHeight="1">
      <c r="A99" s="424" t="s">
        <v>474</v>
      </c>
      <c r="B99" s="243">
        <v>6901</v>
      </c>
      <c r="C99" s="244" t="s">
        <v>234</v>
      </c>
      <c r="D99" s="244" t="s">
        <v>234</v>
      </c>
      <c r="E99" s="244" t="s">
        <v>234</v>
      </c>
      <c r="F99" s="244" t="s">
        <v>234</v>
      </c>
      <c r="G99" s="244" t="s">
        <v>234</v>
      </c>
      <c r="H99" s="244" t="s">
        <v>234</v>
      </c>
      <c r="I99" s="244" t="s">
        <v>234</v>
      </c>
      <c r="J99" s="244" t="s">
        <v>234</v>
      </c>
      <c r="K99" s="244" t="s">
        <v>234</v>
      </c>
      <c r="L99" s="244" t="s">
        <v>234</v>
      </c>
      <c r="M99" s="244" t="s">
        <v>234</v>
      </c>
      <c r="N99" s="244" t="s">
        <v>234</v>
      </c>
      <c r="O99" s="244" t="s">
        <v>234</v>
      </c>
      <c r="P99" s="244" t="s">
        <v>234</v>
      </c>
      <c r="Q99" s="246" t="s">
        <v>234</v>
      </c>
      <c r="R99" s="246" t="s">
        <v>234</v>
      </c>
      <c r="S99" s="246" t="s">
        <v>234</v>
      </c>
      <c r="T99" s="246" t="s">
        <v>234</v>
      </c>
      <c r="U99" s="246" t="s">
        <v>234</v>
      </c>
      <c r="V99" s="246" t="s">
        <v>234</v>
      </c>
      <c r="W99" s="246" t="s">
        <v>234</v>
      </c>
      <c r="X99" s="244" t="s">
        <v>234</v>
      </c>
      <c r="Y99" s="244" t="s">
        <v>234</v>
      </c>
      <c r="Z99" s="244" t="s">
        <v>234</v>
      </c>
      <c r="AA99" s="244" t="s">
        <v>234</v>
      </c>
      <c r="AB99" s="244" t="s">
        <v>234</v>
      </c>
      <c r="AC99" s="244" t="s">
        <v>234</v>
      </c>
      <c r="AD99" s="247" t="s">
        <v>234</v>
      </c>
      <c r="AE99" s="247"/>
      <c r="AF99" s="247"/>
      <c r="AG99" s="250">
        <f t="shared" ref="AG99:AT99" si="28">AG101+AG102</f>
        <v>0</v>
      </c>
      <c r="AH99" s="250"/>
      <c r="AI99" s="250">
        <f t="shared" si="28"/>
        <v>0</v>
      </c>
      <c r="AJ99" s="250"/>
      <c r="AK99" s="250">
        <f t="shared" si="28"/>
        <v>0</v>
      </c>
      <c r="AL99" s="250"/>
      <c r="AM99" s="250">
        <f t="shared" si="28"/>
        <v>0</v>
      </c>
      <c r="AN99" s="250"/>
      <c r="AO99" s="326">
        <f>AO101+AO102</f>
        <v>0</v>
      </c>
      <c r="AP99" s="270">
        <f t="shared" si="9"/>
        <v>0</v>
      </c>
      <c r="AQ99" s="248">
        <f t="shared" si="28"/>
        <v>0</v>
      </c>
      <c r="AR99" s="248">
        <f t="shared" si="28"/>
        <v>0</v>
      </c>
      <c r="AS99" s="248">
        <f t="shared" si="28"/>
        <v>0</v>
      </c>
      <c r="AT99" s="248">
        <f t="shared" si="28"/>
        <v>0</v>
      </c>
      <c r="AU99" s="249">
        <f t="shared" ref="AU99:AZ99" si="29">AU101+AU102</f>
        <v>0</v>
      </c>
      <c r="AV99" s="250">
        <f t="shared" si="29"/>
        <v>0</v>
      </c>
      <c r="AW99" s="250">
        <f t="shared" si="29"/>
        <v>0</v>
      </c>
      <c r="AX99" s="250">
        <f t="shared" si="29"/>
        <v>0</v>
      </c>
      <c r="AY99" s="250">
        <f t="shared" si="29"/>
        <v>0</v>
      </c>
      <c r="AZ99" s="326">
        <f t="shared" si="29"/>
        <v>0</v>
      </c>
      <c r="BA99" s="248">
        <f t="shared" ref="BA99:BJ99" si="30">BA101+BA102</f>
        <v>0</v>
      </c>
      <c r="BB99" s="248">
        <f t="shared" si="30"/>
        <v>0</v>
      </c>
      <c r="BC99" s="248">
        <f t="shared" si="30"/>
        <v>0</v>
      </c>
      <c r="BD99" s="248">
        <f t="shared" si="30"/>
        <v>0</v>
      </c>
      <c r="BE99" s="249">
        <f t="shared" si="30"/>
        <v>0</v>
      </c>
      <c r="BF99" s="248">
        <f t="shared" si="30"/>
        <v>0</v>
      </c>
      <c r="BG99" s="248">
        <f t="shared" si="30"/>
        <v>0</v>
      </c>
      <c r="BH99" s="248">
        <f t="shared" si="30"/>
        <v>0</v>
      </c>
      <c r="BI99" s="248">
        <f t="shared" si="30"/>
        <v>0</v>
      </c>
      <c r="BJ99" s="249">
        <f t="shared" si="30"/>
        <v>0</v>
      </c>
    </row>
    <row r="100" spans="1:62" ht="11.25" hidden="1" customHeight="1">
      <c r="A100" s="425" t="s">
        <v>415</v>
      </c>
      <c r="B100" s="253"/>
      <c r="C100" s="254"/>
      <c r="D100" s="254"/>
      <c r="E100" s="254"/>
      <c r="F100" s="254"/>
      <c r="G100" s="254"/>
      <c r="H100" s="254"/>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7"/>
      <c r="AE100" s="257"/>
      <c r="AF100" s="257"/>
      <c r="AG100" s="260"/>
      <c r="AH100" s="439"/>
      <c r="AI100" s="439"/>
      <c r="AJ100" s="439"/>
      <c r="AK100" s="439"/>
      <c r="AL100" s="439"/>
      <c r="AM100" s="439"/>
      <c r="AN100" s="439"/>
      <c r="AO100" s="587"/>
      <c r="AP100" s="270">
        <f t="shared" si="9"/>
        <v>0</v>
      </c>
      <c r="AQ100" s="307"/>
      <c r="AR100" s="307"/>
      <c r="AS100" s="307"/>
      <c r="AT100" s="307"/>
      <c r="AU100" s="308"/>
      <c r="AV100" s="439"/>
      <c r="AW100" s="439"/>
      <c r="AX100" s="439"/>
      <c r="AY100" s="439"/>
      <c r="AZ100" s="587"/>
      <c r="BA100" s="307"/>
      <c r="BB100" s="307"/>
      <c r="BC100" s="307"/>
      <c r="BD100" s="307"/>
      <c r="BE100" s="308"/>
      <c r="BF100" s="307"/>
      <c r="BG100" s="307"/>
      <c r="BH100" s="307"/>
      <c r="BI100" s="307"/>
      <c r="BJ100" s="308"/>
    </row>
    <row r="101" spans="1:62" ht="12.75" hidden="1" customHeight="1">
      <c r="A101" s="432" t="s">
        <v>416</v>
      </c>
      <c r="B101" s="271">
        <v>6902</v>
      </c>
      <c r="C101" s="327"/>
      <c r="D101" s="327"/>
      <c r="E101" s="327"/>
      <c r="F101" s="327"/>
      <c r="G101" s="327"/>
      <c r="H101" s="327"/>
      <c r="I101" s="327"/>
      <c r="J101" s="327"/>
      <c r="K101" s="327"/>
      <c r="L101" s="327"/>
      <c r="M101" s="327"/>
      <c r="N101" s="327"/>
      <c r="O101" s="327"/>
      <c r="P101" s="327"/>
      <c r="Q101" s="327"/>
      <c r="R101" s="327"/>
      <c r="S101" s="327"/>
      <c r="T101" s="327"/>
      <c r="U101" s="327"/>
      <c r="V101" s="327"/>
      <c r="W101" s="327"/>
      <c r="X101" s="327"/>
      <c r="Y101" s="327"/>
      <c r="Z101" s="327"/>
      <c r="AA101" s="327"/>
      <c r="AB101" s="327"/>
      <c r="AC101" s="327"/>
      <c r="AD101" s="265"/>
      <c r="AE101" s="265"/>
      <c r="AF101" s="265"/>
      <c r="AG101" s="269"/>
      <c r="AH101" s="486"/>
      <c r="AI101" s="486"/>
      <c r="AJ101" s="486"/>
      <c r="AK101" s="486"/>
      <c r="AL101" s="486"/>
      <c r="AM101" s="486"/>
      <c r="AN101" s="486"/>
      <c r="AO101" s="588"/>
      <c r="AP101" s="270">
        <f t="shared" si="9"/>
        <v>0</v>
      </c>
      <c r="AQ101" s="310"/>
      <c r="AR101" s="310"/>
      <c r="AS101" s="310"/>
      <c r="AT101" s="310"/>
      <c r="AU101" s="311"/>
      <c r="AV101" s="486"/>
      <c r="AW101" s="486"/>
      <c r="AX101" s="486"/>
      <c r="AY101" s="486"/>
      <c r="AZ101" s="588"/>
      <c r="BA101" s="310"/>
      <c r="BB101" s="310"/>
      <c r="BC101" s="310"/>
      <c r="BD101" s="310"/>
      <c r="BE101" s="311"/>
      <c r="BF101" s="310"/>
      <c r="BG101" s="310"/>
      <c r="BH101" s="310"/>
      <c r="BI101" s="310"/>
      <c r="BJ101" s="311"/>
    </row>
    <row r="102" spans="1:62" ht="0.75" hidden="1" customHeight="1">
      <c r="A102" s="426" t="s">
        <v>416</v>
      </c>
      <c r="B102" s="274">
        <v>6903</v>
      </c>
      <c r="C102" s="324"/>
      <c r="D102" s="324"/>
      <c r="E102" s="324"/>
      <c r="F102" s="324"/>
      <c r="G102" s="324"/>
      <c r="H102" s="324"/>
      <c r="I102" s="324"/>
      <c r="J102" s="324"/>
      <c r="K102" s="324"/>
      <c r="L102" s="324"/>
      <c r="M102" s="324"/>
      <c r="N102" s="324"/>
      <c r="O102" s="324"/>
      <c r="P102" s="324"/>
      <c r="Q102" s="324"/>
      <c r="R102" s="324"/>
      <c r="S102" s="324"/>
      <c r="T102" s="324"/>
      <c r="U102" s="324"/>
      <c r="V102" s="324"/>
      <c r="W102" s="324"/>
      <c r="X102" s="324"/>
      <c r="Y102" s="324"/>
      <c r="Z102" s="324"/>
      <c r="AA102" s="324"/>
      <c r="AB102" s="324"/>
      <c r="AC102" s="324"/>
      <c r="AD102" s="280"/>
      <c r="AE102" s="280"/>
      <c r="AF102" s="280"/>
      <c r="AG102" s="282"/>
      <c r="AH102" s="282"/>
      <c r="AI102" s="282"/>
      <c r="AJ102" s="282"/>
      <c r="AK102" s="282"/>
      <c r="AL102" s="282"/>
      <c r="AM102" s="282"/>
      <c r="AN102" s="282"/>
      <c r="AO102" s="316"/>
      <c r="AP102" s="270">
        <f t="shared" si="9"/>
        <v>0</v>
      </c>
      <c r="AQ102" s="281"/>
      <c r="AR102" s="267"/>
      <c r="AS102" s="267"/>
      <c r="AT102" s="267"/>
      <c r="AU102" s="268"/>
      <c r="AV102" s="282"/>
      <c r="AW102" s="269"/>
      <c r="AX102" s="269"/>
      <c r="AY102" s="269"/>
      <c r="AZ102" s="270"/>
      <c r="BA102" s="281"/>
      <c r="BB102" s="267"/>
      <c r="BC102" s="267"/>
      <c r="BD102" s="267"/>
      <c r="BE102" s="268"/>
      <c r="BF102" s="281"/>
      <c r="BG102" s="267"/>
      <c r="BH102" s="267"/>
      <c r="BI102" s="267"/>
      <c r="BJ102" s="268"/>
    </row>
    <row r="103" spans="1:62" s="251" customFormat="1" ht="132" hidden="1" customHeight="1">
      <c r="A103" s="424" t="s">
        <v>197</v>
      </c>
      <c r="B103" s="243">
        <v>7000</v>
      </c>
      <c r="C103" s="244" t="s">
        <v>234</v>
      </c>
      <c r="D103" s="244" t="s">
        <v>234</v>
      </c>
      <c r="E103" s="244" t="s">
        <v>234</v>
      </c>
      <c r="F103" s="244" t="s">
        <v>234</v>
      </c>
      <c r="G103" s="244" t="s">
        <v>234</v>
      </c>
      <c r="H103" s="244" t="s">
        <v>234</v>
      </c>
      <c r="I103" s="244" t="s">
        <v>234</v>
      </c>
      <c r="J103" s="244" t="s">
        <v>234</v>
      </c>
      <c r="K103" s="244" t="s">
        <v>234</v>
      </c>
      <c r="L103" s="244" t="s">
        <v>234</v>
      </c>
      <c r="M103" s="244" t="s">
        <v>234</v>
      </c>
      <c r="N103" s="244" t="s">
        <v>234</v>
      </c>
      <c r="O103" s="244" t="s">
        <v>234</v>
      </c>
      <c r="P103" s="244" t="s">
        <v>234</v>
      </c>
      <c r="Q103" s="246" t="s">
        <v>234</v>
      </c>
      <c r="R103" s="246" t="s">
        <v>234</v>
      </c>
      <c r="S103" s="246" t="s">
        <v>234</v>
      </c>
      <c r="T103" s="246" t="s">
        <v>234</v>
      </c>
      <c r="U103" s="246" t="s">
        <v>234</v>
      </c>
      <c r="V103" s="246" t="s">
        <v>234</v>
      </c>
      <c r="W103" s="246" t="s">
        <v>234</v>
      </c>
      <c r="X103" s="244" t="s">
        <v>234</v>
      </c>
      <c r="Y103" s="244" t="s">
        <v>234</v>
      </c>
      <c r="Z103" s="244" t="s">
        <v>234</v>
      </c>
      <c r="AA103" s="244" t="s">
        <v>234</v>
      </c>
      <c r="AB103" s="244" t="s">
        <v>234</v>
      </c>
      <c r="AC103" s="244" t="s">
        <v>234</v>
      </c>
      <c r="AD103" s="247" t="s">
        <v>234</v>
      </c>
      <c r="AE103" s="247"/>
      <c r="AF103" s="247"/>
      <c r="AG103" s="250">
        <f t="shared" ref="AG103:AT103" si="31">AG105+AG106</f>
        <v>0</v>
      </c>
      <c r="AH103" s="250"/>
      <c r="AI103" s="250">
        <f t="shared" si="31"/>
        <v>0</v>
      </c>
      <c r="AJ103" s="250"/>
      <c r="AK103" s="250">
        <f t="shared" si="31"/>
        <v>0</v>
      </c>
      <c r="AL103" s="250"/>
      <c r="AM103" s="250">
        <f t="shared" si="31"/>
        <v>0</v>
      </c>
      <c r="AN103" s="250"/>
      <c r="AO103" s="326">
        <f>AO105+AO106</f>
        <v>0</v>
      </c>
      <c r="AP103" s="270">
        <f t="shared" si="9"/>
        <v>0</v>
      </c>
      <c r="AQ103" s="248">
        <f t="shared" si="31"/>
        <v>0</v>
      </c>
      <c r="AR103" s="248">
        <f t="shared" si="31"/>
        <v>0</v>
      </c>
      <c r="AS103" s="248">
        <f t="shared" si="31"/>
        <v>0</v>
      </c>
      <c r="AT103" s="248">
        <f t="shared" si="31"/>
        <v>0</v>
      </c>
      <c r="AU103" s="249">
        <f t="shared" ref="AU103:AZ103" si="32">AU105+AU106</f>
        <v>0</v>
      </c>
      <c r="AV103" s="250">
        <f t="shared" si="32"/>
        <v>0</v>
      </c>
      <c r="AW103" s="250">
        <f t="shared" si="32"/>
        <v>0</v>
      </c>
      <c r="AX103" s="250">
        <f t="shared" si="32"/>
        <v>0</v>
      </c>
      <c r="AY103" s="250">
        <f t="shared" si="32"/>
        <v>0</v>
      </c>
      <c r="AZ103" s="326">
        <f t="shared" si="32"/>
        <v>0</v>
      </c>
      <c r="BA103" s="248">
        <f t="shared" ref="BA103:BJ103" si="33">BA105+BA106</f>
        <v>0</v>
      </c>
      <c r="BB103" s="248">
        <f t="shared" si="33"/>
        <v>0</v>
      </c>
      <c r="BC103" s="248">
        <f t="shared" si="33"/>
        <v>0</v>
      </c>
      <c r="BD103" s="248">
        <f t="shared" si="33"/>
        <v>0</v>
      </c>
      <c r="BE103" s="249">
        <f t="shared" si="33"/>
        <v>0</v>
      </c>
      <c r="BF103" s="248">
        <f t="shared" si="33"/>
        <v>0</v>
      </c>
      <c r="BG103" s="248">
        <f t="shared" si="33"/>
        <v>0</v>
      </c>
      <c r="BH103" s="248">
        <f t="shared" si="33"/>
        <v>0</v>
      </c>
      <c r="BI103" s="248">
        <f t="shared" si="33"/>
        <v>0</v>
      </c>
      <c r="BJ103" s="249">
        <f t="shared" si="33"/>
        <v>0</v>
      </c>
    </row>
    <row r="104" spans="1:62" ht="11.25" hidden="1" customHeight="1">
      <c r="A104" s="425" t="s">
        <v>415</v>
      </c>
      <c r="B104" s="253"/>
      <c r="C104" s="254"/>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7"/>
      <c r="AE104" s="257"/>
      <c r="AF104" s="257"/>
      <c r="AG104" s="260"/>
      <c r="AH104" s="439"/>
      <c r="AI104" s="439"/>
      <c r="AJ104" s="439"/>
      <c r="AK104" s="439"/>
      <c r="AL104" s="439"/>
      <c r="AM104" s="439"/>
      <c r="AN104" s="439"/>
      <c r="AO104" s="587"/>
      <c r="AP104" s="270">
        <f t="shared" si="9"/>
        <v>0</v>
      </c>
      <c r="AQ104" s="307"/>
      <c r="AR104" s="307"/>
      <c r="AS104" s="307"/>
      <c r="AT104" s="307"/>
      <c r="AU104" s="308"/>
      <c r="AV104" s="439"/>
      <c r="AW104" s="439"/>
      <c r="AX104" s="439"/>
      <c r="AY104" s="439"/>
      <c r="AZ104" s="587"/>
      <c r="BA104" s="307"/>
      <c r="BB104" s="307"/>
      <c r="BC104" s="307"/>
      <c r="BD104" s="307"/>
      <c r="BE104" s="308"/>
      <c r="BF104" s="307"/>
      <c r="BG104" s="307"/>
      <c r="BH104" s="307"/>
      <c r="BI104" s="307"/>
      <c r="BJ104" s="308"/>
    </row>
    <row r="105" spans="1:62" ht="12.75" hidden="1" customHeight="1">
      <c r="A105" s="432" t="s">
        <v>416</v>
      </c>
      <c r="B105" s="271"/>
      <c r="C105" s="327"/>
      <c r="D105" s="327"/>
      <c r="E105" s="327"/>
      <c r="F105" s="327"/>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265"/>
      <c r="AE105" s="265"/>
      <c r="AF105" s="265"/>
      <c r="AG105" s="269"/>
      <c r="AH105" s="486"/>
      <c r="AI105" s="486"/>
      <c r="AJ105" s="486"/>
      <c r="AK105" s="486"/>
      <c r="AL105" s="486"/>
      <c r="AM105" s="486"/>
      <c r="AN105" s="486"/>
      <c r="AO105" s="588"/>
      <c r="AP105" s="270">
        <f t="shared" si="9"/>
        <v>0</v>
      </c>
      <c r="AQ105" s="310"/>
      <c r="AR105" s="310"/>
      <c r="AS105" s="310"/>
      <c r="AT105" s="310"/>
      <c r="AU105" s="311"/>
      <c r="AV105" s="486"/>
      <c r="AW105" s="486"/>
      <c r="AX105" s="486"/>
      <c r="AY105" s="486"/>
      <c r="AZ105" s="588"/>
      <c r="BA105" s="310"/>
      <c r="BB105" s="310"/>
      <c r="BC105" s="310"/>
      <c r="BD105" s="310"/>
      <c r="BE105" s="311"/>
      <c r="BF105" s="310"/>
      <c r="BG105" s="310"/>
      <c r="BH105" s="310"/>
      <c r="BI105" s="310"/>
      <c r="BJ105" s="311"/>
    </row>
    <row r="106" spans="1:62" ht="12.75" hidden="1" customHeight="1">
      <c r="A106" s="426" t="s">
        <v>416</v>
      </c>
      <c r="B106" s="274"/>
      <c r="C106" s="324"/>
      <c r="D106" s="324"/>
      <c r="E106" s="324"/>
      <c r="F106" s="324"/>
      <c r="G106" s="324"/>
      <c r="H106" s="324"/>
      <c r="I106" s="324"/>
      <c r="J106" s="324"/>
      <c r="K106" s="324"/>
      <c r="L106" s="324"/>
      <c r="M106" s="324"/>
      <c r="N106" s="324"/>
      <c r="O106" s="324"/>
      <c r="P106" s="324"/>
      <c r="Q106" s="324"/>
      <c r="R106" s="324"/>
      <c r="S106" s="324"/>
      <c r="T106" s="324"/>
      <c r="U106" s="324"/>
      <c r="V106" s="324"/>
      <c r="W106" s="324"/>
      <c r="X106" s="324"/>
      <c r="Y106" s="324"/>
      <c r="Z106" s="324"/>
      <c r="AA106" s="324"/>
      <c r="AB106" s="324"/>
      <c r="AC106" s="324"/>
      <c r="AD106" s="280"/>
      <c r="AE106" s="280"/>
      <c r="AF106" s="280"/>
      <c r="AG106" s="282"/>
      <c r="AH106" s="282"/>
      <c r="AI106" s="282"/>
      <c r="AJ106" s="282"/>
      <c r="AK106" s="282"/>
      <c r="AL106" s="282"/>
      <c r="AM106" s="282"/>
      <c r="AN106" s="282"/>
      <c r="AO106" s="316"/>
      <c r="AP106" s="270">
        <f t="shared" si="9"/>
        <v>0</v>
      </c>
      <c r="AQ106" s="281"/>
      <c r="AR106" s="267"/>
      <c r="AS106" s="267"/>
      <c r="AT106" s="267"/>
      <c r="AU106" s="268"/>
      <c r="AV106" s="282"/>
      <c r="AW106" s="269"/>
      <c r="AX106" s="269"/>
      <c r="AY106" s="269"/>
      <c r="AZ106" s="270"/>
      <c r="BA106" s="281"/>
      <c r="BB106" s="267"/>
      <c r="BC106" s="267"/>
      <c r="BD106" s="267"/>
      <c r="BE106" s="268"/>
      <c r="BF106" s="281"/>
      <c r="BG106" s="267"/>
      <c r="BH106" s="267"/>
      <c r="BI106" s="267"/>
      <c r="BJ106" s="268"/>
    </row>
    <row r="107" spans="1:62" s="251" customFormat="1" ht="127.5" hidden="1" customHeight="1">
      <c r="A107" s="424" t="s">
        <v>198</v>
      </c>
      <c r="B107" s="243">
        <v>7200</v>
      </c>
      <c r="C107" s="244" t="s">
        <v>234</v>
      </c>
      <c r="D107" s="244" t="s">
        <v>234</v>
      </c>
      <c r="E107" s="244" t="s">
        <v>234</v>
      </c>
      <c r="F107" s="244" t="s">
        <v>234</v>
      </c>
      <c r="G107" s="244" t="s">
        <v>234</v>
      </c>
      <c r="H107" s="244" t="s">
        <v>234</v>
      </c>
      <c r="I107" s="244" t="s">
        <v>234</v>
      </c>
      <c r="J107" s="244" t="s">
        <v>234</v>
      </c>
      <c r="K107" s="244" t="s">
        <v>234</v>
      </c>
      <c r="L107" s="244" t="s">
        <v>234</v>
      </c>
      <c r="M107" s="244" t="s">
        <v>234</v>
      </c>
      <c r="N107" s="244" t="s">
        <v>234</v>
      </c>
      <c r="O107" s="244" t="s">
        <v>234</v>
      </c>
      <c r="P107" s="244" t="s">
        <v>234</v>
      </c>
      <c r="Q107" s="246" t="s">
        <v>234</v>
      </c>
      <c r="R107" s="246" t="s">
        <v>234</v>
      </c>
      <c r="S107" s="246" t="s">
        <v>234</v>
      </c>
      <c r="T107" s="246" t="s">
        <v>234</v>
      </c>
      <c r="U107" s="246" t="s">
        <v>234</v>
      </c>
      <c r="V107" s="246" t="s">
        <v>234</v>
      </c>
      <c r="W107" s="246" t="s">
        <v>234</v>
      </c>
      <c r="X107" s="244" t="s">
        <v>234</v>
      </c>
      <c r="Y107" s="244" t="s">
        <v>234</v>
      </c>
      <c r="Z107" s="244" t="s">
        <v>234</v>
      </c>
      <c r="AA107" s="244" t="s">
        <v>234</v>
      </c>
      <c r="AB107" s="244" t="s">
        <v>234</v>
      </c>
      <c r="AC107" s="244" t="s">
        <v>234</v>
      </c>
      <c r="AD107" s="247" t="s">
        <v>234</v>
      </c>
      <c r="AE107" s="247"/>
      <c r="AF107" s="247"/>
      <c r="AG107" s="250">
        <f t="shared" ref="AG107:AT107" si="34">AG109+AG110</f>
        <v>0</v>
      </c>
      <c r="AH107" s="250"/>
      <c r="AI107" s="250">
        <f t="shared" si="34"/>
        <v>0</v>
      </c>
      <c r="AJ107" s="250"/>
      <c r="AK107" s="250">
        <f t="shared" si="34"/>
        <v>0</v>
      </c>
      <c r="AL107" s="250"/>
      <c r="AM107" s="250">
        <f t="shared" si="34"/>
        <v>0</v>
      </c>
      <c r="AN107" s="250"/>
      <c r="AO107" s="326">
        <f>AO109+AO110</f>
        <v>0</v>
      </c>
      <c r="AP107" s="270">
        <f t="shared" si="9"/>
        <v>0</v>
      </c>
      <c r="AQ107" s="248">
        <f t="shared" si="34"/>
        <v>0</v>
      </c>
      <c r="AR107" s="248">
        <f t="shared" si="34"/>
        <v>0</v>
      </c>
      <c r="AS107" s="248">
        <f t="shared" si="34"/>
        <v>0</v>
      </c>
      <c r="AT107" s="248">
        <f t="shared" si="34"/>
        <v>0</v>
      </c>
      <c r="AU107" s="249">
        <f t="shared" ref="AU107:AZ107" si="35">AU109+AU110</f>
        <v>0</v>
      </c>
      <c r="AV107" s="250">
        <f t="shared" si="35"/>
        <v>0</v>
      </c>
      <c r="AW107" s="250">
        <f t="shared" si="35"/>
        <v>0</v>
      </c>
      <c r="AX107" s="250">
        <f t="shared" si="35"/>
        <v>0</v>
      </c>
      <c r="AY107" s="250">
        <f t="shared" si="35"/>
        <v>0</v>
      </c>
      <c r="AZ107" s="326">
        <f t="shared" si="35"/>
        <v>0</v>
      </c>
      <c r="BA107" s="248">
        <f t="shared" ref="BA107:BJ107" si="36">BA109+BA110</f>
        <v>0</v>
      </c>
      <c r="BB107" s="248">
        <f t="shared" si="36"/>
        <v>0</v>
      </c>
      <c r="BC107" s="248">
        <f t="shared" si="36"/>
        <v>0</v>
      </c>
      <c r="BD107" s="248">
        <f t="shared" si="36"/>
        <v>0</v>
      </c>
      <c r="BE107" s="249">
        <f t="shared" si="36"/>
        <v>0</v>
      </c>
      <c r="BF107" s="248">
        <f t="shared" si="36"/>
        <v>0</v>
      </c>
      <c r="BG107" s="248">
        <f t="shared" si="36"/>
        <v>0</v>
      </c>
      <c r="BH107" s="248">
        <f t="shared" si="36"/>
        <v>0</v>
      </c>
      <c r="BI107" s="248">
        <f t="shared" si="36"/>
        <v>0</v>
      </c>
      <c r="BJ107" s="249">
        <f t="shared" si="36"/>
        <v>0</v>
      </c>
    </row>
    <row r="108" spans="1:62" ht="12" hidden="1" customHeight="1">
      <c r="A108" s="425" t="s">
        <v>415</v>
      </c>
      <c r="B108" s="253"/>
      <c r="C108" s="254"/>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7"/>
      <c r="AE108" s="257"/>
      <c r="AF108" s="257"/>
      <c r="AG108" s="260"/>
      <c r="AH108" s="439"/>
      <c r="AI108" s="439"/>
      <c r="AJ108" s="439"/>
      <c r="AK108" s="439"/>
      <c r="AL108" s="439"/>
      <c r="AM108" s="439"/>
      <c r="AN108" s="439"/>
      <c r="AO108" s="587"/>
      <c r="AP108" s="270">
        <f t="shared" si="9"/>
        <v>0</v>
      </c>
      <c r="AQ108" s="307"/>
      <c r="AR108" s="307"/>
      <c r="AS108" s="307"/>
      <c r="AT108" s="307"/>
      <c r="AU108" s="308"/>
      <c r="AV108" s="439"/>
      <c r="AW108" s="439"/>
      <c r="AX108" s="439"/>
      <c r="AY108" s="439"/>
      <c r="AZ108" s="587"/>
      <c r="BA108" s="307"/>
      <c r="BB108" s="307"/>
      <c r="BC108" s="307"/>
      <c r="BD108" s="307"/>
      <c r="BE108" s="308"/>
      <c r="BF108" s="307"/>
      <c r="BG108" s="307"/>
      <c r="BH108" s="307"/>
      <c r="BI108" s="307"/>
      <c r="BJ108" s="308"/>
    </row>
    <row r="109" spans="1:62" ht="12.75" hidden="1" customHeight="1">
      <c r="A109" s="432" t="s">
        <v>416</v>
      </c>
      <c r="B109" s="271"/>
      <c r="C109" s="327"/>
      <c r="D109" s="327"/>
      <c r="E109" s="327"/>
      <c r="F109" s="327"/>
      <c r="G109" s="327"/>
      <c r="H109" s="327"/>
      <c r="I109" s="327"/>
      <c r="J109" s="327"/>
      <c r="K109" s="327"/>
      <c r="L109" s="327"/>
      <c r="M109" s="327"/>
      <c r="N109" s="327"/>
      <c r="O109" s="327"/>
      <c r="P109" s="327"/>
      <c r="Q109" s="327"/>
      <c r="R109" s="327"/>
      <c r="S109" s="327"/>
      <c r="T109" s="327"/>
      <c r="U109" s="327"/>
      <c r="V109" s="327"/>
      <c r="W109" s="327"/>
      <c r="X109" s="327"/>
      <c r="Y109" s="327"/>
      <c r="Z109" s="327"/>
      <c r="AA109" s="327"/>
      <c r="AB109" s="327"/>
      <c r="AC109" s="327"/>
      <c r="AD109" s="265"/>
      <c r="AE109" s="265"/>
      <c r="AF109" s="265"/>
      <c r="AG109" s="269"/>
      <c r="AH109" s="486"/>
      <c r="AI109" s="486"/>
      <c r="AJ109" s="486"/>
      <c r="AK109" s="486"/>
      <c r="AL109" s="486"/>
      <c r="AM109" s="486"/>
      <c r="AN109" s="486"/>
      <c r="AO109" s="588"/>
      <c r="AP109" s="270">
        <f t="shared" si="9"/>
        <v>0</v>
      </c>
      <c r="AQ109" s="310"/>
      <c r="AR109" s="310"/>
      <c r="AS109" s="310"/>
      <c r="AT109" s="310"/>
      <c r="AU109" s="311"/>
      <c r="AV109" s="486"/>
      <c r="AW109" s="486"/>
      <c r="AX109" s="486"/>
      <c r="AY109" s="486"/>
      <c r="AZ109" s="588"/>
      <c r="BA109" s="310"/>
      <c r="BB109" s="310"/>
      <c r="BC109" s="310"/>
      <c r="BD109" s="310"/>
      <c r="BE109" s="311"/>
      <c r="BF109" s="310"/>
      <c r="BG109" s="310"/>
      <c r="BH109" s="310"/>
      <c r="BI109" s="310"/>
      <c r="BJ109" s="311"/>
    </row>
    <row r="110" spans="1:62" ht="12.75" hidden="1" customHeight="1">
      <c r="A110" s="426" t="s">
        <v>416</v>
      </c>
      <c r="B110" s="274"/>
      <c r="C110" s="324"/>
      <c r="D110" s="324"/>
      <c r="E110" s="324"/>
      <c r="F110" s="324"/>
      <c r="G110" s="324"/>
      <c r="H110" s="324"/>
      <c r="I110" s="324"/>
      <c r="J110" s="324"/>
      <c r="K110" s="324"/>
      <c r="L110" s="324"/>
      <c r="M110" s="324"/>
      <c r="N110" s="324"/>
      <c r="O110" s="324"/>
      <c r="P110" s="324"/>
      <c r="Q110" s="324"/>
      <c r="R110" s="324"/>
      <c r="S110" s="324"/>
      <c r="T110" s="324"/>
      <c r="U110" s="324"/>
      <c r="V110" s="324"/>
      <c r="W110" s="324"/>
      <c r="X110" s="324"/>
      <c r="Y110" s="324"/>
      <c r="Z110" s="324"/>
      <c r="AA110" s="324"/>
      <c r="AB110" s="324"/>
      <c r="AC110" s="324"/>
      <c r="AD110" s="280"/>
      <c r="AE110" s="280"/>
      <c r="AF110" s="280"/>
      <c r="AG110" s="282"/>
      <c r="AH110" s="282"/>
      <c r="AI110" s="282"/>
      <c r="AJ110" s="282"/>
      <c r="AK110" s="282"/>
      <c r="AL110" s="282"/>
      <c r="AM110" s="282"/>
      <c r="AN110" s="282"/>
      <c r="AO110" s="316"/>
      <c r="AP110" s="270">
        <f t="shared" si="9"/>
        <v>0</v>
      </c>
      <c r="AQ110" s="281"/>
      <c r="AR110" s="267"/>
      <c r="AS110" s="267"/>
      <c r="AT110" s="267"/>
      <c r="AU110" s="268"/>
      <c r="AV110" s="282"/>
      <c r="AW110" s="269"/>
      <c r="AX110" s="269"/>
      <c r="AY110" s="269"/>
      <c r="AZ110" s="270"/>
      <c r="BA110" s="281"/>
      <c r="BB110" s="267"/>
      <c r="BC110" s="267"/>
      <c r="BD110" s="267"/>
      <c r="BE110" s="268"/>
      <c r="BF110" s="281"/>
      <c r="BG110" s="267"/>
      <c r="BH110" s="267"/>
      <c r="BI110" s="267"/>
      <c r="BJ110" s="268"/>
    </row>
    <row r="111" spans="1:62" s="241" customFormat="1" ht="216">
      <c r="A111" s="423" t="s">
        <v>203</v>
      </c>
      <c r="B111" s="232">
        <v>7300</v>
      </c>
      <c r="C111" s="233" t="s">
        <v>234</v>
      </c>
      <c r="D111" s="233" t="s">
        <v>234</v>
      </c>
      <c r="E111" s="233" t="s">
        <v>234</v>
      </c>
      <c r="F111" s="233" t="s">
        <v>234</v>
      </c>
      <c r="G111" s="233" t="s">
        <v>234</v>
      </c>
      <c r="H111" s="233" t="s">
        <v>234</v>
      </c>
      <c r="I111" s="233" t="s">
        <v>234</v>
      </c>
      <c r="J111" s="233" t="s">
        <v>234</v>
      </c>
      <c r="K111" s="233" t="s">
        <v>234</v>
      </c>
      <c r="L111" s="233" t="s">
        <v>234</v>
      </c>
      <c r="M111" s="233" t="s">
        <v>234</v>
      </c>
      <c r="N111" s="233" t="s">
        <v>234</v>
      </c>
      <c r="O111" s="233" t="s">
        <v>234</v>
      </c>
      <c r="P111" s="233" t="s">
        <v>234</v>
      </c>
      <c r="Q111" s="235" t="s">
        <v>234</v>
      </c>
      <c r="R111" s="235" t="s">
        <v>234</v>
      </c>
      <c r="S111" s="235" t="s">
        <v>234</v>
      </c>
      <c r="T111" s="235" t="s">
        <v>234</v>
      </c>
      <c r="U111" s="235" t="s">
        <v>234</v>
      </c>
      <c r="V111" s="235" t="s">
        <v>234</v>
      </c>
      <c r="W111" s="235" t="s">
        <v>234</v>
      </c>
      <c r="X111" s="233" t="s">
        <v>234</v>
      </c>
      <c r="Y111" s="233" t="s">
        <v>234</v>
      </c>
      <c r="Z111" s="233" t="s">
        <v>234</v>
      </c>
      <c r="AA111" s="233" t="s">
        <v>234</v>
      </c>
      <c r="AB111" s="233" t="s">
        <v>234</v>
      </c>
      <c r="AC111" s="233" t="s">
        <v>234</v>
      </c>
      <c r="AD111" s="236" t="s">
        <v>234</v>
      </c>
      <c r="AE111" s="236"/>
      <c r="AF111" s="236"/>
      <c r="AG111" s="239">
        <f t="shared" ref="AG111:AT111" si="37">AG112+AG118+AG122</f>
        <v>98.2</v>
      </c>
      <c r="AH111" s="239">
        <f t="shared" si="37"/>
        <v>98.2</v>
      </c>
      <c r="AI111" s="239">
        <f t="shared" si="37"/>
        <v>98.2</v>
      </c>
      <c r="AJ111" s="239">
        <f t="shared" si="37"/>
        <v>98.2</v>
      </c>
      <c r="AK111" s="239">
        <f t="shared" si="37"/>
        <v>0</v>
      </c>
      <c r="AL111" s="239"/>
      <c r="AM111" s="239">
        <f t="shared" si="37"/>
        <v>0</v>
      </c>
      <c r="AN111" s="239"/>
      <c r="AO111" s="240">
        <f>AO112+AO118+AO122</f>
        <v>0</v>
      </c>
      <c r="AP111" s="270">
        <f t="shared" ref="AP111:AP137" si="38">AH111-AJ111-AL111-AN111</f>
        <v>0</v>
      </c>
      <c r="AQ111" s="237">
        <f t="shared" si="37"/>
        <v>103.6</v>
      </c>
      <c r="AR111" s="237">
        <f t="shared" si="37"/>
        <v>103.6</v>
      </c>
      <c r="AS111" s="237">
        <f t="shared" si="37"/>
        <v>0</v>
      </c>
      <c r="AT111" s="237">
        <f t="shared" si="37"/>
        <v>0</v>
      </c>
      <c r="AU111" s="238">
        <f t="shared" ref="AU111:AZ111" si="39">AU112+AU118+AU122</f>
        <v>0</v>
      </c>
      <c r="AV111" s="239">
        <f t="shared" si="39"/>
        <v>105.7</v>
      </c>
      <c r="AW111" s="239">
        <f t="shared" si="39"/>
        <v>105.7</v>
      </c>
      <c r="AX111" s="239">
        <f t="shared" si="39"/>
        <v>0</v>
      </c>
      <c r="AY111" s="239">
        <f t="shared" si="39"/>
        <v>0</v>
      </c>
      <c r="AZ111" s="240">
        <f t="shared" si="39"/>
        <v>0</v>
      </c>
      <c r="BA111" s="237">
        <f t="shared" ref="BA111:BJ111" si="40">BA112+BA118+BA122</f>
        <v>110.60000000000001</v>
      </c>
      <c r="BB111" s="237">
        <f t="shared" si="40"/>
        <v>110.60000000000001</v>
      </c>
      <c r="BC111" s="237">
        <f t="shared" si="40"/>
        <v>0</v>
      </c>
      <c r="BD111" s="237">
        <f t="shared" si="40"/>
        <v>0</v>
      </c>
      <c r="BE111" s="238">
        <f t="shared" si="40"/>
        <v>0</v>
      </c>
      <c r="BF111" s="237">
        <f t="shared" si="40"/>
        <v>110.60000000000001</v>
      </c>
      <c r="BG111" s="237">
        <f t="shared" si="40"/>
        <v>110.60000000000001</v>
      </c>
      <c r="BH111" s="237">
        <f t="shared" si="40"/>
        <v>0</v>
      </c>
      <c r="BI111" s="237">
        <f t="shared" si="40"/>
        <v>0</v>
      </c>
      <c r="BJ111" s="238">
        <f t="shared" si="40"/>
        <v>0</v>
      </c>
    </row>
    <row r="112" spans="1:62" s="251" customFormat="1" ht="38.25">
      <c r="A112" s="424" t="s">
        <v>196</v>
      </c>
      <c r="B112" s="243">
        <v>7301</v>
      </c>
      <c r="C112" s="244" t="s">
        <v>234</v>
      </c>
      <c r="D112" s="244" t="s">
        <v>234</v>
      </c>
      <c r="E112" s="244" t="s">
        <v>234</v>
      </c>
      <c r="F112" s="244" t="s">
        <v>234</v>
      </c>
      <c r="G112" s="244" t="s">
        <v>234</v>
      </c>
      <c r="H112" s="244" t="s">
        <v>234</v>
      </c>
      <c r="I112" s="244" t="s">
        <v>234</v>
      </c>
      <c r="J112" s="244" t="s">
        <v>234</v>
      </c>
      <c r="K112" s="244" t="s">
        <v>234</v>
      </c>
      <c r="L112" s="244" t="s">
        <v>234</v>
      </c>
      <c r="M112" s="244" t="s">
        <v>234</v>
      </c>
      <c r="N112" s="244" t="s">
        <v>234</v>
      </c>
      <c r="O112" s="244" t="s">
        <v>234</v>
      </c>
      <c r="P112" s="244" t="s">
        <v>234</v>
      </c>
      <c r="Q112" s="246" t="s">
        <v>234</v>
      </c>
      <c r="R112" s="246" t="s">
        <v>234</v>
      </c>
      <c r="S112" s="246" t="s">
        <v>234</v>
      </c>
      <c r="T112" s="246" t="s">
        <v>234</v>
      </c>
      <c r="U112" s="246" t="s">
        <v>234</v>
      </c>
      <c r="V112" s="246" t="s">
        <v>234</v>
      </c>
      <c r="W112" s="246" t="s">
        <v>234</v>
      </c>
      <c r="X112" s="244" t="s">
        <v>234</v>
      </c>
      <c r="Y112" s="244" t="s">
        <v>234</v>
      </c>
      <c r="Z112" s="244" t="s">
        <v>234</v>
      </c>
      <c r="AA112" s="244" t="s">
        <v>234</v>
      </c>
      <c r="AB112" s="244" t="s">
        <v>234</v>
      </c>
      <c r="AC112" s="244" t="s">
        <v>234</v>
      </c>
      <c r="AD112" s="247" t="s">
        <v>234</v>
      </c>
      <c r="AE112" s="247"/>
      <c r="AF112" s="247"/>
      <c r="AG112" s="250">
        <f t="shared" ref="AG112:AT112" si="41">AG114+AG115+AG116+AG117</f>
        <v>98.2</v>
      </c>
      <c r="AH112" s="250">
        <f t="shared" si="41"/>
        <v>98.2</v>
      </c>
      <c r="AI112" s="250">
        <f t="shared" si="41"/>
        <v>98.2</v>
      </c>
      <c r="AJ112" s="250">
        <f t="shared" si="41"/>
        <v>98.2</v>
      </c>
      <c r="AK112" s="250">
        <f t="shared" si="41"/>
        <v>0</v>
      </c>
      <c r="AL112" s="250"/>
      <c r="AM112" s="250">
        <f t="shared" si="41"/>
        <v>0</v>
      </c>
      <c r="AN112" s="250"/>
      <c r="AO112" s="326">
        <f>AO114+AO115+AO116+AO117</f>
        <v>0</v>
      </c>
      <c r="AP112" s="270">
        <f t="shared" si="38"/>
        <v>0</v>
      </c>
      <c r="AQ112" s="248">
        <f t="shared" si="41"/>
        <v>103.6</v>
      </c>
      <c r="AR112" s="248">
        <f t="shared" si="41"/>
        <v>103.6</v>
      </c>
      <c r="AS112" s="248">
        <f t="shared" si="41"/>
        <v>0</v>
      </c>
      <c r="AT112" s="248">
        <f t="shared" si="41"/>
        <v>0</v>
      </c>
      <c r="AU112" s="249">
        <f t="shared" ref="AU112:AZ112" si="42">AU114+AU115+AU116+AU117</f>
        <v>0</v>
      </c>
      <c r="AV112" s="250">
        <f t="shared" si="42"/>
        <v>105.7</v>
      </c>
      <c r="AW112" s="250">
        <f t="shared" si="42"/>
        <v>105.7</v>
      </c>
      <c r="AX112" s="250">
        <f t="shared" si="42"/>
        <v>0</v>
      </c>
      <c r="AY112" s="250">
        <f t="shared" si="42"/>
        <v>0</v>
      </c>
      <c r="AZ112" s="326">
        <f t="shared" si="42"/>
        <v>0</v>
      </c>
      <c r="BA112" s="248">
        <f t="shared" ref="BA112:BJ112" si="43">BA114+BA115+BA116+BA117</f>
        <v>110.60000000000001</v>
      </c>
      <c r="BB112" s="248">
        <f t="shared" si="43"/>
        <v>110.60000000000001</v>
      </c>
      <c r="BC112" s="248">
        <f t="shared" si="43"/>
        <v>0</v>
      </c>
      <c r="BD112" s="248">
        <f t="shared" si="43"/>
        <v>0</v>
      </c>
      <c r="BE112" s="249">
        <f t="shared" si="43"/>
        <v>0</v>
      </c>
      <c r="BF112" s="248">
        <f t="shared" si="43"/>
        <v>110.60000000000001</v>
      </c>
      <c r="BG112" s="248">
        <f t="shared" si="43"/>
        <v>110.60000000000001</v>
      </c>
      <c r="BH112" s="248">
        <f t="shared" si="43"/>
        <v>0</v>
      </c>
      <c r="BI112" s="248">
        <f t="shared" si="43"/>
        <v>0</v>
      </c>
      <c r="BJ112" s="249">
        <f t="shared" si="43"/>
        <v>0</v>
      </c>
    </row>
    <row r="113" spans="1:62" ht="12.75" hidden="1" customHeight="1">
      <c r="A113" s="425" t="s">
        <v>415</v>
      </c>
      <c r="B113" s="253"/>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7"/>
      <c r="AE113" s="257"/>
      <c r="AF113" s="257"/>
      <c r="AG113" s="260"/>
      <c r="AH113" s="439"/>
      <c r="AI113" s="439"/>
      <c r="AJ113" s="439"/>
      <c r="AK113" s="439"/>
      <c r="AL113" s="439"/>
      <c r="AM113" s="439"/>
      <c r="AN113" s="439"/>
      <c r="AO113" s="587"/>
      <c r="AP113" s="270">
        <f t="shared" si="38"/>
        <v>0</v>
      </c>
      <c r="AQ113" s="307"/>
      <c r="AR113" s="307"/>
      <c r="AS113" s="307"/>
      <c r="AT113" s="307"/>
      <c r="AU113" s="308"/>
      <c r="AV113" s="439"/>
      <c r="AW113" s="439"/>
      <c r="AX113" s="439"/>
      <c r="AY113" s="439"/>
      <c r="AZ113" s="587"/>
      <c r="BA113" s="307"/>
      <c r="BB113" s="307"/>
      <c r="BC113" s="307"/>
      <c r="BD113" s="307"/>
      <c r="BE113" s="308"/>
      <c r="BF113" s="307"/>
      <c r="BG113" s="307"/>
      <c r="BH113" s="307"/>
      <c r="BI113" s="307"/>
      <c r="BJ113" s="308"/>
    </row>
    <row r="114" spans="1:62" ht="12.75" hidden="1" customHeight="1">
      <c r="A114" s="432" t="s">
        <v>416</v>
      </c>
      <c r="B114" s="271">
        <v>7302</v>
      </c>
      <c r="C114" s="327"/>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265"/>
      <c r="AE114" s="265"/>
      <c r="AF114" s="265"/>
      <c r="AG114" s="269"/>
      <c r="AH114" s="486"/>
      <c r="AI114" s="486"/>
      <c r="AJ114" s="486"/>
      <c r="AK114" s="486"/>
      <c r="AL114" s="486"/>
      <c r="AM114" s="486"/>
      <c r="AN114" s="486"/>
      <c r="AO114" s="588"/>
      <c r="AP114" s="270">
        <f t="shared" si="38"/>
        <v>0</v>
      </c>
      <c r="AQ114" s="310"/>
      <c r="AR114" s="310"/>
      <c r="AS114" s="310"/>
      <c r="AT114" s="310"/>
      <c r="AU114" s="311"/>
      <c r="AV114" s="486"/>
      <c r="AW114" s="486"/>
      <c r="AX114" s="486"/>
      <c r="AY114" s="486"/>
      <c r="AZ114" s="588"/>
      <c r="BA114" s="310"/>
      <c r="BB114" s="310"/>
      <c r="BC114" s="310"/>
      <c r="BD114" s="310"/>
      <c r="BE114" s="311"/>
      <c r="BF114" s="310"/>
      <c r="BG114" s="310"/>
      <c r="BH114" s="310"/>
      <c r="BI114" s="310"/>
      <c r="BJ114" s="311"/>
    </row>
    <row r="115" spans="1:62" ht="99.75" customHeight="1">
      <c r="A115" s="688" t="s">
        <v>153</v>
      </c>
      <c r="B115" s="701">
        <v>7304</v>
      </c>
      <c r="C115" s="557" t="s">
        <v>155</v>
      </c>
      <c r="D115" s="102" t="s">
        <v>156</v>
      </c>
      <c r="E115" s="101" t="s">
        <v>157</v>
      </c>
      <c r="F115" s="275" t="s">
        <v>103</v>
      </c>
      <c r="G115" s="275"/>
      <c r="H115" s="275"/>
      <c r="I115" s="285" t="s">
        <v>425</v>
      </c>
      <c r="J115" s="275"/>
      <c r="K115" s="275"/>
      <c r="L115" s="275"/>
      <c r="M115" s="275" t="s">
        <v>34</v>
      </c>
      <c r="N115" s="276"/>
      <c r="O115" s="276"/>
      <c r="P115" s="296">
        <v>30</v>
      </c>
      <c r="Q115" s="275"/>
      <c r="R115" s="275"/>
      <c r="S115" s="275"/>
      <c r="T115" s="275"/>
      <c r="U115" s="275"/>
      <c r="V115" s="275"/>
      <c r="W115" s="690" t="s">
        <v>158</v>
      </c>
      <c r="X115" s="275" t="s">
        <v>159</v>
      </c>
      <c r="Y115" s="275" t="s">
        <v>160</v>
      </c>
      <c r="Z115" s="707" t="s">
        <v>58</v>
      </c>
      <c r="AA115" s="278" t="s">
        <v>418</v>
      </c>
      <c r="AB115" s="436" t="s">
        <v>36</v>
      </c>
      <c r="AC115" s="324"/>
      <c r="AD115" s="280" t="s">
        <v>411</v>
      </c>
      <c r="AE115" s="280" t="s">
        <v>274</v>
      </c>
      <c r="AF115" s="280" t="s">
        <v>266</v>
      </c>
      <c r="AG115" s="282">
        <f>AI115</f>
        <v>98.2</v>
      </c>
      <c r="AH115" s="282">
        <f>AJ115</f>
        <v>98.2</v>
      </c>
      <c r="AI115" s="282">
        <v>98.2</v>
      </c>
      <c r="AJ115" s="282">
        <v>98.2</v>
      </c>
      <c r="AK115" s="282"/>
      <c r="AL115" s="282"/>
      <c r="AM115" s="282"/>
      <c r="AN115" s="282"/>
      <c r="AO115" s="316"/>
      <c r="AP115" s="270">
        <f t="shared" si="38"/>
        <v>0</v>
      </c>
      <c r="AQ115" s="281">
        <f>AR115</f>
        <v>100</v>
      </c>
      <c r="AR115" s="267">
        <v>100</v>
      </c>
      <c r="AS115" s="267"/>
      <c r="AT115" s="267"/>
      <c r="AU115" s="268"/>
      <c r="AV115" s="282">
        <f>AW115</f>
        <v>105</v>
      </c>
      <c r="AW115" s="269">
        <v>105</v>
      </c>
      <c r="AX115" s="269"/>
      <c r="AY115" s="269"/>
      <c r="AZ115" s="270"/>
      <c r="BA115" s="281">
        <f>BB115</f>
        <v>107.9</v>
      </c>
      <c r="BB115" s="267">
        <v>107.9</v>
      </c>
      <c r="BC115" s="267"/>
      <c r="BD115" s="267"/>
      <c r="BE115" s="268"/>
      <c r="BF115" s="281">
        <f>BG115</f>
        <v>107.9</v>
      </c>
      <c r="BG115" s="267">
        <v>107.9</v>
      </c>
      <c r="BH115" s="267"/>
      <c r="BI115" s="267"/>
      <c r="BJ115" s="268"/>
    </row>
    <row r="116" spans="1:62" ht="20.25" customHeight="1">
      <c r="A116" s="689"/>
      <c r="B116" s="703"/>
      <c r="C116" s="573"/>
      <c r="D116" s="104"/>
      <c r="E116" s="574"/>
      <c r="F116" s="262"/>
      <c r="G116" s="262"/>
      <c r="H116" s="262"/>
      <c r="I116" s="263"/>
      <c r="J116" s="262"/>
      <c r="K116" s="262"/>
      <c r="L116" s="262"/>
      <c r="M116" s="262"/>
      <c r="N116" s="386"/>
      <c r="O116" s="386"/>
      <c r="P116" s="442"/>
      <c r="Q116" s="262"/>
      <c r="R116" s="262"/>
      <c r="S116" s="262"/>
      <c r="T116" s="262"/>
      <c r="U116" s="262"/>
      <c r="V116" s="262"/>
      <c r="W116" s="691"/>
      <c r="X116" s="284"/>
      <c r="Y116" s="443"/>
      <c r="Z116" s="708"/>
      <c r="AA116" s="292"/>
      <c r="AB116" s="444"/>
      <c r="AC116" s="324"/>
      <c r="AD116" s="280" t="s">
        <v>411</v>
      </c>
      <c r="AE116" s="280" t="s">
        <v>274</v>
      </c>
      <c r="AF116" s="280" t="s">
        <v>272</v>
      </c>
      <c r="AG116" s="282">
        <v>0</v>
      </c>
      <c r="AH116" s="282"/>
      <c r="AI116" s="282">
        <v>0</v>
      </c>
      <c r="AJ116" s="282"/>
      <c r="AK116" s="282"/>
      <c r="AL116" s="282"/>
      <c r="AM116" s="282"/>
      <c r="AN116" s="282"/>
      <c r="AO116" s="316"/>
      <c r="AP116" s="270">
        <f t="shared" si="38"/>
        <v>0</v>
      </c>
      <c r="AQ116" s="281">
        <f>AR116</f>
        <v>3.6</v>
      </c>
      <c r="AR116" s="267">
        <v>3.6</v>
      </c>
      <c r="AS116" s="267"/>
      <c r="AT116" s="267"/>
      <c r="AU116" s="268"/>
      <c r="AV116" s="282">
        <f>AW116</f>
        <v>0.7</v>
      </c>
      <c r="AW116" s="269">
        <v>0.7</v>
      </c>
      <c r="AX116" s="269"/>
      <c r="AY116" s="269"/>
      <c r="AZ116" s="270"/>
      <c r="BA116" s="281">
        <f>BB116</f>
        <v>2.7</v>
      </c>
      <c r="BB116" s="267">
        <v>2.7</v>
      </c>
      <c r="BC116" s="267"/>
      <c r="BD116" s="267"/>
      <c r="BE116" s="268"/>
      <c r="BF116" s="281">
        <f>BG116</f>
        <v>2.7</v>
      </c>
      <c r="BG116" s="267">
        <v>2.7</v>
      </c>
      <c r="BH116" s="267"/>
      <c r="BI116" s="267"/>
      <c r="BJ116" s="268"/>
    </row>
    <row r="117" spans="1:62" ht="280.5" hidden="1" customHeight="1">
      <c r="A117" s="426" t="s">
        <v>361</v>
      </c>
      <c r="B117" s="274">
        <v>5660</v>
      </c>
      <c r="C117" s="575"/>
      <c r="D117" s="576"/>
      <c r="E117" s="577"/>
      <c r="F117" s="262"/>
      <c r="G117" s="262"/>
      <c r="H117" s="262"/>
      <c r="I117" s="263"/>
      <c r="J117" s="262"/>
      <c r="K117" s="262"/>
      <c r="L117" s="262"/>
      <c r="M117" s="262"/>
      <c r="N117" s="262"/>
      <c r="O117" s="262"/>
      <c r="P117" s="263"/>
      <c r="Q117" s="262"/>
      <c r="R117" s="262"/>
      <c r="S117" s="262"/>
      <c r="T117" s="262"/>
      <c r="U117" s="262"/>
      <c r="V117" s="262"/>
      <c r="W117" s="278" t="s">
        <v>56</v>
      </c>
      <c r="X117" s="287" t="s">
        <v>105</v>
      </c>
      <c r="Y117" s="445" t="s">
        <v>358</v>
      </c>
      <c r="Z117" s="387" t="s">
        <v>106</v>
      </c>
      <c r="AA117" s="292" t="s">
        <v>284</v>
      </c>
      <c r="AB117" s="294" t="s">
        <v>107</v>
      </c>
      <c r="AC117" s="324"/>
      <c r="AD117" s="280" t="s">
        <v>483</v>
      </c>
      <c r="AE117" s="280"/>
      <c r="AF117" s="280"/>
      <c r="AG117" s="282">
        <v>0</v>
      </c>
      <c r="AH117" s="282"/>
      <c r="AI117" s="282"/>
      <c r="AJ117" s="282"/>
      <c r="AK117" s="282"/>
      <c r="AL117" s="282"/>
      <c r="AM117" s="282"/>
      <c r="AN117" s="282"/>
      <c r="AO117" s="316"/>
      <c r="AP117" s="270">
        <f t="shared" si="38"/>
        <v>0</v>
      </c>
      <c r="AQ117" s="281"/>
      <c r="AR117" s="267"/>
      <c r="AS117" s="267"/>
      <c r="AT117" s="267"/>
      <c r="AU117" s="268"/>
      <c r="AV117" s="282"/>
      <c r="AW117" s="269"/>
      <c r="AX117" s="269"/>
      <c r="AY117" s="269"/>
      <c r="AZ117" s="270"/>
      <c r="BA117" s="281"/>
      <c r="BB117" s="267"/>
      <c r="BC117" s="267"/>
      <c r="BD117" s="267"/>
      <c r="BE117" s="268"/>
      <c r="BF117" s="281"/>
      <c r="BG117" s="267"/>
      <c r="BH117" s="267"/>
      <c r="BI117" s="267"/>
      <c r="BJ117" s="268"/>
    </row>
    <row r="118" spans="1:62" s="251" customFormat="1" ht="51">
      <c r="A118" s="360" t="s">
        <v>108</v>
      </c>
      <c r="B118" s="361">
        <v>7400</v>
      </c>
      <c r="C118" s="362"/>
      <c r="D118" s="362"/>
      <c r="E118" s="362"/>
      <c r="F118" s="362"/>
      <c r="G118" s="362"/>
      <c r="H118" s="362"/>
      <c r="I118" s="363"/>
      <c r="J118" s="362"/>
      <c r="K118" s="362"/>
      <c r="L118" s="362"/>
      <c r="M118" s="362"/>
      <c r="N118" s="364"/>
      <c r="O118" s="364"/>
      <c r="P118" s="365"/>
      <c r="Q118" s="366"/>
      <c r="R118" s="366"/>
      <c r="S118" s="366"/>
      <c r="T118" s="366"/>
      <c r="U118" s="366"/>
      <c r="V118" s="366"/>
      <c r="W118" s="366"/>
      <c r="X118" s="362"/>
      <c r="Y118" s="362"/>
      <c r="Z118" s="367"/>
      <c r="AA118" s="368"/>
      <c r="AB118" s="369"/>
      <c r="AC118" s="362"/>
      <c r="AD118" s="370"/>
      <c r="AE118" s="370"/>
      <c r="AF118" s="370"/>
      <c r="AG118" s="250">
        <f t="shared" ref="AG118:AT118" si="44">AG120+AG121</f>
        <v>0</v>
      </c>
      <c r="AH118" s="250"/>
      <c r="AI118" s="250">
        <f t="shared" si="44"/>
        <v>0</v>
      </c>
      <c r="AJ118" s="250"/>
      <c r="AK118" s="250">
        <f t="shared" si="44"/>
        <v>0</v>
      </c>
      <c r="AL118" s="250"/>
      <c r="AM118" s="250">
        <f t="shared" si="44"/>
        <v>0</v>
      </c>
      <c r="AN118" s="250"/>
      <c r="AO118" s="326">
        <f>AO120+AO121</f>
        <v>0</v>
      </c>
      <c r="AP118" s="270">
        <f t="shared" si="38"/>
        <v>0</v>
      </c>
      <c r="AQ118" s="248">
        <f t="shared" si="44"/>
        <v>0</v>
      </c>
      <c r="AR118" s="248">
        <f t="shared" si="44"/>
        <v>0</v>
      </c>
      <c r="AS118" s="248">
        <f t="shared" si="44"/>
        <v>0</v>
      </c>
      <c r="AT118" s="248">
        <f t="shared" si="44"/>
        <v>0</v>
      </c>
      <c r="AU118" s="249">
        <f t="shared" ref="AU118:AZ118" si="45">AU120+AU121</f>
        <v>0</v>
      </c>
      <c r="AV118" s="250">
        <f t="shared" si="45"/>
        <v>0</v>
      </c>
      <c r="AW118" s="250">
        <f t="shared" si="45"/>
        <v>0</v>
      </c>
      <c r="AX118" s="250">
        <f t="shared" si="45"/>
        <v>0</v>
      </c>
      <c r="AY118" s="250">
        <f t="shared" si="45"/>
        <v>0</v>
      </c>
      <c r="AZ118" s="326">
        <f t="shared" si="45"/>
        <v>0</v>
      </c>
      <c r="BA118" s="248">
        <f t="shared" ref="BA118:BJ118" si="46">BA120+BA121</f>
        <v>0</v>
      </c>
      <c r="BB118" s="248">
        <f t="shared" si="46"/>
        <v>0</v>
      </c>
      <c r="BC118" s="248">
        <f t="shared" si="46"/>
        <v>0</v>
      </c>
      <c r="BD118" s="248">
        <f t="shared" si="46"/>
        <v>0</v>
      </c>
      <c r="BE118" s="249">
        <f t="shared" si="46"/>
        <v>0</v>
      </c>
      <c r="BF118" s="248">
        <f t="shared" si="46"/>
        <v>0</v>
      </c>
      <c r="BG118" s="248">
        <f t="shared" si="46"/>
        <v>0</v>
      </c>
      <c r="BH118" s="248">
        <f t="shared" si="46"/>
        <v>0</v>
      </c>
      <c r="BI118" s="248">
        <f t="shared" si="46"/>
        <v>0</v>
      </c>
      <c r="BJ118" s="249">
        <f t="shared" si="46"/>
        <v>0</v>
      </c>
    </row>
    <row r="119" spans="1:62" ht="27.75" hidden="1" customHeight="1">
      <c r="A119" s="252" t="s">
        <v>415</v>
      </c>
      <c r="B119" s="253"/>
      <c r="C119" s="254"/>
      <c r="D119" s="254"/>
      <c r="E119" s="254"/>
      <c r="F119" s="254"/>
      <c r="G119" s="254"/>
      <c r="H119" s="254"/>
      <c r="I119" s="254"/>
      <c r="J119" s="254"/>
      <c r="K119" s="254"/>
      <c r="L119" s="254"/>
      <c r="M119" s="254"/>
      <c r="N119" s="254"/>
      <c r="O119" s="254"/>
      <c r="P119" s="255"/>
      <c r="Q119" s="254"/>
      <c r="R119" s="254"/>
      <c r="S119" s="254"/>
      <c r="T119" s="254"/>
      <c r="U119" s="254"/>
      <c r="V119" s="254"/>
      <c r="W119" s="254"/>
      <c r="X119" s="254"/>
      <c r="Y119" s="254"/>
      <c r="Z119" s="254"/>
      <c r="AA119" s="254"/>
      <c r="AB119" s="306"/>
      <c r="AC119" s="254"/>
      <c r="AD119" s="257"/>
      <c r="AE119" s="257"/>
      <c r="AF119" s="257"/>
      <c r="AG119" s="260"/>
      <c r="AH119" s="439"/>
      <c r="AI119" s="439"/>
      <c r="AJ119" s="439"/>
      <c r="AK119" s="439"/>
      <c r="AL119" s="439"/>
      <c r="AM119" s="439"/>
      <c r="AN119" s="439"/>
      <c r="AO119" s="587"/>
      <c r="AP119" s="270">
        <f t="shared" si="38"/>
        <v>0</v>
      </c>
      <c r="AQ119" s="307"/>
      <c r="AR119" s="307"/>
      <c r="AS119" s="307"/>
      <c r="AT119" s="307"/>
      <c r="AU119" s="249">
        <f>AU121+AU122</f>
        <v>0</v>
      </c>
      <c r="AV119" s="439"/>
      <c r="AW119" s="439"/>
      <c r="AX119" s="439"/>
      <c r="AY119" s="439"/>
      <c r="AZ119" s="326">
        <f>AZ121+AZ122</f>
        <v>0</v>
      </c>
      <c r="BA119" s="307"/>
      <c r="BB119" s="307"/>
      <c r="BC119" s="307"/>
      <c r="BD119" s="307"/>
      <c r="BE119" s="249">
        <f>BE121+BE122</f>
        <v>0</v>
      </c>
      <c r="BF119" s="307"/>
      <c r="BG119" s="307"/>
      <c r="BH119" s="307"/>
      <c r="BI119" s="307"/>
      <c r="BJ119" s="249">
        <f>BJ121+BJ122</f>
        <v>0</v>
      </c>
    </row>
    <row r="120" spans="1:62" ht="27.75" hidden="1" customHeight="1">
      <c r="A120" s="293" t="s">
        <v>416</v>
      </c>
      <c r="B120" s="271">
        <v>7401</v>
      </c>
      <c r="C120" s="327"/>
      <c r="D120" s="327"/>
      <c r="E120" s="327"/>
      <c r="F120" s="327"/>
      <c r="G120" s="327"/>
      <c r="H120" s="327"/>
      <c r="I120" s="327"/>
      <c r="J120" s="327"/>
      <c r="K120" s="327"/>
      <c r="L120" s="327"/>
      <c r="M120" s="327"/>
      <c r="N120" s="327"/>
      <c r="O120" s="327"/>
      <c r="P120" s="328"/>
      <c r="Q120" s="327"/>
      <c r="R120" s="327"/>
      <c r="S120" s="327"/>
      <c r="T120" s="327"/>
      <c r="U120" s="327"/>
      <c r="V120" s="327"/>
      <c r="W120" s="327"/>
      <c r="X120" s="327"/>
      <c r="Y120" s="327"/>
      <c r="Z120" s="327"/>
      <c r="AA120" s="327"/>
      <c r="AB120" s="329"/>
      <c r="AC120" s="327"/>
      <c r="AD120" s="265"/>
      <c r="AE120" s="265"/>
      <c r="AF120" s="265"/>
      <c r="AG120" s="269"/>
      <c r="AH120" s="486"/>
      <c r="AI120" s="486"/>
      <c r="AJ120" s="486"/>
      <c r="AK120" s="486"/>
      <c r="AL120" s="486"/>
      <c r="AM120" s="486"/>
      <c r="AN120" s="486"/>
      <c r="AO120" s="588"/>
      <c r="AP120" s="270">
        <f t="shared" si="38"/>
        <v>0</v>
      </c>
      <c r="AQ120" s="310"/>
      <c r="AR120" s="310"/>
      <c r="AS120" s="310"/>
      <c r="AT120" s="310"/>
      <c r="AU120" s="249">
        <f>AU122+AU123</f>
        <v>0</v>
      </c>
      <c r="AV120" s="486"/>
      <c r="AW120" s="486"/>
      <c r="AX120" s="486"/>
      <c r="AY120" s="486"/>
      <c r="AZ120" s="326">
        <f>AZ122+AZ123</f>
        <v>0</v>
      </c>
      <c r="BA120" s="310"/>
      <c r="BB120" s="310"/>
      <c r="BC120" s="310"/>
      <c r="BD120" s="310"/>
      <c r="BE120" s="249">
        <f>BE122+BE123</f>
        <v>0</v>
      </c>
      <c r="BF120" s="310"/>
      <c r="BG120" s="310"/>
      <c r="BH120" s="310"/>
      <c r="BI120" s="310"/>
      <c r="BJ120" s="249">
        <f>BJ122+BJ123</f>
        <v>0</v>
      </c>
    </row>
    <row r="121" spans="1:62" ht="180" customHeight="1">
      <c r="A121" s="293" t="s">
        <v>154</v>
      </c>
      <c r="B121" s="271">
        <v>7454</v>
      </c>
      <c r="C121" s="57" t="s">
        <v>161</v>
      </c>
      <c r="D121" s="57" t="s">
        <v>162</v>
      </c>
      <c r="E121" s="57" t="s">
        <v>163</v>
      </c>
      <c r="F121" s="58"/>
      <c r="G121" s="58"/>
      <c r="H121" s="58"/>
      <c r="I121" s="58"/>
      <c r="J121" s="58"/>
      <c r="K121" s="58"/>
      <c r="L121" s="58"/>
      <c r="M121" s="63" t="s">
        <v>342</v>
      </c>
      <c r="N121" s="65" t="s">
        <v>284</v>
      </c>
      <c r="O121" s="59" t="s">
        <v>343</v>
      </c>
      <c r="P121" s="58">
        <v>17</v>
      </c>
      <c r="Q121" s="58"/>
      <c r="R121" s="58"/>
      <c r="S121" s="58"/>
      <c r="T121" s="58"/>
      <c r="U121" s="58"/>
      <c r="V121" s="58"/>
      <c r="W121" s="57" t="s">
        <v>344</v>
      </c>
      <c r="X121" s="57" t="s">
        <v>235</v>
      </c>
      <c r="Y121" s="57" t="s">
        <v>469</v>
      </c>
      <c r="Z121" s="304"/>
      <c r="AA121" s="287"/>
      <c r="AB121" s="305"/>
      <c r="AC121" s="275"/>
      <c r="AD121" s="280" t="s">
        <v>483</v>
      </c>
      <c r="AE121" s="280" t="s">
        <v>109</v>
      </c>
      <c r="AF121" s="280" t="s">
        <v>272</v>
      </c>
      <c r="AG121" s="282">
        <f>AK121</f>
        <v>0</v>
      </c>
      <c r="AH121" s="282"/>
      <c r="AI121" s="282"/>
      <c r="AJ121" s="282"/>
      <c r="AK121" s="282">
        <v>0</v>
      </c>
      <c r="AL121" s="282"/>
      <c r="AM121" s="282"/>
      <c r="AN121" s="282"/>
      <c r="AO121" s="316"/>
      <c r="AP121" s="270">
        <f t="shared" si="38"/>
        <v>0</v>
      </c>
      <c r="AQ121" s="281">
        <f>AS121</f>
        <v>0</v>
      </c>
      <c r="AR121" s="267"/>
      <c r="AS121" s="267">
        <v>0</v>
      </c>
      <c r="AT121" s="267"/>
      <c r="AU121" s="249">
        <f>AU123+AU124</f>
        <v>0</v>
      </c>
      <c r="AV121" s="282">
        <f>AX121</f>
        <v>0</v>
      </c>
      <c r="AW121" s="269"/>
      <c r="AX121" s="269">
        <v>0</v>
      </c>
      <c r="AY121" s="269"/>
      <c r="AZ121" s="326">
        <f>AZ123+AZ124</f>
        <v>0</v>
      </c>
      <c r="BA121" s="281">
        <f>BC121</f>
        <v>0</v>
      </c>
      <c r="BB121" s="267"/>
      <c r="BC121" s="267">
        <v>0</v>
      </c>
      <c r="BD121" s="267"/>
      <c r="BE121" s="249">
        <f>BE123+BE124</f>
        <v>0</v>
      </c>
      <c r="BF121" s="281">
        <f>BH121</f>
        <v>0</v>
      </c>
      <c r="BG121" s="267"/>
      <c r="BH121" s="267">
        <v>0</v>
      </c>
      <c r="BI121" s="267"/>
      <c r="BJ121" s="249">
        <f>BJ123+BJ124</f>
        <v>0</v>
      </c>
    </row>
    <row r="122" spans="1:62" s="251" customFormat="1" ht="63.75" hidden="1">
      <c r="A122" s="424" t="s">
        <v>110</v>
      </c>
      <c r="B122" s="243">
        <v>7500</v>
      </c>
      <c r="C122" s="244" t="s">
        <v>234</v>
      </c>
      <c r="D122" s="244" t="s">
        <v>234</v>
      </c>
      <c r="E122" s="244" t="s">
        <v>234</v>
      </c>
      <c r="F122" s="244" t="s">
        <v>234</v>
      </c>
      <c r="G122" s="244" t="s">
        <v>234</v>
      </c>
      <c r="H122" s="244" t="s">
        <v>234</v>
      </c>
      <c r="I122" s="244" t="s">
        <v>234</v>
      </c>
      <c r="J122" s="244" t="s">
        <v>234</v>
      </c>
      <c r="K122" s="244" t="s">
        <v>234</v>
      </c>
      <c r="L122" s="244" t="s">
        <v>234</v>
      </c>
      <c r="M122" s="244" t="s">
        <v>234</v>
      </c>
      <c r="N122" s="244" t="s">
        <v>234</v>
      </c>
      <c r="O122" s="244" t="s">
        <v>234</v>
      </c>
      <c r="P122" s="244" t="s">
        <v>234</v>
      </c>
      <c r="Q122" s="246" t="s">
        <v>234</v>
      </c>
      <c r="R122" s="246" t="s">
        <v>234</v>
      </c>
      <c r="S122" s="246" t="s">
        <v>234</v>
      </c>
      <c r="T122" s="246" t="s">
        <v>234</v>
      </c>
      <c r="U122" s="246" t="s">
        <v>234</v>
      </c>
      <c r="V122" s="246" t="s">
        <v>234</v>
      </c>
      <c r="W122" s="246" t="s">
        <v>234</v>
      </c>
      <c r="X122" s="244" t="s">
        <v>234</v>
      </c>
      <c r="Y122" s="244" t="s">
        <v>234</v>
      </c>
      <c r="Z122" s="244" t="s">
        <v>234</v>
      </c>
      <c r="AA122" s="244" t="s">
        <v>234</v>
      </c>
      <c r="AB122" s="244" t="s">
        <v>234</v>
      </c>
      <c r="AC122" s="244" t="s">
        <v>234</v>
      </c>
      <c r="AD122" s="247" t="s">
        <v>234</v>
      </c>
      <c r="AE122" s="247"/>
      <c r="AF122" s="247"/>
      <c r="AG122" s="250">
        <f t="shared" ref="AG122:AT122" si="47">AG124+AG125</f>
        <v>0</v>
      </c>
      <c r="AH122" s="250"/>
      <c r="AI122" s="250">
        <f t="shared" si="47"/>
        <v>0</v>
      </c>
      <c r="AJ122" s="250"/>
      <c r="AK122" s="250">
        <f t="shared" si="47"/>
        <v>0</v>
      </c>
      <c r="AL122" s="250"/>
      <c r="AM122" s="250">
        <f t="shared" si="47"/>
        <v>0</v>
      </c>
      <c r="AN122" s="250"/>
      <c r="AO122" s="326">
        <f>AO124+AO125</f>
        <v>0</v>
      </c>
      <c r="AP122" s="270">
        <f t="shared" si="38"/>
        <v>0</v>
      </c>
      <c r="AQ122" s="248">
        <f t="shared" si="47"/>
        <v>0</v>
      </c>
      <c r="AR122" s="248">
        <f t="shared" si="47"/>
        <v>0</v>
      </c>
      <c r="AS122" s="248">
        <f t="shared" si="47"/>
        <v>0</v>
      </c>
      <c r="AT122" s="248">
        <f t="shared" si="47"/>
        <v>0</v>
      </c>
      <c r="AU122" s="249">
        <f>AU124+AU125</f>
        <v>0</v>
      </c>
      <c r="AV122" s="250">
        <f>AV124+AV125</f>
        <v>0</v>
      </c>
      <c r="AW122" s="250">
        <f>AW124+AW125</f>
        <v>0</v>
      </c>
      <c r="AX122" s="250">
        <f>AX124+AX125</f>
        <v>0</v>
      </c>
      <c r="AY122" s="250">
        <f>AY124+AY125</f>
        <v>0</v>
      </c>
      <c r="AZ122" s="326">
        <f>AZ124+AZ125</f>
        <v>0</v>
      </c>
      <c r="BA122" s="248">
        <f>BA124+BA125</f>
        <v>0</v>
      </c>
      <c r="BB122" s="248">
        <f>BB124+BB125</f>
        <v>0</v>
      </c>
      <c r="BC122" s="248">
        <f>BC124+BC125</f>
        <v>0</v>
      </c>
      <c r="BD122" s="248">
        <f>BD124+BD125</f>
        <v>0</v>
      </c>
      <c r="BE122" s="249">
        <f>BE124+BE125</f>
        <v>0</v>
      </c>
      <c r="BF122" s="248">
        <f>BF124+BF125</f>
        <v>0</v>
      </c>
      <c r="BG122" s="248">
        <f>BG124+BG125</f>
        <v>0</v>
      </c>
      <c r="BH122" s="248">
        <f>BH124+BH125</f>
        <v>0</v>
      </c>
      <c r="BI122" s="248">
        <f>BI124+BI125</f>
        <v>0</v>
      </c>
      <c r="BJ122" s="249">
        <f>BJ124+BJ125</f>
        <v>0</v>
      </c>
    </row>
    <row r="123" spans="1:62" ht="12.75" hidden="1" customHeight="1">
      <c r="A123" s="425" t="s">
        <v>415</v>
      </c>
      <c r="B123" s="253"/>
      <c r="C123" s="254"/>
      <c r="D123" s="254"/>
      <c r="E123" s="254"/>
      <c r="F123" s="254"/>
      <c r="G123" s="254"/>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c r="AD123" s="257"/>
      <c r="AE123" s="257"/>
      <c r="AF123" s="257"/>
      <c r="AG123" s="260"/>
      <c r="AH123" s="439"/>
      <c r="AI123" s="439"/>
      <c r="AJ123" s="439"/>
      <c r="AK123" s="439"/>
      <c r="AL123" s="439"/>
      <c r="AM123" s="439"/>
      <c r="AN123" s="439"/>
      <c r="AO123" s="587"/>
      <c r="AP123" s="270">
        <f t="shared" si="38"/>
        <v>0</v>
      </c>
      <c r="AQ123" s="307"/>
      <c r="AR123" s="307"/>
      <c r="AS123" s="307"/>
      <c r="AT123" s="307"/>
      <c r="AU123" s="308"/>
      <c r="AV123" s="439"/>
      <c r="AW123" s="439"/>
      <c r="AX123" s="439"/>
      <c r="AY123" s="439"/>
      <c r="AZ123" s="587"/>
      <c r="BA123" s="307"/>
      <c r="BB123" s="307"/>
      <c r="BC123" s="307"/>
      <c r="BD123" s="307"/>
      <c r="BE123" s="308"/>
      <c r="BF123" s="307"/>
      <c r="BG123" s="307"/>
      <c r="BH123" s="307"/>
      <c r="BI123" s="307"/>
      <c r="BJ123" s="308"/>
    </row>
    <row r="124" spans="1:62" ht="22.5" hidden="1" customHeight="1">
      <c r="A124" s="432" t="s">
        <v>416</v>
      </c>
      <c r="B124" s="271"/>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265"/>
      <c r="AE124" s="265"/>
      <c r="AF124" s="265"/>
      <c r="AG124" s="269"/>
      <c r="AH124" s="486"/>
      <c r="AI124" s="486"/>
      <c r="AJ124" s="486"/>
      <c r="AK124" s="486"/>
      <c r="AL124" s="486"/>
      <c r="AM124" s="486"/>
      <c r="AN124" s="486"/>
      <c r="AO124" s="588"/>
      <c r="AP124" s="270">
        <f t="shared" si="38"/>
        <v>0</v>
      </c>
      <c r="AQ124" s="310"/>
      <c r="AR124" s="310"/>
      <c r="AS124" s="310"/>
      <c r="AT124" s="310"/>
      <c r="AU124" s="311"/>
      <c r="AV124" s="486"/>
      <c r="AW124" s="486"/>
      <c r="AX124" s="486"/>
      <c r="AY124" s="486"/>
      <c r="AZ124" s="588"/>
      <c r="BA124" s="310"/>
      <c r="BB124" s="310"/>
      <c r="BC124" s="310"/>
      <c r="BD124" s="310"/>
      <c r="BE124" s="311"/>
      <c r="BF124" s="310"/>
      <c r="BG124" s="310"/>
      <c r="BH124" s="310"/>
      <c r="BI124" s="310"/>
      <c r="BJ124" s="311"/>
    </row>
    <row r="125" spans="1:62" ht="12.75" hidden="1" customHeight="1">
      <c r="A125" s="426" t="s">
        <v>416</v>
      </c>
      <c r="B125" s="274"/>
      <c r="C125" s="324"/>
      <c r="D125" s="324"/>
      <c r="E125" s="324"/>
      <c r="F125" s="324"/>
      <c r="G125" s="324"/>
      <c r="H125" s="324"/>
      <c r="I125" s="324"/>
      <c r="J125" s="324"/>
      <c r="K125" s="324"/>
      <c r="L125" s="324"/>
      <c r="M125" s="324"/>
      <c r="N125" s="324"/>
      <c r="O125" s="324"/>
      <c r="P125" s="324"/>
      <c r="Q125" s="324"/>
      <c r="R125" s="324"/>
      <c r="S125" s="324"/>
      <c r="T125" s="324"/>
      <c r="U125" s="324"/>
      <c r="V125" s="324"/>
      <c r="W125" s="324"/>
      <c r="X125" s="324"/>
      <c r="Y125" s="324"/>
      <c r="Z125" s="324"/>
      <c r="AA125" s="324"/>
      <c r="AB125" s="324"/>
      <c r="AC125" s="324"/>
      <c r="AD125" s="280"/>
      <c r="AE125" s="280"/>
      <c r="AF125" s="280"/>
      <c r="AG125" s="282"/>
      <c r="AH125" s="282"/>
      <c r="AI125" s="282"/>
      <c r="AJ125" s="282"/>
      <c r="AK125" s="282"/>
      <c r="AL125" s="282"/>
      <c r="AM125" s="282"/>
      <c r="AN125" s="282"/>
      <c r="AO125" s="316"/>
      <c r="AP125" s="270">
        <f t="shared" si="38"/>
        <v>0</v>
      </c>
      <c r="AQ125" s="281"/>
      <c r="AR125" s="267"/>
      <c r="AS125" s="267"/>
      <c r="AT125" s="267"/>
      <c r="AU125" s="268"/>
      <c r="AV125" s="282"/>
      <c r="AW125" s="269"/>
      <c r="AX125" s="269"/>
      <c r="AY125" s="269"/>
      <c r="AZ125" s="270"/>
      <c r="BA125" s="281"/>
      <c r="BB125" s="267"/>
      <c r="BC125" s="267"/>
      <c r="BD125" s="267"/>
      <c r="BE125" s="268"/>
      <c r="BF125" s="281"/>
      <c r="BG125" s="267"/>
      <c r="BH125" s="267"/>
      <c r="BI125" s="267"/>
      <c r="BJ125" s="268"/>
    </row>
    <row r="126" spans="1:62" s="241" customFormat="1" ht="108" hidden="1">
      <c r="A126" s="371" t="s">
        <v>112</v>
      </c>
      <c r="B126" s="372">
        <v>7600</v>
      </c>
      <c r="C126" s="233" t="s">
        <v>234</v>
      </c>
      <c r="D126" s="233" t="s">
        <v>234</v>
      </c>
      <c r="E126" s="233" t="s">
        <v>234</v>
      </c>
      <c r="F126" s="233" t="s">
        <v>234</v>
      </c>
      <c r="G126" s="233" t="s">
        <v>234</v>
      </c>
      <c r="H126" s="233" t="s">
        <v>234</v>
      </c>
      <c r="I126" s="233" t="s">
        <v>234</v>
      </c>
      <c r="J126" s="233" t="s">
        <v>234</v>
      </c>
      <c r="K126" s="233" t="s">
        <v>234</v>
      </c>
      <c r="L126" s="233" t="s">
        <v>234</v>
      </c>
      <c r="M126" s="233" t="s">
        <v>234</v>
      </c>
      <c r="N126" s="233" t="s">
        <v>234</v>
      </c>
      <c r="O126" s="233" t="s">
        <v>234</v>
      </c>
      <c r="P126" s="234" t="s">
        <v>234</v>
      </c>
      <c r="Q126" s="235" t="s">
        <v>234</v>
      </c>
      <c r="R126" s="235" t="s">
        <v>234</v>
      </c>
      <c r="S126" s="235" t="s">
        <v>234</v>
      </c>
      <c r="T126" s="235" t="s">
        <v>234</v>
      </c>
      <c r="U126" s="235" t="s">
        <v>234</v>
      </c>
      <c r="V126" s="235" t="s">
        <v>234</v>
      </c>
      <c r="W126" s="235" t="s">
        <v>234</v>
      </c>
      <c r="X126" s="233" t="s">
        <v>234</v>
      </c>
      <c r="Y126" s="233" t="s">
        <v>234</v>
      </c>
      <c r="Z126" s="233" t="s">
        <v>234</v>
      </c>
      <c r="AA126" s="233" t="s">
        <v>234</v>
      </c>
      <c r="AB126" s="332" t="s">
        <v>234</v>
      </c>
      <c r="AC126" s="233" t="s">
        <v>234</v>
      </c>
      <c r="AD126" s="236" t="s">
        <v>234</v>
      </c>
      <c r="AE126" s="373"/>
      <c r="AF126" s="373"/>
      <c r="AG126" s="376">
        <f t="shared" ref="AG126:AT126" si="48">AG128+AG129</f>
        <v>0</v>
      </c>
      <c r="AH126" s="376"/>
      <c r="AI126" s="376">
        <f t="shared" si="48"/>
        <v>0</v>
      </c>
      <c r="AJ126" s="376"/>
      <c r="AK126" s="376">
        <f t="shared" si="48"/>
        <v>0</v>
      </c>
      <c r="AL126" s="376"/>
      <c r="AM126" s="376">
        <f t="shared" si="48"/>
        <v>0</v>
      </c>
      <c r="AN126" s="376"/>
      <c r="AO126" s="377">
        <f>AO128+AO129</f>
        <v>0</v>
      </c>
      <c r="AP126" s="270">
        <f t="shared" si="38"/>
        <v>0</v>
      </c>
      <c r="AQ126" s="374">
        <f t="shared" si="48"/>
        <v>0</v>
      </c>
      <c r="AR126" s="374">
        <f t="shared" si="48"/>
        <v>0</v>
      </c>
      <c r="AS126" s="374">
        <f t="shared" si="48"/>
        <v>0</v>
      </c>
      <c r="AT126" s="374">
        <f t="shared" si="48"/>
        <v>0</v>
      </c>
      <c r="AU126" s="375">
        <f t="shared" ref="AU126:AZ126" si="49">AU128+AU129</f>
        <v>0</v>
      </c>
      <c r="AV126" s="376">
        <f t="shared" si="49"/>
        <v>0</v>
      </c>
      <c r="AW126" s="376">
        <f t="shared" si="49"/>
        <v>0</v>
      </c>
      <c r="AX126" s="376">
        <f t="shared" si="49"/>
        <v>0</v>
      </c>
      <c r="AY126" s="376">
        <f t="shared" si="49"/>
        <v>0</v>
      </c>
      <c r="AZ126" s="377">
        <f t="shared" si="49"/>
        <v>0</v>
      </c>
      <c r="BA126" s="374">
        <f t="shared" ref="BA126:BJ126" si="50">BA128+BA129</f>
        <v>0</v>
      </c>
      <c r="BB126" s="374">
        <f t="shared" si="50"/>
        <v>0</v>
      </c>
      <c r="BC126" s="374">
        <f t="shared" si="50"/>
        <v>0</v>
      </c>
      <c r="BD126" s="374">
        <f t="shared" si="50"/>
        <v>0</v>
      </c>
      <c r="BE126" s="375">
        <f t="shared" si="50"/>
        <v>0</v>
      </c>
      <c r="BF126" s="374">
        <f t="shared" si="50"/>
        <v>0</v>
      </c>
      <c r="BG126" s="374">
        <f t="shared" si="50"/>
        <v>0</v>
      </c>
      <c r="BH126" s="374">
        <f t="shared" si="50"/>
        <v>0</v>
      </c>
      <c r="BI126" s="374">
        <f t="shared" si="50"/>
        <v>0</v>
      </c>
      <c r="BJ126" s="375">
        <f t="shared" si="50"/>
        <v>0</v>
      </c>
    </row>
    <row r="127" spans="1:62" ht="0.75" hidden="1" customHeight="1">
      <c r="A127" s="252" t="s">
        <v>415</v>
      </c>
      <c r="B127" s="253"/>
      <c r="C127" s="254"/>
      <c r="D127" s="254"/>
      <c r="E127" s="254"/>
      <c r="F127" s="254"/>
      <c r="G127" s="254"/>
      <c r="H127" s="254"/>
      <c r="I127" s="254"/>
      <c r="J127" s="254"/>
      <c r="K127" s="254"/>
      <c r="L127" s="254"/>
      <c r="M127" s="254"/>
      <c r="N127" s="254"/>
      <c r="O127" s="254"/>
      <c r="P127" s="255"/>
      <c r="Q127" s="254"/>
      <c r="R127" s="254"/>
      <c r="S127" s="254"/>
      <c r="T127" s="254"/>
      <c r="U127" s="254"/>
      <c r="V127" s="254"/>
      <c r="W127" s="254"/>
      <c r="X127" s="254"/>
      <c r="Y127" s="254"/>
      <c r="Z127" s="254"/>
      <c r="AA127" s="254"/>
      <c r="AB127" s="306"/>
      <c r="AC127" s="254"/>
      <c r="AD127" s="257"/>
      <c r="AE127" s="257"/>
      <c r="AF127" s="257"/>
      <c r="AG127" s="260"/>
      <c r="AH127" s="439"/>
      <c r="AI127" s="439"/>
      <c r="AJ127" s="439"/>
      <c r="AK127" s="439"/>
      <c r="AL127" s="439"/>
      <c r="AM127" s="439"/>
      <c r="AN127" s="439"/>
      <c r="AO127" s="587"/>
      <c r="AP127" s="270">
        <f t="shared" si="38"/>
        <v>0</v>
      </c>
      <c r="AQ127" s="307"/>
      <c r="AR127" s="307"/>
      <c r="AS127" s="307"/>
      <c r="AT127" s="307"/>
      <c r="AU127" s="308"/>
      <c r="AV127" s="439"/>
      <c r="AW127" s="439"/>
      <c r="AX127" s="439"/>
      <c r="AY127" s="439"/>
      <c r="AZ127" s="587"/>
      <c r="BA127" s="307"/>
      <c r="BB127" s="307"/>
      <c r="BC127" s="307"/>
      <c r="BD127" s="307"/>
      <c r="BE127" s="308"/>
      <c r="BF127" s="307"/>
      <c r="BG127" s="307"/>
      <c r="BH127" s="307"/>
      <c r="BI127" s="307"/>
      <c r="BJ127" s="308"/>
    </row>
    <row r="128" spans="1:62" ht="12.75" hidden="1" customHeight="1">
      <c r="A128" s="293" t="s">
        <v>416</v>
      </c>
      <c r="B128" s="271">
        <v>7601</v>
      </c>
      <c r="C128" s="327"/>
      <c r="D128" s="327"/>
      <c r="E128" s="327"/>
      <c r="F128" s="327"/>
      <c r="G128" s="327"/>
      <c r="H128" s="327"/>
      <c r="I128" s="327"/>
      <c r="J128" s="327"/>
      <c r="K128" s="327"/>
      <c r="L128" s="327"/>
      <c r="M128" s="327"/>
      <c r="N128" s="327"/>
      <c r="O128" s="327"/>
      <c r="P128" s="328"/>
      <c r="Q128" s="327"/>
      <c r="R128" s="327"/>
      <c r="S128" s="327"/>
      <c r="T128" s="327"/>
      <c r="U128" s="327"/>
      <c r="V128" s="327"/>
      <c r="W128" s="327"/>
      <c r="X128" s="327"/>
      <c r="Y128" s="327"/>
      <c r="Z128" s="327"/>
      <c r="AA128" s="327"/>
      <c r="AB128" s="329"/>
      <c r="AC128" s="327"/>
      <c r="AD128" s="265"/>
      <c r="AE128" s="265"/>
      <c r="AF128" s="265"/>
      <c r="AG128" s="269"/>
      <c r="AH128" s="486"/>
      <c r="AI128" s="486"/>
      <c r="AJ128" s="486"/>
      <c r="AK128" s="486"/>
      <c r="AL128" s="486"/>
      <c r="AM128" s="486"/>
      <c r="AN128" s="486"/>
      <c r="AO128" s="588"/>
      <c r="AP128" s="270">
        <f t="shared" si="38"/>
        <v>0</v>
      </c>
      <c r="AQ128" s="310"/>
      <c r="AR128" s="310"/>
      <c r="AS128" s="310"/>
      <c r="AT128" s="310"/>
      <c r="AU128" s="311"/>
      <c r="AV128" s="486"/>
      <c r="AW128" s="486"/>
      <c r="AX128" s="486"/>
      <c r="AY128" s="486"/>
      <c r="AZ128" s="588"/>
      <c r="BA128" s="310"/>
      <c r="BB128" s="310"/>
      <c r="BC128" s="310"/>
      <c r="BD128" s="310"/>
      <c r="BE128" s="311"/>
      <c r="BF128" s="310"/>
      <c r="BG128" s="310"/>
      <c r="BH128" s="310"/>
      <c r="BI128" s="310"/>
      <c r="BJ128" s="311"/>
    </row>
    <row r="129" spans="1:62" ht="12.75" hidden="1" customHeight="1">
      <c r="A129" s="273" t="s">
        <v>416</v>
      </c>
      <c r="B129" s="274">
        <v>7602</v>
      </c>
      <c r="C129" s="324"/>
      <c r="D129" s="324"/>
      <c r="E129" s="324"/>
      <c r="F129" s="324"/>
      <c r="G129" s="324"/>
      <c r="H129" s="324"/>
      <c r="I129" s="324"/>
      <c r="J129" s="324"/>
      <c r="K129" s="324"/>
      <c r="L129" s="324"/>
      <c r="M129" s="324"/>
      <c r="N129" s="324"/>
      <c r="O129" s="324"/>
      <c r="P129" s="330"/>
      <c r="Q129" s="324"/>
      <c r="R129" s="324"/>
      <c r="S129" s="324"/>
      <c r="T129" s="324"/>
      <c r="U129" s="324"/>
      <c r="V129" s="324"/>
      <c r="W129" s="324"/>
      <c r="X129" s="324"/>
      <c r="Y129" s="324"/>
      <c r="Z129" s="324"/>
      <c r="AA129" s="324"/>
      <c r="AB129" s="331"/>
      <c r="AC129" s="324"/>
      <c r="AD129" s="280"/>
      <c r="AE129" s="280"/>
      <c r="AF129" s="280"/>
      <c r="AG129" s="282"/>
      <c r="AH129" s="282"/>
      <c r="AI129" s="282"/>
      <c r="AJ129" s="282"/>
      <c r="AK129" s="282"/>
      <c r="AL129" s="282"/>
      <c r="AM129" s="282"/>
      <c r="AN129" s="282"/>
      <c r="AO129" s="316"/>
      <c r="AP129" s="270">
        <f t="shared" si="38"/>
        <v>0</v>
      </c>
      <c r="AQ129" s="281"/>
      <c r="AR129" s="267"/>
      <c r="AS129" s="267"/>
      <c r="AT129" s="267"/>
      <c r="AU129" s="268"/>
      <c r="AV129" s="282"/>
      <c r="AW129" s="269"/>
      <c r="AX129" s="269"/>
      <c r="AY129" s="269"/>
      <c r="AZ129" s="270"/>
      <c r="BA129" s="281"/>
      <c r="BB129" s="267"/>
      <c r="BC129" s="267"/>
      <c r="BD129" s="267"/>
      <c r="BE129" s="268"/>
      <c r="BF129" s="281"/>
      <c r="BG129" s="267"/>
      <c r="BH129" s="267"/>
      <c r="BI129" s="267"/>
      <c r="BJ129" s="268"/>
    </row>
    <row r="130" spans="1:62" s="241" customFormat="1" ht="165" customHeight="1">
      <c r="A130" s="423" t="s">
        <v>113</v>
      </c>
      <c r="B130" s="232">
        <v>7700</v>
      </c>
      <c r="C130" s="233" t="s">
        <v>234</v>
      </c>
      <c r="D130" s="233" t="s">
        <v>234</v>
      </c>
      <c r="E130" s="233" t="s">
        <v>234</v>
      </c>
      <c r="F130" s="233" t="s">
        <v>234</v>
      </c>
      <c r="G130" s="233" t="s">
        <v>234</v>
      </c>
      <c r="H130" s="233" t="s">
        <v>234</v>
      </c>
      <c r="I130" s="233" t="s">
        <v>234</v>
      </c>
      <c r="J130" s="233" t="s">
        <v>234</v>
      </c>
      <c r="K130" s="233" t="s">
        <v>234</v>
      </c>
      <c r="L130" s="233" t="s">
        <v>234</v>
      </c>
      <c r="M130" s="233" t="s">
        <v>234</v>
      </c>
      <c r="N130" s="233" t="s">
        <v>234</v>
      </c>
      <c r="O130" s="233" t="s">
        <v>234</v>
      </c>
      <c r="P130" s="233" t="s">
        <v>234</v>
      </c>
      <c r="Q130" s="235" t="s">
        <v>234</v>
      </c>
      <c r="R130" s="235" t="s">
        <v>234</v>
      </c>
      <c r="S130" s="235" t="s">
        <v>234</v>
      </c>
      <c r="T130" s="235" t="s">
        <v>234</v>
      </c>
      <c r="U130" s="235" t="s">
        <v>234</v>
      </c>
      <c r="V130" s="235" t="s">
        <v>234</v>
      </c>
      <c r="W130" s="235" t="s">
        <v>234</v>
      </c>
      <c r="X130" s="233" t="s">
        <v>234</v>
      </c>
      <c r="Y130" s="233" t="s">
        <v>234</v>
      </c>
      <c r="Z130" s="233" t="s">
        <v>234</v>
      </c>
      <c r="AA130" s="233" t="s">
        <v>234</v>
      </c>
      <c r="AB130" s="233" t="s">
        <v>234</v>
      </c>
      <c r="AC130" s="233" t="s">
        <v>234</v>
      </c>
      <c r="AD130" s="236" t="s">
        <v>234</v>
      </c>
      <c r="AE130" s="236"/>
      <c r="AF130" s="236"/>
      <c r="AG130" s="239">
        <f t="shared" ref="AG130:AT130" si="51">AG131+AG132</f>
        <v>850.1</v>
      </c>
      <c r="AH130" s="239">
        <f t="shared" si="51"/>
        <v>850.1</v>
      </c>
      <c r="AI130" s="239">
        <f t="shared" si="51"/>
        <v>0</v>
      </c>
      <c r="AJ130" s="239"/>
      <c r="AK130" s="239">
        <f t="shared" si="51"/>
        <v>0</v>
      </c>
      <c r="AL130" s="239"/>
      <c r="AM130" s="239">
        <f t="shared" si="51"/>
        <v>0</v>
      </c>
      <c r="AN130" s="239"/>
      <c r="AO130" s="240">
        <f>AO131+AO132</f>
        <v>850.1</v>
      </c>
      <c r="AP130" s="270">
        <f t="shared" si="38"/>
        <v>850.1</v>
      </c>
      <c r="AQ130" s="237">
        <f t="shared" si="51"/>
        <v>859</v>
      </c>
      <c r="AR130" s="237">
        <f t="shared" si="51"/>
        <v>0</v>
      </c>
      <c r="AS130" s="237">
        <f t="shared" si="51"/>
        <v>0</v>
      </c>
      <c r="AT130" s="237">
        <f t="shared" si="51"/>
        <v>0</v>
      </c>
      <c r="AU130" s="238">
        <f t="shared" ref="AU130:AZ130" si="52">AU131+AU132</f>
        <v>859</v>
      </c>
      <c r="AV130" s="239">
        <f t="shared" si="52"/>
        <v>859</v>
      </c>
      <c r="AW130" s="239">
        <f t="shared" si="52"/>
        <v>0</v>
      </c>
      <c r="AX130" s="239">
        <f t="shared" si="52"/>
        <v>0</v>
      </c>
      <c r="AY130" s="239">
        <f t="shared" si="52"/>
        <v>0</v>
      </c>
      <c r="AZ130" s="240">
        <f t="shared" si="52"/>
        <v>859</v>
      </c>
      <c r="BA130" s="237">
        <f t="shared" ref="BA130:BJ130" si="53">BA131+BA132</f>
        <v>859</v>
      </c>
      <c r="BB130" s="237">
        <f t="shared" si="53"/>
        <v>0</v>
      </c>
      <c r="BC130" s="237">
        <f t="shared" si="53"/>
        <v>0</v>
      </c>
      <c r="BD130" s="237">
        <f t="shared" si="53"/>
        <v>0</v>
      </c>
      <c r="BE130" s="238">
        <f t="shared" si="53"/>
        <v>859</v>
      </c>
      <c r="BF130" s="237">
        <f t="shared" si="53"/>
        <v>859</v>
      </c>
      <c r="BG130" s="237">
        <f t="shared" si="53"/>
        <v>0</v>
      </c>
      <c r="BH130" s="237">
        <f t="shared" si="53"/>
        <v>0</v>
      </c>
      <c r="BI130" s="237">
        <f t="shared" si="53"/>
        <v>0</v>
      </c>
      <c r="BJ130" s="238">
        <f t="shared" si="53"/>
        <v>859</v>
      </c>
    </row>
    <row r="131" spans="1:62" s="251" customFormat="1" ht="38.25">
      <c r="A131" s="424" t="s">
        <v>114</v>
      </c>
      <c r="B131" s="243">
        <v>7701</v>
      </c>
      <c r="C131" s="244" t="s">
        <v>234</v>
      </c>
      <c r="D131" s="244" t="s">
        <v>234</v>
      </c>
      <c r="E131" s="244" t="s">
        <v>234</v>
      </c>
      <c r="F131" s="244" t="s">
        <v>234</v>
      </c>
      <c r="G131" s="244" t="s">
        <v>234</v>
      </c>
      <c r="H131" s="244" t="s">
        <v>234</v>
      </c>
      <c r="I131" s="244" t="s">
        <v>234</v>
      </c>
      <c r="J131" s="244" t="s">
        <v>234</v>
      </c>
      <c r="K131" s="244" t="s">
        <v>234</v>
      </c>
      <c r="L131" s="244" t="s">
        <v>234</v>
      </c>
      <c r="M131" s="244" t="s">
        <v>234</v>
      </c>
      <c r="N131" s="244" t="s">
        <v>234</v>
      </c>
      <c r="O131" s="244" t="s">
        <v>234</v>
      </c>
      <c r="P131" s="244" t="s">
        <v>234</v>
      </c>
      <c r="Q131" s="246" t="s">
        <v>234</v>
      </c>
      <c r="R131" s="246" t="s">
        <v>234</v>
      </c>
      <c r="S131" s="246" t="s">
        <v>234</v>
      </c>
      <c r="T131" s="246" t="s">
        <v>234</v>
      </c>
      <c r="U131" s="246" t="s">
        <v>234</v>
      </c>
      <c r="V131" s="246" t="s">
        <v>234</v>
      </c>
      <c r="W131" s="246" t="s">
        <v>234</v>
      </c>
      <c r="X131" s="244" t="s">
        <v>234</v>
      </c>
      <c r="Y131" s="244" t="s">
        <v>234</v>
      </c>
      <c r="Z131" s="244" t="s">
        <v>234</v>
      </c>
      <c r="AA131" s="244" t="s">
        <v>234</v>
      </c>
      <c r="AB131" s="244" t="s">
        <v>234</v>
      </c>
      <c r="AC131" s="244" t="s">
        <v>234</v>
      </c>
      <c r="AD131" s="247" t="s">
        <v>234</v>
      </c>
      <c r="AE131" s="247"/>
      <c r="AF131" s="247"/>
      <c r="AG131" s="250"/>
      <c r="AH131" s="250"/>
      <c r="AI131" s="250"/>
      <c r="AJ131" s="250"/>
      <c r="AK131" s="250"/>
      <c r="AL131" s="250"/>
      <c r="AM131" s="250"/>
      <c r="AN131" s="250"/>
      <c r="AO131" s="326"/>
      <c r="AP131" s="270">
        <f t="shared" si="38"/>
        <v>0</v>
      </c>
      <c r="AQ131" s="248"/>
      <c r="AR131" s="378"/>
      <c r="AS131" s="378"/>
      <c r="AT131" s="378"/>
      <c r="AU131" s="379"/>
      <c r="AV131" s="250"/>
      <c r="AW131" s="618"/>
      <c r="AX131" s="618"/>
      <c r="AY131" s="618"/>
      <c r="AZ131" s="619"/>
      <c r="BA131" s="248"/>
      <c r="BB131" s="378"/>
      <c r="BC131" s="378"/>
      <c r="BD131" s="378"/>
      <c r="BE131" s="379"/>
      <c r="BF131" s="248"/>
      <c r="BG131" s="378"/>
      <c r="BH131" s="378"/>
      <c r="BI131" s="378"/>
      <c r="BJ131" s="379"/>
    </row>
    <row r="132" spans="1:62" s="251" customFormat="1" ht="38.25">
      <c r="A132" s="424" t="s">
        <v>115</v>
      </c>
      <c r="B132" s="243">
        <v>7800</v>
      </c>
      <c r="C132" s="244" t="s">
        <v>234</v>
      </c>
      <c r="D132" s="244" t="s">
        <v>234</v>
      </c>
      <c r="E132" s="244" t="s">
        <v>234</v>
      </c>
      <c r="F132" s="244" t="s">
        <v>234</v>
      </c>
      <c r="G132" s="244" t="s">
        <v>234</v>
      </c>
      <c r="H132" s="244" t="s">
        <v>234</v>
      </c>
      <c r="I132" s="244" t="s">
        <v>234</v>
      </c>
      <c r="J132" s="244" t="s">
        <v>234</v>
      </c>
      <c r="K132" s="244" t="s">
        <v>234</v>
      </c>
      <c r="L132" s="244" t="s">
        <v>234</v>
      </c>
      <c r="M132" s="244" t="s">
        <v>234</v>
      </c>
      <c r="N132" s="244" t="s">
        <v>234</v>
      </c>
      <c r="O132" s="244" t="s">
        <v>234</v>
      </c>
      <c r="P132" s="244" t="s">
        <v>234</v>
      </c>
      <c r="Q132" s="246" t="s">
        <v>234</v>
      </c>
      <c r="R132" s="246" t="s">
        <v>234</v>
      </c>
      <c r="S132" s="246" t="s">
        <v>234</v>
      </c>
      <c r="T132" s="246" t="s">
        <v>234</v>
      </c>
      <c r="U132" s="246" t="s">
        <v>234</v>
      </c>
      <c r="V132" s="246" t="s">
        <v>234</v>
      </c>
      <c r="W132" s="246" t="s">
        <v>234</v>
      </c>
      <c r="X132" s="244" t="s">
        <v>234</v>
      </c>
      <c r="Y132" s="244" t="s">
        <v>234</v>
      </c>
      <c r="Z132" s="244" t="s">
        <v>234</v>
      </c>
      <c r="AA132" s="244" t="s">
        <v>234</v>
      </c>
      <c r="AB132" s="244" t="s">
        <v>234</v>
      </c>
      <c r="AC132" s="244" t="s">
        <v>234</v>
      </c>
      <c r="AD132" s="247" t="s">
        <v>234</v>
      </c>
      <c r="AE132" s="247"/>
      <c r="AF132" s="247"/>
      <c r="AG132" s="250">
        <f t="shared" ref="AG132:AT132" si="54">AG133+AG138</f>
        <v>850.1</v>
      </c>
      <c r="AH132" s="250">
        <f t="shared" si="54"/>
        <v>850.1</v>
      </c>
      <c r="AI132" s="250">
        <f t="shared" si="54"/>
        <v>0</v>
      </c>
      <c r="AJ132" s="250"/>
      <c r="AK132" s="250">
        <f t="shared" si="54"/>
        <v>0</v>
      </c>
      <c r="AL132" s="250"/>
      <c r="AM132" s="250">
        <f t="shared" si="54"/>
        <v>0</v>
      </c>
      <c r="AN132" s="250"/>
      <c r="AO132" s="326">
        <f>AO133+AO138</f>
        <v>850.1</v>
      </c>
      <c r="AP132" s="270">
        <f t="shared" si="38"/>
        <v>850.1</v>
      </c>
      <c r="AQ132" s="248">
        <f t="shared" si="54"/>
        <v>859</v>
      </c>
      <c r="AR132" s="248">
        <f t="shared" si="54"/>
        <v>0</v>
      </c>
      <c r="AS132" s="248">
        <f t="shared" si="54"/>
        <v>0</v>
      </c>
      <c r="AT132" s="248">
        <f t="shared" si="54"/>
        <v>0</v>
      </c>
      <c r="AU132" s="249">
        <f t="shared" ref="AU132:AZ132" si="55">AU133+AU138</f>
        <v>859</v>
      </c>
      <c r="AV132" s="250">
        <f t="shared" si="55"/>
        <v>859</v>
      </c>
      <c r="AW132" s="250">
        <f t="shared" si="55"/>
        <v>0</v>
      </c>
      <c r="AX132" s="250">
        <f t="shared" si="55"/>
        <v>0</v>
      </c>
      <c r="AY132" s="250">
        <f t="shared" si="55"/>
        <v>0</v>
      </c>
      <c r="AZ132" s="326">
        <f t="shared" si="55"/>
        <v>859</v>
      </c>
      <c r="BA132" s="248">
        <f t="shared" ref="BA132:BJ132" si="56">BA133+BA138</f>
        <v>859</v>
      </c>
      <c r="BB132" s="248">
        <f t="shared" si="56"/>
        <v>0</v>
      </c>
      <c r="BC132" s="248">
        <f t="shared" si="56"/>
        <v>0</v>
      </c>
      <c r="BD132" s="248">
        <f t="shared" si="56"/>
        <v>0</v>
      </c>
      <c r="BE132" s="249">
        <f t="shared" si="56"/>
        <v>859</v>
      </c>
      <c r="BF132" s="248">
        <f t="shared" si="56"/>
        <v>859</v>
      </c>
      <c r="BG132" s="248">
        <f t="shared" si="56"/>
        <v>0</v>
      </c>
      <c r="BH132" s="248">
        <f t="shared" si="56"/>
        <v>0</v>
      </c>
      <c r="BI132" s="248">
        <f t="shared" si="56"/>
        <v>0</v>
      </c>
      <c r="BJ132" s="249">
        <f t="shared" si="56"/>
        <v>859</v>
      </c>
    </row>
    <row r="133" spans="1:62" ht="117.75" customHeight="1">
      <c r="A133" s="426" t="s">
        <v>170</v>
      </c>
      <c r="B133" s="274">
        <v>7801</v>
      </c>
      <c r="C133" s="380" t="s">
        <v>234</v>
      </c>
      <c r="D133" s="380" t="s">
        <v>234</v>
      </c>
      <c r="E133" s="380" t="s">
        <v>234</v>
      </c>
      <c r="F133" s="380" t="s">
        <v>234</v>
      </c>
      <c r="G133" s="380" t="s">
        <v>234</v>
      </c>
      <c r="H133" s="380" t="s">
        <v>234</v>
      </c>
      <c r="I133" s="380" t="s">
        <v>234</v>
      </c>
      <c r="J133" s="380" t="s">
        <v>234</v>
      </c>
      <c r="K133" s="380" t="s">
        <v>234</v>
      </c>
      <c r="L133" s="380" t="s">
        <v>234</v>
      </c>
      <c r="M133" s="380" t="s">
        <v>234</v>
      </c>
      <c r="N133" s="380" t="s">
        <v>234</v>
      </c>
      <c r="O133" s="380" t="s">
        <v>234</v>
      </c>
      <c r="P133" s="380" t="s">
        <v>234</v>
      </c>
      <c r="Q133" s="382" t="s">
        <v>234</v>
      </c>
      <c r="R133" s="382" t="s">
        <v>234</v>
      </c>
      <c r="S133" s="382" t="s">
        <v>234</v>
      </c>
      <c r="T133" s="382" t="s">
        <v>234</v>
      </c>
      <c r="U133" s="382" t="s">
        <v>234</v>
      </c>
      <c r="V133" s="382" t="s">
        <v>234</v>
      </c>
      <c r="W133" s="382" t="s">
        <v>234</v>
      </c>
      <c r="X133" s="380" t="s">
        <v>234</v>
      </c>
      <c r="Y133" s="380" t="s">
        <v>234</v>
      </c>
      <c r="Z133" s="380" t="s">
        <v>234</v>
      </c>
      <c r="AA133" s="380" t="s">
        <v>234</v>
      </c>
      <c r="AB133" s="380" t="s">
        <v>234</v>
      </c>
      <c r="AC133" s="380" t="s">
        <v>234</v>
      </c>
      <c r="AD133" s="384" t="s">
        <v>234</v>
      </c>
      <c r="AE133" s="384"/>
      <c r="AF133" s="384"/>
      <c r="AG133" s="282">
        <f t="shared" ref="AG133:AU133" si="57">AG135+AG136+AG137</f>
        <v>850.1</v>
      </c>
      <c r="AH133" s="282">
        <f t="shared" si="57"/>
        <v>850.1</v>
      </c>
      <c r="AI133" s="282">
        <f t="shared" si="57"/>
        <v>0</v>
      </c>
      <c r="AJ133" s="282"/>
      <c r="AK133" s="282">
        <f t="shared" si="57"/>
        <v>0</v>
      </c>
      <c r="AL133" s="282"/>
      <c r="AM133" s="282">
        <f t="shared" si="57"/>
        <v>0</v>
      </c>
      <c r="AN133" s="282"/>
      <c r="AO133" s="282">
        <f t="shared" si="57"/>
        <v>850.1</v>
      </c>
      <c r="AP133" s="270">
        <f t="shared" si="38"/>
        <v>850.1</v>
      </c>
      <c r="AQ133" s="281">
        <f t="shared" si="57"/>
        <v>859</v>
      </c>
      <c r="AR133" s="281">
        <f t="shared" si="57"/>
        <v>0</v>
      </c>
      <c r="AS133" s="281">
        <f t="shared" si="57"/>
        <v>0</v>
      </c>
      <c r="AT133" s="281">
        <f t="shared" si="57"/>
        <v>0</v>
      </c>
      <c r="AU133" s="281">
        <f t="shared" si="57"/>
        <v>859</v>
      </c>
      <c r="AV133" s="282">
        <f t="shared" ref="AV133:BE133" si="58">AV135+AV136+AV137</f>
        <v>859</v>
      </c>
      <c r="AW133" s="282">
        <f t="shared" si="58"/>
        <v>0</v>
      </c>
      <c r="AX133" s="282">
        <f t="shared" si="58"/>
        <v>0</v>
      </c>
      <c r="AY133" s="282">
        <f t="shared" si="58"/>
        <v>0</v>
      </c>
      <c r="AZ133" s="282">
        <f t="shared" si="58"/>
        <v>859</v>
      </c>
      <c r="BA133" s="281">
        <f t="shared" si="58"/>
        <v>859</v>
      </c>
      <c r="BB133" s="281">
        <f t="shared" si="58"/>
        <v>0</v>
      </c>
      <c r="BC133" s="281">
        <f t="shared" si="58"/>
        <v>0</v>
      </c>
      <c r="BD133" s="281">
        <f t="shared" si="58"/>
        <v>0</v>
      </c>
      <c r="BE133" s="281">
        <f t="shared" si="58"/>
        <v>859</v>
      </c>
      <c r="BF133" s="281">
        <f>BF135+BF136+BF137</f>
        <v>859</v>
      </c>
      <c r="BG133" s="281">
        <f>BG135+BG136+BG137</f>
        <v>0</v>
      </c>
      <c r="BH133" s="281">
        <f>BH135+BH136+BH137</f>
        <v>0</v>
      </c>
      <c r="BI133" s="281">
        <f>BI135+BI136+BI137</f>
        <v>0</v>
      </c>
      <c r="BJ133" s="281">
        <f>BJ135+BJ136+BJ137</f>
        <v>859</v>
      </c>
    </row>
    <row r="134" spans="1:62" ht="2.25" hidden="1" customHeight="1">
      <c r="A134" s="425" t="s">
        <v>415</v>
      </c>
      <c r="B134" s="253">
        <v>7802</v>
      </c>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7"/>
      <c r="AE134" s="257"/>
      <c r="AF134" s="257"/>
      <c r="AG134" s="260"/>
      <c r="AH134" s="439"/>
      <c r="AI134" s="439"/>
      <c r="AJ134" s="439"/>
      <c r="AK134" s="439"/>
      <c r="AL134" s="439"/>
      <c r="AM134" s="439"/>
      <c r="AN134" s="439"/>
      <c r="AO134" s="587"/>
      <c r="AP134" s="270">
        <f t="shared" si="38"/>
        <v>0</v>
      </c>
      <c r="AQ134" s="307"/>
      <c r="AR134" s="307"/>
      <c r="AS134" s="307"/>
      <c r="AT134" s="307"/>
      <c r="AU134" s="308"/>
      <c r="AV134" s="439"/>
      <c r="AW134" s="439"/>
      <c r="AX134" s="439"/>
      <c r="AY134" s="439"/>
      <c r="AZ134" s="587"/>
      <c r="BA134" s="307"/>
      <c r="BB134" s="307"/>
      <c r="BC134" s="307"/>
      <c r="BD134" s="307"/>
      <c r="BE134" s="308"/>
      <c r="BF134" s="307"/>
      <c r="BG134" s="307"/>
      <c r="BH134" s="307"/>
      <c r="BI134" s="307"/>
      <c r="BJ134" s="308"/>
    </row>
    <row r="135" spans="1:62" ht="12.75" hidden="1" customHeight="1">
      <c r="A135" s="432" t="s">
        <v>416</v>
      </c>
      <c r="B135" s="271">
        <v>7802</v>
      </c>
      <c r="C135" s="327"/>
      <c r="D135" s="327"/>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265"/>
      <c r="AE135" s="265"/>
      <c r="AF135" s="265"/>
      <c r="AG135" s="269"/>
      <c r="AH135" s="486"/>
      <c r="AI135" s="486"/>
      <c r="AJ135" s="486"/>
      <c r="AK135" s="486"/>
      <c r="AL135" s="486"/>
      <c r="AM135" s="486"/>
      <c r="AN135" s="486"/>
      <c r="AO135" s="588"/>
      <c r="AP135" s="270">
        <f t="shared" si="38"/>
        <v>0</v>
      </c>
      <c r="AQ135" s="310"/>
      <c r="AR135" s="310"/>
      <c r="AS135" s="310"/>
      <c r="AT135" s="310"/>
      <c r="AU135" s="311"/>
      <c r="AV135" s="486"/>
      <c r="AW135" s="486"/>
      <c r="AX135" s="486"/>
      <c r="AY135" s="486"/>
      <c r="AZ135" s="588"/>
      <c r="BA135" s="310"/>
      <c r="BB135" s="310"/>
      <c r="BC135" s="310"/>
      <c r="BD135" s="310"/>
      <c r="BE135" s="311"/>
      <c r="BF135" s="310"/>
      <c r="BG135" s="310"/>
      <c r="BH135" s="310"/>
      <c r="BI135" s="310"/>
      <c r="BJ135" s="311"/>
    </row>
    <row r="136" spans="1:62" ht="48.75" customHeight="1">
      <c r="A136" s="694" t="s">
        <v>164</v>
      </c>
      <c r="B136" s="701">
        <v>7803</v>
      </c>
      <c r="C136" s="696" t="s">
        <v>452</v>
      </c>
      <c r="D136" s="57" t="s">
        <v>165</v>
      </c>
      <c r="E136" s="57" t="s">
        <v>453</v>
      </c>
      <c r="F136" s="324"/>
      <c r="G136" s="324"/>
      <c r="H136" s="324"/>
      <c r="I136" s="385"/>
      <c r="J136" s="324"/>
      <c r="K136" s="324"/>
      <c r="L136" s="324"/>
      <c r="M136" s="262" t="s">
        <v>171</v>
      </c>
      <c r="N136" s="386"/>
      <c r="O136" s="386"/>
      <c r="P136" s="386">
        <v>10</v>
      </c>
      <c r="Q136" s="324"/>
      <c r="R136" s="324"/>
      <c r="S136" s="324"/>
      <c r="T136" s="324"/>
      <c r="U136" s="324"/>
      <c r="V136" s="324"/>
      <c r="W136" s="707" t="s">
        <v>166</v>
      </c>
      <c r="X136" s="292" t="s">
        <v>167</v>
      </c>
      <c r="Y136" s="709" t="s">
        <v>168</v>
      </c>
      <c r="Z136" s="690" t="s">
        <v>49</v>
      </c>
      <c r="AA136" s="275" t="s">
        <v>284</v>
      </c>
      <c r="AB136" s="275" t="s">
        <v>50</v>
      </c>
      <c r="AC136" s="275"/>
      <c r="AD136" s="280"/>
      <c r="AE136" s="280"/>
      <c r="AF136" s="280"/>
      <c r="AG136" s="282"/>
      <c r="AH136" s="282"/>
      <c r="AI136" s="282"/>
      <c r="AJ136" s="282"/>
      <c r="AK136" s="282"/>
      <c r="AL136" s="282"/>
      <c r="AM136" s="282"/>
      <c r="AN136" s="282"/>
      <c r="AO136" s="316">
        <f>AG136</f>
        <v>0</v>
      </c>
      <c r="AP136" s="270">
        <f t="shared" si="38"/>
        <v>0</v>
      </c>
      <c r="AQ136" s="281"/>
      <c r="AR136" s="267"/>
      <c r="AS136" s="267"/>
      <c r="AT136" s="267"/>
      <c r="AU136" s="268">
        <f>AQ136</f>
        <v>0</v>
      </c>
      <c r="AV136" s="282"/>
      <c r="AW136" s="269"/>
      <c r="AX136" s="269"/>
      <c r="AY136" s="269"/>
      <c r="AZ136" s="270">
        <f>AV136</f>
        <v>0</v>
      </c>
      <c r="BA136" s="281"/>
      <c r="BB136" s="267"/>
      <c r="BC136" s="267"/>
      <c r="BD136" s="267"/>
      <c r="BE136" s="268">
        <f>BA136</f>
        <v>0</v>
      </c>
      <c r="BF136" s="281"/>
      <c r="BG136" s="267"/>
      <c r="BH136" s="267"/>
      <c r="BI136" s="267"/>
      <c r="BJ136" s="268">
        <f>BF136</f>
        <v>0</v>
      </c>
    </row>
    <row r="137" spans="1:62" ht="92.25" customHeight="1">
      <c r="A137" s="695"/>
      <c r="B137" s="703"/>
      <c r="C137" s="697"/>
      <c r="D137" s="12"/>
      <c r="E137" s="12"/>
      <c r="F137" s="324"/>
      <c r="G137" s="324"/>
      <c r="H137" s="324"/>
      <c r="I137" s="385"/>
      <c r="J137" s="324"/>
      <c r="K137" s="324"/>
      <c r="L137" s="324"/>
      <c r="M137" s="262"/>
      <c r="N137" s="386"/>
      <c r="O137" s="386"/>
      <c r="P137" s="386"/>
      <c r="Q137" s="327"/>
      <c r="R137" s="327"/>
      <c r="S137" s="327"/>
      <c r="T137" s="327"/>
      <c r="U137" s="327"/>
      <c r="V137" s="327"/>
      <c r="W137" s="708"/>
      <c r="Y137" s="710"/>
      <c r="Z137" s="691"/>
      <c r="AA137" s="275"/>
      <c r="AB137" s="275"/>
      <c r="AC137" s="275"/>
      <c r="AD137" s="280" t="s">
        <v>486</v>
      </c>
      <c r="AE137" s="280" t="s">
        <v>17</v>
      </c>
      <c r="AF137" s="280" t="s">
        <v>276</v>
      </c>
      <c r="AG137" s="282">
        <v>850.1</v>
      </c>
      <c r="AH137" s="282">
        <v>850.1</v>
      </c>
      <c r="AI137" s="282"/>
      <c r="AJ137" s="282"/>
      <c r="AK137" s="282"/>
      <c r="AL137" s="282"/>
      <c r="AM137" s="282"/>
      <c r="AN137" s="282"/>
      <c r="AO137" s="316">
        <f>AG137</f>
        <v>850.1</v>
      </c>
      <c r="AP137" s="270">
        <f t="shared" si="38"/>
        <v>850.1</v>
      </c>
      <c r="AQ137" s="281">
        <v>859</v>
      </c>
      <c r="AR137" s="267"/>
      <c r="AS137" s="267"/>
      <c r="AT137" s="267"/>
      <c r="AU137" s="268">
        <f>AQ137</f>
        <v>859</v>
      </c>
      <c r="AV137" s="282">
        <v>859</v>
      </c>
      <c r="AW137" s="269"/>
      <c r="AX137" s="269"/>
      <c r="AY137" s="269"/>
      <c r="AZ137" s="270">
        <f>AV137</f>
        <v>859</v>
      </c>
      <c r="BA137" s="281">
        <v>859</v>
      </c>
      <c r="BB137" s="267"/>
      <c r="BC137" s="267"/>
      <c r="BD137" s="267"/>
      <c r="BE137" s="268">
        <f>BA137</f>
        <v>859</v>
      </c>
      <c r="BF137" s="281">
        <v>859</v>
      </c>
      <c r="BG137" s="267"/>
      <c r="BH137" s="267"/>
      <c r="BI137" s="267"/>
      <c r="BJ137" s="268">
        <f>BF137</f>
        <v>859</v>
      </c>
    </row>
    <row r="138" spans="1:62" ht="51">
      <c r="A138" s="426" t="s">
        <v>175</v>
      </c>
      <c r="B138" s="274">
        <v>7900</v>
      </c>
      <c r="C138" s="380" t="s">
        <v>234</v>
      </c>
      <c r="D138" s="380" t="s">
        <v>234</v>
      </c>
      <c r="E138" s="380" t="s">
        <v>234</v>
      </c>
      <c r="F138" s="380" t="s">
        <v>234</v>
      </c>
      <c r="G138" s="380" t="s">
        <v>234</v>
      </c>
      <c r="H138" s="380" t="s">
        <v>234</v>
      </c>
      <c r="I138" s="380" t="s">
        <v>234</v>
      </c>
      <c r="J138" s="380" t="s">
        <v>234</v>
      </c>
      <c r="K138" s="380" t="s">
        <v>234</v>
      </c>
      <c r="L138" s="380" t="s">
        <v>234</v>
      </c>
      <c r="M138" s="380" t="s">
        <v>234</v>
      </c>
      <c r="N138" s="380" t="s">
        <v>234</v>
      </c>
      <c r="O138" s="380" t="s">
        <v>234</v>
      </c>
      <c r="P138" s="380" t="s">
        <v>234</v>
      </c>
      <c r="Q138" s="382" t="s">
        <v>234</v>
      </c>
      <c r="R138" s="382" t="s">
        <v>234</v>
      </c>
      <c r="S138" s="382" t="s">
        <v>234</v>
      </c>
      <c r="T138" s="382" t="s">
        <v>234</v>
      </c>
      <c r="U138" s="382" t="s">
        <v>234</v>
      </c>
      <c r="V138" s="382" t="s">
        <v>234</v>
      </c>
      <c r="W138" s="382" t="s">
        <v>234</v>
      </c>
      <c r="X138" s="380" t="s">
        <v>234</v>
      </c>
      <c r="Y138" s="380" t="s">
        <v>234</v>
      </c>
      <c r="Z138" s="380" t="s">
        <v>234</v>
      </c>
      <c r="AA138" s="380" t="s">
        <v>234</v>
      </c>
      <c r="AB138" s="380" t="s">
        <v>234</v>
      </c>
      <c r="AC138" s="380" t="s">
        <v>234</v>
      </c>
      <c r="AD138" s="384" t="s">
        <v>234</v>
      </c>
      <c r="AE138" s="384"/>
      <c r="AF138" s="384"/>
      <c r="AG138" s="282">
        <f t="shared" ref="AG138:AT138" si="59">AG140+AG141</f>
        <v>0</v>
      </c>
      <c r="AH138" s="282"/>
      <c r="AI138" s="282">
        <f t="shared" si="59"/>
        <v>0</v>
      </c>
      <c r="AJ138" s="282"/>
      <c r="AK138" s="282">
        <f t="shared" si="59"/>
        <v>0</v>
      </c>
      <c r="AL138" s="282"/>
      <c r="AM138" s="282">
        <f t="shared" si="59"/>
        <v>0</v>
      </c>
      <c r="AN138" s="282"/>
      <c r="AO138" s="316">
        <f>AO140+AO141</f>
        <v>0</v>
      </c>
      <c r="AP138" s="316"/>
      <c r="AQ138" s="281">
        <f t="shared" si="59"/>
        <v>0</v>
      </c>
      <c r="AR138" s="281">
        <f t="shared" si="59"/>
        <v>0</v>
      </c>
      <c r="AS138" s="281">
        <f t="shared" si="59"/>
        <v>0</v>
      </c>
      <c r="AT138" s="281">
        <f t="shared" si="59"/>
        <v>0</v>
      </c>
      <c r="AU138" s="315">
        <f t="shared" ref="AU138:AZ138" si="60">AU140+AU141</f>
        <v>0</v>
      </c>
      <c r="AV138" s="282">
        <f t="shared" si="60"/>
        <v>0</v>
      </c>
      <c r="AW138" s="282">
        <f t="shared" si="60"/>
        <v>0</v>
      </c>
      <c r="AX138" s="282">
        <f t="shared" si="60"/>
        <v>0</v>
      </c>
      <c r="AY138" s="282">
        <f t="shared" si="60"/>
        <v>0</v>
      </c>
      <c r="AZ138" s="316">
        <f t="shared" si="60"/>
        <v>0</v>
      </c>
      <c r="BA138" s="281">
        <f t="shared" ref="BA138:BJ138" si="61">BA140+BA141</f>
        <v>0</v>
      </c>
      <c r="BB138" s="281">
        <f t="shared" si="61"/>
        <v>0</v>
      </c>
      <c r="BC138" s="281">
        <f t="shared" si="61"/>
        <v>0</v>
      </c>
      <c r="BD138" s="281">
        <f t="shared" si="61"/>
        <v>0</v>
      </c>
      <c r="BE138" s="315">
        <f t="shared" si="61"/>
        <v>0</v>
      </c>
      <c r="BF138" s="281">
        <f t="shared" si="61"/>
        <v>0</v>
      </c>
      <c r="BG138" s="281">
        <f t="shared" si="61"/>
        <v>0</v>
      </c>
      <c r="BH138" s="281">
        <f t="shared" si="61"/>
        <v>0</v>
      </c>
      <c r="BI138" s="281">
        <f t="shared" si="61"/>
        <v>0</v>
      </c>
      <c r="BJ138" s="315">
        <f t="shared" si="61"/>
        <v>0</v>
      </c>
    </row>
    <row r="139" spans="1:62" ht="12.75" hidden="1" customHeight="1">
      <c r="A139" s="425" t="s">
        <v>415</v>
      </c>
      <c r="B139" s="253">
        <v>7901</v>
      </c>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7"/>
      <c r="AE139" s="257"/>
      <c r="AF139" s="257"/>
      <c r="AG139" s="260"/>
      <c r="AH139" s="439"/>
      <c r="AI139" s="439"/>
      <c r="AJ139" s="439"/>
      <c r="AK139" s="439"/>
      <c r="AL139" s="439"/>
      <c r="AM139" s="439"/>
      <c r="AN139" s="439"/>
      <c r="AO139" s="587"/>
      <c r="AP139" s="587"/>
      <c r="AQ139" s="307"/>
      <c r="AR139" s="307"/>
      <c r="AS139" s="307"/>
      <c r="AT139" s="307"/>
      <c r="AU139" s="308"/>
      <c r="AV139" s="439"/>
      <c r="AW139" s="439"/>
      <c r="AX139" s="439"/>
      <c r="AY139" s="439"/>
      <c r="AZ139" s="587"/>
      <c r="BA139" s="307"/>
      <c r="BB139" s="307"/>
      <c r="BC139" s="307"/>
      <c r="BD139" s="307"/>
      <c r="BE139" s="308"/>
      <c r="BF139" s="307"/>
      <c r="BG139" s="307"/>
      <c r="BH139" s="307"/>
      <c r="BI139" s="307"/>
      <c r="BJ139" s="308"/>
    </row>
    <row r="140" spans="1:62" ht="22.5" hidden="1" customHeight="1">
      <c r="A140" s="432" t="s">
        <v>416</v>
      </c>
      <c r="B140" s="271">
        <v>7901</v>
      </c>
      <c r="C140" s="327"/>
      <c r="D140" s="327"/>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265"/>
      <c r="AE140" s="265"/>
      <c r="AF140" s="265"/>
      <c r="AG140" s="269"/>
      <c r="AH140" s="486"/>
      <c r="AI140" s="486"/>
      <c r="AJ140" s="486"/>
      <c r="AK140" s="486"/>
      <c r="AL140" s="486"/>
      <c r="AM140" s="486"/>
      <c r="AN140" s="486"/>
      <c r="AO140" s="588"/>
      <c r="AP140" s="588"/>
      <c r="AQ140" s="310"/>
      <c r="AR140" s="310"/>
      <c r="AS140" s="310"/>
      <c r="AT140" s="310"/>
      <c r="AU140" s="311"/>
      <c r="AV140" s="486"/>
      <c r="AW140" s="486"/>
      <c r="AX140" s="486"/>
      <c r="AY140" s="486"/>
      <c r="AZ140" s="588"/>
      <c r="BA140" s="310"/>
      <c r="BB140" s="310"/>
      <c r="BC140" s="310"/>
      <c r="BD140" s="310"/>
      <c r="BE140" s="311"/>
      <c r="BF140" s="310"/>
      <c r="BG140" s="310"/>
      <c r="BH140" s="310"/>
      <c r="BI140" s="310"/>
      <c r="BJ140" s="311"/>
    </row>
    <row r="141" spans="1:62" ht="12.75" hidden="1" customHeight="1">
      <c r="A141" s="426" t="s">
        <v>416</v>
      </c>
      <c r="B141" s="274">
        <v>7902</v>
      </c>
      <c r="C141" s="324"/>
      <c r="D141" s="324"/>
      <c r="E141" s="324"/>
      <c r="F141" s="324"/>
      <c r="G141" s="324"/>
      <c r="H141" s="324"/>
      <c r="I141" s="324"/>
      <c r="J141" s="324"/>
      <c r="K141" s="324"/>
      <c r="L141" s="324"/>
      <c r="M141" s="324"/>
      <c r="N141" s="324"/>
      <c r="O141" s="324"/>
      <c r="P141" s="324"/>
      <c r="Q141" s="324"/>
      <c r="R141" s="324"/>
      <c r="S141" s="324"/>
      <c r="T141" s="324"/>
      <c r="U141" s="324"/>
      <c r="V141" s="324"/>
      <c r="W141" s="324"/>
      <c r="X141" s="324"/>
      <c r="Y141" s="324"/>
      <c r="Z141" s="324"/>
      <c r="AA141" s="324"/>
      <c r="AB141" s="324"/>
      <c r="AC141" s="324"/>
      <c r="AD141" s="280"/>
      <c r="AE141" s="280"/>
      <c r="AF141" s="280"/>
      <c r="AG141" s="282"/>
      <c r="AH141" s="481"/>
      <c r="AI141" s="481"/>
      <c r="AJ141" s="481"/>
      <c r="AK141" s="481"/>
      <c r="AL141" s="481"/>
      <c r="AM141" s="481"/>
      <c r="AN141" s="481"/>
      <c r="AO141" s="592"/>
      <c r="AP141" s="592"/>
      <c r="AQ141" s="440"/>
      <c r="AR141" s="440"/>
      <c r="AS141" s="440"/>
      <c r="AT141" s="440"/>
      <c r="AU141" s="446"/>
      <c r="AV141" s="481"/>
      <c r="AW141" s="481"/>
      <c r="AX141" s="481"/>
      <c r="AY141" s="481"/>
      <c r="AZ141" s="592"/>
      <c r="BA141" s="440"/>
      <c r="BB141" s="440"/>
      <c r="BC141" s="440"/>
      <c r="BD141" s="440"/>
      <c r="BE141" s="446"/>
      <c r="BF141" s="440"/>
      <c r="BG141" s="440"/>
      <c r="BH141" s="440"/>
      <c r="BI141" s="440"/>
      <c r="BJ141" s="446"/>
    </row>
    <row r="142" spans="1:62" s="230" customFormat="1" ht="64.5" thickBot="1">
      <c r="A142" s="447" t="s">
        <v>176</v>
      </c>
      <c r="B142" s="448">
        <v>8000</v>
      </c>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450" t="s">
        <v>177</v>
      </c>
      <c r="AE142" s="450" t="s">
        <v>169</v>
      </c>
      <c r="AF142" s="450" t="s">
        <v>282</v>
      </c>
      <c r="AG142" s="451">
        <v>0</v>
      </c>
      <c r="AH142" s="593"/>
      <c r="AI142" s="593"/>
      <c r="AJ142" s="593"/>
      <c r="AK142" s="593"/>
      <c r="AL142" s="593"/>
      <c r="AM142" s="593"/>
      <c r="AN142" s="593"/>
      <c r="AO142" s="594">
        <v>0</v>
      </c>
      <c r="AP142" s="594"/>
      <c r="AQ142" s="452">
        <v>0</v>
      </c>
      <c r="AR142" s="452"/>
      <c r="AS142" s="452"/>
      <c r="AT142" s="452"/>
      <c r="AU142" s="453">
        <v>0</v>
      </c>
      <c r="AV142" s="593">
        <v>109.8</v>
      </c>
      <c r="AW142" s="593"/>
      <c r="AX142" s="593"/>
      <c r="AY142" s="593"/>
      <c r="AZ142" s="594">
        <v>109.8</v>
      </c>
      <c r="BA142" s="452">
        <v>216.2</v>
      </c>
      <c r="BB142" s="452"/>
      <c r="BC142" s="452"/>
      <c r="BD142" s="452"/>
      <c r="BE142" s="453">
        <v>216.1</v>
      </c>
      <c r="BF142" s="452">
        <v>216.2</v>
      </c>
      <c r="BG142" s="452"/>
      <c r="BH142" s="452"/>
      <c r="BI142" s="452"/>
      <c r="BJ142" s="453">
        <v>216.1</v>
      </c>
    </row>
    <row r="143" spans="1:62" ht="26.25" thickBot="1">
      <c r="A143" s="395" t="s">
        <v>221</v>
      </c>
      <c r="B143" s="571">
        <v>10100</v>
      </c>
      <c r="C143" s="397" t="s">
        <v>234</v>
      </c>
      <c r="D143" s="397" t="s">
        <v>234</v>
      </c>
      <c r="E143" s="397" t="s">
        <v>234</v>
      </c>
      <c r="F143" s="397" t="s">
        <v>234</v>
      </c>
      <c r="G143" s="397" t="s">
        <v>234</v>
      </c>
      <c r="H143" s="397" t="s">
        <v>234</v>
      </c>
      <c r="I143" s="397" t="s">
        <v>234</v>
      </c>
      <c r="J143" s="397" t="s">
        <v>234</v>
      </c>
      <c r="K143" s="397" t="s">
        <v>234</v>
      </c>
      <c r="L143" s="397" t="s">
        <v>234</v>
      </c>
      <c r="M143" s="397" t="s">
        <v>234</v>
      </c>
      <c r="N143" s="397" t="s">
        <v>234</v>
      </c>
      <c r="O143" s="397" t="s">
        <v>234</v>
      </c>
      <c r="P143" s="397" t="s">
        <v>234</v>
      </c>
      <c r="Q143" s="397" t="s">
        <v>234</v>
      </c>
      <c r="R143" s="397" t="s">
        <v>234</v>
      </c>
      <c r="S143" s="397" t="s">
        <v>234</v>
      </c>
      <c r="T143" s="397" t="s">
        <v>234</v>
      </c>
      <c r="U143" s="397" t="s">
        <v>234</v>
      </c>
      <c r="V143" s="397" t="s">
        <v>234</v>
      </c>
      <c r="W143" s="397" t="s">
        <v>234</v>
      </c>
      <c r="X143" s="397" t="s">
        <v>234</v>
      </c>
      <c r="Y143" s="397" t="s">
        <v>234</v>
      </c>
      <c r="Z143" s="397" t="s">
        <v>234</v>
      </c>
      <c r="AA143" s="397" t="s">
        <v>234</v>
      </c>
      <c r="AB143" s="397" t="s">
        <v>234</v>
      </c>
      <c r="AC143" s="397" t="s">
        <v>234</v>
      </c>
      <c r="AD143" s="400" t="s">
        <v>234</v>
      </c>
      <c r="AE143" s="400"/>
      <c r="AF143" s="400"/>
      <c r="AG143" s="403">
        <f t="shared" ref="AG143:BE143" si="62">AG18+AG142</f>
        <v>9454.0000000000018</v>
      </c>
      <c r="AH143" s="403">
        <f t="shared" si="62"/>
        <v>7784.7</v>
      </c>
      <c r="AI143" s="403">
        <f t="shared" si="62"/>
        <v>98.2</v>
      </c>
      <c r="AJ143" s="403">
        <f t="shared" si="62"/>
        <v>98.2</v>
      </c>
      <c r="AK143" s="403">
        <f t="shared" si="62"/>
        <v>4828.3</v>
      </c>
      <c r="AL143" s="403">
        <f t="shared" si="62"/>
        <v>3330.9</v>
      </c>
      <c r="AM143" s="403">
        <f t="shared" si="62"/>
        <v>0</v>
      </c>
      <c r="AN143" s="403"/>
      <c r="AO143" s="404">
        <f t="shared" si="62"/>
        <v>4527.5000000000009</v>
      </c>
      <c r="AP143" s="404">
        <f t="shared" si="62"/>
        <v>4355.6000000000004</v>
      </c>
      <c r="AQ143" s="401">
        <f t="shared" si="62"/>
        <v>6743.5</v>
      </c>
      <c r="AR143" s="401">
        <f t="shared" si="62"/>
        <v>593.70000000000005</v>
      </c>
      <c r="AS143" s="401">
        <f t="shared" si="62"/>
        <v>1070</v>
      </c>
      <c r="AT143" s="401">
        <f t="shared" si="62"/>
        <v>0</v>
      </c>
      <c r="AU143" s="402">
        <f t="shared" si="62"/>
        <v>5079.8</v>
      </c>
      <c r="AV143" s="401">
        <f t="shared" si="62"/>
        <v>5223</v>
      </c>
      <c r="AW143" s="401">
        <f t="shared" si="62"/>
        <v>105.7</v>
      </c>
      <c r="AX143" s="401">
        <f t="shared" si="62"/>
        <v>724.7</v>
      </c>
      <c r="AY143" s="401">
        <f t="shared" si="62"/>
        <v>0</v>
      </c>
      <c r="AZ143" s="402">
        <f t="shared" si="62"/>
        <v>4392.6000000000004</v>
      </c>
      <c r="BA143" s="401">
        <f t="shared" si="62"/>
        <v>5157.9999999999991</v>
      </c>
      <c r="BB143" s="401">
        <f t="shared" si="62"/>
        <v>110.60000000000001</v>
      </c>
      <c r="BC143" s="401">
        <f t="shared" si="62"/>
        <v>724.7</v>
      </c>
      <c r="BD143" s="401">
        <f t="shared" si="62"/>
        <v>0</v>
      </c>
      <c r="BE143" s="402">
        <f t="shared" si="62"/>
        <v>4322.6000000000004</v>
      </c>
      <c r="BF143" s="401">
        <f>BF18+BF142</f>
        <v>5157.9999999999991</v>
      </c>
      <c r="BG143" s="401">
        <f>BG18+BG142</f>
        <v>110.60000000000001</v>
      </c>
      <c r="BH143" s="401">
        <f>BH18+BH142</f>
        <v>724.7</v>
      </c>
      <c r="BI143" s="401">
        <f>BI18+BI142</f>
        <v>0</v>
      </c>
      <c r="BJ143" s="402">
        <f>BJ18+BJ142</f>
        <v>4322.6000000000004</v>
      </c>
    </row>
    <row r="144" spans="1:62" ht="27" customHeight="1">
      <c r="A144" s="407"/>
      <c r="B144" s="408"/>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410"/>
      <c r="AE144" s="410"/>
      <c r="AF144" s="410"/>
      <c r="AG144" s="196"/>
      <c r="AH144" s="196"/>
      <c r="AI144" s="196"/>
      <c r="AJ144" s="196"/>
      <c r="AK144" s="196"/>
      <c r="AL144" s="196"/>
      <c r="AM144" s="196"/>
      <c r="AN144" s="196"/>
      <c r="AO144" s="197"/>
      <c r="AP144" s="197"/>
      <c r="AQ144" s="196"/>
      <c r="AR144" s="196"/>
      <c r="AS144" s="196"/>
      <c r="AT144" s="196"/>
      <c r="AU144" s="197"/>
      <c r="AV144" s="197"/>
      <c r="AW144" s="197"/>
      <c r="AX144" s="197"/>
      <c r="AY144" s="197"/>
      <c r="AZ144" s="197"/>
    </row>
    <row r="145" spans="1:52">
      <c r="A145" s="196"/>
      <c r="B145" s="411"/>
      <c r="C145" s="411"/>
      <c r="D145" s="411"/>
      <c r="E145" s="411"/>
      <c r="F145" s="411"/>
      <c r="G145" s="411"/>
      <c r="H145" s="411"/>
      <c r="I145" s="411"/>
      <c r="J145" s="411"/>
      <c r="K145" s="411"/>
      <c r="L145" s="411"/>
      <c r="M145" s="411"/>
      <c r="N145" s="411"/>
      <c r="O145" s="411"/>
      <c r="P145" s="411"/>
      <c r="Q145" s="411"/>
      <c r="R145" s="411"/>
      <c r="S145" s="411"/>
      <c r="T145" s="411"/>
      <c r="U145" s="411"/>
      <c r="V145" s="411"/>
      <c r="W145" s="411"/>
      <c r="X145" s="411"/>
      <c r="Y145" s="411"/>
      <c r="Z145" s="411"/>
      <c r="AA145" s="411"/>
      <c r="AB145" s="411"/>
      <c r="AC145" s="411"/>
      <c r="AD145" s="411"/>
      <c r="AE145" s="411"/>
      <c r="AF145" s="411"/>
      <c r="AG145" s="196"/>
      <c r="AH145" s="196"/>
      <c r="AI145" s="196"/>
      <c r="AJ145" s="196"/>
      <c r="AK145" s="196"/>
      <c r="AL145" s="196"/>
      <c r="AM145" s="196"/>
      <c r="AN145" s="196"/>
      <c r="AO145" s="197"/>
      <c r="AP145" s="197"/>
      <c r="AQ145" s="196"/>
      <c r="AR145" s="196"/>
      <c r="AS145" s="196"/>
      <c r="AT145" s="196"/>
      <c r="AU145" s="197"/>
      <c r="AV145" s="197"/>
      <c r="AW145" s="197"/>
      <c r="AX145" s="197"/>
      <c r="AY145" s="197"/>
      <c r="AZ145" s="197"/>
    </row>
    <row r="146" spans="1:52" hidden="1">
      <c r="A146" s="196"/>
      <c r="B146" s="408"/>
      <c r="C146" s="196"/>
      <c r="D146" s="412"/>
      <c r="E146" s="196"/>
      <c r="F146" s="196"/>
      <c r="G146" s="196"/>
      <c r="H146" s="196"/>
      <c r="I146" s="196"/>
      <c r="K146" s="196"/>
      <c r="L146" s="196"/>
      <c r="M146" s="196"/>
      <c r="N146" s="196"/>
      <c r="O146" s="196"/>
      <c r="P146" s="409"/>
      <c r="Q146" s="196"/>
      <c r="R146" s="196"/>
      <c r="S146" s="196"/>
      <c r="T146" s="196"/>
      <c r="U146" s="196"/>
      <c r="V146" s="196"/>
      <c r="W146" s="196"/>
      <c r="X146" s="196"/>
      <c r="Y146" s="196"/>
      <c r="Z146" s="196"/>
      <c r="AA146" s="196"/>
      <c r="AB146" s="196"/>
      <c r="AC146" s="196"/>
      <c r="AD146" s="410"/>
      <c r="AE146" s="410"/>
      <c r="AF146" s="410"/>
      <c r="AG146" s="196"/>
      <c r="AH146" s="196"/>
      <c r="AI146" s="196"/>
      <c r="AJ146" s="196"/>
      <c r="AK146" s="196"/>
      <c r="AL146" s="196"/>
      <c r="AM146" s="196"/>
      <c r="AN146" s="196"/>
      <c r="AO146" s="197"/>
      <c r="AP146" s="197"/>
      <c r="AQ146" s="196"/>
      <c r="AR146" s="196"/>
      <c r="AS146" s="196"/>
      <c r="AT146" s="196"/>
      <c r="AU146" s="197"/>
      <c r="AV146" s="197"/>
      <c r="AW146" s="197"/>
      <c r="AX146" s="197"/>
      <c r="AY146" s="197"/>
      <c r="AZ146" s="197"/>
    </row>
    <row r="147" spans="1:52">
      <c r="A147" s="196"/>
      <c r="B147" s="706"/>
      <c r="C147" s="706"/>
      <c r="D147" s="706"/>
      <c r="E147" s="706"/>
      <c r="F147" s="706"/>
      <c r="G147" s="706"/>
      <c r="H147" s="706"/>
      <c r="I147" s="706"/>
      <c r="J147" s="706"/>
      <c r="K147" s="706"/>
      <c r="L147" s="706"/>
      <c r="M147" s="706"/>
      <c r="N147" s="706"/>
      <c r="O147" s="706"/>
      <c r="P147" s="706"/>
      <c r="Q147" s="706"/>
      <c r="R147" s="706"/>
      <c r="S147" s="706"/>
      <c r="T147" s="706"/>
      <c r="U147" s="706"/>
      <c r="V147" s="706"/>
      <c r="W147" s="706"/>
      <c r="X147" s="706"/>
      <c r="Y147" s="706"/>
      <c r="Z147" s="706"/>
      <c r="AA147" s="706"/>
      <c r="AB147" s="706"/>
      <c r="AC147" s="706"/>
      <c r="AD147" s="706"/>
      <c r="AE147" s="706"/>
      <c r="AF147" s="706"/>
      <c r="AG147" s="196"/>
      <c r="AH147" s="196"/>
      <c r="AI147" s="196"/>
      <c r="AJ147" s="196"/>
      <c r="AK147" s="196"/>
      <c r="AL147" s="196"/>
      <c r="AM147" s="196"/>
      <c r="AN147" s="196"/>
      <c r="AO147" s="197"/>
      <c r="AP147" s="197"/>
      <c r="AQ147" s="196"/>
      <c r="AR147" s="196"/>
      <c r="AS147" s="196"/>
      <c r="AT147" s="196"/>
      <c r="AU147" s="197"/>
      <c r="AV147" s="197"/>
      <c r="AW147" s="197"/>
      <c r="AX147" s="197"/>
      <c r="AY147" s="197"/>
      <c r="AZ147" s="197"/>
    </row>
    <row r="148" spans="1:52">
      <c r="A148" s="407"/>
      <c r="B148" s="408"/>
      <c r="C148" s="196"/>
      <c r="D148" s="196"/>
      <c r="E148" s="196"/>
      <c r="F148" s="196"/>
      <c r="G148" s="196"/>
      <c r="H148" s="196"/>
      <c r="I148" s="196"/>
      <c r="K148" s="196"/>
      <c r="L148" s="196"/>
      <c r="M148" s="196"/>
      <c r="N148" s="196"/>
      <c r="O148" s="196"/>
      <c r="P148" s="409"/>
      <c r="Q148" s="196"/>
      <c r="R148" s="196"/>
      <c r="S148" s="196"/>
      <c r="T148" s="196"/>
      <c r="U148" s="196"/>
      <c r="V148" s="196"/>
      <c r="W148" s="196"/>
      <c r="X148" s="196"/>
      <c r="Y148" s="196"/>
      <c r="Z148" s="196"/>
      <c r="AA148" s="196"/>
      <c r="AB148" s="196"/>
      <c r="AC148" s="196"/>
      <c r="AD148" s="410"/>
      <c r="AE148" s="410"/>
      <c r="AF148" s="410"/>
      <c r="AG148" s="196"/>
      <c r="AH148" s="196"/>
      <c r="AI148" s="196"/>
      <c r="AJ148" s="196"/>
      <c r="AK148" s="196"/>
      <c r="AL148" s="196"/>
      <c r="AM148" s="196"/>
      <c r="AN148" s="196"/>
      <c r="AO148" s="197"/>
      <c r="AP148" s="197"/>
      <c r="AQ148" s="196"/>
      <c r="AR148" s="196"/>
      <c r="AS148" s="196"/>
      <c r="AT148" s="196"/>
      <c r="AU148" s="197"/>
      <c r="AV148" s="197"/>
      <c r="AW148" s="197"/>
      <c r="AX148" s="197"/>
      <c r="AY148" s="197"/>
      <c r="AZ148" s="197"/>
    </row>
    <row r="150" spans="1:52" s="415" customFormat="1" ht="30" customHeight="1">
      <c r="A150" s="413"/>
      <c r="B150" s="414"/>
      <c r="AD150" s="416"/>
      <c r="AE150" s="416"/>
      <c r="AF150" s="416"/>
      <c r="AO150" s="417"/>
      <c r="AP150" s="417"/>
      <c r="AU150" s="417"/>
      <c r="AV150" s="417"/>
      <c r="AW150" s="417"/>
      <c r="AX150" s="417"/>
      <c r="AY150" s="417"/>
      <c r="AZ150" s="417"/>
    </row>
  </sheetData>
  <mergeCells count="197">
    <mergeCell ref="AU11:AU16"/>
    <mergeCell ref="I11:I16"/>
    <mergeCell ref="AJ12:AJ16"/>
    <mergeCell ref="AK11:AL11"/>
    <mergeCell ref="AM11:AN11"/>
    <mergeCell ref="AL12:AL16"/>
    <mergeCell ref="AG12:AG16"/>
    <mergeCell ref="AN12:AN16"/>
    <mergeCell ref="AH12:AH16"/>
    <mergeCell ref="AK12:AK16"/>
    <mergeCell ref="A1:AZ1"/>
    <mergeCell ref="A2:AZ2"/>
    <mergeCell ref="A5:AG5"/>
    <mergeCell ref="A7:A16"/>
    <mergeCell ref="B7:B16"/>
    <mergeCell ref="AD7:AF10"/>
    <mergeCell ref="AB11:AB16"/>
    <mergeCell ref="Y11:Y16"/>
    <mergeCell ref="AD11:AD16"/>
    <mergeCell ref="AC7:AC16"/>
    <mergeCell ref="W9:AB9"/>
    <mergeCell ref="AF11:AF16"/>
    <mergeCell ref="Z10:AB10"/>
    <mergeCell ref="W10:Y10"/>
    <mergeCell ref="C7:AB8"/>
    <mergeCell ref="BA10:BJ10"/>
    <mergeCell ref="BE12:BE16"/>
    <mergeCell ref="BB12:BB16"/>
    <mergeCell ref="BH12:BH16"/>
    <mergeCell ref="BF12:BF16"/>
    <mergeCell ref="BD12:BD16"/>
    <mergeCell ref="BI12:BI16"/>
    <mergeCell ref="J10:L10"/>
    <mergeCell ref="BC12:BC16"/>
    <mergeCell ref="AQ10:AU10"/>
    <mergeCell ref="AG10:AO10"/>
    <mergeCell ref="AM12:AM16"/>
    <mergeCell ref="AW11:AW16"/>
    <mergeCell ref="AG11:AH11"/>
    <mergeCell ref="AI11:AJ11"/>
    <mergeCell ref="AI12:AI16"/>
    <mergeCell ref="AV11:AV16"/>
    <mergeCell ref="AV10:AZ10"/>
    <mergeCell ref="C9:V9"/>
    <mergeCell ref="AE11:AE16"/>
    <mergeCell ref="C10:E10"/>
    <mergeCell ref="C11:C16"/>
    <mergeCell ref="D11:D16"/>
    <mergeCell ref="E11:E16"/>
    <mergeCell ref="AZ11:AZ16"/>
    <mergeCell ref="AO11:AP11"/>
    <mergeCell ref="AQ11:AQ16"/>
    <mergeCell ref="V11:V16"/>
    <mergeCell ref="S11:S16"/>
    <mergeCell ref="AS11:AS16"/>
    <mergeCell ref="AR11:AR16"/>
    <mergeCell ref="AX11:AX16"/>
    <mergeCell ref="F10:I10"/>
    <mergeCell ref="M11:M16"/>
    <mergeCell ref="U11:U16"/>
    <mergeCell ref="M10:P10"/>
    <mergeCell ref="J11:J16"/>
    <mergeCell ref="N11:N16"/>
    <mergeCell ref="F11:F16"/>
    <mergeCell ref="K11:K16"/>
    <mergeCell ref="G11:G16"/>
    <mergeCell ref="L11:L16"/>
    <mergeCell ref="R11:R16"/>
    <mergeCell ref="Q11:Q16"/>
    <mergeCell ref="O11:O16"/>
    <mergeCell ref="P11:P16"/>
    <mergeCell ref="H11:H16"/>
    <mergeCell ref="AG7:BJ9"/>
    <mergeCell ref="Z30:Z35"/>
    <mergeCell ref="Z11:Z16"/>
    <mergeCell ref="AA11:AA16"/>
    <mergeCell ref="BG12:BG16"/>
    <mergeCell ref="AT11:AT16"/>
    <mergeCell ref="BJ12:BJ16"/>
    <mergeCell ref="BF11:BJ11"/>
    <mergeCell ref="BA11:BE11"/>
    <mergeCell ref="BA12:BA16"/>
    <mergeCell ref="Q10:S10"/>
    <mergeCell ref="W11:W16"/>
    <mergeCell ref="Y38:Y42"/>
    <mergeCell ref="Y22:Y26"/>
    <mergeCell ref="AY11:AY16"/>
    <mergeCell ref="AP12:AP16"/>
    <mergeCell ref="AO12:AO16"/>
    <mergeCell ref="T10:V10"/>
    <mergeCell ref="T11:T16"/>
    <mergeCell ref="X11:X16"/>
    <mergeCell ref="Z22:Z23"/>
    <mergeCell ref="W22:W27"/>
    <mergeCell ref="W30:W35"/>
    <mergeCell ref="W28:W29"/>
    <mergeCell ref="X55:X66"/>
    <mergeCell ref="W55:W66"/>
    <mergeCell ref="Y30:Y34"/>
    <mergeCell ref="W38:W45"/>
    <mergeCell ref="Z44:Z45"/>
    <mergeCell ref="A82:A89"/>
    <mergeCell ref="A38:A45"/>
    <mergeCell ref="A55:A67"/>
    <mergeCell ref="A71:A75"/>
    <mergeCell ref="D38:D45"/>
    <mergeCell ref="E38:E45"/>
    <mergeCell ref="I38:I45"/>
    <mergeCell ref="J55:J65"/>
    <mergeCell ref="K55:K65"/>
    <mergeCell ref="J38:J42"/>
    <mergeCell ref="Z38:Z42"/>
    <mergeCell ref="M38:M42"/>
    <mergeCell ref="L38:L42"/>
    <mergeCell ref="Z55:Z66"/>
    <mergeCell ref="AB81:AB89"/>
    <mergeCell ref="AA81:AA89"/>
    <mergeCell ref="X81:X86"/>
    <mergeCell ref="Z81:Z89"/>
    <mergeCell ref="Y81:Y86"/>
    <mergeCell ref="A50:A54"/>
    <mergeCell ref="A30:A35"/>
    <mergeCell ref="E30:E34"/>
    <mergeCell ref="C81:C86"/>
    <mergeCell ref="B82:B89"/>
    <mergeCell ref="W50:W54"/>
    <mergeCell ref="D55:D66"/>
    <mergeCell ref="W81:W86"/>
    <mergeCell ref="K38:K42"/>
    <mergeCell ref="L55:L65"/>
    <mergeCell ref="B22:B27"/>
    <mergeCell ref="B38:B45"/>
    <mergeCell ref="B30:B35"/>
    <mergeCell ref="B50:B54"/>
    <mergeCell ref="A22:A27"/>
    <mergeCell ref="F38:F45"/>
    <mergeCell ref="E22:E27"/>
    <mergeCell ref="C22:C27"/>
    <mergeCell ref="C30:C35"/>
    <mergeCell ref="C28:C29"/>
    <mergeCell ref="H38:H45"/>
    <mergeCell ref="G38:G45"/>
    <mergeCell ref="E55:E66"/>
    <mergeCell ref="B55:B67"/>
    <mergeCell ref="C50:C54"/>
    <mergeCell ref="C55:C66"/>
    <mergeCell ref="C38:C45"/>
    <mergeCell ref="F55:F66"/>
    <mergeCell ref="F90:F91"/>
    <mergeCell ref="Q55:Q65"/>
    <mergeCell ref="P55:P66"/>
    <mergeCell ref="M90:M91"/>
    <mergeCell ref="H55:H66"/>
    <mergeCell ref="G55:G66"/>
    <mergeCell ref="I55:I66"/>
    <mergeCell ref="X92:X95"/>
    <mergeCell ref="AA90:AA91"/>
    <mergeCell ref="W90:W91"/>
    <mergeCell ref="W92:W96"/>
    <mergeCell ref="AA55:AA66"/>
    <mergeCell ref="O55:O66"/>
    <mergeCell ref="Y55:Y66"/>
    <mergeCell ref="AB90:AB91"/>
    <mergeCell ref="B90:B91"/>
    <mergeCell ref="B147:AF147"/>
    <mergeCell ref="B136:B137"/>
    <mergeCell ref="Z136:Z137"/>
    <mergeCell ref="Z115:Z116"/>
    <mergeCell ref="Y136:Y137"/>
    <mergeCell ref="W115:W116"/>
    <mergeCell ref="B115:B116"/>
    <mergeCell ref="W136:W137"/>
    <mergeCell ref="A136:A137"/>
    <mergeCell ref="A115:A116"/>
    <mergeCell ref="E92:E95"/>
    <mergeCell ref="C136:C137"/>
    <mergeCell ref="A92:A96"/>
    <mergeCell ref="B92:B96"/>
    <mergeCell ref="C92:C96"/>
    <mergeCell ref="A90:A91"/>
    <mergeCell ref="C90:C91"/>
    <mergeCell ref="V55:V65"/>
    <mergeCell ref="E81:E86"/>
    <mergeCell ref="AC38:AC45"/>
    <mergeCell ref="AC55:AC67"/>
    <mergeCell ref="AB55:AB66"/>
    <mergeCell ref="AC50:AC54"/>
    <mergeCell ref="AC90:AC91"/>
    <mergeCell ref="Z90:Z91"/>
    <mergeCell ref="AC82:AC89"/>
    <mergeCell ref="F77:F78"/>
    <mergeCell ref="R55:R65"/>
    <mergeCell ref="S55:S65"/>
    <mergeCell ref="U55:U65"/>
    <mergeCell ref="T55:T65"/>
    <mergeCell ref="M55:M66"/>
    <mergeCell ref="N55:N66"/>
  </mergeCells>
  <phoneticPr fontId="0" type="noConversion"/>
  <pageMargins left="0.75" right="0.75" top="0.47" bottom="0.48" header="0.5" footer="0.5"/>
  <pageSetup paperSize="9" scale="44" orientation="landscape" r:id="rId1"/>
  <headerFooter alignWithMargins="0"/>
</worksheet>
</file>

<file path=xl/worksheets/sheet10.xml><?xml version="1.0" encoding="utf-8"?>
<worksheet xmlns="http://schemas.openxmlformats.org/spreadsheetml/2006/main" xmlns:r="http://schemas.openxmlformats.org/officeDocument/2006/relationships">
  <dimension ref="A3:BJ170"/>
  <sheetViews>
    <sheetView view="pageBreakPreview" zoomScaleNormal="75" zoomScaleSheetLayoutView="100" workbookViewId="0">
      <selection activeCell="AG21" sqref="AG21"/>
    </sheetView>
  </sheetViews>
  <sheetFormatPr defaultRowHeight="12.75"/>
  <cols>
    <col min="1" max="1" width="40.7109375" style="2" customWidth="1"/>
    <col min="2" max="2" width="5.28515625" style="2" customWidth="1"/>
    <col min="3" max="3" width="14.7109375" style="2" customWidth="1"/>
    <col min="4" max="4" width="3.5703125" style="2" customWidth="1"/>
    <col min="5" max="5" width="5.140625" style="2" customWidth="1"/>
    <col min="6" max="6" width="0.140625" style="2" hidden="1" customWidth="1"/>
    <col min="7" max="7" width="9.5703125" style="2" hidden="1" customWidth="1"/>
    <col min="8" max="8" width="8" style="2" hidden="1" customWidth="1"/>
    <col min="9" max="10" width="7.5703125" style="2" hidden="1" customWidth="1"/>
    <col min="11" max="11" width="8" style="2" hidden="1" customWidth="1"/>
    <col min="12" max="12" width="8.140625" style="2" hidden="1" customWidth="1"/>
    <col min="13" max="13" width="7.28515625" style="2" hidden="1" customWidth="1"/>
    <col min="14" max="14" width="8.85546875" style="2" hidden="1" customWidth="1"/>
    <col min="15" max="15" width="9.28515625" style="2" hidden="1" customWidth="1"/>
    <col min="16" max="16" width="8.7109375" style="2" hidden="1" customWidth="1"/>
    <col min="17" max="17" width="8.140625" style="2" hidden="1" customWidth="1"/>
    <col min="18" max="18" width="9.140625" style="2" hidden="1" customWidth="1"/>
    <col min="19" max="19" width="8.28515625" style="2" hidden="1" customWidth="1"/>
    <col min="20" max="20" width="9" style="2" hidden="1" customWidth="1"/>
    <col min="21" max="21" width="8.7109375" style="2" hidden="1" customWidth="1"/>
    <col min="22" max="22" width="9.28515625" style="2" hidden="1" customWidth="1"/>
    <col min="23" max="23" width="12.28515625" style="2" customWidth="1"/>
    <col min="24" max="24" width="3.5703125" style="2" customWidth="1"/>
    <col min="25" max="25" width="4.28515625" style="2" customWidth="1"/>
    <col min="26" max="26" width="17" style="2" hidden="1" customWidth="1"/>
    <col min="27" max="27" width="4" style="2" hidden="1" customWidth="1"/>
    <col min="28" max="28" width="4.28515625" style="2" hidden="1" customWidth="1"/>
    <col min="29" max="29" width="6" style="2" hidden="1" customWidth="1"/>
    <col min="30" max="30" width="5.28515625" style="2" customWidth="1"/>
    <col min="31" max="31" width="11.140625" style="2" customWidth="1"/>
    <col min="32" max="32" width="4" style="2" customWidth="1"/>
    <col min="33" max="34" width="7.28515625" style="2" customWidth="1"/>
    <col min="35" max="36" width="6.5703125" style="2" customWidth="1"/>
    <col min="37" max="38" width="6.7109375" style="2" customWidth="1"/>
    <col min="39" max="40" width="4.140625" style="2" customWidth="1"/>
    <col min="41" max="42" width="7.42578125" style="2" customWidth="1"/>
    <col min="43" max="43" width="7.28515625" style="2" customWidth="1"/>
    <col min="44" max="44" width="6.28515625" style="2" customWidth="1"/>
    <col min="45" max="45" width="6.42578125" style="2" customWidth="1"/>
    <col min="46" max="46" width="4.85546875" style="2" customWidth="1"/>
    <col min="47" max="47" width="7.28515625" style="2" customWidth="1"/>
    <col min="48" max="48" width="7" style="2" customWidth="1"/>
    <col min="49" max="50" width="6.5703125" style="2" customWidth="1"/>
    <col min="51" max="51" width="5" style="2" customWidth="1"/>
    <col min="52" max="52" width="7.140625" style="2" customWidth="1"/>
    <col min="53" max="53" width="7.42578125" style="2" customWidth="1"/>
    <col min="54" max="55" width="5.7109375" style="2" customWidth="1"/>
    <col min="56" max="56" width="2.42578125" style="2" customWidth="1"/>
    <col min="57" max="57" width="7" style="2" customWidth="1"/>
    <col min="58" max="58" width="9.140625" style="2"/>
    <col min="59" max="60" width="6.140625" style="2" customWidth="1"/>
    <col min="61" max="61" width="4" style="2" customWidth="1"/>
    <col min="62" max="16384" width="9.140625" style="2"/>
  </cols>
  <sheetData>
    <row r="3" spans="1:62" s="55" customFormat="1" ht="27" customHeight="1">
      <c r="A3" s="965" t="s">
        <v>506</v>
      </c>
      <c r="B3" s="965"/>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965"/>
      <c r="AJ3" s="965"/>
      <c r="AK3" s="965"/>
      <c r="AL3" s="965"/>
      <c r="AM3" s="965"/>
      <c r="AN3" s="965"/>
      <c r="AO3" s="965"/>
      <c r="AP3" s="965"/>
      <c r="AQ3" s="965"/>
      <c r="AR3" s="965"/>
      <c r="AS3" s="965"/>
      <c r="AT3" s="965"/>
      <c r="AU3" s="965"/>
      <c r="AV3" s="54"/>
      <c r="AW3" s="54"/>
      <c r="AX3" s="54"/>
      <c r="AY3" s="54"/>
      <c r="AZ3" s="54"/>
    </row>
    <row r="4" spans="1:62" s="55" customFormat="1" ht="15">
      <c r="A4" s="965"/>
      <c r="B4" s="965"/>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965"/>
      <c r="AD4" s="965"/>
      <c r="AE4" s="965"/>
      <c r="AF4" s="965"/>
      <c r="AG4" s="965"/>
      <c r="AH4" s="965"/>
      <c r="AI4" s="965"/>
      <c r="AJ4" s="965"/>
      <c r="AK4" s="965"/>
      <c r="AL4" s="965"/>
      <c r="AM4" s="965"/>
      <c r="AN4" s="965"/>
      <c r="AO4" s="965"/>
      <c r="AP4" s="965"/>
      <c r="AQ4" s="965"/>
      <c r="AR4" s="965"/>
      <c r="AS4" s="965"/>
      <c r="AT4" s="965"/>
      <c r="AU4" s="965"/>
      <c r="AV4" s="54"/>
      <c r="AW4" s="54"/>
      <c r="AX4" s="54"/>
      <c r="AY4" s="54"/>
      <c r="AZ4" s="54"/>
    </row>
    <row r="5" spans="1:62" s="55" customFormat="1" ht="15">
      <c r="A5" s="966" t="s">
        <v>138</v>
      </c>
      <c r="B5" s="966"/>
      <c r="C5" s="966"/>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c r="AG5" s="966"/>
      <c r="AH5" s="966"/>
      <c r="AI5" s="966"/>
      <c r="AJ5" s="966"/>
      <c r="AK5" s="966"/>
      <c r="AL5" s="667"/>
      <c r="AM5" s="56"/>
      <c r="AN5" s="56"/>
      <c r="AO5" s="56"/>
      <c r="AP5" s="56"/>
      <c r="AQ5" s="56"/>
      <c r="AR5" s="56"/>
      <c r="AS5" s="56"/>
      <c r="AT5" s="56"/>
      <c r="AU5" s="56"/>
      <c r="AV5" s="56"/>
      <c r="AW5" s="56"/>
      <c r="AX5" s="56"/>
      <c r="AY5" s="56"/>
      <c r="AZ5" s="56"/>
    </row>
    <row r="6" spans="1:62">
      <c r="B6" s="3"/>
    </row>
    <row r="7" spans="1:62" hidden="1">
      <c r="A7" s="2" t="s">
        <v>413</v>
      </c>
      <c r="B7" s="4"/>
      <c r="C7" s="5"/>
      <c r="D7" s="5"/>
      <c r="E7" s="5"/>
      <c r="F7" s="5"/>
      <c r="G7" s="5"/>
      <c r="H7" s="5"/>
      <c r="I7" s="5"/>
      <c r="J7" s="5"/>
      <c r="K7" s="5"/>
      <c r="L7" s="5"/>
      <c r="M7" s="5"/>
      <c r="N7" s="5"/>
      <c r="O7" s="5"/>
      <c r="P7" s="5"/>
      <c r="Q7" s="6"/>
      <c r="R7" s="6"/>
      <c r="S7" s="6"/>
      <c r="T7" s="6"/>
      <c r="U7" s="6"/>
      <c r="V7" s="6"/>
    </row>
    <row r="8" spans="1:62">
      <c r="A8" s="2" t="s">
        <v>414</v>
      </c>
      <c r="B8" s="3"/>
    </row>
    <row r="9" spans="1:62" ht="27.75" customHeight="1">
      <c r="A9" s="913" t="s">
        <v>231</v>
      </c>
      <c r="B9" s="939" t="s">
        <v>232</v>
      </c>
      <c r="C9" s="967" t="s">
        <v>500</v>
      </c>
      <c r="D9" s="968"/>
      <c r="E9" s="968"/>
      <c r="F9" s="968"/>
      <c r="G9" s="968"/>
      <c r="H9" s="968"/>
      <c r="I9" s="968"/>
      <c r="J9" s="968"/>
      <c r="K9" s="968"/>
      <c r="L9" s="968"/>
      <c r="M9" s="968"/>
      <c r="N9" s="968"/>
      <c r="O9" s="968"/>
      <c r="P9" s="968"/>
      <c r="Q9" s="968"/>
      <c r="R9" s="968"/>
      <c r="S9" s="968"/>
      <c r="T9" s="968"/>
      <c r="U9" s="968"/>
      <c r="V9" s="968"/>
      <c r="W9" s="968"/>
      <c r="X9" s="968"/>
      <c r="Y9" s="968"/>
      <c r="Z9" s="968"/>
      <c r="AA9" s="968"/>
      <c r="AB9" s="969"/>
      <c r="AC9" s="913" t="s">
        <v>224</v>
      </c>
      <c r="AD9" s="945" t="s">
        <v>225</v>
      </c>
      <c r="AE9" s="946"/>
      <c r="AF9" s="947"/>
      <c r="AG9" s="750" t="s">
        <v>226</v>
      </c>
      <c r="AH9" s="751"/>
      <c r="AI9" s="751"/>
      <c r="AJ9" s="751"/>
      <c r="AK9" s="751"/>
      <c r="AL9" s="751"/>
      <c r="AM9" s="751"/>
      <c r="AN9" s="751"/>
      <c r="AO9" s="751"/>
      <c r="AP9" s="751"/>
      <c r="AQ9" s="751"/>
      <c r="AR9" s="751"/>
      <c r="AS9" s="751"/>
      <c r="AT9" s="751"/>
      <c r="AU9" s="751"/>
      <c r="AV9" s="751"/>
      <c r="AW9" s="751"/>
      <c r="AX9" s="751"/>
      <c r="AY9" s="751"/>
      <c r="AZ9" s="751"/>
      <c r="BA9" s="751"/>
      <c r="BB9" s="751"/>
      <c r="BC9" s="751"/>
      <c r="BD9" s="751"/>
      <c r="BE9" s="751"/>
      <c r="BF9" s="751"/>
      <c r="BG9" s="751"/>
      <c r="BH9" s="751"/>
      <c r="BI9" s="751"/>
      <c r="BJ9" s="752"/>
    </row>
    <row r="10" spans="1:62" ht="18" hidden="1" customHeight="1">
      <c r="A10" s="914"/>
      <c r="B10" s="940"/>
      <c r="C10" s="970"/>
      <c r="D10" s="971"/>
      <c r="E10" s="971"/>
      <c r="F10" s="971"/>
      <c r="G10" s="971"/>
      <c r="H10" s="971"/>
      <c r="I10" s="971"/>
      <c r="J10" s="971"/>
      <c r="K10" s="971"/>
      <c r="L10" s="971"/>
      <c r="M10" s="971"/>
      <c r="N10" s="971"/>
      <c r="O10" s="971"/>
      <c r="P10" s="971"/>
      <c r="Q10" s="971"/>
      <c r="R10" s="971"/>
      <c r="S10" s="971"/>
      <c r="T10" s="971"/>
      <c r="U10" s="971"/>
      <c r="V10" s="971"/>
      <c r="W10" s="971"/>
      <c r="X10" s="971"/>
      <c r="Y10" s="971"/>
      <c r="Z10" s="971"/>
      <c r="AA10" s="971"/>
      <c r="AB10" s="972"/>
      <c r="AC10" s="914"/>
      <c r="AD10" s="948"/>
      <c r="AE10" s="949"/>
      <c r="AF10" s="950"/>
      <c r="AG10" s="753"/>
      <c r="AH10" s="754"/>
      <c r="AI10" s="754"/>
      <c r="AJ10" s="754"/>
      <c r="AK10" s="754"/>
      <c r="AL10" s="754"/>
      <c r="AM10" s="754"/>
      <c r="AN10" s="754"/>
      <c r="AO10" s="754"/>
      <c r="AP10" s="754"/>
      <c r="AQ10" s="754"/>
      <c r="AR10" s="754"/>
      <c r="AS10" s="754"/>
      <c r="AT10" s="754"/>
      <c r="AU10" s="754"/>
      <c r="AV10" s="754"/>
      <c r="AW10" s="754"/>
      <c r="AX10" s="754"/>
      <c r="AY10" s="754"/>
      <c r="AZ10" s="754"/>
      <c r="BA10" s="754"/>
      <c r="BB10" s="754"/>
      <c r="BC10" s="754"/>
      <c r="BD10" s="754"/>
      <c r="BE10" s="754"/>
      <c r="BF10" s="754"/>
      <c r="BG10" s="754"/>
      <c r="BH10" s="754"/>
      <c r="BI10" s="754"/>
      <c r="BJ10" s="755"/>
    </row>
    <row r="11" spans="1:62" ht="18" hidden="1" customHeight="1">
      <c r="A11" s="914"/>
      <c r="B11" s="940"/>
      <c r="C11" s="942" t="s">
        <v>328</v>
      </c>
      <c r="D11" s="943"/>
      <c r="E11" s="943"/>
      <c r="F11" s="943"/>
      <c r="G11" s="943"/>
      <c r="H11" s="943"/>
      <c r="I11" s="943"/>
      <c r="J11" s="943"/>
      <c r="K11" s="943"/>
      <c r="L11" s="943"/>
      <c r="M11" s="943"/>
      <c r="N11" s="943"/>
      <c r="O11" s="943"/>
      <c r="P11" s="943"/>
      <c r="Q11" s="943"/>
      <c r="R11" s="943"/>
      <c r="S11" s="943"/>
      <c r="T11" s="943"/>
      <c r="U11" s="943"/>
      <c r="V11" s="943"/>
      <c r="W11" s="942" t="s">
        <v>329</v>
      </c>
      <c r="X11" s="943"/>
      <c r="Y11" s="943"/>
      <c r="Z11" s="943"/>
      <c r="AA11" s="943"/>
      <c r="AB11" s="943"/>
      <c r="AC11" s="914"/>
      <c r="AD11" s="948"/>
      <c r="AE11" s="949"/>
      <c r="AF11" s="950"/>
      <c r="AG11" s="756"/>
      <c r="AH11" s="757"/>
      <c r="AI11" s="757"/>
      <c r="AJ11" s="757"/>
      <c r="AK11" s="757"/>
      <c r="AL11" s="757"/>
      <c r="AM11" s="757"/>
      <c r="AN11" s="757"/>
      <c r="AO11" s="757"/>
      <c r="AP11" s="757"/>
      <c r="AQ11" s="757"/>
      <c r="AR11" s="757"/>
      <c r="AS11" s="757"/>
      <c r="AT11" s="757"/>
      <c r="AU11" s="757"/>
      <c r="AV11" s="757"/>
      <c r="AW11" s="757"/>
      <c r="AX11" s="757"/>
      <c r="AY11" s="757"/>
      <c r="AZ11" s="757"/>
      <c r="BA11" s="757"/>
      <c r="BB11" s="757"/>
      <c r="BC11" s="757"/>
      <c r="BD11" s="757"/>
      <c r="BE11" s="757"/>
      <c r="BF11" s="757"/>
      <c r="BG11" s="757"/>
      <c r="BH11" s="757"/>
      <c r="BI11" s="757"/>
      <c r="BJ11" s="758"/>
    </row>
    <row r="12" spans="1:62" ht="41.25" customHeight="1">
      <c r="A12" s="914"/>
      <c r="B12" s="940"/>
      <c r="C12" s="962" t="s">
        <v>227</v>
      </c>
      <c r="D12" s="963"/>
      <c r="E12" s="964"/>
      <c r="F12" s="942" t="s">
        <v>228</v>
      </c>
      <c r="G12" s="943"/>
      <c r="H12" s="943"/>
      <c r="I12" s="944"/>
      <c r="J12" s="942" t="s">
        <v>229</v>
      </c>
      <c r="K12" s="943"/>
      <c r="L12" s="944"/>
      <c r="M12" s="967" t="s">
        <v>330</v>
      </c>
      <c r="N12" s="968"/>
      <c r="O12" s="968"/>
      <c r="P12" s="969"/>
      <c r="Q12" s="942" t="s">
        <v>230</v>
      </c>
      <c r="R12" s="943"/>
      <c r="S12" s="943"/>
      <c r="T12" s="942" t="s">
        <v>331</v>
      </c>
      <c r="U12" s="943"/>
      <c r="V12" s="944"/>
      <c r="W12" s="942" t="s">
        <v>332</v>
      </c>
      <c r="X12" s="943"/>
      <c r="Y12" s="944"/>
      <c r="Z12" s="942" t="s">
        <v>333</v>
      </c>
      <c r="AA12" s="943"/>
      <c r="AB12" s="944"/>
      <c r="AC12" s="914"/>
      <c r="AD12" s="948"/>
      <c r="AE12" s="949"/>
      <c r="AF12" s="950"/>
      <c r="AG12" s="750" t="s">
        <v>396</v>
      </c>
      <c r="AH12" s="751"/>
      <c r="AI12" s="751"/>
      <c r="AJ12" s="751"/>
      <c r="AK12" s="751"/>
      <c r="AL12" s="751"/>
      <c r="AM12" s="751"/>
      <c r="AN12" s="751"/>
      <c r="AO12" s="752"/>
      <c r="AP12" s="143"/>
      <c r="AQ12" s="750" t="s">
        <v>398</v>
      </c>
      <c r="AR12" s="751"/>
      <c r="AS12" s="751"/>
      <c r="AT12" s="751"/>
      <c r="AU12" s="752"/>
      <c r="AV12" s="750" t="s">
        <v>394</v>
      </c>
      <c r="AW12" s="751"/>
      <c r="AX12" s="751"/>
      <c r="AY12" s="751"/>
      <c r="AZ12" s="752"/>
      <c r="BA12" s="977" t="s">
        <v>436</v>
      </c>
      <c r="BB12" s="978"/>
      <c r="BC12" s="978"/>
      <c r="BD12" s="978"/>
      <c r="BE12" s="978"/>
      <c r="BF12" s="978"/>
      <c r="BG12" s="978"/>
      <c r="BH12" s="978"/>
      <c r="BI12" s="978"/>
      <c r="BJ12" s="979"/>
    </row>
    <row r="13" spans="1:62" ht="81.75" customHeight="1">
      <c r="A13" s="914"/>
      <c r="B13" s="940"/>
      <c r="C13" s="982" t="s">
        <v>334</v>
      </c>
      <c r="D13" s="982" t="s">
        <v>335</v>
      </c>
      <c r="E13" s="982" t="s">
        <v>336</v>
      </c>
      <c r="F13" s="982" t="s">
        <v>334</v>
      </c>
      <c r="G13" s="982" t="s">
        <v>335</v>
      </c>
      <c r="H13" s="982" t="s">
        <v>336</v>
      </c>
      <c r="I13" s="913" t="s">
        <v>337</v>
      </c>
      <c r="J13" s="982" t="s">
        <v>334</v>
      </c>
      <c r="K13" s="967" t="s">
        <v>338</v>
      </c>
      <c r="L13" s="982" t="s">
        <v>336</v>
      </c>
      <c r="M13" s="982" t="s">
        <v>334</v>
      </c>
      <c r="N13" s="967" t="s">
        <v>338</v>
      </c>
      <c r="O13" s="982" t="s">
        <v>336</v>
      </c>
      <c r="P13" s="913" t="s">
        <v>337</v>
      </c>
      <c r="Q13" s="982" t="s">
        <v>334</v>
      </c>
      <c r="R13" s="967" t="s">
        <v>338</v>
      </c>
      <c r="S13" s="913" t="s">
        <v>336</v>
      </c>
      <c r="T13" s="982" t="s">
        <v>334</v>
      </c>
      <c r="U13" s="967" t="s">
        <v>338</v>
      </c>
      <c r="V13" s="913" t="s">
        <v>336</v>
      </c>
      <c r="W13" s="982" t="s">
        <v>334</v>
      </c>
      <c r="X13" s="982" t="s">
        <v>335</v>
      </c>
      <c r="Y13" s="982" t="s">
        <v>336</v>
      </c>
      <c r="Z13" s="982" t="s">
        <v>334</v>
      </c>
      <c r="AA13" s="967" t="s">
        <v>338</v>
      </c>
      <c r="AB13" s="982" t="s">
        <v>336</v>
      </c>
      <c r="AC13" s="914"/>
      <c r="AD13" s="980" t="s">
        <v>339</v>
      </c>
      <c r="AE13" s="980" t="s">
        <v>294</v>
      </c>
      <c r="AF13" s="980" t="s">
        <v>295</v>
      </c>
      <c r="AG13" s="1008" t="s">
        <v>440</v>
      </c>
      <c r="AH13" s="1009"/>
      <c r="AI13" s="750" t="s">
        <v>501</v>
      </c>
      <c r="AJ13" s="752"/>
      <c r="AK13" s="750" t="s">
        <v>502</v>
      </c>
      <c r="AL13" s="752"/>
      <c r="AM13" s="750" t="s">
        <v>6</v>
      </c>
      <c r="AN13" s="752"/>
      <c r="AO13" s="750" t="s">
        <v>480</v>
      </c>
      <c r="AP13" s="752"/>
      <c r="AQ13" s="976" t="s">
        <v>440</v>
      </c>
      <c r="AR13" s="916" t="s">
        <v>501</v>
      </c>
      <c r="AS13" s="916" t="s">
        <v>502</v>
      </c>
      <c r="AT13" s="916" t="s">
        <v>6</v>
      </c>
      <c r="AU13" s="916" t="s">
        <v>480</v>
      </c>
      <c r="AV13" s="976" t="s">
        <v>440</v>
      </c>
      <c r="AW13" s="916" t="s">
        <v>501</v>
      </c>
      <c r="AX13" s="916" t="s">
        <v>502</v>
      </c>
      <c r="AY13" s="916" t="s">
        <v>6</v>
      </c>
      <c r="AZ13" s="916" t="s">
        <v>480</v>
      </c>
      <c r="BA13" s="976" t="s">
        <v>69</v>
      </c>
      <c r="BB13" s="976"/>
      <c r="BC13" s="976"/>
      <c r="BD13" s="976"/>
      <c r="BE13" s="976"/>
      <c r="BF13" s="976" t="s">
        <v>397</v>
      </c>
      <c r="BG13" s="976"/>
      <c r="BH13" s="976"/>
      <c r="BI13" s="976"/>
      <c r="BJ13" s="976"/>
    </row>
    <row r="14" spans="1:62" ht="18" customHeight="1">
      <c r="A14" s="914"/>
      <c r="B14" s="940"/>
      <c r="C14" s="982"/>
      <c r="D14" s="982"/>
      <c r="E14" s="982"/>
      <c r="F14" s="982"/>
      <c r="G14" s="982"/>
      <c r="H14" s="982"/>
      <c r="I14" s="914"/>
      <c r="J14" s="982"/>
      <c r="K14" s="986"/>
      <c r="L14" s="982"/>
      <c r="M14" s="982"/>
      <c r="N14" s="986"/>
      <c r="O14" s="982"/>
      <c r="P14" s="914"/>
      <c r="Q14" s="982"/>
      <c r="R14" s="986"/>
      <c r="S14" s="914"/>
      <c r="T14" s="982"/>
      <c r="U14" s="986"/>
      <c r="V14" s="914"/>
      <c r="W14" s="982"/>
      <c r="X14" s="982"/>
      <c r="Y14" s="982"/>
      <c r="Z14" s="982"/>
      <c r="AA14" s="986"/>
      <c r="AB14" s="982"/>
      <c r="AC14" s="914"/>
      <c r="AD14" s="980"/>
      <c r="AE14" s="980"/>
      <c r="AF14" s="980"/>
      <c r="AG14" s="916" t="s">
        <v>437</v>
      </c>
      <c r="AH14" s="916" t="s">
        <v>438</v>
      </c>
      <c r="AI14" s="976" t="s">
        <v>322</v>
      </c>
      <c r="AJ14" s="976" t="s">
        <v>321</v>
      </c>
      <c r="AK14" s="976" t="s">
        <v>322</v>
      </c>
      <c r="AL14" s="976" t="s">
        <v>321</v>
      </c>
      <c r="AM14" s="976" t="s">
        <v>322</v>
      </c>
      <c r="AN14" s="976" t="s">
        <v>321</v>
      </c>
      <c r="AO14" s="976" t="s">
        <v>322</v>
      </c>
      <c r="AP14" s="976" t="s">
        <v>321</v>
      </c>
      <c r="AQ14" s="976"/>
      <c r="AR14" s="917"/>
      <c r="AS14" s="917"/>
      <c r="AT14" s="917"/>
      <c r="AU14" s="917"/>
      <c r="AV14" s="976"/>
      <c r="AW14" s="917"/>
      <c r="AX14" s="917"/>
      <c r="AY14" s="917"/>
      <c r="AZ14" s="917"/>
      <c r="BA14" s="973" t="s">
        <v>440</v>
      </c>
      <c r="BB14" s="916" t="s">
        <v>501</v>
      </c>
      <c r="BC14" s="916" t="s">
        <v>502</v>
      </c>
      <c r="BD14" s="916" t="s">
        <v>6</v>
      </c>
      <c r="BE14" s="916" t="s">
        <v>480</v>
      </c>
      <c r="BF14" s="973" t="s">
        <v>440</v>
      </c>
      <c r="BG14" s="916" t="s">
        <v>501</v>
      </c>
      <c r="BH14" s="916" t="s">
        <v>502</v>
      </c>
      <c r="BI14" s="916" t="s">
        <v>6</v>
      </c>
      <c r="BJ14" s="916" t="s">
        <v>480</v>
      </c>
    </row>
    <row r="15" spans="1:62" ht="78" customHeight="1">
      <c r="A15" s="914"/>
      <c r="B15" s="940"/>
      <c r="C15" s="982"/>
      <c r="D15" s="982"/>
      <c r="E15" s="982"/>
      <c r="F15" s="982"/>
      <c r="G15" s="982"/>
      <c r="H15" s="982"/>
      <c r="I15" s="914"/>
      <c r="J15" s="982"/>
      <c r="K15" s="986"/>
      <c r="L15" s="982"/>
      <c r="M15" s="982"/>
      <c r="N15" s="986"/>
      <c r="O15" s="982"/>
      <c r="P15" s="914"/>
      <c r="Q15" s="982"/>
      <c r="R15" s="986"/>
      <c r="S15" s="914"/>
      <c r="T15" s="982"/>
      <c r="U15" s="986"/>
      <c r="V15" s="914"/>
      <c r="W15" s="982"/>
      <c r="X15" s="982"/>
      <c r="Y15" s="982"/>
      <c r="Z15" s="982"/>
      <c r="AA15" s="986"/>
      <c r="AB15" s="982"/>
      <c r="AC15" s="914"/>
      <c r="AD15" s="980"/>
      <c r="AE15" s="980"/>
      <c r="AF15" s="980"/>
      <c r="AG15" s="917"/>
      <c r="AH15" s="917"/>
      <c r="AI15" s="976"/>
      <c r="AJ15" s="976"/>
      <c r="AK15" s="976"/>
      <c r="AL15" s="976"/>
      <c r="AM15" s="976"/>
      <c r="AN15" s="976"/>
      <c r="AO15" s="976"/>
      <c r="AP15" s="976"/>
      <c r="AQ15" s="976"/>
      <c r="AR15" s="917"/>
      <c r="AS15" s="917"/>
      <c r="AT15" s="917"/>
      <c r="AU15" s="917"/>
      <c r="AV15" s="976"/>
      <c r="AW15" s="917"/>
      <c r="AX15" s="917"/>
      <c r="AY15" s="917"/>
      <c r="AZ15" s="917"/>
      <c r="BA15" s="974"/>
      <c r="BB15" s="917"/>
      <c r="BC15" s="917"/>
      <c r="BD15" s="917"/>
      <c r="BE15" s="917"/>
      <c r="BF15" s="974"/>
      <c r="BG15" s="917"/>
      <c r="BH15" s="917"/>
      <c r="BI15" s="917"/>
      <c r="BJ15" s="917"/>
    </row>
    <row r="16" spans="1:62" ht="18" hidden="1" customHeight="1">
      <c r="A16" s="914"/>
      <c r="B16" s="940"/>
      <c r="C16" s="982"/>
      <c r="D16" s="982"/>
      <c r="E16" s="982"/>
      <c r="F16" s="982"/>
      <c r="G16" s="982"/>
      <c r="H16" s="982"/>
      <c r="I16" s="914"/>
      <c r="J16" s="982"/>
      <c r="K16" s="986"/>
      <c r="L16" s="982"/>
      <c r="M16" s="982"/>
      <c r="N16" s="986"/>
      <c r="O16" s="982"/>
      <c r="P16" s="914"/>
      <c r="Q16" s="982"/>
      <c r="R16" s="986"/>
      <c r="S16" s="914"/>
      <c r="T16" s="982"/>
      <c r="U16" s="986"/>
      <c r="V16" s="914"/>
      <c r="W16" s="982"/>
      <c r="X16" s="982"/>
      <c r="Y16" s="982"/>
      <c r="Z16" s="982"/>
      <c r="AA16" s="986"/>
      <c r="AB16" s="982"/>
      <c r="AC16" s="914"/>
      <c r="AD16" s="980"/>
      <c r="AE16" s="980"/>
      <c r="AF16" s="980"/>
      <c r="AG16" s="917"/>
      <c r="AH16" s="917"/>
      <c r="AI16" s="976"/>
      <c r="AJ16" s="976"/>
      <c r="AK16" s="976"/>
      <c r="AL16" s="976"/>
      <c r="AM16" s="976"/>
      <c r="AN16" s="976"/>
      <c r="AO16" s="976"/>
      <c r="AP16" s="976"/>
      <c r="AQ16" s="976"/>
      <c r="AR16" s="917"/>
      <c r="AS16" s="917"/>
      <c r="AT16" s="917"/>
      <c r="AU16" s="917"/>
      <c r="AV16" s="976"/>
      <c r="AW16" s="917"/>
      <c r="AX16" s="917"/>
      <c r="AY16" s="917"/>
      <c r="AZ16" s="917"/>
      <c r="BA16" s="974"/>
      <c r="BB16" s="917"/>
      <c r="BC16" s="917"/>
      <c r="BD16" s="917"/>
      <c r="BE16" s="917"/>
      <c r="BF16" s="974"/>
      <c r="BG16" s="917"/>
      <c r="BH16" s="917"/>
      <c r="BI16" s="917"/>
      <c r="BJ16" s="917"/>
    </row>
    <row r="17" spans="1:62" ht="18" hidden="1" customHeight="1">
      <c r="A17" s="914"/>
      <c r="B17" s="940"/>
      <c r="C17" s="982"/>
      <c r="D17" s="982"/>
      <c r="E17" s="982"/>
      <c r="F17" s="982"/>
      <c r="G17" s="982"/>
      <c r="H17" s="982"/>
      <c r="I17" s="914"/>
      <c r="J17" s="982"/>
      <c r="K17" s="986"/>
      <c r="L17" s="982"/>
      <c r="M17" s="982"/>
      <c r="N17" s="986"/>
      <c r="O17" s="982"/>
      <c r="P17" s="914"/>
      <c r="Q17" s="982"/>
      <c r="R17" s="986"/>
      <c r="S17" s="914"/>
      <c r="T17" s="982"/>
      <c r="U17" s="986"/>
      <c r="V17" s="914"/>
      <c r="W17" s="982"/>
      <c r="X17" s="982"/>
      <c r="Y17" s="982"/>
      <c r="Z17" s="982"/>
      <c r="AA17" s="986"/>
      <c r="AB17" s="982"/>
      <c r="AC17" s="914"/>
      <c r="AD17" s="980"/>
      <c r="AE17" s="980"/>
      <c r="AF17" s="980"/>
      <c r="AG17" s="917"/>
      <c r="AH17" s="917"/>
      <c r="AI17" s="976"/>
      <c r="AJ17" s="976"/>
      <c r="AK17" s="976"/>
      <c r="AL17" s="976"/>
      <c r="AM17" s="976"/>
      <c r="AN17" s="976"/>
      <c r="AO17" s="976"/>
      <c r="AP17" s="976"/>
      <c r="AQ17" s="976"/>
      <c r="AR17" s="917"/>
      <c r="AS17" s="917"/>
      <c r="AT17" s="917"/>
      <c r="AU17" s="917"/>
      <c r="AV17" s="976"/>
      <c r="AW17" s="917"/>
      <c r="AX17" s="917"/>
      <c r="AY17" s="917"/>
      <c r="AZ17" s="917"/>
      <c r="BA17" s="974"/>
      <c r="BB17" s="917"/>
      <c r="BC17" s="917"/>
      <c r="BD17" s="917"/>
      <c r="BE17" s="917"/>
      <c r="BF17" s="974"/>
      <c r="BG17" s="917"/>
      <c r="BH17" s="917"/>
      <c r="BI17" s="917"/>
      <c r="BJ17" s="917"/>
    </row>
    <row r="18" spans="1:62" ht="18" hidden="1" customHeight="1">
      <c r="A18" s="915"/>
      <c r="B18" s="941"/>
      <c r="C18" s="982"/>
      <c r="D18" s="982"/>
      <c r="E18" s="982"/>
      <c r="F18" s="982"/>
      <c r="G18" s="982"/>
      <c r="H18" s="982"/>
      <c r="I18" s="915"/>
      <c r="J18" s="982"/>
      <c r="K18" s="970"/>
      <c r="L18" s="982"/>
      <c r="M18" s="982"/>
      <c r="N18" s="970"/>
      <c r="O18" s="982"/>
      <c r="P18" s="915"/>
      <c r="Q18" s="982"/>
      <c r="R18" s="970"/>
      <c r="S18" s="915"/>
      <c r="T18" s="982"/>
      <c r="U18" s="970"/>
      <c r="V18" s="915"/>
      <c r="W18" s="982"/>
      <c r="X18" s="982"/>
      <c r="Y18" s="982"/>
      <c r="Z18" s="982"/>
      <c r="AA18" s="970"/>
      <c r="AB18" s="982"/>
      <c r="AC18" s="915"/>
      <c r="AD18" s="980"/>
      <c r="AE18" s="980"/>
      <c r="AF18" s="980"/>
      <c r="AG18" s="918"/>
      <c r="AH18" s="918"/>
      <c r="AI18" s="976"/>
      <c r="AJ18" s="976"/>
      <c r="AK18" s="976"/>
      <c r="AL18" s="976"/>
      <c r="AM18" s="976"/>
      <c r="AN18" s="976"/>
      <c r="AO18" s="976"/>
      <c r="AP18" s="976"/>
      <c r="AQ18" s="976"/>
      <c r="AR18" s="918"/>
      <c r="AS18" s="918"/>
      <c r="AT18" s="918"/>
      <c r="AU18" s="918"/>
      <c r="AV18" s="976"/>
      <c r="AW18" s="918"/>
      <c r="AX18" s="918"/>
      <c r="AY18" s="918"/>
      <c r="AZ18" s="918"/>
      <c r="BA18" s="975"/>
      <c r="BB18" s="918"/>
      <c r="BC18" s="918"/>
      <c r="BD18" s="918"/>
      <c r="BE18" s="918"/>
      <c r="BF18" s="975"/>
      <c r="BG18" s="918"/>
      <c r="BH18" s="918"/>
      <c r="BI18" s="918"/>
      <c r="BJ18" s="918"/>
    </row>
    <row r="19" spans="1:62" ht="18" customHeight="1">
      <c r="A19" s="8">
        <v>1</v>
      </c>
      <c r="B19" s="9" t="s">
        <v>233</v>
      </c>
      <c r="C19" s="36">
        <v>3</v>
      </c>
      <c r="D19" s="36">
        <v>4</v>
      </c>
      <c r="E19" s="36">
        <v>5</v>
      </c>
      <c r="F19" s="36">
        <v>6</v>
      </c>
      <c r="G19" s="36">
        <v>7</v>
      </c>
      <c r="H19" s="36">
        <v>8</v>
      </c>
      <c r="I19" s="36">
        <v>9</v>
      </c>
      <c r="J19" s="36">
        <v>10</v>
      </c>
      <c r="K19" s="36">
        <v>11</v>
      </c>
      <c r="L19" s="36">
        <v>12</v>
      </c>
      <c r="M19" s="36">
        <v>13</v>
      </c>
      <c r="N19" s="36">
        <v>14</v>
      </c>
      <c r="O19" s="36">
        <v>15</v>
      </c>
      <c r="P19" s="36">
        <v>16</v>
      </c>
      <c r="Q19" s="36">
        <v>17</v>
      </c>
      <c r="R19" s="36">
        <v>18</v>
      </c>
      <c r="S19" s="36">
        <v>19</v>
      </c>
      <c r="T19" s="36">
        <v>20</v>
      </c>
      <c r="U19" s="36">
        <v>21</v>
      </c>
      <c r="V19" s="36">
        <v>22</v>
      </c>
      <c r="W19" s="36">
        <v>23</v>
      </c>
      <c r="X19" s="36">
        <v>24</v>
      </c>
      <c r="Y19" s="36">
        <v>25</v>
      </c>
      <c r="Z19" s="36">
        <v>26</v>
      </c>
      <c r="AA19" s="36">
        <v>27</v>
      </c>
      <c r="AB19" s="36">
        <v>28</v>
      </c>
      <c r="AC19" s="36">
        <v>29</v>
      </c>
      <c r="AD19" s="36">
        <v>30</v>
      </c>
      <c r="AE19" s="7"/>
      <c r="AF19" s="7"/>
      <c r="AG19" s="144">
        <v>35</v>
      </c>
      <c r="AH19" s="144"/>
      <c r="AI19" s="144"/>
      <c r="AJ19" s="144"/>
      <c r="AK19" s="144"/>
      <c r="AL19" s="144"/>
      <c r="AM19" s="144"/>
      <c r="AN19" s="144"/>
      <c r="AO19" s="144"/>
      <c r="AP19" s="144"/>
      <c r="AQ19" s="144">
        <v>36</v>
      </c>
      <c r="AR19" s="144"/>
      <c r="AS19" s="144"/>
      <c r="AT19" s="144"/>
      <c r="AU19" s="144"/>
      <c r="AV19" s="144"/>
      <c r="AW19" s="144"/>
      <c r="AX19" s="144"/>
      <c r="AY19" s="144"/>
      <c r="AZ19" s="144"/>
      <c r="BA19" s="144"/>
      <c r="BB19" s="144"/>
      <c r="BC19" s="144"/>
      <c r="BD19" s="144"/>
      <c r="BE19" s="144"/>
      <c r="BF19" s="680"/>
      <c r="BG19" s="680"/>
      <c r="BH19" s="680"/>
      <c r="BI19" s="680"/>
      <c r="BJ19" s="680"/>
    </row>
    <row r="20" spans="1:62" ht="48">
      <c r="A20" s="110" t="s">
        <v>382</v>
      </c>
      <c r="B20" s="10">
        <v>6500</v>
      </c>
      <c r="C20" s="8" t="s">
        <v>234</v>
      </c>
      <c r="D20" s="8" t="s">
        <v>234</v>
      </c>
      <c r="E20" s="8" t="s">
        <v>234</v>
      </c>
      <c r="F20" s="8" t="s">
        <v>234</v>
      </c>
      <c r="G20" s="8" t="s">
        <v>234</v>
      </c>
      <c r="H20" s="8" t="s">
        <v>234</v>
      </c>
      <c r="I20" s="8" t="s">
        <v>234</v>
      </c>
      <c r="J20" s="8" t="s">
        <v>234</v>
      </c>
      <c r="K20" s="8" t="s">
        <v>234</v>
      </c>
      <c r="L20" s="8" t="s">
        <v>234</v>
      </c>
      <c r="M20" s="8" t="s">
        <v>234</v>
      </c>
      <c r="N20" s="8" t="s">
        <v>234</v>
      </c>
      <c r="O20" s="8" t="s">
        <v>234</v>
      </c>
      <c r="P20" s="8" t="s">
        <v>234</v>
      </c>
      <c r="Q20" s="11" t="s">
        <v>234</v>
      </c>
      <c r="R20" s="11" t="s">
        <v>234</v>
      </c>
      <c r="S20" s="11" t="s">
        <v>234</v>
      </c>
      <c r="T20" s="11" t="s">
        <v>234</v>
      </c>
      <c r="U20" s="11" t="s">
        <v>234</v>
      </c>
      <c r="V20" s="11" t="s">
        <v>234</v>
      </c>
      <c r="W20" s="8" t="s">
        <v>234</v>
      </c>
      <c r="X20" s="8" t="s">
        <v>234</v>
      </c>
      <c r="Y20" s="8" t="s">
        <v>234</v>
      </c>
      <c r="Z20" s="8" t="s">
        <v>234</v>
      </c>
      <c r="AA20" s="8" t="s">
        <v>234</v>
      </c>
      <c r="AB20" s="8" t="s">
        <v>234</v>
      </c>
      <c r="AC20" s="8" t="s">
        <v>234</v>
      </c>
      <c r="AD20" s="8" t="s">
        <v>234</v>
      </c>
      <c r="AE20" s="8"/>
      <c r="AF20" s="8"/>
      <c r="AG20" s="147">
        <f t="shared" ref="AG20:AU20" si="0">AG21+AG103+AG120+AG135+AG150+AG161</f>
        <v>9352.1999999999989</v>
      </c>
      <c r="AH20" s="147">
        <f t="shared" si="0"/>
        <v>9181.5</v>
      </c>
      <c r="AI20" s="166">
        <f t="shared" si="0"/>
        <v>77.400000000000006</v>
      </c>
      <c r="AJ20" s="166">
        <f t="shared" si="0"/>
        <v>77.400000000000006</v>
      </c>
      <c r="AK20" s="147">
        <f t="shared" si="0"/>
        <v>4163</v>
      </c>
      <c r="AL20" s="147">
        <f t="shared" si="0"/>
        <v>4163</v>
      </c>
      <c r="AM20" s="147">
        <f t="shared" si="0"/>
        <v>0</v>
      </c>
      <c r="AN20" s="147"/>
      <c r="AO20" s="147">
        <f t="shared" si="0"/>
        <v>5111.8</v>
      </c>
      <c r="AP20" s="147">
        <f t="shared" si="0"/>
        <v>4941.0999999999995</v>
      </c>
      <c r="AQ20" s="166">
        <f t="shared" si="0"/>
        <v>11131.9</v>
      </c>
      <c r="AR20" s="166">
        <f t="shared" si="0"/>
        <v>103.6</v>
      </c>
      <c r="AS20" s="147">
        <f t="shared" si="0"/>
        <v>5569</v>
      </c>
      <c r="AT20" s="147">
        <f t="shared" si="0"/>
        <v>0</v>
      </c>
      <c r="AU20" s="166">
        <f t="shared" si="0"/>
        <v>5459.3</v>
      </c>
      <c r="AV20" s="166">
        <f t="shared" ref="AV20:BE20" si="1">AV21+AV103+AV120+AV135+AV150+AV161</f>
        <v>5734.9</v>
      </c>
      <c r="AW20" s="166">
        <f t="shared" si="1"/>
        <v>105.7</v>
      </c>
      <c r="AX20" s="147">
        <f t="shared" si="1"/>
        <v>893.5</v>
      </c>
      <c r="AY20" s="147">
        <f t="shared" si="1"/>
        <v>0</v>
      </c>
      <c r="AZ20" s="166">
        <f t="shared" si="1"/>
        <v>4735.7</v>
      </c>
      <c r="BA20" s="166">
        <f t="shared" si="1"/>
        <v>5677.2999999999993</v>
      </c>
      <c r="BB20" s="166">
        <f t="shared" si="1"/>
        <v>110.60000000000001</v>
      </c>
      <c r="BC20" s="147">
        <f t="shared" si="1"/>
        <v>893.5</v>
      </c>
      <c r="BD20" s="147">
        <f t="shared" si="1"/>
        <v>0</v>
      </c>
      <c r="BE20" s="166">
        <f t="shared" si="1"/>
        <v>4673.2</v>
      </c>
      <c r="BF20" s="166">
        <f>BF21+BF103+BF120+BF135+BF150+BF161</f>
        <v>5677.2999999999993</v>
      </c>
      <c r="BG20" s="166">
        <f>BG21+BG103+BG120+BG135+BG150+BG161</f>
        <v>110.60000000000001</v>
      </c>
      <c r="BH20" s="147">
        <f>BH21+BH103+BH120+BH135+BH150+BH161</f>
        <v>893.5</v>
      </c>
      <c r="BI20" s="147">
        <f>BI21+BI103+BI120+BI135+BI150+BI161</f>
        <v>0</v>
      </c>
      <c r="BJ20" s="166">
        <f>BJ21+BJ103+BJ120+BJ135+BJ150+BJ161</f>
        <v>4673.2</v>
      </c>
    </row>
    <row r="21" spans="1:62" ht="72">
      <c r="A21" s="111" t="s">
        <v>236</v>
      </c>
      <c r="B21" s="10">
        <v>6501</v>
      </c>
      <c r="C21" s="13" t="s">
        <v>234</v>
      </c>
      <c r="D21" s="8" t="s">
        <v>234</v>
      </c>
      <c r="E21" s="8" t="s">
        <v>234</v>
      </c>
      <c r="F21" s="8" t="s">
        <v>234</v>
      </c>
      <c r="G21" s="8" t="s">
        <v>234</v>
      </c>
      <c r="H21" s="8" t="s">
        <v>234</v>
      </c>
      <c r="I21" s="8" t="s">
        <v>234</v>
      </c>
      <c r="J21" s="8" t="s">
        <v>234</v>
      </c>
      <c r="K21" s="8" t="s">
        <v>234</v>
      </c>
      <c r="L21" s="8" t="s">
        <v>234</v>
      </c>
      <c r="M21" s="8" t="s">
        <v>234</v>
      </c>
      <c r="N21" s="8" t="s">
        <v>234</v>
      </c>
      <c r="O21" s="8" t="s">
        <v>234</v>
      </c>
      <c r="P21" s="8" t="s">
        <v>234</v>
      </c>
      <c r="Q21" s="11" t="s">
        <v>234</v>
      </c>
      <c r="R21" s="11" t="s">
        <v>234</v>
      </c>
      <c r="S21" s="11" t="s">
        <v>234</v>
      </c>
      <c r="T21" s="11" t="s">
        <v>234</v>
      </c>
      <c r="U21" s="11" t="s">
        <v>234</v>
      </c>
      <c r="V21" s="11" t="s">
        <v>234</v>
      </c>
      <c r="W21" s="11" t="s">
        <v>234</v>
      </c>
      <c r="X21" s="8" t="s">
        <v>234</v>
      </c>
      <c r="Y21" s="8" t="s">
        <v>234</v>
      </c>
      <c r="Z21" s="8" t="s">
        <v>234</v>
      </c>
      <c r="AA21" s="8" t="s">
        <v>234</v>
      </c>
      <c r="AB21" s="8" t="s">
        <v>234</v>
      </c>
      <c r="AC21" s="8" t="s">
        <v>234</v>
      </c>
      <c r="AD21" s="8" t="s">
        <v>234</v>
      </c>
      <c r="AE21" s="8"/>
      <c r="AF21" s="8"/>
      <c r="AG21" s="146">
        <f t="shared" ref="AG21:AU21" si="2">AG22+AG67</f>
        <v>7201.4</v>
      </c>
      <c r="AH21" s="146">
        <f t="shared" si="2"/>
        <v>7133.2</v>
      </c>
      <c r="AI21" s="146">
        <f t="shared" si="2"/>
        <v>0</v>
      </c>
      <c r="AJ21" s="146">
        <f t="shared" si="2"/>
        <v>0</v>
      </c>
      <c r="AK21" s="146">
        <f t="shared" si="2"/>
        <v>4163</v>
      </c>
      <c r="AL21" s="146">
        <f t="shared" si="2"/>
        <v>4163</v>
      </c>
      <c r="AM21" s="146">
        <f t="shared" si="2"/>
        <v>0</v>
      </c>
      <c r="AN21" s="146"/>
      <c r="AO21" s="146">
        <f t="shared" si="2"/>
        <v>3038.4</v>
      </c>
      <c r="AP21" s="146">
        <f t="shared" si="2"/>
        <v>2970.2</v>
      </c>
      <c r="AQ21" s="148">
        <f t="shared" si="2"/>
        <v>8912.5</v>
      </c>
      <c r="AR21" s="148">
        <f t="shared" si="2"/>
        <v>0</v>
      </c>
      <c r="AS21" s="148">
        <f t="shared" si="2"/>
        <v>5569</v>
      </c>
      <c r="AT21" s="148">
        <f t="shared" si="2"/>
        <v>0</v>
      </c>
      <c r="AU21" s="148">
        <f t="shared" si="2"/>
        <v>3343.5</v>
      </c>
      <c r="AV21" s="145">
        <f t="shared" ref="AV21:BE21" si="3">AV22+AV67</f>
        <v>3396.3999999999996</v>
      </c>
      <c r="AW21" s="145">
        <f t="shared" si="3"/>
        <v>0</v>
      </c>
      <c r="AX21" s="145">
        <f t="shared" si="3"/>
        <v>893.5</v>
      </c>
      <c r="AY21" s="145">
        <f t="shared" si="3"/>
        <v>0</v>
      </c>
      <c r="AZ21" s="145">
        <f t="shared" si="3"/>
        <v>2502.9</v>
      </c>
      <c r="BA21" s="148">
        <f t="shared" si="3"/>
        <v>3218.5999999999995</v>
      </c>
      <c r="BB21" s="148">
        <f t="shared" si="3"/>
        <v>0</v>
      </c>
      <c r="BC21" s="148">
        <f t="shared" si="3"/>
        <v>893.5</v>
      </c>
      <c r="BD21" s="148">
        <f t="shared" si="3"/>
        <v>0</v>
      </c>
      <c r="BE21" s="148">
        <f t="shared" si="3"/>
        <v>2325.1</v>
      </c>
      <c r="BF21" s="148">
        <f>BF22+BF67</f>
        <v>3218.5999999999995</v>
      </c>
      <c r="BG21" s="148">
        <f>BG22+BG67</f>
        <v>0</v>
      </c>
      <c r="BH21" s="148">
        <f>BH22+BH67</f>
        <v>893.5</v>
      </c>
      <c r="BI21" s="148">
        <f>BI22+BI67</f>
        <v>0</v>
      </c>
      <c r="BJ21" s="148">
        <f>BJ22+BJ67</f>
        <v>2325.1</v>
      </c>
    </row>
    <row r="22" spans="1:62" s="40" customFormat="1" ht="60">
      <c r="A22" s="116" t="s">
        <v>476</v>
      </c>
      <c r="B22" s="33">
        <v>6502</v>
      </c>
      <c r="C22" s="41" t="s">
        <v>234</v>
      </c>
      <c r="D22" s="38" t="s">
        <v>234</v>
      </c>
      <c r="E22" s="38" t="s">
        <v>234</v>
      </c>
      <c r="F22" s="38" t="s">
        <v>234</v>
      </c>
      <c r="G22" s="38" t="s">
        <v>234</v>
      </c>
      <c r="H22" s="38" t="s">
        <v>234</v>
      </c>
      <c r="I22" s="38" t="s">
        <v>234</v>
      </c>
      <c r="J22" s="38" t="s">
        <v>234</v>
      </c>
      <c r="K22" s="38" t="s">
        <v>234</v>
      </c>
      <c r="L22" s="38" t="s">
        <v>234</v>
      </c>
      <c r="M22" s="38" t="s">
        <v>234</v>
      </c>
      <c r="N22" s="38" t="s">
        <v>234</v>
      </c>
      <c r="O22" s="38" t="s">
        <v>234</v>
      </c>
      <c r="P22" s="38" t="s">
        <v>234</v>
      </c>
      <c r="Q22" s="39" t="s">
        <v>234</v>
      </c>
      <c r="R22" s="39" t="s">
        <v>234</v>
      </c>
      <c r="S22" s="39" t="s">
        <v>234</v>
      </c>
      <c r="T22" s="39" t="s">
        <v>234</v>
      </c>
      <c r="U22" s="39" t="s">
        <v>234</v>
      </c>
      <c r="V22" s="39" t="s">
        <v>234</v>
      </c>
      <c r="W22" s="39" t="s">
        <v>234</v>
      </c>
      <c r="X22" s="38" t="s">
        <v>234</v>
      </c>
      <c r="Y22" s="38" t="s">
        <v>234</v>
      </c>
      <c r="Z22" s="38" t="s">
        <v>234</v>
      </c>
      <c r="AA22" s="38" t="s">
        <v>234</v>
      </c>
      <c r="AB22" s="38" t="s">
        <v>234</v>
      </c>
      <c r="AC22" s="38" t="s">
        <v>234</v>
      </c>
      <c r="AD22" s="38" t="s">
        <v>234</v>
      </c>
      <c r="AE22" s="38"/>
      <c r="AF22" s="38"/>
      <c r="AG22" s="149">
        <f t="shared" ref="AG22:AM22" si="4">AG25+AG34+AG37+AG51+AG55+AG64+AG65+AG66+AG33</f>
        <v>5559</v>
      </c>
      <c r="AH22" s="149">
        <f t="shared" si="4"/>
        <v>5506.4</v>
      </c>
      <c r="AI22" s="149">
        <f t="shared" si="4"/>
        <v>0</v>
      </c>
      <c r="AJ22" s="149">
        <f t="shared" si="4"/>
        <v>0</v>
      </c>
      <c r="AK22" s="149">
        <f t="shared" si="4"/>
        <v>3539.2</v>
      </c>
      <c r="AL22" s="149">
        <f t="shared" si="4"/>
        <v>3539.2</v>
      </c>
      <c r="AM22" s="149">
        <f t="shared" si="4"/>
        <v>0</v>
      </c>
      <c r="AN22" s="149"/>
      <c r="AO22" s="149">
        <f>AO25+AO34+AO37+AO51+AO55+AO64+AO65+AO66+AO33</f>
        <v>2019.8</v>
      </c>
      <c r="AP22" s="149">
        <f>AP25+AP34+AP37+AP51+AP55+AP64+AP65+AP66+AP33</f>
        <v>1967.1999999999998</v>
      </c>
      <c r="AQ22" s="149">
        <f>AQ25+AQ34+AQ37+AQ51+AQ55+AQ64+AQ65+AQ66+AQ33+AQ52</f>
        <v>6247.2</v>
      </c>
      <c r="AR22" s="149">
        <f>AR25+AR34+AR37+AR51+AR55+AR64+AR65+AR66+AR33+AR52</f>
        <v>0</v>
      </c>
      <c r="AS22" s="149">
        <f>AS25+AS34+AS37+AS51+AS55+AS64+AS65+AS66+AS33+AS52</f>
        <v>4957.2</v>
      </c>
      <c r="AT22" s="149">
        <f>AT25+AT34+AT37+AT51+AT55+AT64+AT65+AT66+AT33+AT52</f>
        <v>0</v>
      </c>
      <c r="AU22" s="149">
        <f>AU25+AU34+AU37+AU51+AU55+AU64+AU65+AU66+AU33+AU52</f>
        <v>1290</v>
      </c>
      <c r="AV22" s="657">
        <f t="shared" ref="AV22:BE22" si="5">AV25+AV34+AV37+AV51+AV55+AV64+AV65+AV66+AV33</f>
        <v>1291</v>
      </c>
      <c r="AW22" s="657">
        <f t="shared" si="5"/>
        <v>0</v>
      </c>
      <c r="AX22" s="657">
        <f t="shared" si="5"/>
        <v>0</v>
      </c>
      <c r="AY22" s="657">
        <f t="shared" si="5"/>
        <v>0</v>
      </c>
      <c r="AZ22" s="657">
        <f t="shared" si="5"/>
        <v>1291</v>
      </c>
      <c r="BA22" s="149">
        <f t="shared" si="5"/>
        <v>1292</v>
      </c>
      <c r="BB22" s="149">
        <f t="shared" si="5"/>
        <v>0</v>
      </c>
      <c r="BC22" s="149">
        <f t="shared" si="5"/>
        <v>0</v>
      </c>
      <c r="BD22" s="149">
        <f t="shared" si="5"/>
        <v>0</v>
      </c>
      <c r="BE22" s="149">
        <f t="shared" si="5"/>
        <v>1292</v>
      </c>
      <c r="BF22" s="149">
        <f>BF25+BF34+BF37+BF51+BF55+BF64+BF65+BF66+BF33</f>
        <v>1292</v>
      </c>
      <c r="BG22" s="149">
        <f>BG25+BG34+BG37+BG51+BG55+BG64+BG65+BG66+BG33</f>
        <v>0</v>
      </c>
      <c r="BH22" s="149">
        <f>BH25+BH34+BH37+BH51+BH55+BH64+BH65+BH66+BH33</f>
        <v>0</v>
      </c>
      <c r="BI22" s="149">
        <f>BI25+BI34+BI37+BI51+BI55+BI64+BI65+BI66+BI33</f>
        <v>0</v>
      </c>
      <c r="BJ22" s="149">
        <f>BJ25+BJ34+BJ37+BJ51+BJ55+BJ64+BJ65+BJ66+BJ33</f>
        <v>1292</v>
      </c>
    </row>
    <row r="23" spans="1:62" ht="12" customHeight="1">
      <c r="A23" s="112" t="s">
        <v>415</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52"/>
      <c r="AH23" s="152"/>
      <c r="AI23" s="152"/>
      <c r="AJ23" s="152"/>
      <c r="AK23" s="152"/>
      <c r="AL23" s="152"/>
      <c r="AM23" s="152"/>
      <c r="AN23" s="152"/>
      <c r="AO23" s="152"/>
      <c r="AP23" s="152"/>
      <c r="AQ23" s="151"/>
      <c r="AR23" s="151"/>
      <c r="AS23" s="151"/>
      <c r="AT23" s="151"/>
      <c r="AU23" s="151"/>
      <c r="AV23" s="658"/>
      <c r="AW23" s="658"/>
      <c r="AX23" s="658"/>
      <c r="AY23" s="658"/>
      <c r="AZ23" s="658"/>
      <c r="BA23" s="151"/>
      <c r="BB23" s="151"/>
      <c r="BC23" s="151"/>
      <c r="BD23" s="151"/>
      <c r="BE23" s="151"/>
      <c r="BF23" s="151"/>
      <c r="BG23" s="151"/>
      <c r="BH23" s="151"/>
      <c r="BI23" s="151"/>
      <c r="BJ23" s="151"/>
    </row>
    <row r="24" spans="1:62" ht="12.75" hidden="1" customHeight="1">
      <c r="A24" s="113" t="s">
        <v>416</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55"/>
      <c r="AH24" s="155"/>
      <c r="AI24" s="155"/>
      <c r="AJ24" s="155"/>
      <c r="AK24" s="155"/>
      <c r="AL24" s="155"/>
      <c r="AM24" s="155"/>
      <c r="AN24" s="155"/>
      <c r="AO24" s="155"/>
      <c r="AP24" s="155"/>
      <c r="AQ24" s="154"/>
      <c r="AR24" s="154"/>
      <c r="AS24" s="154"/>
      <c r="AT24" s="154"/>
      <c r="AU24" s="154"/>
      <c r="AV24" s="153"/>
      <c r="AW24" s="153"/>
      <c r="AX24" s="153"/>
      <c r="AY24" s="153"/>
      <c r="AZ24" s="153"/>
      <c r="BA24" s="154"/>
      <c r="BB24" s="154"/>
      <c r="BC24" s="154"/>
      <c r="BD24" s="154"/>
      <c r="BE24" s="154"/>
      <c r="BF24" s="154"/>
      <c r="BG24" s="154"/>
      <c r="BH24" s="154"/>
      <c r="BI24" s="154"/>
      <c r="BJ24" s="154"/>
    </row>
    <row r="25" spans="1:62" ht="15.75" customHeight="1">
      <c r="A25" s="904" t="s">
        <v>286</v>
      </c>
      <c r="B25" s="901">
        <v>6505</v>
      </c>
      <c r="C25" s="1038" t="s">
        <v>452</v>
      </c>
      <c r="D25" s="735" t="s">
        <v>422</v>
      </c>
      <c r="E25" s="722" t="s">
        <v>453</v>
      </c>
      <c r="F25" s="58"/>
      <c r="G25" s="58"/>
      <c r="H25" s="58"/>
      <c r="I25" s="58"/>
      <c r="J25" s="58"/>
      <c r="K25" s="58"/>
      <c r="L25" s="58"/>
      <c r="M25" s="931" t="s">
        <v>372</v>
      </c>
      <c r="N25" s="59" t="s">
        <v>284</v>
      </c>
      <c r="O25" s="59" t="s">
        <v>373</v>
      </c>
      <c r="P25" s="58">
        <v>29</v>
      </c>
      <c r="Q25" s="58"/>
      <c r="R25" s="58"/>
      <c r="S25" s="58"/>
      <c r="T25" s="58"/>
      <c r="U25" s="58"/>
      <c r="V25" s="58"/>
      <c r="W25" s="738" t="s">
        <v>357</v>
      </c>
      <c r="X25" s="735" t="s">
        <v>238</v>
      </c>
      <c r="Y25" s="735" t="s">
        <v>358</v>
      </c>
      <c r="Z25" s="936" t="s">
        <v>499</v>
      </c>
      <c r="AA25" s="981" t="s">
        <v>284</v>
      </c>
      <c r="AB25" s="86" t="s">
        <v>368</v>
      </c>
      <c r="AC25" s="18"/>
      <c r="AD25" s="18"/>
      <c r="AE25" s="18"/>
      <c r="AF25" s="18"/>
      <c r="AG25" s="155">
        <f t="shared" ref="AG25:AH42" si="6">AI25+AK25+AM25+AO25</f>
        <v>0</v>
      </c>
      <c r="AH25" s="155"/>
      <c r="AI25" s="155"/>
      <c r="AJ25" s="155"/>
      <c r="AK25" s="155"/>
      <c r="AL25" s="155"/>
      <c r="AM25" s="155"/>
      <c r="AN25" s="155"/>
      <c r="AO25" s="155"/>
      <c r="AP25" s="155"/>
      <c r="AQ25" s="154">
        <f>AR25+AS25+AT25+AU25</f>
        <v>10</v>
      </c>
      <c r="AR25" s="154">
        <f>AR27+AR30+AR32</f>
        <v>0</v>
      </c>
      <c r="AS25" s="154">
        <f>AS27+AS30+AS32</f>
        <v>0</v>
      </c>
      <c r="AT25" s="154">
        <f>AT27+AT30+AT32</f>
        <v>0</v>
      </c>
      <c r="AU25" s="154">
        <f>AU27+AU30+AU32+AU29</f>
        <v>10</v>
      </c>
      <c r="AV25" s="153">
        <f>AW25+AX25+AY25+AZ25</f>
        <v>11</v>
      </c>
      <c r="AW25" s="153">
        <f>AW27+AW30+AW32</f>
        <v>0</v>
      </c>
      <c r="AX25" s="153">
        <f>AX27+AX30+AX32</f>
        <v>0</v>
      </c>
      <c r="AY25" s="153">
        <f>AY27+AY30+AY32</f>
        <v>0</v>
      </c>
      <c r="AZ25" s="153">
        <f>AZ27+AZ30+AZ32</f>
        <v>11</v>
      </c>
      <c r="BA25" s="154">
        <f>BB25+BC25+BD25+BE25</f>
        <v>12</v>
      </c>
      <c r="BB25" s="154">
        <f>BB27+BB30+BB32</f>
        <v>0</v>
      </c>
      <c r="BC25" s="154">
        <f>BC27+BC30+BC32</f>
        <v>0</v>
      </c>
      <c r="BD25" s="154">
        <f>BD27+BD30+BD32</f>
        <v>0</v>
      </c>
      <c r="BE25" s="154">
        <f>BE27+BE30+BE32</f>
        <v>12</v>
      </c>
      <c r="BF25" s="154">
        <f>BG25+BH25+BI25+BJ25</f>
        <v>12</v>
      </c>
      <c r="BG25" s="154">
        <f>BG27+BG30+BG32</f>
        <v>0</v>
      </c>
      <c r="BH25" s="154">
        <f>BH27+BH30+BH32</f>
        <v>0</v>
      </c>
      <c r="BI25" s="154">
        <f>BI27+BI30+BI32</f>
        <v>0</v>
      </c>
      <c r="BJ25" s="154">
        <f>BJ27+BJ30+BJ32</f>
        <v>12</v>
      </c>
    </row>
    <row r="26" spans="1:62" ht="19.5" hidden="1" customHeight="1">
      <c r="A26" s="898"/>
      <c r="B26" s="902"/>
      <c r="C26" s="1039"/>
      <c r="D26" s="736"/>
      <c r="E26" s="723"/>
      <c r="F26" s="58"/>
      <c r="G26" s="58"/>
      <c r="H26" s="58"/>
      <c r="I26" s="58"/>
      <c r="J26" s="58"/>
      <c r="K26" s="58"/>
      <c r="L26" s="58"/>
      <c r="M26" s="932"/>
      <c r="N26" s="59"/>
      <c r="O26" s="59"/>
      <c r="P26" s="58"/>
      <c r="Q26" s="58"/>
      <c r="R26" s="58"/>
      <c r="S26" s="58"/>
      <c r="T26" s="58"/>
      <c r="U26" s="58"/>
      <c r="V26" s="58"/>
      <c r="W26" s="739"/>
      <c r="X26" s="736"/>
      <c r="Y26" s="736"/>
      <c r="Z26" s="937"/>
      <c r="AA26" s="981"/>
      <c r="AB26" s="86"/>
      <c r="AC26" s="18"/>
      <c r="AD26" s="18" t="s">
        <v>485</v>
      </c>
      <c r="AE26" s="18" t="s">
        <v>371</v>
      </c>
      <c r="AF26" s="18" t="s">
        <v>246</v>
      </c>
      <c r="AG26" s="155"/>
      <c r="AH26" s="155"/>
      <c r="AI26" s="155"/>
      <c r="AJ26" s="155"/>
      <c r="AK26" s="155"/>
      <c r="AL26" s="155"/>
      <c r="AM26" s="155"/>
      <c r="AN26" s="155"/>
      <c r="AO26" s="155"/>
      <c r="AP26" s="155"/>
      <c r="AQ26" s="154">
        <f t="shared" ref="AQ26:AQ42" si="7">AR26+AS26+AT26+AU26</f>
        <v>0</v>
      </c>
      <c r="AR26" s="154"/>
      <c r="AS26" s="154"/>
      <c r="AT26" s="154"/>
      <c r="AU26" s="154"/>
      <c r="AV26" s="153"/>
      <c r="AW26" s="153"/>
      <c r="AX26" s="153"/>
      <c r="AY26" s="153"/>
      <c r="AZ26" s="153"/>
      <c r="BA26" s="154"/>
      <c r="BB26" s="154"/>
      <c r="BC26" s="154"/>
      <c r="BD26" s="154"/>
      <c r="BE26" s="154"/>
      <c r="BF26" s="154"/>
      <c r="BG26" s="154"/>
      <c r="BH26" s="154"/>
      <c r="BI26" s="154"/>
      <c r="BJ26" s="154"/>
    </row>
    <row r="27" spans="1:62" ht="12.75" hidden="1" customHeight="1">
      <c r="A27" s="898"/>
      <c r="B27" s="902"/>
      <c r="C27" s="1039"/>
      <c r="D27" s="736"/>
      <c r="E27" s="723"/>
      <c r="F27" s="58"/>
      <c r="G27" s="58"/>
      <c r="H27" s="58"/>
      <c r="I27" s="58"/>
      <c r="J27" s="58"/>
      <c r="K27" s="58"/>
      <c r="L27" s="58"/>
      <c r="M27" s="932"/>
      <c r="N27" s="59"/>
      <c r="O27" s="59"/>
      <c r="P27" s="58"/>
      <c r="Q27" s="58"/>
      <c r="R27" s="58"/>
      <c r="S27" s="58"/>
      <c r="T27" s="58"/>
      <c r="U27" s="58"/>
      <c r="V27" s="58"/>
      <c r="W27" s="739"/>
      <c r="X27" s="736"/>
      <c r="Y27" s="736"/>
      <c r="Z27" s="937"/>
      <c r="AA27" s="981"/>
      <c r="AB27" s="86"/>
      <c r="AC27" s="18"/>
      <c r="AD27" s="18" t="s">
        <v>485</v>
      </c>
      <c r="AE27" s="18" t="s">
        <v>263</v>
      </c>
      <c r="AF27" s="18" t="s">
        <v>246</v>
      </c>
      <c r="AG27" s="155">
        <f>AI27+AK27+AM27+AO27</f>
        <v>0</v>
      </c>
      <c r="AH27" s="155"/>
      <c r="AI27" s="155"/>
      <c r="AJ27" s="155"/>
      <c r="AK27" s="155"/>
      <c r="AL27" s="155"/>
      <c r="AM27" s="155"/>
      <c r="AN27" s="155"/>
      <c r="AO27" s="155"/>
      <c r="AP27" s="155"/>
      <c r="AQ27" s="154">
        <f t="shared" si="7"/>
        <v>0</v>
      </c>
      <c r="AR27" s="154"/>
      <c r="AS27" s="154"/>
      <c r="AT27" s="154"/>
      <c r="AU27" s="154"/>
      <c r="AV27" s="153">
        <f>AW27+AX27+AY27+AZ27</f>
        <v>0</v>
      </c>
      <c r="AW27" s="153"/>
      <c r="AX27" s="153"/>
      <c r="AY27" s="153"/>
      <c r="AZ27" s="153"/>
      <c r="BA27" s="154">
        <f>BB27+BC27+BD27+BE27</f>
        <v>0</v>
      </c>
      <c r="BB27" s="154"/>
      <c r="BC27" s="154"/>
      <c r="BD27" s="154"/>
      <c r="BE27" s="154"/>
      <c r="BF27" s="154">
        <f>BG27+BH27+BI27+BJ27</f>
        <v>0</v>
      </c>
      <c r="BG27" s="154"/>
      <c r="BH27" s="154"/>
      <c r="BI27" s="154"/>
      <c r="BJ27" s="154"/>
    </row>
    <row r="28" spans="1:62" ht="12.75" hidden="1" customHeight="1">
      <c r="A28" s="898"/>
      <c r="B28" s="902"/>
      <c r="C28" s="1039"/>
      <c r="D28" s="736"/>
      <c r="E28" s="723"/>
      <c r="F28" s="58"/>
      <c r="G28" s="58"/>
      <c r="H28" s="58"/>
      <c r="I28" s="58"/>
      <c r="J28" s="58"/>
      <c r="K28" s="58"/>
      <c r="L28" s="58"/>
      <c r="M28" s="932"/>
      <c r="N28" s="59"/>
      <c r="O28" s="59"/>
      <c r="P28" s="58"/>
      <c r="Q28" s="58"/>
      <c r="R28" s="58"/>
      <c r="S28" s="58"/>
      <c r="T28" s="58"/>
      <c r="U28" s="58"/>
      <c r="V28" s="58"/>
      <c r="W28" s="739"/>
      <c r="X28" s="736"/>
      <c r="Y28" s="736"/>
      <c r="Z28" s="937"/>
      <c r="AA28" s="981"/>
      <c r="AB28" s="86"/>
      <c r="AC28" s="18"/>
      <c r="AD28" s="18" t="s">
        <v>485</v>
      </c>
      <c r="AE28" s="18" t="s">
        <v>428</v>
      </c>
      <c r="AF28" s="18" t="s">
        <v>246</v>
      </c>
      <c r="AG28" s="155"/>
      <c r="AH28" s="155"/>
      <c r="AI28" s="155"/>
      <c r="AJ28" s="155"/>
      <c r="AK28" s="155"/>
      <c r="AL28" s="155"/>
      <c r="AM28" s="155"/>
      <c r="AN28" s="155"/>
      <c r="AO28" s="155"/>
      <c r="AP28" s="155"/>
      <c r="AQ28" s="154">
        <f t="shared" si="7"/>
        <v>0</v>
      </c>
      <c r="AR28" s="154"/>
      <c r="AS28" s="154"/>
      <c r="AT28" s="154"/>
      <c r="AU28" s="154"/>
      <c r="AV28" s="153"/>
      <c r="AW28" s="153"/>
      <c r="AX28" s="153"/>
      <c r="AY28" s="153"/>
      <c r="AZ28" s="153"/>
      <c r="BA28" s="154"/>
      <c r="BB28" s="154"/>
      <c r="BC28" s="154"/>
      <c r="BD28" s="154"/>
      <c r="BE28" s="154"/>
      <c r="BF28" s="154"/>
      <c r="BG28" s="154"/>
      <c r="BH28" s="154"/>
      <c r="BI28" s="154"/>
      <c r="BJ28" s="154"/>
    </row>
    <row r="29" spans="1:62" ht="20.25" customHeight="1">
      <c r="A29" s="898"/>
      <c r="B29" s="902"/>
      <c r="C29" s="1039"/>
      <c r="D29" s="736"/>
      <c r="E29" s="723"/>
      <c r="F29" s="58"/>
      <c r="G29" s="58"/>
      <c r="H29" s="58"/>
      <c r="I29" s="58"/>
      <c r="J29" s="58"/>
      <c r="K29" s="58"/>
      <c r="L29" s="58"/>
      <c r="M29" s="932"/>
      <c r="N29" s="59"/>
      <c r="O29" s="59"/>
      <c r="P29" s="58"/>
      <c r="Q29" s="58"/>
      <c r="R29" s="58"/>
      <c r="S29" s="58"/>
      <c r="T29" s="58"/>
      <c r="U29" s="58"/>
      <c r="V29" s="58"/>
      <c r="W29" s="739"/>
      <c r="X29" s="736"/>
      <c r="Y29" s="736"/>
      <c r="Z29" s="937"/>
      <c r="AA29" s="981"/>
      <c r="AB29" s="86"/>
      <c r="AC29" s="18"/>
      <c r="AD29" s="18" t="s">
        <v>491</v>
      </c>
      <c r="AE29" s="18" t="s">
        <v>371</v>
      </c>
      <c r="AF29" s="18" t="s">
        <v>246</v>
      </c>
      <c r="AG29" s="155"/>
      <c r="AH29" s="155"/>
      <c r="AI29" s="155"/>
      <c r="AJ29" s="155"/>
      <c r="AK29" s="155"/>
      <c r="AL29" s="155"/>
      <c r="AM29" s="155"/>
      <c r="AN29" s="155"/>
      <c r="AO29" s="155"/>
      <c r="AP29" s="155"/>
      <c r="AQ29" s="154">
        <f t="shared" si="7"/>
        <v>0</v>
      </c>
      <c r="AR29" s="154"/>
      <c r="AS29" s="154"/>
      <c r="AT29" s="154"/>
      <c r="AU29" s="154">
        <v>0</v>
      </c>
      <c r="AV29" s="153"/>
      <c r="AW29" s="153"/>
      <c r="AX29" s="153"/>
      <c r="AY29" s="153"/>
      <c r="AZ29" s="153"/>
      <c r="BA29" s="154"/>
      <c r="BB29" s="154"/>
      <c r="BC29" s="154"/>
      <c r="BD29" s="154"/>
      <c r="BE29" s="154"/>
      <c r="BF29" s="154"/>
      <c r="BG29" s="154"/>
      <c r="BH29" s="154"/>
      <c r="BI29" s="154"/>
      <c r="BJ29" s="154"/>
    </row>
    <row r="30" spans="1:62" ht="0.75" customHeight="1">
      <c r="A30" s="898"/>
      <c r="B30" s="902"/>
      <c r="C30" s="1039"/>
      <c r="D30" s="736"/>
      <c r="E30" s="723"/>
      <c r="F30" s="58"/>
      <c r="G30" s="58"/>
      <c r="H30" s="58"/>
      <c r="I30" s="58"/>
      <c r="J30" s="58"/>
      <c r="K30" s="58"/>
      <c r="L30" s="58"/>
      <c r="M30" s="932"/>
      <c r="N30" s="59"/>
      <c r="O30" s="59"/>
      <c r="P30" s="58"/>
      <c r="Q30" s="58"/>
      <c r="R30" s="58"/>
      <c r="S30" s="58"/>
      <c r="T30" s="58"/>
      <c r="U30" s="58"/>
      <c r="V30" s="58"/>
      <c r="W30" s="739"/>
      <c r="X30" s="736"/>
      <c r="Y30" s="736"/>
      <c r="Z30" s="937"/>
      <c r="AA30" s="981"/>
      <c r="AB30" s="86"/>
      <c r="AC30" s="18"/>
      <c r="AD30" s="18" t="s">
        <v>491</v>
      </c>
      <c r="AE30" s="18" t="s">
        <v>297</v>
      </c>
      <c r="AF30" s="18" t="s">
        <v>246</v>
      </c>
      <c r="AG30" s="155">
        <f t="shared" si="6"/>
        <v>0</v>
      </c>
      <c r="AH30" s="155"/>
      <c r="AI30" s="155"/>
      <c r="AJ30" s="155"/>
      <c r="AK30" s="155"/>
      <c r="AL30" s="155"/>
      <c r="AM30" s="155"/>
      <c r="AN30" s="155"/>
      <c r="AO30" s="155"/>
      <c r="AP30" s="155"/>
      <c r="AQ30" s="154">
        <f t="shared" si="7"/>
        <v>0</v>
      </c>
      <c r="AR30" s="154"/>
      <c r="AS30" s="154"/>
      <c r="AT30" s="154"/>
      <c r="AU30" s="154"/>
      <c r="AV30" s="153">
        <f t="shared" ref="AV30:AV42" si="8">AW30+AX30+AY30+AZ30</f>
        <v>0</v>
      </c>
      <c r="AW30" s="153"/>
      <c r="AX30" s="153"/>
      <c r="AY30" s="153"/>
      <c r="AZ30" s="153"/>
      <c r="BA30" s="154">
        <f t="shared" ref="BA30:BA51" si="9">BB30+BC30+BD30+BE30</f>
        <v>0</v>
      </c>
      <c r="BB30" s="154"/>
      <c r="BC30" s="154"/>
      <c r="BD30" s="154"/>
      <c r="BE30" s="154"/>
      <c r="BF30" s="154">
        <f t="shared" ref="BF30:BF51" si="10">BG30+BH30+BI30+BJ30</f>
        <v>0</v>
      </c>
      <c r="BG30" s="154"/>
      <c r="BH30" s="154"/>
      <c r="BI30" s="154"/>
      <c r="BJ30" s="154"/>
    </row>
    <row r="31" spans="1:62" ht="18.75" hidden="1" customHeight="1">
      <c r="A31" s="898"/>
      <c r="B31" s="902"/>
      <c r="C31" s="1039"/>
      <c r="D31" s="736"/>
      <c r="E31" s="723"/>
      <c r="F31" s="58"/>
      <c r="G31" s="58"/>
      <c r="H31" s="58"/>
      <c r="I31" s="58"/>
      <c r="J31" s="58"/>
      <c r="K31" s="58"/>
      <c r="L31" s="58"/>
      <c r="M31" s="932"/>
      <c r="N31" s="59"/>
      <c r="O31" s="59"/>
      <c r="P31" s="58"/>
      <c r="Q31" s="58"/>
      <c r="R31" s="58"/>
      <c r="S31" s="58"/>
      <c r="T31" s="58"/>
      <c r="U31" s="58"/>
      <c r="V31" s="58"/>
      <c r="W31" s="739"/>
      <c r="X31" s="736"/>
      <c r="Y31" s="736"/>
      <c r="Z31" s="937"/>
      <c r="AA31" s="981"/>
      <c r="AB31" s="86"/>
      <c r="AC31" s="18"/>
      <c r="AD31" s="18" t="s">
        <v>491</v>
      </c>
      <c r="AE31" s="18" t="s">
        <v>260</v>
      </c>
      <c r="AF31" s="18" t="s">
        <v>246</v>
      </c>
      <c r="AG31" s="155">
        <f t="shared" si="6"/>
        <v>0</v>
      </c>
      <c r="AH31" s="155"/>
      <c r="AI31" s="155"/>
      <c r="AJ31" s="155"/>
      <c r="AK31" s="155"/>
      <c r="AL31" s="155"/>
      <c r="AM31" s="155"/>
      <c r="AN31" s="155"/>
      <c r="AO31" s="155"/>
      <c r="AP31" s="155"/>
      <c r="AQ31" s="154">
        <f t="shared" si="7"/>
        <v>0</v>
      </c>
      <c r="AR31" s="154"/>
      <c r="AS31" s="154"/>
      <c r="AT31" s="154"/>
      <c r="AU31" s="154"/>
      <c r="AV31" s="153">
        <f t="shared" si="8"/>
        <v>0</v>
      </c>
      <c r="AW31" s="153"/>
      <c r="AX31" s="153"/>
      <c r="AY31" s="153"/>
      <c r="AZ31" s="153"/>
      <c r="BA31" s="154">
        <f t="shared" si="9"/>
        <v>0</v>
      </c>
      <c r="BB31" s="154"/>
      <c r="BC31" s="154"/>
      <c r="BD31" s="154"/>
      <c r="BE31" s="154"/>
      <c r="BF31" s="154">
        <f t="shared" si="10"/>
        <v>0</v>
      </c>
      <c r="BG31" s="154"/>
      <c r="BH31" s="154"/>
      <c r="BI31" s="154"/>
      <c r="BJ31" s="154"/>
    </row>
    <row r="32" spans="1:62" ht="28.5" customHeight="1">
      <c r="A32" s="898"/>
      <c r="B32" s="902"/>
      <c r="C32" s="1039"/>
      <c r="D32" s="877"/>
      <c r="E32" s="868"/>
      <c r="F32" s="58"/>
      <c r="G32" s="58"/>
      <c r="H32" s="58"/>
      <c r="I32" s="58"/>
      <c r="J32" s="58"/>
      <c r="K32" s="58"/>
      <c r="L32" s="58"/>
      <c r="M32" s="933"/>
      <c r="N32" s="59"/>
      <c r="O32" s="59"/>
      <c r="P32" s="58"/>
      <c r="Q32" s="58"/>
      <c r="R32" s="58"/>
      <c r="S32" s="58"/>
      <c r="T32" s="58"/>
      <c r="U32" s="58"/>
      <c r="V32" s="58"/>
      <c r="W32" s="739"/>
      <c r="X32" s="877"/>
      <c r="Y32" s="877"/>
      <c r="Z32" s="938"/>
      <c r="AA32" s="981"/>
      <c r="AB32" s="86"/>
      <c r="AC32" s="21"/>
      <c r="AD32" s="18" t="s">
        <v>489</v>
      </c>
      <c r="AE32" s="18" t="s">
        <v>377</v>
      </c>
      <c r="AF32" s="18" t="s">
        <v>246</v>
      </c>
      <c r="AG32" s="155">
        <f t="shared" si="6"/>
        <v>0</v>
      </c>
      <c r="AH32" s="155"/>
      <c r="AI32" s="155"/>
      <c r="AJ32" s="155"/>
      <c r="AK32" s="155"/>
      <c r="AL32" s="155"/>
      <c r="AM32" s="155"/>
      <c r="AN32" s="155"/>
      <c r="AO32" s="155">
        <v>0</v>
      </c>
      <c r="AP32" s="155"/>
      <c r="AQ32" s="154">
        <f t="shared" si="7"/>
        <v>10</v>
      </c>
      <c r="AR32" s="154"/>
      <c r="AS32" s="154"/>
      <c r="AT32" s="154"/>
      <c r="AU32" s="154">
        <v>10</v>
      </c>
      <c r="AV32" s="153">
        <f t="shared" si="8"/>
        <v>11</v>
      </c>
      <c r="AW32" s="153"/>
      <c r="AX32" s="153"/>
      <c r="AY32" s="153"/>
      <c r="AZ32" s="153">
        <v>11</v>
      </c>
      <c r="BA32" s="154">
        <f t="shared" si="9"/>
        <v>12</v>
      </c>
      <c r="BB32" s="154"/>
      <c r="BC32" s="154"/>
      <c r="BD32" s="154"/>
      <c r="BE32" s="154">
        <v>12</v>
      </c>
      <c r="BF32" s="154">
        <f t="shared" si="10"/>
        <v>12</v>
      </c>
      <c r="BG32" s="154"/>
      <c r="BH32" s="154"/>
      <c r="BI32" s="154"/>
      <c r="BJ32" s="154">
        <v>12</v>
      </c>
    </row>
    <row r="33" spans="1:62" ht="22.5" customHeight="1">
      <c r="A33" s="899"/>
      <c r="B33" s="903"/>
      <c r="C33" s="1040"/>
      <c r="D33" s="57"/>
      <c r="E33" s="57"/>
      <c r="F33" s="58"/>
      <c r="G33" s="58"/>
      <c r="H33" s="58"/>
      <c r="I33" s="58"/>
      <c r="J33" s="58"/>
      <c r="K33" s="58"/>
      <c r="L33" s="58"/>
      <c r="M33" s="60"/>
      <c r="N33" s="59"/>
      <c r="O33" s="59"/>
      <c r="P33" s="58"/>
      <c r="Q33" s="58"/>
      <c r="R33" s="58"/>
      <c r="S33" s="58"/>
      <c r="T33" s="58"/>
      <c r="U33" s="58"/>
      <c r="V33" s="58"/>
      <c r="W33" s="869"/>
      <c r="X33" s="57"/>
      <c r="Y33" s="64"/>
      <c r="Z33" s="178"/>
      <c r="AA33" s="62"/>
      <c r="AB33" s="62"/>
      <c r="AC33" s="21"/>
      <c r="AD33" s="18" t="s">
        <v>489</v>
      </c>
      <c r="AE33" s="18" t="s">
        <v>377</v>
      </c>
      <c r="AF33" s="18" t="s">
        <v>246</v>
      </c>
      <c r="AG33" s="155">
        <f t="shared" si="6"/>
        <v>20.7</v>
      </c>
      <c r="AH33" s="155">
        <f t="shared" si="6"/>
        <v>10.1</v>
      </c>
      <c r="AI33" s="155"/>
      <c r="AJ33" s="155"/>
      <c r="AK33" s="155"/>
      <c r="AL33" s="155"/>
      <c r="AM33" s="155"/>
      <c r="AN33" s="155"/>
      <c r="AO33" s="155">
        <v>20.7</v>
      </c>
      <c r="AP33" s="155">
        <v>10.1</v>
      </c>
      <c r="AQ33" s="154">
        <f t="shared" si="7"/>
        <v>0</v>
      </c>
      <c r="AR33" s="154"/>
      <c r="AS33" s="154"/>
      <c r="AT33" s="154"/>
      <c r="AU33" s="154">
        <v>0</v>
      </c>
      <c r="AV33" s="153">
        <f t="shared" si="8"/>
        <v>0</v>
      </c>
      <c r="AW33" s="153"/>
      <c r="AX33" s="153"/>
      <c r="AY33" s="153"/>
      <c r="AZ33" s="153">
        <v>0</v>
      </c>
      <c r="BA33" s="154">
        <f t="shared" si="9"/>
        <v>0</v>
      </c>
      <c r="BB33" s="154"/>
      <c r="BC33" s="154"/>
      <c r="BD33" s="154"/>
      <c r="BE33" s="154">
        <v>0</v>
      </c>
      <c r="BF33" s="154">
        <f t="shared" si="10"/>
        <v>0</v>
      </c>
      <c r="BG33" s="154"/>
      <c r="BH33" s="154"/>
      <c r="BI33" s="154"/>
      <c r="BJ33" s="154">
        <v>0</v>
      </c>
    </row>
    <row r="34" spans="1:62" ht="65.25" customHeight="1">
      <c r="A34" s="904" t="s">
        <v>287</v>
      </c>
      <c r="B34" s="906">
        <v>6506</v>
      </c>
      <c r="C34" s="905" t="s">
        <v>383</v>
      </c>
      <c r="D34" s="57" t="s">
        <v>239</v>
      </c>
      <c r="E34" s="57" t="s">
        <v>384</v>
      </c>
      <c r="F34" s="58"/>
      <c r="G34" s="58"/>
      <c r="H34" s="58"/>
      <c r="I34" s="58"/>
      <c r="J34" s="58"/>
      <c r="K34" s="58"/>
      <c r="L34" s="58"/>
      <c r="M34" s="63" t="s">
        <v>341</v>
      </c>
      <c r="N34" s="59" t="s">
        <v>284</v>
      </c>
      <c r="O34" s="59" t="s">
        <v>373</v>
      </c>
      <c r="P34" s="58" t="s">
        <v>425</v>
      </c>
      <c r="Q34" s="58"/>
      <c r="R34" s="58"/>
      <c r="S34" s="58"/>
      <c r="T34" s="58"/>
      <c r="U34" s="58"/>
      <c r="V34" s="58"/>
      <c r="W34" s="958" t="s">
        <v>385</v>
      </c>
      <c r="X34" s="57" t="s">
        <v>386</v>
      </c>
      <c r="Y34" s="64" t="s">
        <v>387</v>
      </c>
      <c r="Z34" s="65"/>
      <c r="AA34" s="65"/>
      <c r="AB34" s="65"/>
      <c r="AC34" s="12"/>
      <c r="AD34" s="18" t="s">
        <v>285</v>
      </c>
      <c r="AE34" s="18"/>
      <c r="AF34" s="18"/>
      <c r="AG34" s="155">
        <f t="shared" si="6"/>
        <v>8.8000000000000007</v>
      </c>
      <c r="AH34" s="155">
        <f t="shared" si="6"/>
        <v>8.8000000000000007</v>
      </c>
      <c r="AI34" s="155">
        <f>AI35+AI36</f>
        <v>0</v>
      </c>
      <c r="AJ34" s="155"/>
      <c r="AK34" s="155">
        <f>AK35+AK36</f>
        <v>0</v>
      </c>
      <c r="AL34" s="155"/>
      <c r="AM34" s="155">
        <f>AM35+AM36</f>
        <v>0</v>
      </c>
      <c r="AN34" s="155"/>
      <c r="AO34" s="155">
        <f>AO35+AO36</f>
        <v>8.8000000000000007</v>
      </c>
      <c r="AP34" s="155">
        <f>AP35+AP36</f>
        <v>8.8000000000000007</v>
      </c>
      <c r="AQ34" s="154">
        <f t="shared" si="7"/>
        <v>0</v>
      </c>
      <c r="AR34" s="154">
        <f>AR35+AR36</f>
        <v>0</v>
      </c>
      <c r="AS34" s="154">
        <f>AS35+AS36</f>
        <v>0</v>
      </c>
      <c r="AT34" s="154">
        <f>AT35+AT36</f>
        <v>0</v>
      </c>
      <c r="AU34" s="154">
        <f>AU35+AU36</f>
        <v>0</v>
      </c>
      <c r="AV34" s="153">
        <f t="shared" si="8"/>
        <v>0</v>
      </c>
      <c r="AW34" s="153">
        <f>AW35+AW36</f>
        <v>0</v>
      </c>
      <c r="AX34" s="153">
        <f>AX35+AX36</f>
        <v>0</v>
      </c>
      <c r="AY34" s="153">
        <f>AY35+AY36</f>
        <v>0</v>
      </c>
      <c r="AZ34" s="153">
        <f>AZ35+AZ36</f>
        <v>0</v>
      </c>
      <c r="BA34" s="154">
        <f t="shared" si="9"/>
        <v>0</v>
      </c>
      <c r="BB34" s="154">
        <f>BB35+BB36</f>
        <v>0</v>
      </c>
      <c r="BC34" s="154">
        <f>BC35+BC36</f>
        <v>0</v>
      </c>
      <c r="BD34" s="154">
        <f>BD35+BD36</f>
        <v>0</v>
      </c>
      <c r="BE34" s="154">
        <f>BE35+BE36</f>
        <v>0</v>
      </c>
      <c r="BF34" s="154">
        <f t="shared" si="10"/>
        <v>0</v>
      </c>
      <c r="BG34" s="154">
        <f>BG35+BG36</f>
        <v>0</v>
      </c>
      <c r="BH34" s="154">
        <f>BH35+BH36</f>
        <v>0</v>
      </c>
      <c r="BI34" s="154">
        <f>BI35+BI36</f>
        <v>0</v>
      </c>
      <c r="BJ34" s="154">
        <f>BJ35+BJ36</f>
        <v>0</v>
      </c>
    </row>
    <row r="35" spans="1:62">
      <c r="A35" s="898"/>
      <c r="B35" s="907"/>
      <c r="C35" s="736"/>
      <c r="D35" s="57"/>
      <c r="E35" s="57"/>
      <c r="F35" s="58"/>
      <c r="G35" s="58"/>
      <c r="H35" s="58"/>
      <c r="I35" s="58"/>
      <c r="J35" s="58"/>
      <c r="K35" s="58"/>
      <c r="L35" s="58"/>
      <c r="M35" s="63"/>
      <c r="N35" s="59"/>
      <c r="O35" s="66"/>
      <c r="P35" s="58"/>
      <c r="Q35" s="58"/>
      <c r="R35" s="58"/>
      <c r="S35" s="58"/>
      <c r="T35" s="58"/>
      <c r="U35" s="58"/>
      <c r="V35" s="58"/>
      <c r="W35" s="739"/>
      <c r="X35" s="57"/>
      <c r="Y35" s="64"/>
      <c r="Z35" s="65"/>
      <c r="AA35" s="65"/>
      <c r="AB35" s="65"/>
      <c r="AC35" s="12"/>
      <c r="AD35" s="18" t="s">
        <v>285</v>
      </c>
      <c r="AE35" s="18" t="s">
        <v>299</v>
      </c>
      <c r="AF35" s="18" t="s">
        <v>266</v>
      </c>
      <c r="AG35" s="155">
        <f t="shared" si="6"/>
        <v>0</v>
      </c>
      <c r="AH35" s="155">
        <f t="shared" si="6"/>
        <v>0</v>
      </c>
      <c r="AI35" s="155"/>
      <c r="AJ35" s="155"/>
      <c r="AK35" s="155"/>
      <c r="AL35" s="155"/>
      <c r="AM35" s="155"/>
      <c r="AN35" s="155"/>
      <c r="AO35" s="155"/>
      <c r="AP35" s="155"/>
      <c r="AQ35" s="154">
        <f t="shared" si="7"/>
        <v>0</v>
      </c>
      <c r="AR35" s="154"/>
      <c r="AS35" s="154"/>
      <c r="AT35" s="154"/>
      <c r="AU35" s="154"/>
      <c r="AV35" s="153">
        <f t="shared" si="8"/>
        <v>0</v>
      </c>
      <c r="AW35" s="153"/>
      <c r="AX35" s="153"/>
      <c r="AY35" s="153"/>
      <c r="AZ35" s="153"/>
      <c r="BA35" s="154">
        <f t="shared" si="9"/>
        <v>0</v>
      </c>
      <c r="BB35" s="154"/>
      <c r="BC35" s="154"/>
      <c r="BD35" s="154"/>
      <c r="BE35" s="154"/>
      <c r="BF35" s="154">
        <f t="shared" si="10"/>
        <v>0</v>
      </c>
      <c r="BG35" s="154"/>
      <c r="BH35" s="154"/>
      <c r="BI35" s="154"/>
      <c r="BJ35" s="154"/>
    </row>
    <row r="36" spans="1:62">
      <c r="A36" s="899"/>
      <c r="B36" s="908"/>
      <c r="C36" s="877"/>
      <c r="D36" s="57"/>
      <c r="E36" s="57"/>
      <c r="F36" s="58"/>
      <c r="G36" s="58"/>
      <c r="H36" s="58"/>
      <c r="I36" s="58"/>
      <c r="J36" s="58"/>
      <c r="K36" s="58"/>
      <c r="L36" s="58"/>
      <c r="M36" s="63"/>
      <c r="N36" s="59"/>
      <c r="O36" s="66"/>
      <c r="P36" s="58"/>
      <c r="Q36" s="58"/>
      <c r="R36" s="58"/>
      <c r="S36" s="58"/>
      <c r="T36" s="58"/>
      <c r="U36" s="58"/>
      <c r="V36" s="58"/>
      <c r="W36" s="869"/>
      <c r="X36" s="57"/>
      <c r="Y36" s="64"/>
      <c r="Z36" s="65"/>
      <c r="AA36" s="65"/>
      <c r="AB36" s="65"/>
      <c r="AC36" s="12"/>
      <c r="AD36" s="18" t="s">
        <v>285</v>
      </c>
      <c r="AE36" s="18" t="s">
        <v>38</v>
      </c>
      <c r="AF36" s="18">
        <v>244</v>
      </c>
      <c r="AG36" s="155">
        <f t="shared" si="6"/>
        <v>8.8000000000000007</v>
      </c>
      <c r="AH36" s="155">
        <f t="shared" si="6"/>
        <v>8.8000000000000007</v>
      </c>
      <c r="AI36" s="155"/>
      <c r="AJ36" s="155"/>
      <c r="AK36" s="155"/>
      <c r="AL36" s="155"/>
      <c r="AM36" s="155"/>
      <c r="AN36" s="155"/>
      <c r="AO36" s="155">
        <v>8.8000000000000007</v>
      </c>
      <c r="AP36" s="155">
        <v>8.8000000000000007</v>
      </c>
      <c r="AQ36" s="154">
        <f t="shared" si="7"/>
        <v>0</v>
      </c>
      <c r="AR36" s="154"/>
      <c r="AS36" s="154"/>
      <c r="AT36" s="154"/>
      <c r="AU36" s="154">
        <v>0</v>
      </c>
      <c r="AV36" s="153">
        <f t="shared" si="8"/>
        <v>0</v>
      </c>
      <c r="AW36" s="153"/>
      <c r="AX36" s="153"/>
      <c r="AY36" s="153"/>
      <c r="AZ36" s="153"/>
      <c r="BA36" s="154">
        <f t="shared" si="9"/>
        <v>0</v>
      </c>
      <c r="BB36" s="154"/>
      <c r="BC36" s="154"/>
      <c r="BD36" s="154"/>
      <c r="BE36" s="154"/>
      <c r="BF36" s="154">
        <f t="shared" si="10"/>
        <v>0</v>
      </c>
      <c r="BG36" s="154"/>
      <c r="BH36" s="154"/>
      <c r="BI36" s="154"/>
      <c r="BJ36" s="154"/>
    </row>
    <row r="37" spans="1:62" ht="22.5" customHeight="1">
      <c r="A37" s="904" t="s">
        <v>441</v>
      </c>
      <c r="B37" s="906">
        <v>6508</v>
      </c>
      <c r="C37" s="905" t="s">
        <v>452</v>
      </c>
      <c r="D37" s="905" t="s">
        <v>422</v>
      </c>
      <c r="E37" s="960" t="s">
        <v>453</v>
      </c>
      <c r="F37" s="58"/>
      <c r="G37" s="58"/>
      <c r="H37" s="58"/>
      <c r="I37" s="58"/>
      <c r="J37" s="58"/>
      <c r="K37" s="58"/>
      <c r="L37" s="58"/>
      <c r="M37" s="931" t="s">
        <v>451</v>
      </c>
      <c r="N37" s="59" t="s">
        <v>284</v>
      </c>
      <c r="O37" s="66" t="s">
        <v>373</v>
      </c>
      <c r="P37" s="58">
        <v>9</v>
      </c>
      <c r="Q37" s="58"/>
      <c r="R37" s="58"/>
      <c r="S37" s="58"/>
      <c r="T37" s="58"/>
      <c r="U37" s="58"/>
      <c r="V37" s="58"/>
      <c r="W37" s="958" t="s">
        <v>357</v>
      </c>
      <c r="X37" s="905" t="s">
        <v>238</v>
      </c>
      <c r="Y37" s="905" t="s">
        <v>358</v>
      </c>
      <c r="Z37" s="928" t="s">
        <v>419</v>
      </c>
      <c r="AA37" s="990" t="s">
        <v>420</v>
      </c>
      <c r="AB37" s="990" t="s">
        <v>421</v>
      </c>
      <c r="AC37" s="18"/>
      <c r="AD37" s="18" t="s">
        <v>486</v>
      </c>
      <c r="AE37" s="18"/>
      <c r="AF37" s="18"/>
      <c r="AG37" s="155">
        <f>AI37+AK37+AM37+AO37</f>
        <v>1973.4</v>
      </c>
      <c r="AH37" s="155">
        <f t="shared" si="6"/>
        <v>1937.6</v>
      </c>
      <c r="AI37" s="155">
        <f>AI38+AI39+AI40+AI41+AI42+AI43+AI44+AI45+AI46+AI47+AI48+AI49</f>
        <v>0</v>
      </c>
      <c r="AJ37" s="155"/>
      <c r="AK37" s="155">
        <f>AK38+AK39+AK40+AK41+AK42+AK43+AK44+AK45+AK46+AK47+AK48+AK49</f>
        <v>580</v>
      </c>
      <c r="AL37" s="155">
        <f>AL38+AL39+AL40+AL41+AL42+AL43+AL44+AL45+AL46+AL47+AL48+AL49</f>
        <v>580</v>
      </c>
      <c r="AM37" s="155">
        <f>AM38+AM39+AM40+AM41+AM42+AM43+AM44+AM45+AM46+AM47+AM48+AM49</f>
        <v>0</v>
      </c>
      <c r="AN37" s="155"/>
      <c r="AO37" s="155">
        <f>AO38+AO39+AO40+AO41+AO42+AO43+AO44+AO45+AO46+AO47+AO48+AO49</f>
        <v>1393.4</v>
      </c>
      <c r="AP37" s="155">
        <f>AP38+AP39+AP40+AP41+AP42+AP43+AP44+AP45+AP46+AP47+AP48+AP49</f>
        <v>1357.6</v>
      </c>
      <c r="AQ37" s="154">
        <f t="shared" si="7"/>
        <v>950</v>
      </c>
      <c r="AR37" s="154">
        <f>AR38+AR39+AR40+AR41+AR42+AR43+AR44+AR45+AR46+AR47+AR48+AR49</f>
        <v>0</v>
      </c>
      <c r="AS37" s="154">
        <f>AS38+AS39+AS40+AS41+AS42+AS43+AS44+AS45+AS46+AS47+AS48+AS49</f>
        <v>0</v>
      </c>
      <c r="AT37" s="154">
        <f>AT38+AT39+AT40+AT41+AT42+AT43+AT44+AT45+AT46+AT47+AT48+AT49</f>
        <v>0</v>
      </c>
      <c r="AU37" s="154">
        <f>AU38+AU39+AU40+AU41+AU42+AU43+AU44+AU45+AU46+AU47+AU48+AU49</f>
        <v>950</v>
      </c>
      <c r="AV37" s="153">
        <f t="shared" si="8"/>
        <v>950</v>
      </c>
      <c r="AW37" s="153">
        <f>AW38+AW39+AW40+AW41+AW42+AW43+AW44+AW45+AW46+AW47+AW48+AW49</f>
        <v>0</v>
      </c>
      <c r="AX37" s="153">
        <f>AX38+AX39+AX40+AX41+AX42+AX43+AX44+AX45+AX46+AX47+AX48+AX49</f>
        <v>0</v>
      </c>
      <c r="AY37" s="153">
        <f>AY38+AY39+AY40+AY41+AY42+AY43+AY44+AY45+AY46+AY47+AY48+AY49</f>
        <v>0</v>
      </c>
      <c r="AZ37" s="153">
        <f>AZ38+AZ39+AZ40+AZ41+AZ42+AZ43+AZ44+AZ45+AZ46+AZ47+AZ48+AZ49</f>
        <v>950</v>
      </c>
      <c r="BA37" s="154">
        <f t="shared" si="9"/>
        <v>950</v>
      </c>
      <c r="BB37" s="154">
        <f>BB38+BB39+BB40+BB41+BB42+BB43+BB44+BB45+BB46+BB47+BB48+BB49</f>
        <v>0</v>
      </c>
      <c r="BC37" s="154">
        <f>BC38+BC39+BC40+BC41+BC42+BC43+BC44+BC45+BC46+BC47+BC48+BC49</f>
        <v>0</v>
      </c>
      <c r="BD37" s="154">
        <f>BD38+BD39+BD40+BD41+BD42+BD43+BD44+BD45+BD46+BD47+BD48+BD49</f>
        <v>0</v>
      </c>
      <c r="BE37" s="154">
        <f>BE38+BE39+BE40+BE41+BE42+BE43+BE44+BE45+BE46+BE47+BE48+BE49</f>
        <v>950</v>
      </c>
      <c r="BF37" s="154">
        <f t="shared" si="10"/>
        <v>950</v>
      </c>
      <c r="BG37" s="154">
        <f>BG38+BG39+BG40+BG41+BG42+BG43+BG44+BG45+BG46+BG47+BG48+BG49</f>
        <v>0</v>
      </c>
      <c r="BH37" s="154">
        <f>BH38+BH39+BH40+BH41+BH42+BH43+BH44+BH45+BH46+BH47+BH48+BH49</f>
        <v>0</v>
      </c>
      <c r="BI37" s="154">
        <f>BI38+BI39+BI40+BI41+BI42+BI43+BI44+BI45+BI46+BI47+BI48+BI49</f>
        <v>0</v>
      </c>
      <c r="BJ37" s="154">
        <f>BJ38+BJ39+BJ40+BJ41+BJ42+BJ43+BJ44+BJ45+BJ46+BJ47+BJ48+BJ49</f>
        <v>950</v>
      </c>
    </row>
    <row r="38" spans="1:62">
      <c r="A38" s="898"/>
      <c r="B38" s="907"/>
      <c r="C38" s="736"/>
      <c r="D38" s="736"/>
      <c r="E38" s="723"/>
      <c r="F38" s="58"/>
      <c r="G38" s="58"/>
      <c r="H38" s="58"/>
      <c r="I38" s="58"/>
      <c r="J38" s="58"/>
      <c r="K38" s="58"/>
      <c r="L38" s="58"/>
      <c r="M38" s="932"/>
      <c r="N38" s="59"/>
      <c r="O38" s="66"/>
      <c r="P38" s="58"/>
      <c r="Q38" s="58"/>
      <c r="R38" s="58"/>
      <c r="S38" s="58"/>
      <c r="T38" s="58"/>
      <c r="U38" s="58"/>
      <c r="V38" s="58"/>
      <c r="W38" s="739"/>
      <c r="X38" s="736"/>
      <c r="Y38" s="736"/>
      <c r="Z38" s="929"/>
      <c r="AA38" s="991"/>
      <c r="AB38" s="991"/>
      <c r="AC38" s="18"/>
      <c r="AD38" s="18" t="s">
        <v>486</v>
      </c>
      <c r="AE38" s="18" t="s">
        <v>283</v>
      </c>
      <c r="AF38" s="18" t="s">
        <v>246</v>
      </c>
      <c r="AG38" s="155">
        <f t="shared" si="6"/>
        <v>0</v>
      </c>
      <c r="AH38" s="155">
        <f t="shared" si="6"/>
        <v>0</v>
      </c>
      <c r="AI38" s="155"/>
      <c r="AJ38" s="155"/>
      <c r="AK38" s="155"/>
      <c r="AL38" s="155"/>
      <c r="AM38" s="155"/>
      <c r="AN38" s="155"/>
      <c r="AO38" s="155">
        <v>0</v>
      </c>
      <c r="AP38" s="155"/>
      <c r="AQ38" s="154">
        <f t="shared" si="7"/>
        <v>0</v>
      </c>
      <c r="AR38" s="154"/>
      <c r="AS38" s="154"/>
      <c r="AT38" s="154"/>
      <c r="AU38" s="154">
        <v>0</v>
      </c>
      <c r="AV38" s="153">
        <f t="shared" si="8"/>
        <v>0</v>
      </c>
      <c r="AW38" s="153"/>
      <c r="AX38" s="153"/>
      <c r="AY38" s="153"/>
      <c r="AZ38" s="153">
        <v>0</v>
      </c>
      <c r="BA38" s="154">
        <f t="shared" si="9"/>
        <v>0</v>
      </c>
      <c r="BB38" s="154"/>
      <c r="BC38" s="154"/>
      <c r="BD38" s="154"/>
      <c r="BE38" s="154">
        <v>0</v>
      </c>
      <c r="BF38" s="154">
        <f t="shared" si="10"/>
        <v>0</v>
      </c>
      <c r="BG38" s="154"/>
      <c r="BH38" s="154"/>
      <c r="BI38" s="154"/>
      <c r="BJ38" s="154">
        <v>0</v>
      </c>
    </row>
    <row r="39" spans="1:62">
      <c r="A39" s="898"/>
      <c r="B39" s="907"/>
      <c r="C39" s="736"/>
      <c r="D39" s="736"/>
      <c r="E39" s="723"/>
      <c r="F39" s="58"/>
      <c r="G39" s="58"/>
      <c r="H39" s="58"/>
      <c r="I39" s="58"/>
      <c r="J39" s="58"/>
      <c r="K39" s="58"/>
      <c r="L39" s="58"/>
      <c r="M39" s="932"/>
      <c r="N39" s="59"/>
      <c r="O39" s="66"/>
      <c r="P39" s="58"/>
      <c r="Q39" s="58"/>
      <c r="R39" s="58"/>
      <c r="S39" s="58"/>
      <c r="T39" s="58"/>
      <c r="U39" s="58"/>
      <c r="V39" s="58"/>
      <c r="W39" s="739"/>
      <c r="X39" s="736"/>
      <c r="Y39" s="736"/>
      <c r="Z39" s="929"/>
      <c r="AA39" s="991"/>
      <c r="AB39" s="991"/>
      <c r="AC39" s="18"/>
      <c r="AD39" s="18" t="s">
        <v>486</v>
      </c>
      <c r="AE39" s="18" t="s">
        <v>292</v>
      </c>
      <c r="AF39" s="18" t="s">
        <v>246</v>
      </c>
      <c r="AG39" s="155">
        <f t="shared" si="6"/>
        <v>0</v>
      </c>
      <c r="AH39" s="155">
        <f t="shared" si="6"/>
        <v>0</v>
      </c>
      <c r="AI39" s="155"/>
      <c r="AJ39" s="155"/>
      <c r="AK39" s="155"/>
      <c r="AL39" s="155"/>
      <c r="AM39" s="155"/>
      <c r="AN39" s="155"/>
      <c r="AO39" s="155">
        <v>0</v>
      </c>
      <c r="AP39" s="155"/>
      <c r="AQ39" s="154">
        <f t="shared" si="7"/>
        <v>0</v>
      </c>
      <c r="AR39" s="154"/>
      <c r="AS39" s="154"/>
      <c r="AT39" s="154"/>
      <c r="AU39" s="154">
        <v>0</v>
      </c>
      <c r="AV39" s="153">
        <f t="shared" si="8"/>
        <v>0</v>
      </c>
      <c r="AW39" s="153"/>
      <c r="AX39" s="153"/>
      <c r="AY39" s="153"/>
      <c r="AZ39" s="153">
        <v>0</v>
      </c>
      <c r="BA39" s="154">
        <f t="shared" si="9"/>
        <v>0</v>
      </c>
      <c r="BB39" s="154"/>
      <c r="BC39" s="154"/>
      <c r="BD39" s="154"/>
      <c r="BE39" s="154">
        <v>0</v>
      </c>
      <c r="BF39" s="154">
        <f t="shared" si="10"/>
        <v>0</v>
      </c>
      <c r="BG39" s="154"/>
      <c r="BH39" s="154"/>
      <c r="BI39" s="154"/>
      <c r="BJ39" s="154">
        <v>0</v>
      </c>
    </row>
    <row r="40" spans="1:62">
      <c r="A40" s="898"/>
      <c r="B40" s="907"/>
      <c r="C40" s="736"/>
      <c r="D40" s="736"/>
      <c r="E40" s="723"/>
      <c r="F40" s="58"/>
      <c r="G40" s="58"/>
      <c r="H40" s="58"/>
      <c r="I40" s="58"/>
      <c r="J40" s="58"/>
      <c r="K40" s="58"/>
      <c r="L40" s="58"/>
      <c r="M40" s="932"/>
      <c r="N40" s="59"/>
      <c r="O40" s="66"/>
      <c r="P40" s="58"/>
      <c r="Q40" s="58"/>
      <c r="R40" s="58"/>
      <c r="S40" s="58"/>
      <c r="T40" s="58"/>
      <c r="U40" s="58"/>
      <c r="V40" s="58"/>
      <c r="W40" s="739"/>
      <c r="X40" s="736"/>
      <c r="Y40" s="736"/>
      <c r="Z40" s="929"/>
      <c r="AA40" s="991"/>
      <c r="AB40" s="991"/>
      <c r="AC40" s="18"/>
      <c r="AD40" s="18" t="s">
        <v>486</v>
      </c>
      <c r="AE40" s="18" t="s">
        <v>17</v>
      </c>
      <c r="AF40" s="18" t="s">
        <v>246</v>
      </c>
      <c r="AG40" s="155">
        <f t="shared" si="6"/>
        <v>610.1</v>
      </c>
      <c r="AH40" s="155">
        <f t="shared" si="6"/>
        <v>574.29999999999995</v>
      </c>
      <c r="AI40" s="155"/>
      <c r="AJ40" s="155"/>
      <c r="AK40" s="155"/>
      <c r="AL40" s="155"/>
      <c r="AM40" s="155"/>
      <c r="AN40" s="155"/>
      <c r="AO40" s="155">
        <v>610.1</v>
      </c>
      <c r="AP40" s="155">
        <v>574.29999999999995</v>
      </c>
      <c r="AQ40" s="154">
        <f t="shared" si="7"/>
        <v>920</v>
      </c>
      <c r="AR40" s="154"/>
      <c r="AS40" s="154"/>
      <c r="AT40" s="154"/>
      <c r="AU40" s="154">
        <v>920</v>
      </c>
      <c r="AV40" s="153">
        <f t="shared" si="8"/>
        <v>920</v>
      </c>
      <c r="AW40" s="153"/>
      <c r="AX40" s="153"/>
      <c r="AY40" s="153"/>
      <c r="AZ40" s="153">
        <v>920</v>
      </c>
      <c r="BA40" s="154">
        <f t="shared" si="9"/>
        <v>920</v>
      </c>
      <c r="BB40" s="154"/>
      <c r="BC40" s="154"/>
      <c r="BD40" s="154"/>
      <c r="BE40" s="154">
        <v>920</v>
      </c>
      <c r="BF40" s="154">
        <f t="shared" si="10"/>
        <v>920</v>
      </c>
      <c r="BG40" s="154"/>
      <c r="BH40" s="154"/>
      <c r="BI40" s="154"/>
      <c r="BJ40" s="154">
        <v>920</v>
      </c>
    </row>
    <row r="41" spans="1:62">
      <c r="A41" s="898"/>
      <c r="B41" s="907"/>
      <c r="C41" s="736"/>
      <c r="D41" s="736"/>
      <c r="E41" s="723"/>
      <c r="F41" s="58"/>
      <c r="G41" s="58"/>
      <c r="H41" s="58"/>
      <c r="I41" s="58"/>
      <c r="J41" s="58"/>
      <c r="K41" s="58"/>
      <c r="L41" s="58"/>
      <c r="M41" s="932"/>
      <c r="N41" s="59"/>
      <c r="O41" s="66"/>
      <c r="P41" s="58"/>
      <c r="Q41" s="58"/>
      <c r="R41" s="58"/>
      <c r="S41" s="58"/>
      <c r="T41" s="58"/>
      <c r="U41" s="58"/>
      <c r="V41" s="58"/>
      <c r="W41" s="739"/>
      <c r="X41" s="736"/>
      <c r="Y41" s="736"/>
      <c r="Z41" s="929"/>
      <c r="AA41" s="991"/>
      <c r="AB41" s="991"/>
      <c r="AC41" s="18"/>
      <c r="AD41" s="18" t="s">
        <v>486</v>
      </c>
      <c r="AE41" s="18" t="s">
        <v>264</v>
      </c>
      <c r="AF41" s="18">
        <v>244</v>
      </c>
      <c r="AG41" s="155">
        <f t="shared" si="6"/>
        <v>0</v>
      </c>
      <c r="AH41" s="155">
        <f t="shared" si="6"/>
        <v>0</v>
      </c>
      <c r="AI41" s="155"/>
      <c r="AJ41" s="155"/>
      <c r="AK41" s="155"/>
      <c r="AL41" s="155"/>
      <c r="AM41" s="155"/>
      <c r="AN41" s="155"/>
      <c r="AO41" s="155">
        <v>0</v>
      </c>
      <c r="AP41" s="155"/>
      <c r="AQ41" s="154">
        <f t="shared" si="7"/>
        <v>0</v>
      </c>
      <c r="AR41" s="154"/>
      <c r="AS41" s="154"/>
      <c r="AT41" s="154"/>
      <c r="AU41" s="154">
        <v>0</v>
      </c>
      <c r="AV41" s="153">
        <f t="shared" si="8"/>
        <v>0</v>
      </c>
      <c r="AW41" s="153"/>
      <c r="AX41" s="153"/>
      <c r="AY41" s="153"/>
      <c r="AZ41" s="153">
        <v>0</v>
      </c>
      <c r="BA41" s="154">
        <f t="shared" si="9"/>
        <v>0</v>
      </c>
      <c r="BB41" s="154"/>
      <c r="BC41" s="154"/>
      <c r="BD41" s="154"/>
      <c r="BE41" s="154">
        <v>0</v>
      </c>
      <c r="BF41" s="154">
        <f t="shared" si="10"/>
        <v>0</v>
      </c>
      <c r="BG41" s="154"/>
      <c r="BH41" s="154"/>
      <c r="BI41" s="154"/>
      <c r="BJ41" s="154">
        <v>0</v>
      </c>
    </row>
    <row r="42" spans="1:62" ht="13.5" customHeight="1">
      <c r="A42" s="898"/>
      <c r="B42" s="907"/>
      <c r="C42" s="736"/>
      <c r="D42" s="736"/>
      <c r="E42" s="723"/>
      <c r="F42" s="58"/>
      <c r="G42" s="58"/>
      <c r="H42" s="58"/>
      <c r="I42" s="58"/>
      <c r="J42" s="58"/>
      <c r="K42" s="58"/>
      <c r="L42" s="58"/>
      <c r="M42" s="932"/>
      <c r="N42" s="59"/>
      <c r="O42" s="66"/>
      <c r="P42" s="58"/>
      <c r="Q42" s="58"/>
      <c r="R42" s="58"/>
      <c r="S42" s="58"/>
      <c r="T42" s="58"/>
      <c r="U42" s="58"/>
      <c r="V42" s="58"/>
      <c r="W42" s="739"/>
      <c r="X42" s="736"/>
      <c r="Y42" s="736"/>
      <c r="Z42" s="929"/>
      <c r="AA42" s="991"/>
      <c r="AB42" s="991"/>
      <c r="AC42" s="18"/>
      <c r="AD42" s="18" t="s">
        <v>486</v>
      </c>
      <c r="AE42" s="18" t="s">
        <v>429</v>
      </c>
      <c r="AF42" s="18" t="s">
        <v>246</v>
      </c>
      <c r="AG42" s="155">
        <f t="shared" si="6"/>
        <v>0</v>
      </c>
      <c r="AH42" s="155">
        <f t="shared" si="6"/>
        <v>0</v>
      </c>
      <c r="AI42" s="155"/>
      <c r="AJ42" s="155"/>
      <c r="AK42" s="155"/>
      <c r="AL42" s="155"/>
      <c r="AM42" s="155"/>
      <c r="AN42" s="155"/>
      <c r="AO42" s="155"/>
      <c r="AP42" s="155"/>
      <c r="AQ42" s="154">
        <f t="shared" si="7"/>
        <v>30</v>
      </c>
      <c r="AR42" s="154"/>
      <c r="AS42" s="154"/>
      <c r="AT42" s="154"/>
      <c r="AU42" s="154">
        <v>30</v>
      </c>
      <c r="AV42" s="153">
        <f t="shared" si="8"/>
        <v>30</v>
      </c>
      <c r="AW42" s="153"/>
      <c r="AX42" s="153"/>
      <c r="AY42" s="153"/>
      <c r="AZ42" s="153">
        <v>30</v>
      </c>
      <c r="BA42" s="154">
        <f t="shared" si="9"/>
        <v>30</v>
      </c>
      <c r="BB42" s="154"/>
      <c r="BC42" s="154"/>
      <c r="BD42" s="154"/>
      <c r="BE42" s="154">
        <v>30</v>
      </c>
      <c r="BF42" s="154">
        <f t="shared" si="10"/>
        <v>30</v>
      </c>
      <c r="BG42" s="154"/>
      <c r="BH42" s="154"/>
      <c r="BI42" s="154"/>
      <c r="BJ42" s="154">
        <v>30</v>
      </c>
    </row>
    <row r="43" spans="1:62" ht="13.5" customHeight="1">
      <c r="A43" s="898"/>
      <c r="B43" s="907"/>
      <c r="C43" s="736"/>
      <c r="D43" s="736"/>
      <c r="E43" s="723"/>
      <c r="F43" s="58"/>
      <c r="G43" s="58"/>
      <c r="H43" s="58"/>
      <c r="I43" s="58"/>
      <c r="J43" s="58"/>
      <c r="K43" s="58"/>
      <c r="L43" s="58"/>
      <c r="M43" s="932"/>
      <c r="N43" s="59"/>
      <c r="O43" s="66"/>
      <c r="P43" s="58"/>
      <c r="Q43" s="58"/>
      <c r="R43" s="58"/>
      <c r="S43" s="58"/>
      <c r="T43" s="58"/>
      <c r="U43" s="58"/>
      <c r="V43" s="58"/>
      <c r="W43" s="739"/>
      <c r="X43" s="736"/>
      <c r="Y43" s="736"/>
      <c r="Z43" s="929"/>
      <c r="AA43" s="992"/>
      <c r="AB43" s="992"/>
      <c r="AC43" s="18"/>
      <c r="AD43" s="18" t="s">
        <v>486</v>
      </c>
      <c r="AE43" s="18" t="s">
        <v>9</v>
      </c>
      <c r="AF43" s="18" t="s">
        <v>246</v>
      </c>
      <c r="AG43" s="155">
        <f t="shared" ref="AG43:AH120" si="11">AI43+AK43+AM43+AO43</f>
        <v>19.100000000000001</v>
      </c>
      <c r="AH43" s="155">
        <f t="shared" si="11"/>
        <v>19.100000000000001</v>
      </c>
      <c r="AI43" s="155"/>
      <c r="AJ43" s="155"/>
      <c r="AK43" s="155"/>
      <c r="AL43" s="155"/>
      <c r="AM43" s="155"/>
      <c r="AN43" s="155"/>
      <c r="AO43" s="155">
        <v>19.100000000000001</v>
      </c>
      <c r="AP43" s="155">
        <v>19.100000000000001</v>
      </c>
      <c r="AQ43" s="154">
        <f t="shared" ref="AQ43:AQ120" si="12">AR43+AS43+AT43+AU43</f>
        <v>0</v>
      </c>
      <c r="AR43" s="154"/>
      <c r="AS43" s="154"/>
      <c r="AT43" s="154"/>
      <c r="AU43" s="154"/>
      <c r="AV43" s="153">
        <f t="shared" ref="AV43:AV51" si="13">AW43+AX43+AY43+AZ43</f>
        <v>0</v>
      </c>
      <c r="AW43" s="153"/>
      <c r="AX43" s="153"/>
      <c r="AY43" s="153"/>
      <c r="AZ43" s="153"/>
      <c r="BA43" s="154">
        <f t="shared" si="9"/>
        <v>0</v>
      </c>
      <c r="BB43" s="154"/>
      <c r="BC43" s="154"/>
      <c r="BD43" s="154"/>
      <c r="BE43" s="154"/>
      <c r="BF43" s="154">
        <f t="shared" si="10"/>
        <v>0</v>
      </c>
      <c r="BG43" s="154"/>
      <c r="BH43" s="154"/>
      <c r="BI43" s="154"/>
      <c r="BJ43" s="154"/>
    </row>
    <row r="44" spans="1:62" ht="13.5" customHeight="1">
      <c r="A44" s="898"/>
      <c r="B44" s="907"/>
      <c r="C44" s="736"/>
      <c r="D44" s="736"/>
      <c r="E44" s="723"/>
      <c r="F44" s="58"/>
      <c r="G44" s="58"/>
      <c r="H44" s="58"/>
      <c r="I44" s="58"/>
      <c r="J44" s="58"/>
      <c r="K44" s="58"/>
      <c r="L44" s="58"/>
      <c r="M44" s="932"/>
      <c r="N44" s="59"/>
      <c r="O44" s="66"/>
      <c r="P44" s="58"/>
      <c r="Q44" s="58"/>
      <c r="R44" s="58"/>
      <c r="S44" s="58"/>
      <c r="T44" s="58"/>
      <c r="U44" s="58"/>
      <c r="V44" s="58"/>
      <c r="W44" s="739"/>
      <c r="X44" s="736"/>
      <c r="Y44" s="736"/>
      <c r="Z44" s="929"/>
      <c r="AA44" s="68"/>
      <c r="AB44" s="68"/>
      <c r="AC44" s="18"/>
      <c r="AD44" s="18" t="s">
        <v>486</v>
      </c>
      <c r="AE44" s="18" t="s">
        <v>280</v>
      </c>
      <c r="AF44" s="18" t="s">
        <v>262</v>
      </c>
      <c r="AG44" s="155">
        <f t="shared" si="11"/>
        <v>764.2</v>
      </c>
      <c r="AH44" s="155">
        <f t="shared" si="11"/>
        <v>764.2</v>
      </c>
      <c r="AI44" s="155"/>
      <c r="AJ44" s="155"/>
      <c r="AK44" s="155"/>
      <c r="AL44" s="155"/>
      <c r="AM44" s="155"/>
      <c r="AN44" s="155"/>
      <c r="AO44" s="155">
        <v>764.2</v>
      </c>
      <c r="AP44" s="155">
        <v>764.2</v>
      </c>
      <c r="AQ44" s="154">
        <f t="shared" si="12"/>
        <v>0</v>
      </c>
      <c r="AR44" s="154"/>
      <c r="AS44" s="154"/>
      <c r="AT44" s="154"/>
      <c r="AU44" s="154"/>
      <c r="AV44" s="153">
        <f t="shared" si="13"/>
        <v>0</v>
      </c>
      <c r="AW44" s="153"/>
      <c r="AX44" s="153"/>
      <c r="AY44" s="153"/>
      <c r="AZ44" s="153"/>
      <c r="BA44" s="154">
        <f t="shared" si="9"/>
        <v>0</v>
      </c>
      <c r="BB44" s="154"/>
      <c r="BC44" s="154"/>
      <c r="BD44" s="154"/>
      <c r="BE44" s="154"/>
      <c r="BF44" s="154">
        <f t="shared" si="10"/>
        <v>0</v>
      </c>
      <c r="BG44" s="154"/>
      <c r="BH44" s="154"/>
      <c r="BI44" s="154"/>
      <c r="BJ44" s="154"/>
    </row>
    <row r="45" spans="1:62" ht="21.75" hidden="1" customHeight="1">
      <c r="A45" s="898"/>
      <c r="B45" s="907"/>
      <c r="C45" s="736"/>
      <c r="D45" s="736"/>
      <c r="E45" s="723"/>
      <c r="F45" s="58"/>
      <c r="G45" s="58"/>
      <c r="H45" s="58"/>
      <c r="I45" s="58"/>
      <c r="J45" s="58"/>
      <c r="K45" s="58"/>
      <c r="L45" s="58"/>
      <c r="M45" s="932"/>
      <c r="N45" s="59"/>
      <c r="O45" s="66"/>
      <c r="P45" s="58"/>
      <c r="Q45" s="58"/>
      <c r="R45" s="58"/>
      <c r="S45" s="58"/>
      <c r="T45" s="58"/>
      <c r="U45" s="58"/>
      <c r="V45" s="58"/>
      <c r="W45" s="739"/>
      <c r="X45" s="736"/>
      <c r="Y45" s="736"/>
      <c r="Z45" s="929"/>
      <c r="AA45" s="68"/>
      <c r="AB45" s="68"/>
      <c r="AC45" s="18"/>
      <c r="AD45" s="18" t="s">
        <v>486</v>
      </c>
      <c r="AE45" s="18" t="s">
        <v>300</v>
      </c>
      <c r="AF45" s="18" t="s">
        <v>261</v>
      </c>
      <c r="AG45" s="155">
        <f t="shared" si="11"/>
        <v>0</v>
      </c>
      <c r="AH45" s="155">
        <f t="shared" si="11"/>
        <v>0</v>
      </c>
      <c r="AI45" s="155"/>
      <c r="AJ45" s="155"/>
      <c r="AK45" s="155"/>
      <c r="AL45" s="155"/>
      <c r="AM45" s="155"/>
      <c r="AN45" s="155"/>
      <c r="AO45" s="155"/>
      <c r="AP45" s="155"/>
      <c r="AQ45" s="154">
        <f t="shared" si="12"/>
        <v>0</v>
      </c>
      <c r="AR45" s="154"/>
      <c r="AS45" s="154"/>
      <c r="AT45" s="154"/>
      <c r="AU45" s="154"/>
      <c r="AV45" s="153">
        <f t="shared" si="13"/>
        <v>0</v>
      </c>
      <c r="AW45" s="153"/>
      <c r="AX45" s="153"/>
      <c r="AY45" s="153"/>
      <c r="AZ45" s="153"/>
      <c r="BA45" s="154">
        <f t="shared" si="9"/>
        <v>0</v>
      </c>
      <c r="BB45" s="154"/>
      <c r="BC45" s="154"/>
      <c r="BD45" s="154"/>
      <c r="BE45" s="154"/>
      <c r="BF45" s="154">
        <f t="shared" si="10"/>
        <v>0</v>
      </c>
      <c r="BG45" s="154"/>
      <c r="BH45" s="154"/>
      <c r="BI45" s="154"/>
      <c r="BJ45" s="154"/>
    </row>
    <row r="46" spans="1:62" ht="18.75" hidden="1" customHeight="1">
      <c r="A46" s="898"/>
      <c r="B46" s="907"/>
      <c r="C46" s="736"/>
      <c r="D46" s="736"/>
      <c r="E46" s="723"/>
      <c r="F46" s="58"/>
      <c r="G46" s="58"/>
      <c r="H46" s="58"/>
      <c r="I46" s="58"/>
      <c r="J46" s="58"/>
      <c r="K46" s="58"/>
      <c r="L46" s="58"/>
      <c r="M46" s="932"/>
      <c r="N46" s="59"/>
      <c r="O46" s="66"/>
      <c r="P46" s="58"/>
      <c r="Q46" s="58"/>
      <c r="R46" s="58"/>
      <c r="S46" s="58"/>
      <c r="T46" s="58"/>
      <c r="U46" s="58"/>
      <c r="V46" s="58"/>
      <c r="W46" s="739"/>
      <c r="X46" s="736"/>
      <c r="Y46" s="736"/>
      <c r="Z46" s="929"/>
      <c r="AA46" s="68"/>
      <c r="AB46" s="68"/>
      <c r="AC46" s="18"/>
      <c r="AD46" s="18" t="s">
        <v>486</v>
      </c>
      <c r="AE46" s="18" t="s">
        <v>301</v>
      </c>
      <c r="AF46" s="18" t="s">
        <v>246</v>
      </c>
      <c r="AG46" s="155">
        <f t="shared" si="11"/>
        <v>0</v>
      </c>
      <c r="AH46" s="155">
        <f t="shared" si="11"/>
        <v>0</v>
      </c>
      <c r="AI46" s="155"/>
      <c r="AJ46" s="155"/>
      <c r="AK46" s="155"/>
      <c r="AL46" s="155"/>
      <c r="AM46" s="155"/>
      <c r="AN46" s="155"/>
      <c r="AO46" s="155"/>
      <c r="AP46" s="155"/>
      <c r="AQ46" s="154">
        <f t="shared" si="12"/>
        <v>0</v>
      </c>
      <c r="AR46" s="154"/>
      <c r="AS46" s="154"/>
      <c r="AT46" s="154"/>
      <c r="AU46" s="154"/>
      <c r="AV46" s="153">
        <f t="shared" si="13"/>
        <v>0</v>
      </c>
      <c r="AW46" s="153"/>
      <c r="AX46" s="153"/>
      <c r="AY46" s="153"/>
      <c r="AZ46" s="153"/>
      <c r="BA46" s="154">
        <f t="shared" si="9"/>
        <v>0</v>
      </c>
      <c r="BB46" s="154"/>
      <c r="BC46" s="154"/>
      <c r="BD46" s="154"/>
      <c r="BE46" s="154"/>
      <c r="BF46" s="154">
        <f t="shared" si="10"/>
        <v>0</v>
      </c>
      <c r="BG46" s="154"/>
      <c r="BH46" s="154"/>
      <c r="BI46" s="154"/>
      <c r="BJ46" s="154"/>
    </row>
    <row r="47" spans="1:62" ht="18" hidden="1" customHeight="1">
      <c r="A47" s="898"/>
      <c r="B47" s="907"/>
      <c r="C47" s="736"/>
      <c r="D47" s="736"/>
      <c r="E47" s="723"/>
      <c r="F47" s="58"/>
      <c r="G47" s="58"/>
      <c r="H47" s="58"/>
      <c r="I47" s="58"/>
      <c r="J47" s="58"/>
      <c r="K47" s="58"/>
      <c r="L47" s="58"/>
      <c r="M47" s="932"/>
      <c r="N47" s="59"/>
      <c r="O47" s="66"/>
      <c r="P47" s="58"/>
      <c r="Q47" s="58"/>
      <c r="R47" s="58"/>
      <c r="S47" s="58"/>
      <c r="T47" s="58"/>
      <c r="U47" s="58"/>
      <c r="V47" s="58"/>
      <c r="W47" s="739"/>
      <c r="X47" s="736"/>
      <c r="Y47" s="736"/>
      <c r="Z47" s="929"/>
      <c r="AA47" s="68"/>
      <c r="AB47" s="68"/>
      <c r="AC47" s="18"/>
      <c r="AD47" s="18" t="s">
        <v>486</v>
      </c>
      <c r="AE47" s="18" t="s">
        <v>311</v>
      </c>
      <c r="AF47" s="18" t="s">
        <v>246</v>
      </c>
      <c r="AG47" s="155">
        <f t="shared" si="11"/>
        <v>0</v>
      </c>
      <c r="AH47" s="155">
        <f t="shared" si="11"/>
        <v>0</v>
      </c>
      <c r="AI47" s="155"/>
      <c r="AJ47" s="155"/>
      <c r="AK47" s="155"/>
      <c r="AL47" s="155"/>
      <c r="AM47" s="155"/>
      <c r="AN47" s="155"/>
      <c r="AO47" s="155"/>
      <c r="AP47" s="155"/>
      <c r="AQ47" s="154">
        <f t="shared" si="12"/>
        <v>0</v>
      </c>
      <c r="AR47" s="154"/>
      <c r="AS47" s="154"/>
      <c r="AT47" s="154"/>
      <c r="AU47" s="154"/>
      <c r="AV47" s="153">
        <f t="shared" si="13"/>
        <v>0</v>
      </c>
      <c r="AW47" s="153"/>
      <c r="AX47" s="153"/>
      <c r="AY47" s="153"/>
      <c r="AZ47" s="153"/>
      <c r="BA47" s="154">
        <f t="shared" si="9"/>
        <v>0</v>
      </c>
      <c r="BB47" s="154"/>
      <c r="BC47" s="154"/>
      <c r="BD47" s="154"/>
      <c r="BE47" s="154"/>
      <c r="BF47" s="154">
        <f t="shared" si="10"/>
        <v>0</v>
      </c>
      <c r="BG47" s="154"/>
      <c r="BH47" s="154"/>
      <c r="BI47" s="154"/>
      <c r="BJ47" s="154"/>
    </row>
    <row r="48" spans="1:62" ht="15.75" hidden="1" customHeight="1">
      <c r="A48" s="898"/>
      <c r="B48" s="907"/>
      <c r="C48" s="736"/>
      <c r="D48" s="736"/>
      <c r="E48" s="723"/>
      <c r="F48" s="58"/>
      <c r="G48" s="58"/>
      <c r="H48" s="58"/>
      <c r="I48" s="58"/>
      <c r="J48" s="58"/>
      <c r="K48" s="58"/>
      <c r="L48" s="58"/>
      <c r="M48" s="932"/>
      <c r="N48" s="59"/>
      <c r="O48" s="66"/>
      <c r="P48" s="58"/>
      <c r="Q48" s="58"/>
      <c r="R48" s="58"/>
      <c r="S48" s="58"/>
      <c r="T48" s="58"/>
      <c r="U48" s="58"/>
      <c r="V48" s="58"/>
      <c r="W48" s="739"/>
      <c r="X48" s="736"/>
      <c r="Y48" s="736"/>
      <c r="Z48" s="929"/>
      <c r="AA48" s="68"/>
      <c r="AB48" s="68"/>
      <c r="AC48" s="18"/>
      <c r="AD48" s="18" t="s">
        <v>486</v>
      </c>
      <c r="AE48" s="18" t="s">
        <v>291</v>
      </c>
      <c r="AF48" s="18" t="s">
        <v>262</v>
      </c>
      <c r="AG48" s="155">
        <f t="shared" si="11"/>
        <v>0</v>
      </c>
      <c r="AH48" s="155">
        <f t="shared" si="11"/>
        <v>0</v>
      </c>
      <c r="AI48" s="155"/>
      <c r="AJ48" s="155"/>
      <c r="AK48" s="155"/>
      <c r="AL48" s="155"/>
      <c r="AM48" s="155"/>
      <c r="AN48" s="155"/>
      <c r="AO48" s="155"/>
      <c r="AP48" s="155"/>
      <c r="AQ48" s="154">
        <f t="shared" si="12"/>
        <v>0</v>
      </c>
      <c r="AR48" s="154"/>
      <c r="AS48" s="154"/>
      <c r="AT48" s="154"/>
      <c r="AU48" s="154"/>
      <c r="AV48" s="153">
        <f t="shared" si="13"/>
        <v>0</v>
      </c>
      <c r="AW48" s="153"/>
      <c r="AX48" s="153"/>
      <c r="AY48" s="153"/>
      <c r="AZ48" s="153"/>
      <c r="BA48" s="154">
        <f t="shared" si="9"/>
        <v>0</v>
      </c>
      <c r="BB48" s="154"/>
      <c r="BC48" s="154"/>
      <c r="BD48" s="154"/>
      <c r="BE48" s="154"/>
      <c r="BF48" s="154">
        <f t="shared" si="10"/>
        <v>0</v>
      </c>
      <c r="BG48" s="154"/>
      <c r="BH48" s="154"/>
      <c r="BI48" s="154"/>
      <c r="BJ48" s="154"/>
    </row>
    <row r="49" spans="1:62" ht="13.5" customHeight="1">
      <c r="A49" s="898"/>
      <c r="B49" s="907"/>
      <c r="C49" s="736"/>
      <c r="D49" s="736"/>
      <c r="E49" s="723"/>
      <c r="F49" s="58"/>
      <c r="G49" s="58"/>
      <c r="H49" s="58"/>
      <c r="I49" s="58"/>
      <c r="J49" s="58"/>
      <c r="K49" s="58"/>
      <c r="L49" s="58"/>
      <c r="M49" s="932"/>
      <c r="N49" s="59"/>
      <c r="O49" s="66"/>
      <c r="P49" s="58"/>
      <c r="Q49" s="58"/>
      <c r="R49" s="58"/>
      <c r="S49" s="58"/>
      <c r="T49" s="58"/>
      <c r="U49" s="58"/>
      <c r="V49" s="58"/>
      <c r="W49" s="739"/>
      <c r="X49" s="736"/>
      <c r="Y49" s="736"/>
      <c r="Z49" s="929"/>
      <c r="AA49" s="68"/>
      <c r="AB49" s="68"/>
      <c r="AC49" s="18"/>
      <c r="AD49" s="18" t="s">
        <v>486</v>
      </c>
      <c r="AE49" s="18" t="s">
        <v>223</v>
      </c>
      <c r="AF49" s="18" t="s">
        <v>246</v>
      </c>
      <c r="AG49" s="155">
        <f t="shared" si="11"/>
        <v>580</v>
      </c>
      <c r="AH49" s="155">
        <f t="shared" si="11"/>
        <v>580</v>
      </c>
      <c r="AI49" s="155"/>
      <c r="AJ49" s="155"/>
      <c r="AK49" s="155">
        <v>580</v>
      </c>
      <c r="AL49" s="155">
        <v>580</v>
      </c>
      <c r="AM49" s="155"/>
      <c r="AN49" s="155"/>
      <c r="AO49" s="155">
        <v>0</v>
      </c>
      <c r="AP49" s="155"/>
      <c r="AQ49" s="154">
        <f t="shared" si="12"/>
        <v>0</v>
      </c>
      <c r="AR49" s="154"/>
      <c r="AS49" s="154"/>
      <c r="AT49" s="154"/>
      <c r="AU49" s="154"/>
      <c r="AV49" s="153">
        <f t="shared" si="13"/>
        <v>0</v>
      </c>
      <c r="AW49" s="153"/>
      <c r="AX49" s="153"/>
      <c r="AY49" s="153"/>
      <c r="AZ49" s="153"/>
      <c r="BA49" s="154">
        <f t="shared" si="9"/>
        <v>0</v>
      </c>
      <c r="BB49" s="154"/>
      <c r="BC49" s="154"/>
      <c r="BD49" s="154"/>
      <c r="BE49" s="154"/>
      <c r="BF49" s="154">
        <f t="shared" si="10"/>
        <v>0</v>
      </c>
      <c r="BG49" s="154"/>
      <c r="BH49" s="154"/>
      <c r="BI49" s="154"/>
      <c r="BJ49" s="154"/>
    </row>
    <row r="50" spans="1:62" ht="15" customHeight="1">
      <c r="A50" s="899"/>
      <c r="B50" s="908"/>
      <c r="C50" s="877"/>
      <c r="D50" s="877"/>
      <c r="E50" s="868"/>
      <c r="F50" s="58"/>
      <c r="G50" s="58"/>
      <c r="H50" s="58"/>
      <c r="I50" s="58"/>
      <c r="J50" s="58"/>
      <c r="K50" s="58"/>
      <c r="L50" s="58"/>
      <c r="M50" s="933"/>
      <c r="N50" s="59"/>
      <c r="O50" s="66"/>
      <c r="P50" s="58"/>
      <c r="Q50" s="58"/>
      <c r="R50" s="58"/>
      <c r="S50" s="58"/>
      <c r="T50" s="58"/>
      <c r="U50" s="58"/>
      <c r="V50" s="58"/>
      <c r="W50" s="869"/>
      <c r="X50" s="877"/>
      <c r="Y50" s="877"/>
      <c r="Z50" s="930"/>
      <c r="AA50" s="68"/>
      <c r="AB50" s="68"/>
      <c r="AC50" s="18"/>
      <c r="AD50" s="18"/>
      <c r="AE50" s="18"/>
      <c r="AF50" s="18"/>
      <c r="AG50" s="155">
        <f t="shared" si="11"/>
        <v>1973.4</v>
      </c>
      <c r="AH50" s="155">
        <f t="shared" si="11"/>
        <v>0</v>
      </c>
      <c r="AI50" s="155"/>
      <c r="AJ50" s="155"/>
      <c r="AK50" s="155">
        <v>580</v>
      </c>
      <c r="AL50" s="155"/>
      <c r="AM50" s="155"/>
      <c r="AN50" s="155"/>
      <c r="AO50" s="155">
        <f>SUM(AO38:AO49)</f>
        <v>1393.4</v>
      </c>
      <c r="AP50" s="155"/>
      <c r="AQ50" s="154">
        <f t="shared" si="12"/>
        <v>950</v>
      </c>
      <c r="AR50" s="154"/>
      <c r="AS50" s="154"/>
      <c r="AT50" s="154"/>
      <c r="AU50" s="154">
        <f>SUM(AU38:AU49)</f>
        <v>950</v>
      </c>
      <c r="AV50" s="153">
        <f t="shared" si="13"/>
        <v>950</v>
      </c>
      <c r="AW50" s="153"/>
      <c r="AX50" s="153"/>
      <c r="AY50" s="153"/>
      <c r="AZ50" s="153">
        <f>SUM(AZ38:AZ49)</f>
        <v>950</v>
      </c>
      <c r="BA50" s="154">
        <f t="shared" si="9"/>
        <v>950</v>
      </c>
      <c r="BB50" s="154"/>
      <c r="BC50" s="154"/>
      <c r="BD50" s="154"/>
      <c r="BE50" s="154">
        <f>SUM(BE38:BE49)</f>
        <v>950</v>
      </c>
      <c r="BF50" s="154">
        <f t="shared" si="10"/>
        <v>950</v>
      </c>
      <c r="BG50" s="154"/>
      <c r="BH50" s="154"/>
      <c r="BI50" s="154"/>
      <c r="BJ50" s="154">
        <f>SUM(BJ38:BJ49)</f>
        <v>950</v>
      </c>
    </row>
    <row r="51" spans="1:62" ht="64.5" customHeight="1">
      <c r="A51" s="1035" t="s">
        <v>315</v>
      </c>
      <c r="B51" s="17">
        <v>6509</v>
      </c>
      <c r="C51" s="958" t="s">
        <v>459</v>
      </c>
      <c r="D51" s="57" t="s">
        <v>240</v>
      </c>
      <c r="E51" s="57" t="s">
        <v>460</v>
      </c>
      <c r="F51" s="58"/>
      <c r="G51" s="58"/>
      <c r="H51" s="58"/>
      <c r="I51" s="58"/>
      <c r="J51" s="58"/>
      <c r="K51" s="58"/>
      <c r="L51" s="58"/>
      <c r="M51" s="63" t="s">
        <v>324</v>
      </c>
      <c r="N51" s="59" t="s">
        <v>284</v>
      </c>
      <c r="O51" s="59" t="s">
        <v>373</v>
      </c>
      <c r="P51" s="58">
        <v>11</v>
      </c>
      <c r="Q51" s="58"/>
      <c r="R51" s="58"/>
      <c r="S51" s="58"/>
      <c r="T51" s="58"/>
      <c r="U51" s="58"/>
      <c r="V51" s="58"/>
      <c r="W51" s="958" t="s">
        <v>462</v>
      </c>
      <c r="X51" s="57" t="s">
        <v>422</v>
      </c>
      <c r="Y51" s="57" t="s">
        <v>464</v>
      </c>
      <c r="Z51" s="69" t="s">
        <v>479</v>
      </c>
      <c r="AA51" s="69" t="s">
        <v>284</v>
      </c>
      <c r="AB51" s="69" t="s">
        <v>421</v>
      </c>
      <c r="AC51" s="18"/>
      <c r="AD51" s="18" t="s">
        <v>222</v>
      </c>
      <c r="AE51" s="18" t="s">
        <v>267</v>
      </c>
      <c r="AF51" s="18" t="s">
        <v>246</v>
      </c>
      <c r="AG51" s="155">
        <f t="shared" si="11"/>
        <v>0</v>
      </c>
      <c r="AH51" s="155">
        <f t="shared" si="11"/>
        <v>0</v>
      </c>
      <c r="AI51" s="155"/>
      <c r="AJ51" s="155"/>
      <c r="AK51" s="155"/>
      <c r="AL51" s="155"/>
      <c r="AM51" s="155"/>
      <c r="AN51" s="155"/>
      <c r="AO51" s="155">
        <v>0</v>
      </c>
      <c r="AP51" s="155"/>
      <c r="AQ51" s="154">
        <f t="shared" si="12"/>
        <v>0</v>
      </c>
      <c r="AR51" s="154"/>
      <c r="AS51" s="154"/>
      <c r="AT51" s="154"/>
      <c r="AU51" s="154">
        <v>0</v>
      </c>
      <c r="AV51" s="153">
        <f t="shared" si="13"/>
        <v>0</v>
      </c>
      <c r="AW51" s="153"/>
      <c r="AX51" s="153"/>
      <c r="AY51" s="153"/>
      <c r="AZ51" s="153">
        <v>0</v>
      </c>
      <c r="BA51" s="154">
        <f t="shared" si="9"/>
        <v>0</v>
      </c>
      <c r="BB51" s="154"/>
      <c r="BC51" s="154"/>
      <c r="BD51" s="154"/>
      <c r="BE51" s="154">
        <v>0</v>
      </c>
      <c r="BF51" s="154">
        <f t="shared" si="10"/>
        <v>0</v>
      </c>
      <c r="BG51" s="154"/>
      <c r="BH51" s="154"/>
      <c r="BI51" s="154"/>
      <c r="BJ51" s="154">
        <v>0</v>
      </c>
    </row>
    <row r="52" spans="1:62">
      <c r="A52" s="1036"/>
      <c r="B52" s="505"/>
      <c r="C52" s="739"/>
      <c r="D52" s="57"/>
      <c r="E52" s="57"/>
      <c r="F52" s="58"/>
      <c r="G52" s="58"/>
      <c r="H52" s="58"/>
      <c r="I52" s="58"/>
      <c r="J52" s="58"/>
      <c r="K52" s="58"/>
      <c r="L52" s="58"/>
      <c r="M52" s="509"/>
      <c r="N52" s="59"/>
      <c r="O52" s="59"/>
      <c r="P52" s="58"/>
      <c r="Q52" s="58"/>
      <c r="R52" s="58"/>
      <c r="S52" s="58"/>
      <c r="T52" s="58"/>
      <c r="U52" s="58"/>
      <c r="V52" s="58"/>
      <c r="W52" s="739"/>
      <c r="X52" s="57"/>
      <c r="Y52" s="57"/>
      <c r="Z52" s="510"/>
      <c r="AA52" s="69"/>
      <c r="AB52" s="69"/>
      <c r="AC52" s="18"/>
      <c r="AD52" s="18" t="s">
        <v>222</v>
      </c>
      <c r="AE52" s="18" t="s">
        <v>298</v>
      </c>
      <c r="AF52" s="18">
        <v>360</v>
      </c>
      <c r="AG52" s="155"/>
      <c r="AH52" s="155">
        <f t="shared" si="11"/>
        <v>0</v>
      </c>
      <c r="AI52" s="155"/>
      <c r="AJ52" s="155"/>
      <c r="AK52" s="155"/>
      <c r="AL52" s="155"/>
      <c r="AM52" s="155"/>
      <c r="AN52" s="155"/>
      <c r="AO52" s="155"/>
      <c r="AP52" s="155"/>
      <c r="AQ52" s="154">
        <f t="shared" si="12"/>
        <v>0</v>
      </c>
      <c r="AR52" s="154"/>
      <c r="AS52" s="154"/>
      <c r="AT52" s="154"/>
      <c r="AU52" s="154">
        <v>0</v>
      </c>
      <c r="AV52" s="153"/>
      <c r="AW52" s="153"/>
      <c r="AX52" s="153"/>
      <c r="AY52" s="153"/>
      <c r="AZ52" s="153"/>
      <c r="BA52" s="154"/>
      <c r="BB52" s="154"/>
      <c r="BC52" s="154"/>
      <c r="BD52" s="154"/>
      <c r="BE52" s="154"/>
      <c r="BF52" s="154"/>
      <c r="BG52" s="154"/>
      <c r="BH52" s="154"/>
      <c r="BI52" s="154"/>
      <c r="BJ52" s="154"/>
    </row>
    <row r="53" spans="1:62">
      <c r="A53" s="1037"/>
      <c r="B53" s="505"/>
      <c r="C53" s="869"/>
      <c r="D53" s="57"/>
      <c r="E53" s="57"/>
      <c r="F53" s="58"/>
      <c r="G53" s="58"/>
      <c r="H53" s="58"/>
      <c r="I53" s="58"/>
      <c r="J53" s="58"/>
      <c r="K53" s="58"/>
      <c r="L53" s="58"/>
      <c r="M53" s="509"/>
      <c r="N53" s="59"/>
      <c r="O53" s="59"/>
      <c r="P53" s="58"/>
      <c r="Q53" s="58"/>
      <c r="R53" s="58"/>
      <c r="S53" s="58"/>
      <c r="T53" s="58"/>
      <c r="U53" s="58"/>
      <c r="V53" s="58"/>
      <c r="W53" s="869"/>
      <c r="X53" s="57"/>
      <c r="Y53" s="57"/>
      <c r="Z53" s="510"/>
      <c r="AA53" s="69"/>
      <c r="AB53" s="69"/>
      <c r="AC53" s="18"/>
      <c r="AD53" s="18" t="s">
        <v>222</v>
      </c>
      <c r="AE53" s="18" t="s">
        <v>298</v>
      </c>
      <c r="AF53" s="18">
        <v>240</v>
      </c>
      <c r="AG53" s="155"/>
      <c r="AH53" s="155">
        <f t="shared" si="11"/>
        <v>0</v>
      </c>
      <c r="AI53" s="155"/>
      <c r="AJ53" s="155"/>
      <c r="AK53" s="155"/>
      <c r="AL53" s="155"/>
      <c r="AM53" s="155"/>
      <c r="AN53" s="155"/>
      <c r="AO53" s="155"/>
      <c r="AP53" s="155"/>
      <c r="AQ53" s="154"/>
      <c r="AR53" s="154"/>
      <c r="AS53" s="154"/>
      <c r="AT53" s="154"/>
      <c r="AU53" s="154"/>
      <c r="AV53" s="153"/>
      <c r="AW53" s="153"/>
      <c r="AX53" s="153"/>
      <c r="AY53" s="153"/>
      <c r="AZ53" s="153"/>
      <c r="BA53" s="154"/>
      <c r="BB53" s="154"/>
      <c r="BC53" s="154"/>
      <c r="BD53" s="154"/>
      <c r="BE53" s="154"/>
      <c r="BF53" s="154"/>
      <c r="BG53" s="154"/>
      <c r="BH53" s="154"/>
      <c r="BI53" s="154"/>
      <c r="BJ53" s="154"/>
    </row>
    <row r="54" spans="1:62" ht="15.75" customHeight="1">
      <c r="A54" s="890" t="s">
        <v>316</v>
      </c>
      <c r="B54" s="891">
        <v>6513</v>
      </c>
      <c r="C54" s="912" t="s">
        <v>452</v>
      </c>
      <c r="D54" s="57" t="s">
        <v>422</v>
      </c>
      <c r="E54" s="894" t="s">
        <v>453</v>
      </c>
      <c r="F54" s="58"/>
      <c r="G54" s="58"/>
      <c r="H54" s="58"/>
      <c r="I54" s="58"/>
      <c r="J54" s="58"/>
      <c r="K54" s="58"/>
      <c r="L54" s="58"/>
      <c r="M54" s="953" t="s">
        <v>374</v>
      </c>
      <c r="N54" s="59" t="s">
        <v>284</v>
      </c>
      <c r="O54" s="59" t="s">
        <v>373</v>
      </c>
      <c r="P54" s="58" t="s">
        <v>424</v>
      </c>
      <c r="Q54" s="58"/>
      <c r="R54" s="58"/>
      <c r="S54" s="58"/>
      <c r="T54" s="58"/>
      <c r="U54" s="58"/>
      <c r="V54" s="58"/>
      <c r="W54" s="912" t="s">
        <v>357</v>
      </c>
      <c r="X54" s="57" t="s">
        <v>238</v>
      </c>
      <c r="Y54" s="696" t="s">
        <v>358</v>
      </c>
      <c r="Z54" s="983" t="s">
        <v>417</v>
      </c>
      <c r="AA54" s="70" t="s">
        <v>284</v>
      </c>
      <c r="AB54" s="70" t="s">
        <v>368</v>
      </c>
      <c r="AC54" s="18"/>
      <c r="AD54" s="18"/>
      <c r="AE54" s="18"/>
      <c r="AF54" s="18"/>
      <c r="AG54" s="155">
        <f t="shared" si="11"/>
        <v>0</v>
      </c>
      <c r="AH54" s="155">
        <f t="shared" si="11"/>
        <v>0</v>
      </c>
      <c r="AI54" s="155"/>
      <c r="AJ54" s="155"/>
      <c r="AK54" s="155"/>
      <c r="AL54" s="155"/>
      <c r="AM54" s="155"/>
      <c r="AN54" s="155"/>
      <c r="AO54" s="155"/>
      <c r="AP54" s="155"/>
      <c r="AQ54" s="154">
        <f t="shared" si="12"/>
        <v>0</v>
      </c>
      <c r="AR54" s="154"/>
      <c r="AS54" s="154"/>
      <c r="AT54" s="154"/>
      <c r="AU54" s="154"/>
      <c r="AV54" s="153">
        <f>AW54+AX54+AY54+AZ54</f>
        <v>0</v>
      </c>
      <c r="AW54" s="153"/>
      <c r="AX54" s="153"/>
      <c r="AY54" s="153"/>
      <c r="AZ54" s="153"/>
      <c r="BA54" s="154">
        <f>BB54+BC54+BD54+BE54</f>
        <v>0</v>
      </c>
      <c r="BB54" s="154"/>
      <c r="BC54" s="154"/>
      <c r="BD54" s="154"/>
      <c r="BE54" s="154"/>
      <c r="BF54" s="154">
        <f>BG54+BH54+BI54+BJ54</f>
        <v>0</v>
      </c>
      <c r="BG54" s="154"/>
      <c r="BH54" s="154"/>
      <c r="BI54" s="154"/>
      <c r="BJ54" s="154"/>
    </row>
    <row r="55" spans="1:62" ht="12.75" customHeight="1">
      <c r="A55" s="888"/>
      <c r="B55" s="892"/>
      <c r="C55" s="733"/>
      <c r="D55" s="58"/>
      <c r="E55" s="742"/>
      <c r="F55" s="58"/>
      <c r="G55" s="58"/>
      <c r="H55" s="58"/>
      <c r="I55" s="58"/>
      <c r="J55" s="58"/>
      <c r="K55" s="58"/>
      <c r="L55" s="58"/>
      <c r="M55" s="954"/>
      <c r="N55" s="71"/>
      <c r="O55" s="71"/>
      <c r="P55" s="71"/>
      <c r="Q55" s="58"/>
      <c r="R55" s="58"/>
      <c r="S55" s="58"/>
      <c r="T55" s="58"/>
      <c r="U55" s="58"/>
      <c r="V55" s="58"/>
      <c r="W55" s="733"/>
      <c r="X55" s="58"/>
      <c r="Y55" s="935"/>
      <c r="Z55" s="984"/>
      <c r="AA55" s="58"/>
      <c r="AB55" s="58"/>
      <c r="AC55" s="18"/>
      <c r="AD55" s="18" t="s">
        <v>484</v>
      </c>
      <c r="AE55" s="18"/>
      <c r="AF55" s="18"/>
      <c r="AG55" s="154">
        <f>AG56+AG59+AG62+AG57+AG58+AG61</f>
        <v>3556.1</v>
      </c>
      <c r="AH55" s="155">
        <f t="shared" si="11"/>
        <v>3549.8999999999996</v>
      </c>
      <c r="AI55" s="154">
        <f>AI56+AI59+AI62+AI57</f>
        <v>0</v>
      </c>
      <c r="AJ55" s="154"/>
      <c r="AK55" s="154">
        <f>AK56+AK59+AK62+AK57+AK61</f>
        <v>2959.2</v>
      </c>
      <c r="AL55" s="154">
        <f>AL56+AL59+AL62+AL57+AL61</f>
        <v>2959.2</v>
      </c>
      <c r="AM55" s="154">
        <f>AM56+AM59+AM62+AM57</f>
        <v>0</v>
      </c>
      <c r="AN55" s="154"/>
      <c r="AO55" s="154">
        <f t="shared" ref="AO55:BE55" si="14">AO56+AO59+AO62+AO57+AO58</f>
        <v>596.9</v>
      </c>
      <c r="AP55" s="154">
        <f t="shared" si="14"/>
        <v>590.70000000000005</v>
      </c>
      <c r="AQ55" s="154">
        <f t="shared" si="14"/>
        <v>5287.2</v>
      </c>
      <c r="AR55" s="154">
        <f t="shared" si="14"/>
        <v>0</v>
      </c>
      <c r="AS55" s="154">
        <f t="shared" si="14"/>
        <v>4957.2</v>
      </c>
      <c r="AT55" s="154">
        <f t="shared" si="14"/>
        <v>0</v>
      </c>
      <c r="AU55" s="154">
        <f t="shared" si="14"/>
        <v>330</v>
      </c>
      <c r="AV55" s="154">
        <f t="shared" si="14"/>
        <v>330</v>
      </c>
      <c r="AW55" s="154">
        <f t="shared" si="14"/>
        <v>0</v>
      </c>
      <c r="AX55" s="154">
        <f t="shared" si="14"/>
        <v>0</v>
      </c>
      <c r="AY55" s="154">
        <f t="shared" si="14"/>
        <v>0</v>
      </c>
      <c r="AZ55" s="154">
        <f t="shared" si="14"/>
        <v>330</v>
      </c>
      <c r="BA55" s="154">
        <f t="shared" si="14"/>
        <v>330</v>
      </c>
      <c r="BB55" s="154">
        <f t="shared" si="14"/>
        <v>0</v>
      </c>
      <c r="BC55" s="154">
        <f t="shared" si="14"/>
        <v>0</v>
      </c>
      <c r="BD55" s="154">
        <f t="shared" si="14"/>
        <v>0</v>
      </c>
      <c r="BE55" s="154">
        <f t="shared" si="14"/>
        <v>330</v>
      </c>
      <c r="BF55" s="154">
        <f>BF56+BF59+BF62+BF57+BF58</f>
        <v>330</v>
      </c>
      <c r="BG55" s="154">
        <f>BG56+BG59+BG62+BG57+BG58</f>
        <v>0</v>
      </c>
      <c r="BH55" s="154">
        <f>BH56+BH59+BH62+BH57+BH58</f>
        <v>0</v>
      </c>
      <c r="BI55" s="154">
        <f>BI56+BI59+BI62+BI57+BI58</f>
        <v>0</v>
      </c>
      <c r="BJ55" s="154">
        <f>BJ56+BJ59+BJ62+BJ57+BJ58</f>
        <v>330</v>
      </c>
    </row>
    <row r="56" spans="1:62" ht="12.75" customHeight="1">
      <c r="A56" s="888"/>
      <c r="B56" s="892"/>
      <c r="C56" s="733"/>
      <c r="D56" s="58"/>
      <c r="E56" s="742"/>
      <c r="F56" s="58"/>
      <c r="G56" s="58"/>
      <c r="H56" s="58"/>
      <c r="I56" s="58"/>
      <c r="J56" s="58"/>
      <c r="K56" s="58"/>
      <c r="L56" s="58"/>
      <c r="M56" s="954"/>
      <c r="N56" s="59"/>
      <c r="O56" s="59"/>
      <c r="P56" s="58"/>
      <c r="Q56" s="58"/>
      <c r="R56" s="58"/>
      <c r="S56" s="58"/>
      <c r="T56" s="58"/>
      <c r="U56" s="58"/>
      <c r="V56" s="58"/>
      <c r="W56" s="733"/>
      <c r="X56" s="58"/>
      <c r="Y56" s="935"/>
      <c r="Z56" s="984"/>
      <c r="AA56" s="58"/>
      <c r="AB56" s="58"/>
      <c r="AC56" s="18"/>
      <c r="AD56" s="18" t="s">
        <v>484</v>
      </c>
      <c r="AE56" s="18" t="s">
        <v>202</v>
      </c>
      <c r="AF56" s="18" t="s">
        <v>246</v>
      </c>
      <c r="AG56" s="155">
        <f t="shared" si="11"/>
        <v>0</v>
      </c>
      <c r="AH56" s="155">
        <f t="shared" si="11"/>
        <v>0</v>
      </c>
      <c r="AI56" s="146"/>
      <c r="AJ56" s="146"/>
      <c r="AK56" s="146"/>
      <c r="AL56" s="146"/>
      <c r="AM56" s="146"/>
      <c r="AN56" s="146"/>
      <c r="AO56" s="146">
        <v>0</v>
      </c>
      <c r="AP56" s="155"/>
      <c r="AQ56" s="154">
        <f t="shared" si="12"/>
        <v>4957.2</v>
      </c>
      <c r="AR56" s="154"/>
      <c r="AS56" s="154">
        <v>4957.2</v>
      </c>
      <c r="AT56" s="154"/>
      <c r="AU56" s="148">
        <v>0</v>
      </c>
      <c r="AV56" s="153">
        <f>AW56+AX56+AY56+AZ56</f>
        <v>0</v>
      </c>
      <c r="AW56" s="153"/>
      <c r="AX56" s="153"/>
      <c r="AY56" s="153"/>
      <c r="AZ56" s="145">
        <v>0</v>
      </c>
      <c r="BA56" s="154">
        <f>BB56+BC56+BD56+BE56</f>
        <v>0</v>
      </c>
      <c r="BB56" s="154"/>
      <c r="BC56" s="154"/>
      <c r="BD56" s="154"/>
      <c r="BE56" s="148">
        <v>0</v>
      </c>
      <c r="BF56" s="154">
        <f>BG56+BH56+BI56+BJ56</f>
        <v>0</v>
      </c>
      <c r="BG56" s="154"/>
      <c r="BH56" s="154"/>
      <c r="BI56" s="154"/>
      <c r="BJ56" s="148">
        <v>0</v>
      </c>
    </row>
    <row r="57" spans="1:62" ht="12.75" customHeight="1">
      <c r="A57" s="888"/>
      <c r="B57" s="892"/>
      <c r="C57" s="733"/>
      <c r="D57" s="58"/>
      <c r="E57" s="742"/>
      <c r="F57" s="58"/>
      <c r="G57" s="58"/>
      <c r="H57" s="58"/>
      <c r="I57" s="58"/>
      <c r="J57" s="58"/>
      <c r="K57" s="58"/>
      <c r="L57" s="58"/>
      <c r="M57" s="954"/>
      <c r="N57" s="59"/>
      <c r="O57" s="59"/>
      <c r="P57" s="58"/>
      <c r="Q57" s="58"/>
      <c r="R57" s="58"/>
      <c r="S57" s="58"/>
      <c r="T57" s="58"/>
      <c r="U57" s="58"/>
      <c r="V57" s="58"/>
      <c r="W57" s="733"/>
      <c r="X57" s="58"/>
      <c r="Y57" s="935"/>
      <c r="Z57" s="984"/>
      <c r="AA57" s="58"/>
      <c r="AB57" s="58"/>
      <c r="AC57" s="18"/>
      <c r="AD57" s="18" t="s">
        <v>484</v>
      </c>
      <c r="AE57" s="18" t="s">
        <v>14</v>
      </c>
      <c r="AF57" s="18" t="s">
        <v>246</v>
      </c>
      <c r="AG57" s="155">
        <f t="shared" si="11"/>
        <v>170.6</v>
      </c>
      <c r="AH57" s="155">
        <f t="shared" si="11"/>
        <v>170.6</v>
      </c>
      <c r="AI57" s="146"/>
      <c r="AJ57" s="146"/>
      <c r="AK57" s="146"/>
      <c r="AL57" s="146"/>
      <c r="AM57" s="146"/>
      <c r="AN57" s="146"/>
      <c r="AO57" s="146">
        <v>170.6</v>
      </c>
      <c r="AP57" s="155">
        <v>170.6</v>
      </c>
      <c r="AQ57" s="154">
        <f t="shared" si="12"/>
        <v>300</v>
      </c>
      <c r="AR57" s="154"/>
      <c r="AS57" s="154"/>
      <c r="AT57" s="154"/>
      <c r="AU57" s="148">
        <v>300</v>
      </c>
      <c r="AV57" s="153">
        <f>AW57+AX57+AY57+AZ57</f>
        <v>300</v>
      </c>
      <c r="AW57" s="153"/>
      <c r="AX57" s="153"/>
      <c r="AY57" s="153"/>
      <c r="AZ57" s="145">
        <v>300</v>
      </c>
      <c r="BA57" s="154">
        <f>BB57+BC57+BD57+BE57</f>
        <v>300</v>
      </c>
      <c r="BB57" s="154"/>
      <c r="BC57" s="154"/>
      <c r="BD57" s="154"/>
      <c r="BE57" s="148">
        <v>300</v>
      </c>
      <c r="BF57" s="154">
        <f>BG57+BH57+BI57+BJ57</f>
        <v>300</v>
      </c>
      <c r="BG57" s="154"/>
      <c r="BH57" s="154"/>
      <c r="BI57" s="154"/>
      <c r="BJ57" s="148">
        <v>300</v>
      </c>
    </row>
    <row r="58" spans="1:62" ht="12.75" customHeight="1">
      <c r="A58" s="888"/>
      <c r="B58" s="892"/>
      <c r="C58" s="733"/>
      <c r="D58" s="58"/>
      <c r="E58" s="742"/>
      <c r="F58" s="58"/>
      <c r="G58" s="58"/>
      <c r="H58" s="58"/>
      <c r="I58" s="58"/>
      <c r="J58" s="58"/>
      <c r="K58" s="58"/>
      <c r="L58" s="58"/>
      <c r="M58" s="954"/>
      <c r="N58" s="59"/>
      <c r="O58" s="59"/>
      <c r="P58" s="58"/>
      <c r="Q58" s="58"/>
      <c r="R58" s="58"/>
      <c r="S58" s="58"/>
      <c r="T58" s="58"/>
      <c r="U58" s="58"/>
      <c r="V58" s="58"/>
      <c r="W58" s="733"/>
      <c r="X58" s="58"/>
      <c r="Y58" s="935"/>
      <c r="Z58" s="984"/>
      <c r="AA58" s="58"/>
      <c r="AB58" s="58"/>
      <c r="AC58" s="18"/>
      <c r="AD58" s="18" t="s">
        <v>484</v>
      </c>
      <c r="AE58" s="18" t="s">
        <v>18</v>
      </c>
      <c r="AF58" s="18">
        <v>240</v>
      </c>
      <c r="AG58" s="155">
        <f t="shared" si="11"/>
        <v>175.9</v>
      </c>
      <c r="AH58" s="155">
        <f t="shared" si="11"/>
        <v>169.7</v>
      </c>
      <c r="AI58" s="146"/>
      <c r="AJ58" s="146"/>
      <c r="AK58" s="146"/>
      <c r="AL58" s="146"/>
      <c r="AM58" s="146"/>
      <c r="AN58" s="146"/>
      <c r="AO58" s="146">
        <v>175.9</v>
      </c>
      <c r="AP58" s="155">
        <v>169.7</v>
      </c>
      <c r="AQ58" s="154">
        <f t="shared" si="12"/>
        <v>30</v>
      </c>
      <c r="AR58" s="154"/>
      <c r="AS58" s="154"/>
      <c r="AT58" s="154"/>
      <c r="AU58" s="148">
        <v>30</v>
      </c>
      <c r="AV58" s="153">
        <f>AW58+AX58+AY58+AZ58</f>
        <v>30</v>
      </c>
      <c r="AW58" s="153"/>
      <c r="AX58" s="153"/>
      <c r="AY58" s="153"/>
      <c r="AZ58" s="145">
        <v>30</v>
      </c>
      <c r="BA58" s="154">
        <f>BB58+BC58+BD58+BE58</f>
        <v>30</v>
      </c>
      <c r="BB58" s="154"/>
      <c r="BC58" s="154"/>
      <c r="BD58" s="154"/>
      <c r="BE58" s="148">
        <v>30</v>
      </c>
      <c r="BF58" s="154">
        <f>BG58+BH58+BI58+BJ58</f>
        <v>30</v>
      </c>
      <c r="BG58" s="154"/>
      <c r="BH58" s="154"/>
      <c r="BI58" s="154"/>
      <c r="BJ58" s="148">
        <v>30</v>
      </c>
    </row>
    <row r="59" spans="1:62" ht="12.75" customHeight="1">
      <c r="A59" s="888"/>
      <c r="B59" s="892"/>
      <c r="C59" s="733"/>
      <c r="D59" s="58"/>
      <c r="E59" s="742"/>
      <c r="F59" s="58"/>
      <c r="G59" s="58"/>
      <c r="H59" s="58"/>
      <c r="I59" s="58"/>
      <c r="J59" s="58"/>
      <c r="K59" s="58"/>
      <c r="L59" s="58"/>
      <c r="M59" s="954"/>
      <c r="N59" s="59"/>
      <c r="O59" s="59"/>
      <c r="P59" s="58"/>
      <c r="Q59" s="58"/>
      <c r="R59" s="58"/>
      <c r="S59" s="58"/>
      <c r="T59" s="58"/>
      <c r="U59" s="58"/>
      <c r="V59" s="58"/>
      <c r="W59" s="733"/>
      <c r="X59" s="58"/>
      <c r="Y59" s="935"/>
      <c r="Z59" s="984"/>
      <c r="AA59" s="58"/>
      <c r="AB59" s="58"/>
      <c r="AC59" s="18"/>
      <c r="AD59" s="18" t="s">
        <v>484</v>
      </c>
      <c r="AE59" s="18" t="s">
        <v>304</v>
      </c>
      <c r="AF59" s="18" t="s">
        <v>246</v>
      </c>
      <c r="AG59" s="155">
        <f t="shared" si="11"/>
        <v>0</v>
      </c>
      <c r="AH59" s="155">
        <f t="shared" si="11"/>
        <v>0</v>
      </c>
      <c r="AI59" s="146"/>
      <c r="AJ59" s="146"/>
      <c r="AK59" s="146"/>
      <c r="AL59" s="146"/>
      <c r="AM59" s="146"/>
      <c r="AN59" s="146"/>
      <c r="AO59" s="146"/>
      <c r="AP59" s="155"/>
      <c r="AQ59" s="154">
        <f t="shared" si="12"/>
        <v>0</v>
      </c>
      <c r="AR59" s="154"/>
      <c r="AS59" s="154"/>
      <c r="AT59" s="154"/>
      <c r="AU59" s="148"/>
      <c r="AV59" s="153">
        <f>AW59+AX59+AY59+AZ59</f>
        <v>0</v>
      </c>
      <c r="AW59" s="153"/>
      <c r="AX59" s="153"/>
      <c r="AY59" s="153"/>
      <c r="AZ59" s="145"/>
      <c r="BA59" s="154">
        <f>BB59+BC59+BD59+BE59</f>
        <v>0</v>
      </c>
      <c r="BB59" s="154"/>
      <c r="BC59" s="154"/>
      <c r="BD59" s="154"/>
      <c r="BE59" s="148"/>
      <c r="BF59" s="154">
        <f>BG59+BH59+BI59+BJ59</f>
        <v>0</v>
      </c>
      <c r="BG59" s="154"/>
      <c r="BH59" s="154"/>
      <c r="BI59" s="154"/>
      <c r="BJ59" s="148"/>
    </row>
    <row r="60" spans="1:62" ht="12.75" customHeight="1">
      <c r="A60" s="888"/>
      <c r="B60" s="892"/>
      <c r="C60" s="733"/>
      <c r="D60" s="58"/>
      <c r="E60" s="743"/>
      <c r="F60" s="58"/>
      <c r="G60" s="58"/>
      <c r="H60" s="58"/>
      <c r="I60" s="58"/>
      <c r="J60" s="58"/>
      <c r="K60" s="58"/>
      <c r="L60" s="58"/>
      <c r="M60" s="954"/>
      <c r="N60" s="59"/>
      <c r="O60" s="59"/>
      <c r="P60" s="58"/>
      <c r="Q60" s="58"/>
      <c r="R60" s="58"/>
      <c r="S60" s="58"/>
      <c r="T60" s="58"/>
      <c r="U60" s="58"/>
      <c r="V60" s="58"/>
      <c r="W60" s="733"/>
      <c r="X60" s="58"/>
      <c r="Y60" s="697"/>
      <c r="Z60" s="984"/>
      <c r="AA60" s="58"/>
      <c r="AB60" s="58"/>
      <c r="AC60" s="18"/>
      <c r="AD60" s="18" t="s">
        <v>484</v>
      </c>
      <c r="AE60" s="18" t="s">
        <v>492</v>
      </c>
      <c r="AF60" s="18" t="s">
        <v>246</v>
      </c>
      <c r="AG60" s="155">
        <f t="shared" si="11"/>
        <v>0</v>
      </c>
      <c r="AH60" s="155">
        <f t="shared" si="11"/>
        <v>0</v>
      </c>
      <c r="AI60" s="146"/>
      <c r="AJ60" s="146"/>
      <c r="AK60" s="146"/>
      <c r="AL60" s="146"/>
      <c r="AM60" s="146"/>
      <c r="AN60" s="146"/>
      <c r="AO60" s="146"/>
      <c r="AP60" s="155"/>
      <c r="AQ60" s="154"/>
      <c r="AR60" s="154"/>
      <c r="AS60" s="154"/>
      <c r="AT60" s="154"/>
      <c r="AU60" s="148"/>
      <c r="AV60" s="153"/>
      <c r="AW60" s="153"/>
      <c r="AX60" s="153"/>
      <c r="AY60" s="153"/>
      <c r="AZ60" s="145"/>
      <c r="BA60" s="154"/>
      <c r="BB60" s="154"/>
      <c r="BC60" s="154"/>
      <c r="BD60" s="154"/>
      <c r="BE60" s="148"/>
      <c r="BF60" s="154"/>
      <c r="BG60" s="154"/>
      <c r="BH60" s="154"/>
      <c r="BI60" s="154"/>
      <c r="BJ60" s="148"/>
    </row>
    <row r="61" spans="1:62" ht="12.75" customHeight="1">
      <c r="A61" s="888"/>
      <c r="B61" s="892"/>
      <c r="C61" s="733"/>
      <c r="D61" s="58"/>
      <c r="E61" s="58"/>
      <c r="F61" s="58"/>
      <c r="G61" s="58"/>
      <c r="H61" s="58"/>
      <c r="I61" s="58"/>
      <c r="J61" s="58"/>
      <c r="K61" s="58"/>
      <c r="L61" s="58"/>
      <c r="M61" s="954"/>
      <c r="N61" s="59"/>
      <c r="O61" s="59"/>
      <c r="P61" s="58"/>
      <c r="Q61" s="58"/>
      <c r="R61" s="58"/>
      <c r="S61" s="58"/>
      <c r="T61" s="58"/>
      <c r="U61" s="58"/>
      <c r="V61" s="58"/>
      <c r="W61" s="733"/>
      <c r="X61" s="58"/>
      <c r="Y61" s="58"/>
      <c r="Z61" s="984"/>
      <c r="AA61" s="58"/>
      <c r="AB61" s="58"/>
      <c r="AC61" s="18"/>
      <c r="AD61" s="12" t="s">
        <v>484</v>
      </c>
      <c r="AE61" s="18" t="s">
        <v>449</v>
      </c>
      <c r="AF61" s="18" t="s">
        <v>246</v>
      </c>
      <c r="AG61" s="155">
        <f t="shared" si="11"/>
        <v>400</v>
      </c>
      <c r="AH61" s="155">
        <f t="shared" si="11"/>
        <v>400</v>
      </c>
      <c r="AI61" s="146"/>
      <c r="AJ61" s="146"/>
      <c r="AK61" s="146">
        <v>400</v>
      </c>
      <c r="AL61" s="146">
        <v>400</v>
      </c>
      <c r="AM61" s="146"/>
      <c r="AN61" s="146"/>
      <c r="AO61" s="146"/>
      <c r="AP61" s="155"/>
      <c r="AQ61" s="154"/>
      <c r="AR61" s="154"/>
      <c r="AS61" s="154"/>
      <c r="AT61" s="154"/>
      <c r="AU61" s="148"/>
      <c r="AV61" s="153"/>
      <c r="AW61" s="153"/>
      <c r="AX61" s="153"/>
      <c r="AY61" s="153"/>
      <c r="AZ61" s="145"/>
      <c r="BA61" s="154"/>
      <c r="BB61" s="154"/>
      <c r="BC61" s="154"/>
      <c r="BD61" s="154"/>
      <c r="BE61" s="148"/>
      <c r="BF61" s="154"/>
      <c r="BG61" s="154"/>
      <c r="BH61" s="154"/>
      <c r="BI61" s="154"/>
      <c r="BJ61" s="148"/>
    </row>
    <row r="62" spans="1:62" ht="12.75" customHeight="1">
      <c r="A62" s="888"/>
      <c r="B62" s="892"/>
      <c r="C62" s="733"/>
      <c r="D62" s="58"/>
      <c r="E62" s="58"/>
      <c r="F62" s="58"/>
      <c r="G62" s="58"/>
      <c r="H62" s="58"/>
      <c r="I62" s="58"/>
      <c r="J62" s="58"/>
      <c r="K62" s="58"/>
      <c r="L62" s="58"/>
      <c r="M62" s="954"/>
      <c r="N62" s="59"/>
      <c r="O62" s="59"/>
      <c r="P62" s="58"/>
      <c r="Q62" s="58"/>
      <c r="R62" s="58"/>
      <c r="S62" s="58"/>
      <c r="T62" s="58"/>
      <c r="U62" s="58"/>
      <c r="V62" s="58"/>
      <c r="W62" s="733"/>
      <c r="X62" s="58"/>
      <c r="Y62" s="58"/>
      <c r="Z62" s="984"/>
      <c r="AA62" s="58"/>
      <c r="AB62" s="58"/>
      <c r="AC62" s="18"/>
      <c r="AD62" s="18" t="s">
        <v>484</v>
      </c>
      <c r="AE62" s="18" t="s">
        <v>85</v>
      </c>
      <c r="AF62" s="18" t="s">
        <v>246</v>
      </c>
      <c r="AG62" s="155">
        <f t="shared" si="11"/>
        <v>2809.6</v>
      </c>
      <c r="AH62" s="155">
        <f t="shared" si="11"/>
        <v>2809.6</v>
      </c>
      <c r="AI62" s="146"/>
      <c r="AJ62" s="146"/>
      <c r="AK62" s="146">
        <v>2559.1999999999998</v>
      </c>
      <c r="AL62" s="146">
        <v>2559.1999999999998</v>
      </c>
      <c r="AM62" s="146"/>
      <c r="AN62" s="146"/>
      <c r="AO62" s="146">
        <v>250.4</v>
      </c>
      <c r="AP62" s="155">
        <v>250.4</v>
      </c>
      <c r="AQ62" s="154">
        <f t="shared" si="12"/>
        <v>0</v>
      </c>
      <c r="AR62" s="154"/>
      <c r="AS62" s="154"/>
      <c r="AT62" s="154"/>
      <c r="AU62" s="148"/>
      <c r="AV62" s="153">
        <f>AW62+AX62+AY62+AZ62</f>
        <v>0</v>
      </c>
      <c r="AW62" s="153"/>
      <c r="AX62" s="153"/>
      <c r="AY62" s="153"/>
      <c r="AZ62" s="145"/>
      <c r="BA62" s="154">
        <f>BB62+BC62+BD62+BE62</f>
        <v>0</v>
      </c>
      <c r="BB62" s="154"/>
      <c r="BC62" s="154"/>
      <c r="BD62" s="154"/>
      <c r="BE62" s="148"/>
      <c r="BF62" s="154">
        <f>BG62+BH62+BI62+BJ62</f>
        <v>0</v>
      </c>
      <c r="BG62" s="154"/>
      <c r="BH62" s="154"/>
      <c r="BI62" s="154"/>
      <c r="BJ62" s="148"/>
    </row>
    <row r="63" spans="1:62" ht="15" customHeight="1">
      <c r="A63" s="133"/>
      <c r="B63" s="892"/>
      <c r="C63" s="733"/>
      <c r="D63" s="58"/>
      <c r="E63" s="58"/>
      <c r="F63" s="58"/>
      <c r="G63" s="58"/>
      <c r="H63" s="58"/>
      <c r="I63" s="58"/>
      <c r="J63" s="58"/>
      <c r="K63" s="58"/>
      <c r="L63" s="58"/>
      <c r="M63" s="955"/>
      <c r="N63" s="59"/>
      <c r="O63" s="59"/>
      <c r="P63" s="58"/>
      <c r="Q63" s="58"/>
      <c r="R63" s="58"/>
      <c r="S63" s="58"/>
      <c r="T63" s="58"/>
      <c r="U63" s="58"/>
      <c r="V63" s="58"/>
      <c r="W63" s="733"/>
      <c r="X63" s="58"/>
      <c r="Y63" s="58"/>
      <c r="Z63" s="985"/>
      <c r="AA63" s="58"/>
      <c r="AB63" s="58"/>
      <c r="AC63" s="18"/>
      <c r="AD63" s="18"/>
      <c r="AE63" s="18"/>
      <c r="AF63" s="18"/>
      <c r="AG63" s="155">
        <f t="shared" si="11"/>
        <v>3556.1</v>
      </c>
      <c r="AH63" s="155">
        <f t="shared" si="11"/>
        <v>0</v>
      </c>
      <c r="AI63" s="146"/>
      <c r="AJ63" s="146"/>
      <c r="AK63" s="146">
        <f>SUM(AK57:AK62)</f>
        <v>2959.2</v>
      </c>
      <c r="AL63" s="146"/>
      <c r="AM63" s="146"/>
      <c r="AN63" s="146"/>
      <c r="AO63" s="146">
        <f>SUM(AO56:AO62)</f>
        <v>596.9</v>
      </c>
      <c r="AP63" s="155"/>
      <c r="AQ63" s="154">
        <f t="shared" si="12"/>
        <v>330</v>
      </c>
      <c r="AR63" s="154"/>
      <c r="AS63" s="154"/>
      <c r="AT63" s="154"/>
      <c r="AU63" s="148">
        <f>SUM(AU56:AU62)</f>
        <v>330</v>
      </c>
      <c r="AV63" s="153">
        <f>AW63+AX63+AY63+AZ63</f>
        <v>330</v>
      </c>
      <c r="AW63" s="153"/>
      <c r="AX63" s="153"/>
      <c r="AY63" s="153"/>
      <c r="AZ63" s="145">
        <f>SUM(AZ56:AZ62)</f>
        <v>330</v>
      </c>
      <c r="BA63" s="154">
        <f>BB63+BC63+BD63+BE63</f>
        <v>330</v>
      </c>
      <c r="BB63" s="154"/>
      <c r="BC63" s="154"/>
      <c r="BD63" s="154"/>
      <c r="BE63" s="148">
        <f>SUM(BE56:BE62)</f>
        <v>330</v>
      </c>
      <c r="BF63" s="154">
        <f>BG63+BH63+BI63+BJ63</f>
        <v>330</v>
      </c>
      <c r="BG63" s="154"/>
      <c r="BH63" s="154"/>
      <c r="BI63" s="154"/>
      <c r="BJ63" s="148">
        <f>SUM(BJ56:BJ62)</f>
        <v>330</v>
      </c>
    </row>
    <row r="64" spans="1:62" ht="0.75" hidden="1" customHeight="1">
      <c r="A64" s="120"/>
      <c r="B64" s="893"/>
      <c r="C64" s="734"/>
      <c r="D64" s="65"/>
      <c r="E64" s="65"/>
      <c r="F64" s="65"/>
      <c r="G64" s="65"/>
      <c r="H64" s="65"/>
      <c r="I64" s="65"/>
      <c r="J64" s="65"/>
      <c r="K64" s="65"/>
      <c r="L64" s="65"/>
      <c r="M64" s="63" t="s">
        <v>362</v>
      </c>
      <c r="N64" s="59" t="s">
        <v>284</v>
      </c>
      <c r="O64" s="59" t="s">
        <v>373</v>
      </c>
      <c r="P64" s="65" t="s">
        <v>426</v>
      </c>
      <c r="Q64" s="65"/>
      <c r="R64" s="65"/>
      <c r="S64" s="65"/>
      <c r="T64" s="65"/>
      <c r="U64" s="65"/>
      <c r="V64" s="65"/>
      <c r="W64" s="734"/>
      <c r="X64" s="65"/>
      <c r="Y64" s="65"/>
      <c r="Z64" s="72" t="s">
        <v>364</v>
      </c>
      <c r="AA64" s="72"/>
      <c r="AB64" s="72" t="s">
        <v>365</v>
      </c>
      <c r="AC64" s="12"/>
      <c r="AD64" s="12" t="s">
        <v>484</v>
      </c>
      <c r="AE64" s="12" t="s">
        <v>302</v>
      </c>
      <c r="AF64" s="12" t="s">
        <v>246</v>
      </c>
      <c r="AG64" s="155">
        <f t="shared" si="11"/>
        <v>0</v>
      </c>
      <c r="AH64" s="155">
        <f t="shared" si="11"/>
        <v>0</v>
      </c>
      <c r="AI64" s="146"/>
      <c r="AJ64" s="146"/>
      <c r="AK64" s="146"/>
      <c r="AL64" s="146"/>
      <c r="AM64" s="146"/>
      <c r="AN64" s="146"/>
      <c r="AO64" s="146">
        <v>0</v>
      </c>
      <c r="AP64" s="155"/>
      <c r="AQ64" s="154">
        <f t="shared" si="12"/>
        <v>0</v>
      </c>
      <c r="AR64" s="119"/>
      <c r="AS64" s="119"/>
      <c r="AT64" s="119"/>
      <c r="AU64" s="119">
        <v>0</v>
      </c>
      <c r="AV64" s="153">
        <f>AW64+AX64+AY64+AZ64</f>
        <v>0</v>
      </c>
      <c r="AW64" s="145"/>
      <c r="AX64" s="145"/>
      <c r="AY64" s="145"/>
      <c r="AZ64" s="145">
        <v>0</v>
      </c>
      <c r="BA64" s="154">
        <f>BB64+BC64+BD64+BE64</f>
        <v>0</v>
      </c>
      <c r="BB64" s="119"/>
      <c r="BC64" s="119"/>
      <c r="BD64" s="119"/>
      <c r="BE64" s="119">
        <v>0</v>
      </c>
      <c r="BF64" s="154">
        <f>BG64+BH64+BI64+BJ64</f>
        <v>0</v>
      </c>
      <c r="BG64" s="119"/>
      <c r="BH64" s="119"/>
      <c r="BI64" s="119"/>
      <c r="BJ64" s="119">
        <v>0</v>
      </c>
    </row>
    <row r="65" spans="1:62" ht="12.75" hidden="1" customHeight="1">
      <c r="A65" s="111"/>
      <c r="B65" s="14"/>
      <c r="C65" s="65"/>
      <c r="D65" s="65"/>
      <c r="E65" s="65"/>
      <c r="F65" s="65"/>
      <c r="G65" s="65"/>
      <c r="H65" s="65"/>
      <c r="I65" s="65"/>
      <c r="J65" s="65"/>
      <c r="K65" s="65"/>
      <c r="L65" s="65"/>
      <c r="M65" s="65"/>
      <c r="N65" s="65"/>
      <c r="O65" s="65"/>
      <c r="P65" s="65"/>
      <c r="Q65" s="58"/>
      <c r="R65" s="58"/>
      <c r="S65" s="58"/>
      <c r="T65" s="58"/>
      <c r="U65" s="58"/>
      <c r="V65" s="58"/>
      <c r="W65" s="58"/>
      <c r="X65" s="65"/>
      <c r="Y65" s="65"/>
      <c r="Z65" s="65"/>
      <c r="AA65" s="65"/>
      <c r="AB65" s="65"/>
      <c r="AC65" s="12"/>
      <c r="AD65" s="12"/>
      <c r="AE65" s="12"/>
      <c r="AF65" s="12"/>
      <c r="AG65" s="155">
        <f t="shared" si="11"/>
        <v>0</v>
      </c>
      <c r="AH65" s="155">
        <f t="shared" si="11"/>
        <v>0</v>
      </c>
      <c r="AI65" s="157"/>
      <c r="AJ65" s="157"/>
      <c r="AK65" s="157"/>
      <c r="AL65" s="157"/>
      <c r="AM65" s="157"/>
      <c r="AN65" s="157"/>
      <c r="AO65" s="158"/>
      <c r="AP65" s="158"/>
      <c r="AQ65" s="154">
        <f t="shared" si="12"/>
        <v>0</v>
      </c>
      <c r="AR65" s="159"/>
      <c r="AS65" s="159"/>
      <c r="AT65" s="159"/>
      <c r="AU65" s="159"/>
      <c r="AV65" s="153">
        <f>AW65+AX65+AY65+AZ65</f>
        <v>0</v>
      </c>
      <c r="AW65" s="659"/>
      <c r="AX65" s="659"/>
      <c r="AY65" s="659"/>
      <c r="AZ65" s="659"/>
      <c r="BA65" s="154">
        <f>BB65+BC65+BD65+BE65</f>
        <v>0</v>
      </c>
      <c r="BB65" s="159"/>
      <c r="BC65" s="159"/>
      <c r="BD65" s="159"/>
      <c r="BE65" s="159"/>
      <c r="BF65" s="154">
        <f>BG65+BH65+BI65+BJ65</f>
        <v>0</v>
      </c>
      <c r="BG65" s="159"/>
      <c r="BH65" s="159"/>
      <c r="BI65" s="159"/>
      <c r="BJ65" s="159"/>
    </row>
    <row r="66" spans="1:62" ht="16.5" hidden="1" customHeight="1">
      <c r="A66" s="111"/>
      <c r="B66" s="14">
        <v>6513</v>
      </c>
      <c r="C66" s="57"/>
      <c r="D66" s="57"/>
      <c r="E66" s="57"/>
      <c r="F66" s="65"/>
      <c r="G66" s="65"/>
      <c r="H66" s="65"/>
      <c r="I66" s="65"/>
      <c r="J66" s="65"/>
      <c r="K66" s="65"/>
      <c r="L66" s="65"/>
      <c r="M66" s="73"/>
      <c r="N66" s="59"/>
      <c r="O66" s="59"/>
      <c r="P66" s="65"/>
      <c r="Q66" s="58"/>
      <c r="R66" s="58"/>
      <c r="S66" s="58"/>
      <c r="T66" s="58"/>
      <c r="U66" s="58"/>
      <c r="V66" s="58"/>
      <c r="W66" s="57"/>
      <c r="X66" s="57"/>
      <c r="Y66" s="57"/>
      <c r="Z66" s="72"/>
      <c r="AA66" s="72"/>
      <c r="AB66" s="72"/>
      <c r="AC66" s="12"/>
      <c r="AD66" s="12" t="s">
        <v>484</v>
      </c>
      <c r="AE66" s="18" t="s">
        <v>305</v>
      </c>
      <c r="AF66" s="18" t="s">
        <v>246</v>
      </c>
      <c r="AG66" s="155">
        <f t="shared" si="11"/>
        <v>0</v>
      </c>
      <c r="AH66" s="155">
        <f t="shared" si="11"/>
        <v>0</v>
      </c>
      <c r="AI66" s="146"/>
      <c r="AJ66" s="146"/>
      <c r="AK66" s="146"/>
      <c r="AL66" s="146"/>
      <c r="AM66" s="146"/>
      <c r="AN66" s="146"/>
      <c r="AO66" s="146">
        <v>0</v>
      </c>
      <c r="AP66" s="155"/>
      <c r="AQ66" s="154">
        <f t="shared" si="12"/>
        <v>0</v>
      </c>
      <c r="AR66" s="119"/>
      <c r="AS66" s="119"/>
      <c r="AT66" s="119"/>
      <c r="AU66" s="119">
        <v>0</v>
      </c>
      <c r="AV66" s="153">
        <f>AW66+AX66+AY66+AZ66</f>
        <v>0</v>
      </c>
      <c r="AW66" s="145"/>
      <c r="AX66" s="145"/>
      <c r="AY66" s="145"/>
      <c r="AZ66" s="145">
        <v>0</v>
      </c>
      <c r="BA66" s="154">
        <f>BB66+BC66+BD66+BE66</f>
        <v>0</v>
      </c>
      <c r="BB66" s="119"/>
      <c r="BC66" s="119"/>
      <c r="BD66" s="119"/>
      <c r="BE66" s="119">
        <v>0</v>
      </c>
      <c r="BF66" s="154">
        <f>BG66+BH66+BI66+BJ66</f>
        <v>0</v>
      </c>
      <c r="BG66" s="119"/>
      <c r="BH66" s="119"/>
      <c r="BI66" s="119"/>
      <c r="BJ66" s="119">
        <v>0</v>
      </c>
    </row>
    <row r="67" spans="1:62" s="40" customFormat="1" ht="108" customHeight="1">
      <c r="A67" s="116" t="s">
        <v>497</v>
      </c>
      <c r="B67" s="33">
        <v>6600</v>
      </c>
      <c r="C67" s="74" t="s">
        <v>234</v>
      </c>
      <c r="D67" s="75" t="s">
        <v>234</v>
      </c>
      <c r="E67" s="75" t="s">
        <v>234</v>
      </c>
      <c r="F67" s="75" t="s">
        <v>234</v>
      </c>
      <c r="G67" s="75" t="s">
        <v>234</v>
      </c>
      <c r="H67" s="75" t="s">
        <v>234</v>
      </c>
      <c r="I67" s="75" t="s">
        <v>234</v>
      </c>
      <c r="J67" s="75" t="s">
        <v>234</v>
      </c>
      <c r="K67" s="75" t="s">
        <v>234</v>
      </c>
      <c r="L67" s="75" t="s">
        <v>234</v>
      </c>
      <c r="M67" s="75" t="s">
        <v>234</v>
      </c>
      <c r="N67" s="75" t="s">
        <v>234</v>
      </c>
      <c r="O67" s="75" t="s">
        <v>234</v>
      </c>
      <c r="P67" s="75" t="s">
        <v>234</v>
      </c>
      <c r="Q67" s="76" t="s">
        <v>234</v>
      </c>
      <c r="R67" s="76" t="s">
        <v>234</v>
      </c>
      <c r="S67" s="76" t="s">
        <v>234</v>
      </c>
      <c r="T67" s="76" t="s">
        <v>234</v>
      </c>
      <c r="U67" s="76" t="s">
        <v>234</v>
      </c>
      <c r="V67" s="76" t="s">
        <v>234</v>
      </c>
      <c r="W67" s="76" t="s">
        <v>234</v>
      </c>
      <c r="X67" s="75" t="s">
        <v>234</v>
      </c>
      <c r="Y67" s="75" t="s">
        <v>234</v>
      </c>
      <c r="Z67" s="75" t="s">
        <v>234</v>
      </c>
      <c r="AA67" s="75" t="s">
        <v>234</v>
      </c>
      <c r="AB67" s="75" t="s">
        <v>234</v>
      </c>
      <c r="AC67" s="38" t="s">
        <v>234</v>
      </c>
      <c r="AD67" s="38" t="s">
        <v>234</v>
      </c>
      <c r="AE67" s="38"/>
      <c r="AF67" s="38"/>
      <c r="AG67" s="150">
        <f t="shared" ref="AG67:AQ67" si="15">AG70+AG78+AG93+AG94+AG96+AG73+AG74+AG92+AG91+AG98+AG95</f>
        <v>1642.3999999999999</v>
      </c>
      <c r="AH67" s="150">
        <f t="shared" si="15"/>
        <v>1626.8000000000002</v>
      </c>
      <c r="AI67" s="150">
        <f t="shared" si="15"/>
        <v>0</v>
      </c>
      <c r="AJ67" s="150"/>
      <c r="AK67" s="150">
        <f t="shared" si="15"/>
        <v>623.79999999999995</v>
      </c>
      <c r="AL67" s="150">
        <f t="shared" si="15"/>
        <v>623.79999999999995</v>
      </c>
      <c r="AM67" s="150">
        <f t="shared" si="15"/>
        <v>0</v>
      </c>
      <c r="AN67" s="150"/>
      <c r="AO67" s="150">
        <f t="shared" si="15"/>
        <v>1018.6</v>
      </c>
      <c r="AP67" s="150">
        <f t="shared" si="15"/>
        <v>1003.0000000000001</v>
      </c>
      <c r="AQ67" s="150">
        <f t="shared" si="15"/>
        <v>2665.3</v>
      </c>
      <c r="AR67" s="150">
        <f t="shared" ref="AR67:BE67" si="16">AR70+AR78+AR93+AR94+AR96+AR73+AR74+AR92+AR91+AR98+AR95</f>
        <v>0</v>
      </c>
      <c r="AS67" s="150">
        <f t="shared" si="16"/>
        <v>611.79999999999995</v>
      </c>
      <c r="AT67" s="150">
        <f t="shared" si="16"/>
        <v>0</v>
      </c>
      <c r="AU67" s="150">
        <f t="shared" si="16"/>
        <v>2053.5</v>
      </c>
      <c r="AV67" s="150">
        <f t="shared" si="16"/>
        <v>2105.3999999999996</v>
      </c>
      <c r="AW67" s="150">
        <f t="shared" si="16"/>
        <v>0</v>
      </c>
      <c r="AX67" s="150">
        <f t="shared" si="16"/>
        <v>893.5</v>
      </c>
      <c r="AY67" s="150">
        <f t="shared" si="16"/>
        <v>0</v>
      </c>
      <c r="AZ67" s="150">
        <f t="shared" si="16"/>
        <v>1211.9000000000001</v>
      </c>
      <c r="BA67" s="150">
        <f t="shared" si="16"/>
        <v>1926.5999999999997</v>
      </c>
      <c r="BB67" s="150">
        <f t="shared" si="16"/>
        <v>0</v>
      </c>
      <c r="BC67" s="150">
        <f t="shared" si="16"/>
        <v>893.5</v>
      </c>
      <c r="BD67" s="150">
        <f t="shared" si="16"/>
        <v>0</v>
      </c>
      <c r="BE67" s="150">
        <f t="shared" si="16"/>
        <v>1033.0999999999999</v>
      </c>
      <c r="BF67" s="150">
        <f>BF70+BF78+BF93+BF94+BF96+BF73+BF74+BF92+BF91+BF98+BF95</f>
        <v>1926.5999999999997</v>
      </c>
      <c r="BG67" s="150">
        <f>BG70+BG78+BG93+BG94+BG96+BG73+BG74+BG92+BG91+BG98+BG95</f>
        <v>0</v>
      </c>
      <c r="BH67" s="150">
        <f>BH70+BH78+BH93+BH94+BH96+BH73+BH74+BH92+BH91+BH98+BH95</f>
        <v>893.5</v>
      </c>
      <c r="BI67" s="150">
        <f>BI70+BI78+BI93+BI94+BI96+BI73+BI74+BI92+BI91+BI98+BI95</f>
        <v>0</v>
      </c>
      <c r="BJ67" s="150">
        <f>BJ70+BJ78+BJ93+BJ94+BJ96+BJ73+BJ74+BJ92+BJ91+BJ98+BJ95</f>
        <v>1033.0999999999999</v>
      </c>
    </row>
    <row r="68" spans="1:62" ht="13.5" hidden="1" customHeight="1">
      <c r="A68" s="112" t="s">
        <v>415</v>
      </c>
      <c r="B68" s="15"/>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16"/>
      <c r="AD68" s="16"/>
      <c r="AE68" s="16"/>
      <c r="AF68" s="16"/>
      <c r="AG68" s="155">
        <f t="shared" si="11"/>
        <v>0</v>
      </c>
      <c r="AH68" s="155">
        <f t="shared" si="11"/>
        <v>0</v>
      </c>
      <c r="AI68" s="152"/>
      <c r="AJ68" s="152"/>
      <c r="AK68" s="152"/>
      <c r="AL68" s="152"/>
      <c r="AM68" s="152"/>
      <c r="AN68" s="152"/>
      <c r="AO68" s="152"/>
      <c r="AP68" s="158"/>
      <c r="AQ68" s="154">
        <f t="shared" si="12"/>
        <v>0</v>
      </c>
      <c r="AR68" s="151"/>
      <c r="AS68" s="151"/>
      <c r="AT68" s="151"/>
      <c r="AU68" s="151"/>
      <c r="AV68" s="153">
        <f t="shared" ref="AV68:AV77" si="17">AW68+AX68+AY68+AZ68</f>
        <v>0</v>
      </c>
      <c r="AW68" s="658"/>
      <c r="AX68" s="658"/>
      <c r="AY68" s="658"/>
      <c r="AZ68" s="658"/>
      <c r="BA68" s="154">
        <f t="shared" ref="BA68:BA77" si="18">BB68+BC68+BD68+BE68</f>
        <v>0</v>
      </c>
      <c r="BB68" s="151"/>
      <c r="BC68" s="151"/>
      <c r="BD68" s="151"/>
      <c r="BE68" s="151"/>
      <c r="BF68" s="154">
        <f t="shared" ref="BF68:BF77" si="19">BG68+BH68+BI68+BJ68</f>
        <v>0</v>
      </c>
      <c r="BG68" s="151"/>
      <c r="BH68" s="151"/>
      <c r="BI68" s="151"/>
      <c r="BJ68" s="151"/>
    </row>
    <row r="69" spans="1:62" ht="1.5" hidden="1" customHeight="1">
      <c r="A69" s="113" t="s">
        <v>416</v>
      </c>
      <c r="B69" s="17"/>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18"/>
      <c r="AD69" s="18"/>
      <c r="AE69" s="18"/>
      <c r="AF69" s="18"/>
      <c r="AG69" s="155">
        <f t="shared" si="11"/>
        <v>0</v>
      </c>
      <c r="AH69" s="155">
        <f t="shared" si="11"/>
        <v>0</v>
      </c>
      <c r="AI69" s="155"/>
      <c r="AJ69" s="155"/>
      <c r="AK69" s="155"/>
      <c r="AL69" s="155"/>
      <c r="AM69" s="155"/>
      <c r="AN69" s="155"/>
      <c r="AO69" s="155"/>
      <c r="AP69" s="155"/>
      <c r="AQ69" s="154">
        <f t="shared" si="12"/>
        <v>0</v>
      </c>
      <c r="AR69" s="154"/>
      <c r="AS69" s="154"/>
      <c r="AT69" s="154"/>
      <c r="AU69" s="154"/>
      <c r="AV69" s="153">
        <f t="shared" si="17"/>
        <v>0</v>
      </c>
      <c r="AW69" s="153"/>
      <c r="AX69" s="153"/>
      <c r="AY69" s="153"/>
      <c r="AZ69" s="153"/>
      <c r="BA69" s="154">
        <f t="shared" si="18"/>
        <v>0</v>
      </c>
      <c r="BB69" s="154"/>
      <c r="BC69" s="154"/>
      <c r="BD69" s="154"/>
      <c r="BE69" s="154"/>
      <c r="BF69" s="154">
        <f t="shared" si="19"/>
        <v>0</v>
      </c>
      <c r="BG69" s="154"/>
      <c r="BH69" s="154"/>
      <c r="BI69" s="154"/>
      <c r="BJ69" s="154"/>
    </row>
    <row r="70" spans="1:62" ht="33.75" hidden="1" customHeight="1">
      <c r="A70" s="904" t="s">
        <v>423</v>
      </c>
      <c r="B70" s="22">
        <v>6601</v>
      </c>
      <c r="C70" s="67" t="s">
        <v>452</v>
      </c>
      <c r="D70" s="67" t="s">
        <v>241</v>
      </c>
      <c r="E70" s="67" t="s">
        <v>453</v>
      </c>
      <c r="F70" s="58"/>
      <c r="G70" s="58"/>
      <c r="H70" s="58"/>
      <c r="I70" s="58"/>
      <c r="J70" s="58"/>
      <c r="K70" s="58"/>
      <c r="L70" s="58"/>
      <c r="M70" s="63" t="s">
        <v>374</v>
      </c>
      <c r="N70" s="59" t="s">
        <v>284</v>
      </c>
      <c r="O70" s="59" t="s">
        <v>373</v>
      </c>
      <c r="P70" s="58" t="s">
        <v>424</v>
      </c>
      <c r="Q70" s="58"/>
      <c r="R70" s="58"/>
      <c r="S70" s="58"/>
      <c r="T70" s="58"/>
      <c r="U70" s="58"/>
      <c r="V70" s="58"/>
      <c r="W70" s="67" t="s">
        <v>357</v>
      </c>
      <c r="X70" s="67" t="s">
        <v>238</v>
      </c>
      <c r="Y70" s="67" t="s">
        <v>358</v>
      </c>
      <c r="Z70" s="69" t="s">
        <v>417</v>
      </c>
      <c r="AA70" s="70" t="s">
        <v>284</v>
      </c>
      <c r="AB70" s="70" t="s">
        <v>368</v>
      </c>
      <c r="AC70" s="18"/>
      <c r="AD70" s="18" t="s">
        <v>488</v>
      </c>
      <c r="AE70" s="18"/>
      <c r="AF70" s="18"/>
      <c r="AG70" s="155">
        <f t="shared" si="11"/>
        <v>0</v>
      </c>
      <c r="AH70" s="155">
        <f t="shared" si="11"/>
        <v>0</v>
      </c>
      <c r="AI70" s="155"/>
      <c r="AJ70" s="155"/>
      <c r="AK70" s="155"/>
      <c r="AL70" s="155"/>
      <c r="AM70" s="155"/>
      <c r="AN70" s="155"/>
      <c r="AO70" s="155"/>
      <c r="AP70" s="155"/>
      <c r="AQ70" s="154">
        <f t="shared" si="12"/>
        <v>0</v>
      </c>
      <c r="AR70" s="154"/>
      <c r="AS70" s="154"/>
      <c r="AT70" s="154"/>
      <c r="AU70" s="154"/>
      <c r="AV70" s="153">
        <f t="shared" si="17"/>
        <v>0</v>
      </c>
      <c r="AW70" s="153"/>
      <c r="AX70" s="153"/>
      <c r="AY70" s="153"/>
      <c r="AZ70" s="153"/>
      <c r="BA70" s="154">
        <f t="shared" si="18"/>
        <v>0</v>
      </c>
      <c r="BB70" s="154"/>
      <c r="BC70" s="154"/>
      <c r="BD70" s="154"/>
      <c r="BE70" s="154"/>
      <c r="BF70" s="154">
        <f t="shared" si="19"/>
        <v>0</v>
      </c>
      <c r="BG70" s="154"/>
      <c r="BH70" s="154"/>
      <c r="BI70" s="154"/>
      <c r="BJ70" s="154"/>
    </row>
    <row r="71" spans="1:62" ht="12.75" hidden="1" customHeight="1">
      <c r="A71" s="898"/>
      <c r="B71" s="22"/>
      <c r="C71" s="78"/>
      <c r="D71" s="78"/>
      <c r="E71" s="78"/>
      <c r="F71" s="58"/>
      <c r="G71" s="58"/>
      <c r="H71" s="58"/>
      <c r="I71" s="58"/>
      <c r="J71" s="58"/>
      <c r="K71" s="58"/>
      <c r="L71" s="58"/>
      <c r="M71" s="63"/>
      <c r="N71" s="59"/>
      <c r="O71" s="59"/>
      <c r="P71" s="58"/>
      <c r="Q71" s="58"/>
      <c r="R71" s="58"/>
      <c r="S71" s="58"/>
      <c r="T71" s="58"/>
      <c r="U71" s="58"/>
      <c r="V71" s="58"/>
      <c r="W71" s="78"/>
      <c r="X71" s="78"/>
      <c r="Y71" s="78"/>
      <c r="Z71" s="69"/>
      <c r="AA71" s="70"/>
      <c r="AB71" s="70"/>
      <c r="AC71" s="18"/>
      <c r="AD71" s="18" t="s">
        <v>488</v>
      </c>
      <c r="AE71" s="18" t="s">
        <v>289</v>
      </c>
      <c r="AF71" s="18" t="s">
        <v>262</v>
      </c>
      <c r="AG71" s="155">
        <f t="shared" si="11"/>
        <v>0</v>
      </c>
      <c r="AH71" s="155">
        <f t="shared" si="11"/>
        <v>0</v>
      </c>
      <c r="AI71" s="155"/>
      <c r="AJ71" s="155"/>
      <c r="AK71" s="155"/>
      <c r="AL71" s="155"/>
      <c r="AM71" s="155"/>
      <c r="AN71" s="155"/>
      <c r="AO71" s="155"/>
      <c r="AP71" s="155"/>
      <c r="AQ71" s="154">
        <f t="shared" si="12"/>
        <v>0</v>
      </c>
      <c r="AR71" s="154"/>
      <c r="AS71" s="154"/>
      <c r="AT71" s="154"/>
      <c r="AU71" s="154"/>
      <c r="AV71" s="153">
        <f t="shared" si="17"/>
        <v>0</v>
      </c>
      <c r="AW71" s="153"/>
      <c r="AX71" s="153"/>
      <c r="AY71" s="153"/>
      <c r="AZ71" s="153"/>
      <c r="BA71" s="154">
        <f t="shared" si="18"/>
        <v>0</v>
      </c>
      <c r="BB71" s="154"/>
      <c r="BC71" s="154"/>
      <c r="BD71" s="154"/>
      <c r="BE71" s="154"/>
      <c r="BF71" s="154">
        <f t="shared" si="19"/>
        <v>0</v>
      </c>
      <c r="BG71" s="154"/>
      <c r="BH71" s="154"/>
      <c r="BI71" s="154"/>
      <c r="BJ71" s="154"/>
    </row>
    <row r="72" spans="1:62" ht="12.75" hidden="1" customHeight="1">
      <c r="A72" s="898"/>
      <c r="B72" s="22"/>
      <c r="C72" s="78"/>
      <c r="D72" s="78"/>
      <c r="E72" s="78"/>
      <c r="F72" s="58"/>
      <c r="G72" s="58"/>
      <c r="H72" s="58"/>
      <c r="I72" s="58"/>
      <c r="J72" s="58"/>
      <c r="K72" s="58"/>
      <c r="L72" s="58"/>
      <c r="M72" s="63"/>
      <c r="N72" s="59"/>
      <c r="O72" s="59"/>
      <c r="P72" s="58"/>
      <c r="Q72" s="58"/>
      <c r="R72" s="58"/>
      <c r="S72" s="58"/>
      <c r="T72" s="58"/>
      <c r="U72" s="58"/>
      <c r="V72" s="58"/>
      <c r="W72" s="78"/>
      <c r="X72" s="78"/>
      <c r="Y72" s="78"/>
      <c r="Z72" s="69"/>
      <c r="AA72" s="70"/>
      <c r="AB72" s="70"/>
      <c r="AC72" s="18"/>
      <c r="AD72" s="18" t="s">
        <v>488</v>
      </c>
      <c r="AE72" s="18" t="s">
        <v>288</v>
      </c>
      <c r="AF72" s="18" t="s">
        <v>262</v>
      </c>
      <c r="AG72" s="155">
        <f t="shared" si="11"/>
        <v>0</v>
      </c>
      <c r="AH72" s="155">
        <f t="shared" si="11"/>
        <v>0</v>
      </c>
      <c r="AI72" s="155"/>
      <c r="AJ72" s="155"/>
      <c r="AK72" s="155"/>
      <c r="AL72" s="155"/>
      <c r="AM72" s="155"/>
      <c r="AN72" s="155"/>
      <c r="AO72" s="155"/>
      <c r="AP72" s="155"/>
      <c r="AQ72" s="154">
        <f t="shared" si="12"/>
        <v>0</v>
      </c>
      <c r="AR72" s="154"/>
      <c r="AS72" s="154"/>
      <c r="AT72" s="154"/>
      <c r="AU72" s="154"/>
      <c r="AV72" s="153">
        <f t="shared" si="17"/>
        <v>0</v>
      </c>
      <c r="AW72" s="153"/>
      <c r="AX72" s="153"/>
      <c r="AY72" s="153"/>
      <c r="AZ72" s="153"/>
      <c r="BA72" s="154">
        <f t="shared" si="18"/>
        <v>0</v>
      </c>
      <c r="BB72" s="154"/>
      <c r="BC72" s="154"/>
      <c r="BD72" s="154"/>
      <c r="BE72" s="154"/>
      <c r="BF72" s="154">
        <f t="shared" si="19"/>
        <v>0</v>
      </c>
      <c r="BG72" s="154"/>
      <c r="BH72" s="154"/>
      <c r="BI72" s="154"/>
      <c r="BJ72" s="154"/>
    </row>
    <row r="73" spans="1:62" ht="17.25" hidden="1" customHeight="1">
      <c r="A73" s="898"/>
      <c r="B73" s="22"/>
      <c r="C73" s="58"/>
      <c r="D73" s="58"/>
      <c r="E73" s="58"/>
      <c r="F73" s="58"/>
      <c r="G73" s="58"/>
      <c r="H73" s="58"/>
      <c r="I73" s="58"/>
      <c r="J73" s="58"/>
      <c r="K73" s="58"/>
      <c r="L73" s="58"/>
      <c r="M73" s="63" t="s">
        <v>372</v>
      </c>
      <c r="N73" s="59" t="s">
        <v>284</v>
      </c>
      <c r="O73" s="59" t="s">
        <v>373</v>
      </c>
      <c r="P73" s="58">
        <v>29</v>
      </c>
      <c r="Q73" s="58"/>
      <c r="R73" s="58"/>
      <c r="S73" s="58"/>
      <c r="T73" s="58"/>
      <c r="U73" s="58"/>
      <c r="V73" s="58"/>
      <c r="W73" s="58"/>
      <c r="X73" s="58"/>
      <c r="Y73" s="58"/>
      <c r="Z73" s="62" t="s">
        <v>499</v>
      </c>
      <c r="AA73" s="62" t="s">
        <v>284</v>
      </c>
      <c r="AB73" s="62" t="s">
        <v>368</v>
      </c>
      <c r="AC73" s="18"/>
      <c r="AD73" s="18" t="s">
        <v>488</v>
      </c>
      <c r="AE73" s="18"/>
      <c r="AF73" s="18"/>
      <c r="AG73" s="155">
        <f t="shared" si="11"/>
        <v>0</v>
      </c>
      <c r="AH73" s="155">
        <f t="shared" si="11"/>
        <v>0</v>
      </c>
      <c r="AI73" s="155"/>
      <c r="AJ73" s="155"/>
      <c r="AK73" s="155"/>
      <c r="AL73" s="155"/>
      <c r="AM73" s="155"/>
      <c r="AN73" s="155"/>
      <c r="AO73" s="155"/>
      <c r="AP73" s="155"/>
      <c r="AQ73" s="154">
        <f t="shared" si="12"/>
        <v>0</v>
      </c>
      <c r="AR73" s="154"/>
      <c r="AS73" s="154"/>
      <c r="AT73" s="154"/>
      <c r="AU73" s="154"/>
      <c r="AV73" s="153">
        <f t="shared" si="17"/>
        <v>0</v>
      </c>
      <c r="AW73" s="153"/>
      <c r="AX73" s="153"/>
      <c r="AY73" s="153"/>
      <c r="AZ73" s="153"/>
      <c r="BA73" s="154">
        <f t="shared" si="18"/>
        <v>0</v>
      </c>
      <c r="BB73" s="154"/>
      <c r="BC73" s="154"/>
      <c r="BD73" s="154"/>
      <c r="BE73" s="154"/>
      <c r="BF73" s="154">
        <f t="shared" si="19"/>
        <v>0</v>
      </c>
      <c r="BG73" s="154"/>
      <c r="BH73" s="154"/>
      <c r="BI73" s="154"/>
      <c r="BJ73" s="154"/>
    </row>
    <row r="74" spans="1:62" ht="21" hidden="1" customHeight="1">
      <c r="A74" s="898"/>
      <c r="B74" s="22"/>
      <c r="C74" s="58"/>
      <c r="D74" s="58"/>
      <c r="E74" s="58"/>
      <c r="F74" s="58"/>
      <c r="G74" s="58"/>
      <c r="H74" s="58"/>
      <c r="I74" s="58"/>
      <c r="J74" s="58"/>
      <c r="K74" s="58"/>
      <c r="L74" s="58"/>
      <c r="M74" s="931" t="s">
        <v>454</v>
      </c>
      <c r="N74" s="59" t="s">
        <v>284</v>
      </c>
      <c r="O74" s="59" t="s">
        <v>373</v>
      </c>
      <c r="P74" s="58">
        <v>10</v>
      </c>
      <c r="Q74" s="58"/>
      <c r="R74" s="58"/>
      <c r="S74" s="58"/>
      <c r="T74" s="58"/>
      <c r="U74" s="58"/>
      <c r="V74" s="58"/>
      <c r="W74" s="58"/>
      <c r="X74" s="58"/>
      <c r="Y74" s="58"/>
      <c r="Z74" s="65"/>
      <c r="AA74" s="65"/>
      <c r="AB74" s="65"/>
      <c r="AC74" s="18"/>
      <c r="AD74" s="18" t="s">
        <v>442</v>
      </c>
      <c r="AE74" s="18"/>
      <c r="AF74" s="18"/>
      <c r="AG74" s="155">
        <f t="shared" si="11"/>
        <v>0</v>
      </c>
      <c r="AH74" s="155">
        <f t="shared" si="11"/>
        <v>0</v>
      </c>
      <c r="AI74" s="155"/>
      <c r="AJ74" s="155"/>
      <c r="AK74" s="155"/>
      <c r="AL74" s="155"/>
      <c r="AM74" s="155"/>
      <c r="AN74" s="155"/>
      <c r="AO74" s="155"/>
      <c r="AP74" s="155"/>
      <c r="AQ74" s="154">
        <f t="shared" si="12"/>
        <v>0</v>
      </c>
      <c r="AR74" s="154"/>
      <c r="AS74" s="154"/>
      <c r="AT74" s="154"/>
      <c r="AU74" s="154"/>
      <c r="AV74" s="153">
        <f t="shared" si="17"/>
        <v>0</v>
      </c>
      <c r="AW74" s="153"/>
      <c r="AX74" s="153"/>
      <c r="AY74" s="153"/>
      <c r="AZ74" s="153"/>
      <c r="BA74" s="154">
        <f t="shared" si="18"/>
        <v>0</v>
      </c>
      <c r="BB74" s="154"/>
      <c r="BC74" s="154"/>
      <c r="BD74" s="154"/>
      <c r="BE74" s="154"/>
      <c r="BF74" s="154">
        <f t="shared" si="19"/>
        <v>0</v>
      </c>
      <c r="BG74" s="154"/>
      <c r="BH74" s="154"/>
      <c r="BI74" s="154"/>
      <c r="BJ74" s="154"/>
    </row>
    <row r="75" spans="1:62" ht="26.25" hidden="1" customHeight="1">
      <c r="A75" s="898"/>
      <c r="B75" s="22"/>
      <c r="C75" s="65"/>
      <c r="D75" s="65"/>
      <c r="E75" s="65"/>
      <c r="F75" s="58"/>
      <c r="G75" s="58"/>
      <c r="H75" s="58"/>
      <c r="I75" s="58"/>
      <c r="J75" s="58"/>
      <c r="K75" s="58"/>
      <c r="L75" s="58"/>
      <c r="M75" s="932"/>
      <c r="N75" s="66"/>
      <c r="O75" s="66"/>
      <c r="P75" s="58"/>
      <c r="Q75" s="58"/>
      <c r="R75" s="58"/>
      <c r="S75" s="58"/>
      <c r="T75" s="58"/>
      <c r="U75" s="58"/>
      <c r="V75" s="58"/>
      <c r="W75" s="65"/>
      <c r="X75" s="65"/>
      <c r="Y75" s="65"/>
      <c r="Z75" s="58"/>
      <c r="AA75" s="58"/>
      <c r="AB75" s="58"/>
      <c r="AC75" s="18"/>
      <c r="AD75" s="18" t="s">
        <v>442</v>
      </c>
      <c r="AE75" s="18" t="s">
        <v>306</v>
      </c>
      <c r="AF75" s="18" t="s">
        <v>246</v>
      </c>
      <c r="AG75" s="155">
        <f t="shared" si="11"/>
        <v>0</v>
      </c>
      <c r="AH75" s="155">
        <f t="shared" si="11"/>
        <v>0</v>
      </c>
      <c r="AI75" s="155"/>
      <c r="AJ75" s="155"/>
      <c r="AK75" s="155"/>
      <c r="AL75" s="155"/>
      <c r="AM75" s="155"/>
      <c r="AN75" s="155"/>
      <c r="AO75" s="155"/>
      <c r="AP75" s="155"/>
      <c r="AQ75" s="154">
        <f t="shared" si="12"/>
        <v>0</v>
      </c>
      <c r="AR75" s="154"/>
      <c r="AS75" s="154"/>
      <c r="AT75" s="154"/>
      <c r="AU75" s="154"/>
      <c r="AV75" s="153">
        <f t="shared" si="17"/>
        <v>0</v>
      </c>
      <c r="AW75" s="153"/>
      <c r="AX75" s="153"/>
      <c r="AY75" s="153"/>
      <c r="AZ75" s="153"/>
      <c r="BA75" s="154">
        <f t="shared" si="18"/>
        <v>0</v>
      </c>
      <c r="BB75" s="154"/>
      <c r="BC75" s="154"/>
      <c r="BD75" s="154"/>
      <c r="BE75" s="154"/>
      <c r="BF75" s="154">
        <f t="shared" si="19"/>
        <v>0</v>
      </c>
      <c r="BG75" s="154"/>
      <c r="BH75" s="154"/>
      <c r="BI75" s="154"/>
      <c r="BJ75" s="154"/>
    </row>
    <row r="76" spans="1:62" ht="27.75" hidden="1" customHeight="1">
      <c r="A76" s="898"/>
      <c r="B76" s="22"/>
      <c r="C76" s="65"/>
      <c r="D76" s="65"/>
      <c r="E76" s="65"/>
      <c r="F76" s="58"/>
      <c r="G76" s="58"/>
      <c r="H76" s="58"/>
      <c r="I76" s="58"/>
      <c r="J76" s="58"/>
      <c r="K76" s="58"/>
      <c r="L76" s="58"/>
      <c r="M76" s="932"/>
      <c r="N76" s="66"/>
      <c r="O76" s="66"/>
      <c r="P76" s="58"/>
      <c r="Q76" s="58"/>
      <c r="R76" s="58"/>
      <c r="S76" s="58"/>
      <c r="T76" s="58"/>
      <c r="U76" s="58"/>
      <c r="V76" s="58"/>
      <c r="W76" s="65"/>
      <c r="X76" s="65"/>
      <c r="Y76" s="65"/>
      <c r="Z76" s="58"/>
      <c r="AA76" s="58"/>
      <c r="AB76" s="58"/>
      <c r="AC76" s="18"/>
      <c r="AD76" s="18" t="s">
        <v>442</v>
      </c>
      <c r="AE76" s="18" t="s">
        <v>275</v>
      </c>
      <c r="AF76" s="18" t="s">
        <v>246</v>
      </c>
      <c r="AG76" s="155">
        <f t="shared" si="11"/>
        <v>0</v>
      </c>
      <c r="AH76" s="155">
        <f t="shared" si="11"/>
        <v>0</v>
      </c>
      <c r="AI76" s="155"/>
      <c r="AJ76" s="155"/>
      <c r="AK76" s="155"/>
      <c r="AL76" s="155"/>
      <c r="AM76" s="155"/>
      <c r="AN76" s="155"/>
      <c r="AO76" s="155"/>
      <c r="AP76" s="155"/>
      <c r="AQ76" s="154">
        <f t="shared" si="12"/>
        <v>0</v>
      </c>
      <c r="AR76" s="154"/>
      <c r="AS76" s="154"/>
      <c r="AT76" s="154"/>
      <c r="AU76" s="154"/>
      <c r="AV76" s="153">
        <f t="shared" si="17"/>
        <v>0</v>
      </c>
      <c r="AW76" s="153"/>
      <c r="AX76" s="153"/>
      <c r="AY76" s="153"/>
      <c r="AZ76" s="153"/>
      <c r="BA76" s="154">
        <f t="shared" si="18"/>
        <v>0</v>
      </c>
      <c r="BB76" s="154"/>
      <c r="BC76" s="154"/>
      <c r="BD76" s="154"/>
      <c r="BE76" s="154"/>
      <c r="BF76" s="154">
        <f t="shared" si="19"/>
        <v>0</v>
      </c>
      <c r="BG76" s="154"/>
      <c r="BH76" s="154"/>
      <c r="BI76" s="154"/>
      <c r="BJ76" s="154"/>
    </row>
    <row r="77" spans="1:62" ht="24" hidden="1" customHeight="1">
      <c r="A77" s="899"/>
      <c r="B77" s="22"/>
      <c r="C77" s="65"/>
      <c r="D77" s="65"/>
      <c r="E77" s="65"/>
      <c r="F77" s="58"/>
      <c r="G77" s="58"/>
      <c r="H77" s="58"/>
      <c r="I77" s="58"/>
      <c r="J77" s="58"/>
      <c r="K77" s="58"/>
      <c r="L77" s="58"/>
      <c r="M77" s="933"/>
      <c r="N77" s="66"/>
      <c r="O77" s="66"/>
      <c r="P77" s="58"/>
      <c r="Q77" s="58"/>
      <c r="R77" s="58"/>
      <c r="S77" s="58"/>
      <c r="T77" s="58"/>
      <c r="U77" s="58"/>
      <c r="V77" s="58"/>
      <c r="W77" s="65"/>
      <c r="X77" s="65"/>
      <c r="Y77" s="65"/>
      <c r="Z77" s="58"/>
      <c r="AA77" s="58"/>
      <c r="AB77" s="58"/>
      <c r="AC77" s="18"/>
      <c r="AD77" s="18" t="s">
        <v>442</v>
      </c>
      <c r="AE77" s="18" t="s">
        <v>263</v>
      </c>
      <c r="AF77" s="18" t="s">
        <v>246</v>
      </c>
      <c r="AG77" s="155">
        <f t="shared" si="11"/>
        <v>0</v>
      </c>
      <c r="AH77" s="155">
        <f t="shared" si="11"/>
        <v>0</v>
      </c>
      <c r="AI77" s="155"/>
      <c r="AJ77" s="155"/>
      <c r="AK77" s="155"/>
      <c r="AL77" s="155"/>
      <c r="AM77" s="155"/>
      <c r="AN77" s="155"/>
      <c r="AO77" s="155"/>
      <c r="AP77" s="155"/>
      <c r="AQ77" s="154">
        <f t="shared" si="12"/>
        <v>0</v>
      </c>
      <c r="AR77" s="154"/>
      <c r="AS77" s="154"/>
      <c r="AT77" s="154"/>
      <c r="AU77" s="154"/>
      <c r="AV77" s="153">
        <f t="shared" si="17"/>
        <v>0</v>
      </c>
      <c r="AW77" s="153"/>
      <c r="AX77" s="153"/>
      <c r="AY77" s="153"/>
      <c r="AZ77" s="153"/>
      <c r="BA77" s="154">
        <f t="shared" si="18"/>
        <v>0</v>
      </c>
      <c r="BB77" s="154"/>
      <c r="BC77" s="154"/>
      <c r="BD77" s="154"/>
      <c r="BE77" s="154"/>
      <c r="BF77" s="154">
        <f t="shared" si="19"/>
        <v>0</v>
      </c>
      <c r="BG77" s="154"/>
      <c r="BH77" s="154"/>
      <c r="BI77" s="154"/>
      <c r="BJ77" s="154"/>
    </row>
    <row r="78" spans="1:62" ht="32.25" customHeight="1">
      <c r="A78" s="904" t="s">
        <v>430</v>
      </c>
      <c r="B78" s="891">
        <v>6603</v>
      </c>
      <c r="C78" s="909" t="s">
        <v>452</v>
      </c>
      <c r="D78" s="909" t="s">
        <v>242</v>
      </c>
      <c r="E78" s="909" t="s">
        <v>453</v>
      </c>
      <c r="F78" s="65"/>
      <c r="G78" s="65"/>
      <c r="H78" s="65"/>
      <c r="I78" s="65"/>
      <c r="J78" s="65"/>
      <c r="K78" s="65"/>
      <c r="L78" s="65"/>
      <c r="M78" s="65"/>
      <c r="N78" s="65"/>
      <c r="O78" s="65"/>
      <c r="P78" s="65" t="s">
        <v>440</v>
      </c>
      <c r="Q78" s="65"/>
      <c r="R78" s="65"/>
      <c r="S78" s="65"/>
      <c r="T78" s="65"/>
      <c r="U78" s="65"/>
      <c r="V78" s="65"/>
      <c r="W78" s="909" t="s">
        <v>357</v>
      </c>
      <c r="X78" s="909" t="s">
        <v>238</v>
      </c>
      <c r="Y78" s="909" t="s">
        <v>358</v>
      </c>
      <c r="Z78" s="1023" t="s">
        <v>369</v>
      </c>
      <c r="AA78" s="1023" t="s">
        <v>284</v>
      </c>
      <c r="AB78" s="1023" t="s">
        <v>370</v>
      </c>
      <c r="AC78" s="18"/>
      <c r="AD78" s="18" t="s">
        <v>481</v>
      </c>
      <c r="AE78" s="18"/>
      <c r="AF78" s="18"/>
      <c r="AG78" s="154">
        <f>AG79+AG80+AG81+AG84+AG82+AG83+AG85+AG86</f>
        <v>1601.1</v>
      </c>
      <c r="AH78" s="155">
        <f t="shared" si="11"/>
        <v>1590.9</v>
      </c>
      <c r="AI78" s="154">
        <f t="shared" ref="AI78:AZ78" si="20">AI79+AI80+AI81+AI84+AI82+AI83+AI85+AI86</f>
        <v>0</v>
      </c>
      <c r="AJ78" s="154"/>
      <c r="AK78" s="154">
        <f t="shared" si="20"/>
        <v>623.79999999999995</v>
      </c>
      <c r="AL78" s="154">
        <f t="shared" si="20"/>
        <v>623.79999999999995</v>
      </c>
      <c r="AM78" s="154">
        <f t="shared" si="20"/>
        <v>0</v>
      </c>
      <c r="AN78" s="154"/>
      <c r="AO78" s="154">
        <f t="shared" si="20"/>
        <v>977.30000000000007</v>
      </c>
      <c r="AP78" s="154">
        <f t="shared" si="20"/>
        <v>967.10000000000014</v>
      </c>
      <c r="AQ78" s="154">
        <f t="shared" si="20"/>
        <v>1088.3</v>
      </c>
      <c r="AR78" s="154">
        <f t="shared" si="20"/>
        <v>0</v>
      </c>
      <c r="AS78" s="154">
        <f t="shared" si="20"/>
        <v>611.79999999999995</v>
      </c>
      <c r="AT78" s="154">
        <f t="shared" si="20"/>
        <v>0</v>
      </c>
      <c r="AU78" s="154">
        <f t="shared" si="20"/>
        <v>476.5</v>
      </c>
      <c r="AV78" s="153">
        <f t="shared" si="20"/>
        <v>1416.2999999999997</v>
      </c>
      <c r="AW78" s="153">
        <f t="shared" si="20"/>
        <v>0</v>
      </c>
      <c r="AX78" s="153">
        <f t="shared" si="20"/>
        <v>893.5</v>
      </c>
      <c r="AY78" s="153">
        <f t="shared" si="20"/>
        <v>0</v>
      </c>
      <c r="AZ78" s="153">
        <f t="shared" si="20"/>
        <v>522.79999999999995</v>
      </c>
      <c r="BA78" s="154">
        <f t="shared" ref="BA78:BJ78" si="21">BA79+BA80+BA81+BA84+BA82+BA83+BA85+BA86</f>
        <v>1504.2999999999997</v>
      </c>
      <c r="BB78" s="154">
        <f t="shared" si="21"/>
        <v>0</v>
      </c>
      <c r="BC78" s="154">
        <f t="shared" si="21"/>
        <v>893.5</v>
      </c>
      <c r="BD78" s="154">
        <f t="shared" si="21"/>
        <v>0</v>
      </c>
      <c r="BE78" s="154">
        <f t="shared" si="21"/>
        <v>610.79999999999995</v>
      </c>
      <c r="BF78" s="154">
        <f t="shared" si="21"/>
        <v>1504.2999999999997</v>
      </c>
      <c r="BG78" s="154">
        <f t="shared" si="21"/>
        <v>0</v>
      </c>
      <c r="BH78" s="154">
        <f t="shared" si="21"/>
        <v>893.5</v>
      </c>
      <c r="BI78" s="154">
        <f t="shared" si="21"/>
        <v>0</v>
      </c>
      <c r="BJ78" s="154">
        <f t="shared" si="21"/>
        <v>610.79999999999995</v>
      </c>
    </row>
    <row r="79" spans="1:62">
      <c r="A79" s="898"/>
      <c r="B79" s="892"/>
      <c r="C79" s="909"/>
      <c r="D79" s="909"/>
      <c r="E79" s="909"/>
      <c r="F79" s="65"/>
      <c r="G79" s="65"/>
      <c r="H79" s="65"/>
      <c r="I79" s="65"/>
      <c r="J79" s="65"/>
      <c r="K79" s="65"/>
      <c r="L79" s="65"/>
      <c r="M79" s="63"/>
      <c r="N79" s="65"/>
      <c r="O79" s="65"/>
      <c r="P79" s="65"/>
      <c r="Q79" s="65"/>
      <c r="R79" s="65"/>
      <c r="S79" s="65"/>
      <c r="T79" s="65"/>
      <c r="U79" s="65"/>
      <c r="V79" s="65"/>
      <c r="W79" s="909"/>
      <c r="X79" s="909"/>
      <c r="Y79" s="909"/>
      <c r="Z79" s="1023"/>
      <c r="AA79" s="1023"/>
      <c r="AB79" s="1023"/>
      <c r="AC79" s="12"/>
      <c r="AD79" s="12" t="s">
        <v>481</v>
      </c>
      <c r="AE79" s="12" t="s">
        <v>308</v>
      </c>
      <c r="AF79" s="12" t="s">
        <v>246</v>
      </c>
      <c r="AG79" s="155">
        <f t="shared" si="11"/>
        <v>0</v>
      </c>
      <c r="AH79" s="155">
        <f t="shared" si="11"/>
        <v>0</v>
      </c>
      <c r="AI79" s="155"/>
      <c r="AJ79" s="155"/>
      <c r="AK79" s="155"/>
      <c r="AL79" s="155"/>
      <c r="AM79" s="155"/>
      <c r="AN79" s="155"/>
      <c r="AO79" s="155"/>
      <c r="AP79" s="155"/>
      <c r="AQ79" s="154">
        <f t="shared" si="12"/>
        <v>0</v>
      </c>
      <c r="AR79" s="154"/>
      <c r="AS79" s="154"/>
      <c r="AT79" s="154"/>
      <c r="AU79" s="154"/>
      <c r="AV79" s="153">
        <f t="shared" ref="AV79:AV117" si="22">AW79+AX79+AY79+AZ79</f>
        <v>0</v>
      </c>
      <c r="AW79" s="153"/>
      <c r="AX79" s="153"/>
      <c r="AY79" s="153"/>
      <c r="AZ79" s="153"/>
      <c r="BA79" s="154">
        <f t="shared" ref="BA79:BA91" si="23">BB79+BC79+BD79+BE79</f>
        <v>0</v>
      </c>
      <c r="BB79" s="154"/>
      <c r="BC79" s="154"/>
      <c r="BD79" s="154"/>
      <c r="BE79" s="154"/>
      <c r="BF79" s="154">
        <f t="shared" ref="BF79:BF91" si="24">BG79+BH79+BI79+BJ79</f>
        <v>0</v>
      </c>
      <c r="BG79" s="154"/>
      <c r="BH79" s="154"/>
      <c r="BI79" s="154"/>
      <c r="BJ79" s="154"/>
    </row>
    <row r="80" spans="1:62">
      <c r="A80" s="898"/>
      <c r="B80" s="892"/>
      <c r="C80" s="909"/>
      <c r="D80" s="909"/>
      <c r="E80" s="909"/>
      <c r="F80" s="65"/>
      <c r="G80" s="65"/>
      <c r="H80" s="65"/>
      <c r="I80" s="65"/>
      <c r="J80" s="65"/>
      <c r="K80" s="65"/>
      <c r="L80" s="65"/>
      <c r="M80" s="63"/>
      <c r="N80" s="65"/>
      <c r="O80" s="65"/>
      <c r="P80" s="65"/>
      <c r="Q80" s="65"/>
      <c r="R80" s="65"/>
      <c r="S80" s="65"/>
      <c r="T80" s="65"/>
      <c r="U80" s="65"/>
      <c r="V80" s="65"/>
      <c r="W80" s="909"/>
      <c r="X80" s="909"/>
      <c r="Y80" s="909"/>
      <c r="Z80" s="1023"/>
      <c r="AA80" s="1023"/>
      <c r="AB80" s="1023"/>
      <c r="AC80" s="12"/>
      <c r="AD80" s="12" t="s">
        <v>481</v>
      </c>
      <c r="AE80" s="12" t="s">
        <v>84</v>
      </c>
      <c r="AF80" s="12" t="s">
        <v>246</v>
      </c>
      <c r="AG80" s="155">
        <f t="shared" si="11"/>
        <v>0</v>
      </c>
      <c r="AH80" s="155">
        <f t="shared" si="11"/>
        <v>0</v>
      </c>
      <c r="AI80" s="155"/>
      <c r="AJ80" s="155"/>
      <c r="AK80" s="155"/>
      <c r="AL80" s="155"/>
      <c r="AM80" s="155"/>
      <c r="AN80" s="155"/>
      <c r="AO80" s="155"/>
      <c r="AP80" s="155"/>
      <c r="AQ80" s="154">
        <f t="shared" si="12"/>
        <v>0</v>
      </c>
      <c r="AR80" s="154"/>
      <c r="AS80" s="154">
        <v>0</v>
      </c>
      <c r="AT80" s="154"/>
      <c r="AU80" s="154">
        <v>0</v>
      </c>
      <c r="AV80" s="153">
        <f t="shared" si="22"/>
        <v>0</v>
      </c>
      <c r="AW80" s="153"/>
      <c r="AX80" s="153"/>
      <c r="AY80" s="153"/>
      <c r="AZ80" s="153"/>
      <c r="BA80" s="154">
        <f t="shared" si="23"/>
        <v>0</v>
      </c>
      <c r="BB80" s="154"/>
      <c r="BC80" s="154"/>
      <c r="BD80" s="154"/>
      <c r="BE80" s="154"/>
      <c r="BF80" s="154">
        <f t="shared" si="24"/>
        <v>0</v>
      </c>
      <c r="BG80" s="154"/>
      <c r="BH80" s="154"/>
      <c r="BI80" s="154"/>
      <c r="BJ80" s="154"/>
    </row>
    <row r="81" spans="1:62">
      <c r="A81" s="898"/>
      <c r="B81" s="892"/>
      <c r="C81" s="909"/>
      <c r="D81" s="909"/>
      <c r="E81" s="909"/>
      <c r="F81" s="65"/>
      <c r="G81" s="65"/>
      <c r="H81" s="65"/>
      <c r="I81" s="65"/>
      <c r="J81" s="65"/>
      <c r="K81" s="65"/>
      <c r="L81" s="65"/>
      <c r="M81" s="63"/>
      <c r="N81" s="65"/>
      <c r="O81" s="65"/>
      <c r="P81" s="65"/>
      <c r="Q81" s="65"/>
      <c r="R81" s="65"/>
      <c r="S81" s="65"/>
      <c r="T81" s="65"/>
      <c r="U81" s="65"/>
      <c r="V81" s="65"/>
      <c r="W81" s="909"/>
      <c r="X81" s="909"/>
      <c r="Y81" s="909"/>
      <c r="Z81" s="1023"/>
      <c r="AA81" s="1023"/>
      <c r="AB81" s="1023"/>
      <c r="AC81" s="21"/>
      <c r="AD81" s="12" t="s">
        <v>481</v>
      </c>
      <c r="AE81" s="12" t="s">
        <v>15</v>
      </c>
      <c r="AF81" s="12" t="s">
        <v>246</v>
      </c>
      <c r="AG81" s="155">
        <f t="shared" si="11"/>
        <v>0</v>
      </c>
      <c r="AH81" s="155">
        <f t="shared" si="11"/>
        <v>0</v>
      </c>
      <c r="AI81" s="155"/>
      <c r="AJ81" s="155"/>
      <c r="AK81" s="155"/>
      <c r="AL81" s="155"/>
      <c r="AM81" s="155"/>
      <c r="AN81" s="155"/>
      <c r="AO81" s="155">
        <v>0</v>
      </c>
      <c r="AP81" s="155"/>
      <c r="AQ81" s="154">
        <f t="shared" si="12"/>
        <v>0</v>
      </c>
      <c r="AR81" s="154"/>
      <c r="AS81" s="154"/>
      <c r="AT81" s="154"/>
      <c r="AU81" s="154">
        <v>0</v>
      </c>
      <c r="AV81" s="153">
        <f t="shared" si="22"/>
        <v>0</v>
      </c>
      <c r="AW81" s="153"/>
      <c r="AX81" s="153"/>
      <c r="AY81" s="153"/>
      <c r="AZ81" s="153">
        <v>0</v>
      </c>
      <c r="BA81" s="154">
        <f t="shared" si="23"/>
        <v>0</v>
      </c>
      <c r="BB81" s="154"/>
      <c r="BC81" s="154"/>
      <c r="BD81" s="154"/>
      <c r="BE81" s="154">
        <v>0</v>
      </c>
      <c r="BF81" s="154">
        <f t="shared" si="24"/>
        <v>0</v>
      </c>
      <c r="BG81" s="154"/>
      <c r="BH81" s="154"/>
      <c r="BI81" s="154"/>
      <c r="BJ81" s="154">
        <v>0</v>
      </c>
    </row>
    <row r="82" spans="1:62">
      <c r="A82" s="898"/>
      <c r="B82" s="892"/>
      <c r="C82" s="909"/>
      <c r="D82" s="909"/>
      <c r="E82" s="909"/>
      <c r="F82" s="65"/>
      <c r="G82" s="65"/>
      <c r="H82" s="65"/>
      <c r="I82" s="65"/>
      <c r="J82" s="65"/>
      <c r="K82" s="65"/>
      <c r="L82" s="65"/>
      <c r="M82" s="63"/>
      <c r="N82" s="65"/>
      <c r="O82" s="65"/>
      <c r="P82" s="65"/>
      <c r="Q82" s="65"/>
      <c r="R82" s="65"/>
      <c r="S82" s="65"/>
      <c r="T82" s="65"/>
      <c r="U82" s="65"/>
      <c r="V82" s="65"/>
      <c r="W82" s="909"/>
      <c r="X82" s="909"/>
      <c r="Y82" s="909"/>
      <c r="Z82" s="1023"/>
      <c r="AA82" s="1023"/>
      <c r="AB82" s="1023"/>
      <c r="AC82" s="21"/>
      <c r="AD82" s="12" t="s">
        <v>481</v>
      </c>
      <c r="AE82" s="12" t="s">
        <v>379</v>
      </c>
      <c r="AF82" s="12" t="s">
        <v>246</v>
      </c>
      <c r="AG82" s="155">
        <f t="shared" si="11"/>
        <v>786.2</v>
      </c>
      <c r="AH82" s="155">
        <f t="shared" si="11"/>
        <v>786.2</v>
      </c>
      <c r="AI82" s="155"/>
      <c r="AJ82" s="155"/>
      <c r="AK82" s="155"/>
      <c r="AL82" s="155"/>
      <c r="AM82" s="155"/>
      <c r="AN82" s="155"/>
      <c r="AO82" s="155">
        <v>786.2</v>
      </c>
      <c r="AP82" s="155">
        <v>786.2</v>
      </c>
      <c r="AQ82" s="154">
        <f t="shared" si="12"/>
        <v>225</v>
      </c>
      <c r="AR82" s="154"/>
      <c r="AS82" s="154"/>
      <c r="AT82" s="154"/>
      <c r="AU82" s="154">
        <v>225</v>
      </c>
      <c r="AV82" s="153">
        <f t="shared" si="22"/>
        <v>235</v>
      </c>
      <c r="AW82" s="153"/>
      <c r="AX82" s="153"/>
      <c r="AY82" s="153"/>
      <c r="AZ82" s="153">
        <v>235</v>
      </c>
      <c r="BA82" s="154">
        <f t="shared" si="23"/>
        <v>285</v>
      </c>
      <c r="BB82" s="154"/>
      <c r="BC82" s="154"/>
      <c r="BD82" s="154"/>
      <c r="BE82" s="154">
        <v>285</v>
      </c>
      <c r="BF82" s="154">
        <f t="shared" si="24"/>
        <v>285</v>
      </c>
      <c r="BG82" s="154"/>
      <c r="BH82" s="154"/>
      <c r="BI82" s="154"/>
      <c r="BJ82" s="154">
        <v>285</v>
      </c>
    </row>
    <row r="83" spans="1:62">
      <c r="A83" s="898"/>
      <c r="B83" s="892"/>
      <c r="C83" s="909"/>
      <c r="D83" s="909"/>
      <c r="E83" s="909"/>
      <c r="F83" s="65"/>
      <c r="G83" s="65"/>
      <c r="H83" s="65"/>
      <c r="I83" s="65"/>
      <c r="J83" s="65"/>
      <c r="K83" s="65"/>
      <c r="L83" s="65"/>
      <c r="M83" s="63"/>
      <c r="N83" s="65"/>
      <c r="O83" s="65"/>
      <c r="P83" s="65"/>
      <c r="Q83" s="65"/>
      <c r="R83" s="65"/>
      <c r="S83" s="65"/>
      <c r="T83" s="65"/>
      <c r="U83" s="65"/>
      <c r="V83" s="65"/>
      <c r="W83" s="909"/>
      <c r="X83" s="909"/>
      <c r="Y83" s="909"/>
      <c r="Z83" s="1023"/>
      <c r="AA83" s="1023"/>
      <c r="AB83" s="1023"/>
      <c r="AC83" s="21"/>
      <c r="AD83" s="12" t="s">
        <v>481</v>
      </c>
      <c r="AE83" s="12" t="s">
        <v>380</v>
      </c>
      <c r="AF83" s="12" t="s">
        <v>246</v>
      </c>
      <c r="AG83" s="155">
        <f t="shared" si="11"/>
        <v>121.8</v>
      </c>
      <c r="AH83" s="155">
        <f t="shared" si="11"/>
        <v>111.6</v>
      </c>
      <c r="AI83" s="155"/>
      <c r="AJ83" s="155"/>
      <c r="AK83" s="155"/>
      <c r="AL83" s="155"/>
      <c r="AM83" s="155"/>
      <c r="AN83" s="155"/>
      <c r="AO83" s="155">
        <v>121.8</v>
      </c>
      <c r="AP83" s="155">
        <v>111.6</v>
      </c>
      <c r="AQ83" s="154">
        <f t="shared" si="12"/>
        <v>183.5</v>
      </c>
      <c r="AR83" s="154"/>
      <c r="AS83" s="154"/>
      <c r="AT83" s="154"/>
      <c r="AU83" s="154">
        <v>183.5</v>
      </c>
      <c r="AV83" s="153">
        <f t="shared" si="22"/>
        <v>188.5</v>
      </c>
      <c r="AW83" s="153"/>
      <c r="AX83" s="153"/>
      <c r="AY83" s="153"/>
      <c r="AZ83" s="153">
        <v>188.5</v>
      </c>
      <c r="BA83" s="154">
        <f t="shared" si="23"/>
        <v>226.5</v>
      </c>
      <c r="BB83" s="154"/>
      <c r="BC83" s="154"/>
      <c r="BD83" s="154"/>
      <c r="BE83" s="154">
        <v>226.5</v>
      </c>
      <c r="BF83" s="154">
        <f t="shared" si="24"/>
        <v>226.5</v>
      </c>
      <c r="BG83" s="154"/>
      <c r="BH83" s="154"/>
      <c r="BI83" s="154"/>
      <c r="BJ83" s="154">
        <v>226.5</v>
      </c>
    </row>
    <row r="84" spans="1:62">
      <c r="A84" s="898"/>
      <c r="B84" s="892"/>
      <c r="C84" s="909"/>
      <c r="D84" s="909"/>
      <c r="E84" s="909"/>
      <c r="F84" s="65"/>
      <c r="G84" s="65"/>
      <c r="H84" s="65"/>
      <c r="I84" s="65"/>
      <c r="J84" s="65"/>
      <c r="K84" s="65"/>
      <c r="L84" s="65"/>
      <c r="M84" s="63"/>
      <c r="N84" s="65"/>
      <c r="O84" s="65"/>
      <c r="P84" s="65"/>
      <c r="Q84" s="65"/>
      <c r="R84" s="65"/>
      <c r="S84" s="65"/>
      <c r="T84" s="65"/>
      <c r="U84" s="65"/>
      <c r="V84" s="65"/>
      <c r="W84" s="909"/>
      <c r="X84" s="909"/>
      <c r="Y84" s="909"/>
      <c r="Z84" s="1023"/>
      <c r="AA84" s="1023"/>
      <c r="AB84" s="1023"/>
      <c r="AC84" s="21"/>
      <c r="AD84" s="12" t="s">
        <v>481</v>
      </c>
      <c r="AE84" s="12" t="s">
        <v>16</v>
      </c>
      <c r="AF84" s="12" t="s">
        <v>246</v>
      </c>
      <c r="AG84" s="155">
        <f t="shared" si="11"/>
        <v>0</v>
      </c>
      <c r="AH84" s="155">
        <f t="shared" si="11"/>
        <v>0</v>
      </c>
      <c r="AI84" s="155"/>
      <c r="AJ84" s="155"/>
      <c r="AK84" s="155"/>
      <c r="AL84" s="155"/>
      <c r="AM84" s="155"/>
      <c r="AN84" s="155"/>
      <c r="AO84" s="155"/>
      <c r="AP84" s="155"/>
      <c r="AQ84" s="154">
        <f t="shared" si="12"/>
        <v>0</v>
      </c>
      <c r="AR84" s="154"/>
      <c r="AS84" s="154"/>
      <c r="AT84" s="154"/>
      <c r="AU84" s="154"/>
      <c r="AV84" s="153">
        <f t="shared" si="22"/>
        <v>0</v>
      </c>
      <c r="AW84" s="153"/>
      <c r="AX84" s="153"/>
      <c r="AY84" s="153"/>
      <c r="AZ84" s="153"/>
      <c r="BA84" s="154">
        <f t="shared" si="23"/>
        <v>0</v>
      </c>
      <c r="BB84" s="154"/>
      <c r="BC84" s="154"/>
      <c r="BD84" s="154"/>
      <c r="BE84" s="154"/>
      <c r="BF84" s="154">
        <f t="shared" si="24"/>
        <v>0</v>
      </c>
      <c r="BG84" s="154"/>
      <c r="BH84" s="154"/>
      <c r="BI84" s="154"/>
      <c r="BJ84" s="154"/>
    </row>
    <row r="85" spans="1:62">
      <c r="A85" s="898"/>
      <c r="B85" s="892"/>
      <c r="C85" s="909"/>
      <c r="D85" s="909"/>
      <c r="E85" s="909"/>
      <c r="F85" s="65"/>
      <c r="G85" s="65"/>
      <c r="H85" s="65"/>
      <c r="I85" s="65"/>
      <c r="J85" s="65"/>
      <c r="K85" s="65"/>
      <c r="L85" s="65"/>
      <c r="M85" s="63"/>
      <c r="N85" s="65"/>
      <c r="O85" s="65"/>
      <c r="P85" s="65"/>
      <c r="Q85" s="65"/>
      <c r="R85" s="65"/>
      <c r="S85" s="65"/>
      <c r="T85" s="65"/>
      <c r="U85" s="65"/>
      <c r="V85" s="65"/>
      <c r="W85" s="909"/>
      <c r="X85" s="909"/>
      <c r="Y85" s="909"/>
      <c r="Z85" s="1023"/>
      <c r="AA85" s="1023"/>
      <c r="AB85" s="1023"/>
      <c r="AC85" s="21"/>
      <c r="AD85" s="12" t="s">
        <v>481</v>
      </c>
      <c r="AE85" s="12" t="s">
        <v>375</v>
      </c>
      <c r="AF85" s="12" t="s">
        <v>246</v>
      </c>
      <c r="AG85" s="155">
        <f t="shared" si="11"/>
        <v>397</v>
      </c>
      <c r="AH85" s="155">
        <f t="shared" si="11"/>
        <v>397</v>
      </c>
      <c r="AI85" s="155"/>
      <c r="AJ85" s="155"/>
      <c r="AK85" s="155">
        <v>357.3</v>
      </c>
      <c r="AL85" s="155">
        <v>357.3</v>
      </c>
      <c r="AM85" s="155"/>
      <c r="AN85" s="155"/>
      <c r="AO85" s="155">
        <v>39.700000000000003</v>
      </c>
      <c r="AP85" s="155">
        <v>39.700000000000003</v>
      </c>
      <c r="AQ85" s="154">
        <f t="shared" si="12"/>
        <v>386.20000000000005</v>
      </c>
      <c r="AR85" s="154"/>
      <c r="AS85" s="154">
        <v>347.6</v>
      </c>
      <c r="AT85" s="154"/>
      <c r="AU85" s="154">
        <v>38.6</v>
      </c>
      <c r="AV85" s="153">
        <f t="shared" si="22"/>
        <v>699.19999999999993</v>
      </c>
      <c r="AW85" s="153"/>
      <c r="AX85" s="153">
        <v>629.29999999999995</v>
      </c>
      <c r="AY85" s="153"/>
      <c r="AZ85" s="153">
        <v>69.900000000000006</v>
      </c>
      <c r="BA85" s="154">
        <f t="shared" si="23"/>
        <v>699.19999999999993</v>
      </c>
      <c r="BB85" s="154"/>
      <c r="BC85" s="154">
        <v>629.29999999999995</v>
      </c>
      <c r="BD85" s="154"/>
      <c r="BE85" s="154">
        <v>69.900000000000006</v>
      </c>
      <c r="BF85" s="154">
        <f t="shared" si="24"/>
        <v>699.19999999999993</v>
      </c>
      <c r="BG85" s="154"/>
      <c r="BH85" s="154">
        <v>629.29999999999995</v>
      </c>
      <c r="BI85" s="154"/>
      <c r="BJ85" s="154">
        <v>69.900000000000006</v>
      </c>
    </row>
    <row r="86" spans="1:62">
      <c r="A86" s="898"/>
      <c r="B86" s="892"/>
      <c r="C86" s="909"/>
      <c r="D86" s="909"/>
      <c r="E86" s="909"/>
      <c r="F86" s="65"/>
      <c r="G86" s="65"/>
      <c r="H86" s="65"/>
      <c r="I86" s="65"/>
      <c r="J86" s="65"/>
      <c r="K86" s="65"/>
      <c r="L86" s="65"/>
      <c r="M86" s="63"/>
      <c r="N86" s="65"/>
      <c r="O86" s="65"/>
      <c r="P86" s="65"/>
      <c r="Q86" s="65"/>
      <c r="R86" s="65"/>
      <c r="S86" s="65"/>
      <c r="T86" s="65"/>
      <c r="U86" s="65"/>
      <c r="V86" s="65"/>
      <c r="W86" s="909"/>
      <c r="X86" s="909"/>
      <c r="Y86" s="909"/>
      <c r="Z86" s="1023"/>
      <c r="AA86" s="1023"/>
      <c r="AB86" s="1023"/>
      <c r="AC86" s="21"/>
      <c r="AD86" s="12" t="s">
        <v>481</v>
      </c>
      <c r="AE86" s="12" t="s">
        <v>376</v>
      </c>
      <c r="AF86" s="12" t="s">
        <v>246</v>
      </c>
      <c r="AG86" s="155">
        <f t="shared" si="11"/>
        <v>296.10000000000002</v>
      </c>
      <c r="AH86" s="155">
        <f t="shared" si="11"/>
        <v>296.10000000000002</v>
      </c>
      <c r="AI86" s="155"/>
      <c r="AJ86" s="155"/>
      <c r="AK86" s="155">
        <v>266.5</v>
      </c>
      <c r="AL86" s="155">
        <v>266.5</v>
      </c>
      <c r="AM86" s="155"/>
      <c r="AN86" s="155"/>
      <c r="AO86" s="155">
        <v>29.6</v>
      </c>
      <c r="AP86" s="155">
        <v>29.6</v>
      </c>
      <c r="AQ86" s="154">
        <f t="shared" si="12"/>
        <v>293.59999999999997</v>
      </c>
      <c r="AR86" s="154"/>
      <c r="AS86" s="154">
        <v>264.2</v>
      </c>
      <c r="AT86" s="154"/>
      <c r="AU86" s="154">
        <v>29.4</v>
      </c>
      <c r="AV86" s="153">
        <f t="shared" si="22"/>
        <v>293.59999999999997</v>
      </c>
      <c r="AW86" s="153"/>
      <c r="AX86" s="153">
        <v>264.2</v>
      </c>
      <c r="AY86" s="153"/>
      <c r="AZ86" s="153">
        <v>29.4</v>
      </c>
      <c r="BA86" s="154">
        <f t="shared" si="23"/>
        <v>293.59999999999997</v>
      </c>
      <c r="BB86" s="154"/>
      <c r="BC86" s="154">
        <v>264.2</v>
      </c>
      <c r="BD86" s="154"/>
      <c r="BE86" s="154">
        <v>29.4</v>
      </c>
      <c r="BF86" s="154">
        <f t="shared" si="24"/>
        <v>293.59999999999997</v>
      </c>
      <c r="BG86" s="154"/>
      <c r="BH86" s="154">
        <v>264.2</v>
      </c>
      <c r="BI86" s="154"/>
      <c r="BJ86" s="154">
        <v>29.4</v>
      </c>
    </row>
    <row r="87" spans="1:62" ht="39" customHeight="1">
      <c r="A87" s="898"/>
      <c r="B87" s="893"/>
      <c r="C87" s="909"/>
      <c r="D87" s="909"/>
      <c r="E87" s="909"/>
      <c r="F87" s="65"/>
      <c r="G87" s="65"/>
      <c r="H87" s="65"/>
      <c r="I87" s="65"/>
      <c r="J87" s="65"/>
      <c r="K87" s="65"/>
      <c r="L87" s="65"/>
      <c r="M87" s="63"/>
      <c r="N87" s="65"/>
      <c r="O87" s="65"/>
      <c r="P87" s="65"/>
      <c r="Q87" s="65"/>
      <c r="R87" s="65"/>
      <c r="S87" s="65"/>
      <c r="T87" s="65"/>
      <c r="U87" s="65"/>
      <c r="V87" s="65"/>
      <c r="W87" s="909"/>
      <c r="X87" s="909"/>
      <c r="Y87" s="909"/>
      <c r="Z87" s="1023"/>
      <c r="AA87" s="1023"/>
      <c r="AB87" s="1023"/>
      <c r="AC87" s="21"/>
      <c r="AD87" s="12"/>
      <c r="AE87" s="12"/>
      <c r="AF87" s="12"/>
      <c r="AG87" s="155">
        <f t="shared" si="11"/>
        <v>0</v>
      </c>
      <c r="AH87" s="155">
        <f t="shared" si="11"/>
        <v>0</v>
      </c>
      <c r="AI87" s="155"/>
      <c r="AJ87" s="155"/>
      <c r="AK87" s="155"/>
      <c r="AL87" s="155"/>
      <c r="AM87" s="155"/>
      <c r="AN87" s="155"/>
      <c r="AO87" s="155">
        <f>SUM(AO79:AO80)</f>
        <v>0</v>
      </c>
      <c r="AP87" s="155"/>
      <c r="AQ87" s="154">
        <v>0</v>
      </c>
      <c r="AR87" s="154"/>
      <c r="AS87" s="154"/>
      <c r="AT87" s="154"/>
      <c r="AU87" s="154">
        <v>0</v>
      </c>
      <c r="AV87" s="153">
        <f t="shared" si="22"/>
        <v>0</v>
      </c>
      <c r="AW87" s="153"/>
      <c r="AX87" s="153"/>
      <c r="AY87" s="153"/>
      <c r="AZ87" s="153">
        <f>SUM(AZ79:AZ80)</f>
        <v>0</v>
      </c>
      <c r="BA87" s="154">
        <f t="shared" si="23"/>
        <v>0</v>
      </c>
      <c r="BB87" s="154"/>
      <c r="BC87" s="154"/>
      <c r="BD87" s="154"/>
      <c r="BE87" s="154">
        <f>SUM(BE79:BE80)</f>
        <v>0</v>
      </c>
      <c r="BF87" s="154">
        <f t="shared" si="24"/>
        <v>0</v>
      </c>
      <c r="BG87" s="154"/>
      <c r="BH87" s="154"/>
      <c r="BI87" s="154"/>
      <c r="BJ87" s="154">
        <f>SUM(BJ79:BJ80)</f>
        <v>0</v>
      </c>
    </row>
    <row r="88" spans="1:62" ht="65.25" hidden="1" customHeight="1">
      <c r="A88" s="508"/>
      <c r="B88" s="17">
        <v>6603</v>
      </c>
      <c r="C88" s="58"/>
      <c r="D88" s="58"/>
      <c r="E88" s="58"/>
      <c r="F88" s="58"/>
      <c r="G88" s="58"/>
      <c r="H88" s="58"/>
      <c r="I88" s="58"/>
      <c r="J88" s="58"/>
      <c r="K88" s="58"/>
      <c r="L88" s="58"/>
      <c r="M88" s="88" t="s">
        <v>372</v>
      </c>
      <c r="N88" s="59" t="s">
        <v>284</v>
      </c>
      <c r="O88" s="59" t="s">
        <v>373</v>
      </c>
      <c r="P88" s="58">
        <v>29</v>
      </c>
      <c r="Q88" s="58"/>
      <c r="R88" s="58"/>
      <c r="S88" s="58"/>
      <c r="T88" s="58"/>
      <c r="U88" s="58"/>
      <c r="V88" s="58"/>
      <c r="W88" s="58"/>
      <c r="X88" s="58"/>
      <c r="Y88" s="58"/>
      <c r="Z88" s="103" t="s">
        <v>499</v>
      </c>
      <c r="AA88" s="62" t="s">
        <v>284</v>
      </c>
      <c r="AB88" s="62" t="s">
        <v>368</v>
      </c>
      <c r="AC88" s="21"/>
      <c r="AD88" s="21" t="s">
        <v>481</v>
      </c>
      <c r="AE88" s="21"/>
      <c r="AF88" s="21"/>
      <c r="AG88" s="155">
        <f t="shared" si="11"/>
        <v>0</v>
      </c>
      <c r="AH88" s="155">
        <f t="shared" si="11"/>
        <v>0</v>
      </c>
      <c r="AI88" s="155"/>
      <c r="AJ88" s="155"/>
      <c r="AK88" s="155"/>
      <c r="AL88" s="155"/>
      <c r="AM88" s="155"/>
      <c r="AN88" s="155"/>
      <c r="AO88" s="155"/>
      <c r="AP88" s="155"/>
      <c r="AQ88" s="154">
        <f t="shared" si="12"/>
        <v>0</v>
      </c>
      <c r="AR88" s="154"/>
      <c r="AS88" s="154"/>
      <c r="AT88" s="154"/>
      <c r="AU88" s="154"/>
      <c r="AV88" s="153">
        <f t="shared" si="22"/>
        <v>0</v>
      </c>
      <c r="AW88" s="153"/>
      <c r="AX88" s="153"/>
      <c r="AY88" s="153"/>
      <c r="AZ88" s="153"/>
      <c r="BA88" s="154">
        <f t="shared" si="23"/>
        <v>0</v>
      </c>
      <c r="BB88" s="154"/>
      <c r="BC88" s="154"/>
      <c r="BD88" s="154"/>
      <c r="BE88" s="154"/>
      <c r="BF88" s="154">
        <f t="shared" si="24"/>
        <v>0</v>
      </c>
      <c r="BG88" s="154"/>
      <c r="BH88" s="154"/>
      <c r="BI88" s="154"/>
      <c r="BJ88" s="154"/>
    </row>
    <row r="89" spans="1:62" ht="11.25" hidden="1" customHeight="1">
      <c r="A89" s="114"/>
      <c r="B89" s="22"/>
      <c r="C89" s="58"/>
      <c r="D89" s="58"/>
      <c r="E89" s="58"/>
      <c r="F89" s="58"/>
      <c r="G89" s="58"/>
      <c r="H89" s="58"/>
      <c r="I89" s="58"/>
      <c r="J89" s="58"/>
      <c r="K89" s="58"/>
      <c r="L89" s="58"/>
      <c r="M89" s="507"/>
      <c r="N89" s="59"/>
      <c r="O89" s="59"/>
      <c r="P89" s="58"/>
      <c r="Q89" s="58"/>
      <c r="R89" s="58"/>
      <c r="S89" s="58"/>
      <c r="T89" s="58"/>
      <c r="U89" s="58"/>
      <c r="V89" s="58"/>
      <c r="W89" s="58"/>
      <c r="X89" s="58"/>
      <c r="Y89" s="58"/>
      <c r="Z89" s="62"/>
      <c r="AA89" s="86"/>
      <c r="AB89" s="86"/>
      <c r="AC89" s="12"/>
      <c r="AD89" s="12" t="s">
        <v>481</v>
      </c>
      <c r="AE89" s="12" t="s">
        <v>309</v>
      </c>
      <c r="AF89" s="12" t="s">
        <v>246</v>
      </c>
      <c r="AG89" s="155">
        <f t="shared" si="11"/>
        <v>0</v>
      </c>
      <c r="AH89" s="155">
        <f t="shared" si="11"/>
        <v>0</v>
      </c>
      <c r="AI89" s="155"/>
      <c r="AJ89" s="155"/>
      <c r="AK89" s="155"/>
      <c r="AL89" s="155"/>
      <c r="AM89" s="155"/>
      <c r="AN89" s="155"/>
      <c r="AO89" s="155"/>
      <c r="AP89" s="155"/>
      <c r="AQ89" s="154">
        <f t="shared" si="12"/>
        <v>0</v>
      </c>
      <c r="AR89" s="154"/>
      <c r="AS89" s="154"/>
      <c r="AT89" s="154"/>
      <c r="AU89" s="154"/>
      <c r="AV89" s="153">
        <f t="shared" si="22"/>
        <v>0</v>
      </c>
      <c r="AW89" s="153"/>
      <c r="AX89" s="153"/>
      <c r="AY89" s="153"/>
      <c r="AZ89" s="153"/>
      <c r="BA89" s="154">
        <f t="shared" si="23"/>
        <v>0</v>
      </c>
      <c r="BB89" s="154"/>
      <c r="BC89" s="154"/>
      <c r="BD89" s="154"/>
      <c r="BE89" s="154"/>
      <c r="BF89" s="154">
        <f t="shared" si="24"/>
        <v>0</v>
      </c>
      <c r="BG89" s="154"/>
      <c r="BH89" s="154"/>
      <c r="BI89" s="154"/>
      <c r="BJ89" s="154"/>
    </row>
    <row r="90" spans="1:62" ht="17.25" hidden="1" customHeight="1">
      <c r="A90" s="114"/>
      <c r="B90" s="22"/>
      <c r="C90" s="58"/>
      <c r="D90" s="58"/>
      <c r="E90" s="58"/>
      <c r="F90" s="58"/>
      <c r="G90" s="58"/>
      <c r="H90" s="58"/>
      <c r="I90" s="58"/>
      <c r="J90" s="58"/>
      <c r="K90" s="58"/>
      <c r="L90" s="58"/>
      <c r="M90" s="183"/>
      <c r="N90" s="59"/>
      <c r="O90" s="59"/>
      <c r="P90" s="58"/>
      <c r="Q90" s="58"/>
      <c r="R90" s="58"/>
      <c r="S90" s="58"/>
      <c r="T90" s="58"/>
      <c r="U90" s="58"/>
      <c r="V90" s="58"/>
      <c r="W90" s="58"/>
      <c r="X90" s="58"/>
      <c r="Y90" s="58"/>
      <c r="Z90" s="106"/>
      <c r="AA90" s="86"/>
      <c r="AB90" s="86"/>
      <c r="AC90" s="12"/>
      <c r="AD90" s="12" t="s">
        <v>481</v>
      </c>
      <c r="AE90" s="12" t="s">
        <v>297</v>
      </c>
      <c r="AF90" s="12" t="s">
        <v>246</v>
      </c>
      <c r="AG90" s="155">
        <f t="shared" si="11"/>
        <v>0</v>
      </c>
      <c r="AH90" s="155">
        <f t="shared" si="11"/>
        <v>0</v>
      </c>
      <c r="AI90" s="155"/>
      <c r="AJ90" s="155"/>
      <c r="AK90" s="155"/>
      <c r="AL90" s="155"/>
      <c r="AM90" s="155"/>
      <c r="AN90" s="155"/>
      <c r="AO90" s="155"/>
      <c r="AP90" s="155"/>
      <c r="AQ90" s="154">
        <f t="shared" si="12"/>
        <v>0</v>
      </c>
      <c r="AR90" s="154"/>
      <c r="AS90" s="154"/>
      <c r="AT90" s="154"/>
      <c r="AU90" s="154"/>
      <c r="AV90" s="153">
        <f t="shared" si="22"/>
        <v>0</v>
      </c>
      <c r="AW90" s="153"/>
      <c r="AX90" s="153"/>
      <c r="AY90" s="153"/>
      <c r="AZ90" s="153"/>
      <c r="BA90" s="154">
        <f t="shared" si="23"/>
        <v>0</v>
      </c>
      <c r="BB90" s="154"/>
      <c r="BC90" s="154"/>
      <c r="BD90" s="154"/>
      <c r="BE90" s="154"/>
      <c r="BF90" s="154">
        <f t="shared" si="24"/>
        <v>0</v>
      </c>
      <c r="BG90" s="154"/>
      <c r="BH90" s="154"/>
      <c r="BI90" s="154"/>
      <c r="BJ90" s="154"/>
    </row>
    <row r="91" spans="1:62" ht="13.5" hidden="1" customHeight="1">
      <c r="A91" s="114" t="s">
        <v>381</v>
      </c>
      <c r="B91" s="23">
        <v>6604</v>
      </c>
      <c r="C91" s="87" t="s">
        <v>452</v>
      </c>
      <c r="D91" s="67" t="s">
        <v>347</v>
      </c>
      <c r="E91" s="67" t="s">
        <v>453</v>
      </c>
      <c r="F91" s="58"/>
      <c r="G91" s="58"/>
      <c r="H91" s="58"/>
      <c r="I91" s="58"/>
      <c r="J91" s="58"/>
      <c r="K91" s="58"/>
      <c r="L91" s="58"/>
      <c r="M91" s="88" t="s">
        <v>374</v>
      </c>
      <c r="N91" s="59" t="s">
        <v>284</v>
      </c>
      <c r="O91" s="59" t="s">
        <v>373</v>
      </c>
      <c r="P91" s="58" t="s">
        <v>424</v>
      </c>
      <c r="Q91" s="58"/>
      <c r="R91" s="58"/>
      <c r="S91" s="58"/>
      <c r="T91" s="58"/>
      <c r="U91" s="58"/>
      <c r="V91" s="58"/>
      <c r="W91" s="87" t="s">
        <v>357</v>
      </c>
      <c r="X91" s="67" t="s">
        <v>348</v>
      </c>
      <c r="Y91" s="67" t="s">
        <v>358</v>
      </c>
      <c r="Z91" s="89" t="s">
        <v>417</v>
      </c>
      <c r="AA91" s="70" t="s">
        <v>284</v>
      </c>
      <c r="AB91" s="70" t="s">
        <v>368</v>
      </c>
      <c r="AC91" s="18"/>
      <c r="AD91" s="18"/>
      <c r="AE91" s="18"/>
      <c r="AF91" s="18"/>
      <c r="AG91" s="155">
        <f t="shared" si="11"/>
        <v>0</v>
      </c>
      <c r="AH91" s="155">
        <f t="shared" si="11"/>
        <v>0</v>
      </c>
      <c r="AI91" s="155"/>
      <c r="AJ91" s="155"/>
      <c r="AK91" s="155"/>
      <c r="AL91" s="155"/>
      <c r="AM91" s="155"/>
      <c r="AN91" s="155"/>
      <c r="AO91" s="155"/>
      <c r="AP91" s="155"/>
      <c r="AQ91" s="154">
        <f t="shared" si="12"/>
        <v>0</v>
      </c>
      <c r="AR91" s="154"/>
      <c r="AS91" s="154"/>
      <c r="AT91" s="154"/>
      <c r="AU91" s="154"/>
      <c r="AV91" s="153">
        <f t="shared" si="22"/>
        <v>0</v>
      </c>
      <c r="AW91" s="153"/>
      <c r="AX91" s="153"/>
      <c r="AY91" s="153"/>
      <c r="AZ91" s="153"/>
      <c r="BA91" s="154">
        <f t="shared" si="23"/>
        <v>0</v>
      </c>
      <c r="BB91" s="154"/>
      <c r="BC91" s="154"/>
      <c r="BD91" s="154"/>
      <c r="BE91" s="154"/>
      <c r="BF91" s="154">
        <f t="shared" si="24"/>
        <v>0</v>
      </c>
      <c r="BG91" s="154"/>
      <c r="BH91" s="154"/>
      <c r="BI91" s="154"/>
      <c r="BJ91" s="154"/>
    </row>
    <row r="92" spans="1:62" ht="26.25" hidden="1" customHeight="1">
      <c r="A92" s="117" t="s">
        <v>345</v>
      </c>
      <c r="B92" s="24">
        <v>6610</v>
      </c>
      <c r="C92" s="90"/>
      <c r="D92" s="65"/>
      <c r="E92" s="65"/>
      <c r="F92" s="58"/>
      <c r="G92" s="58"/>
      <c r="H92" s="58"/>
      <c r="I92" s="58"/>
      <c r="J92" s="58"/>
      <c r="K92" s="58"/>
      <c r="L92" s="58"/>
      <c r="M92" s="63"/>
      <c r="N92" s="59"/>
      <c r="O92" s="59"/>
      <c r="P92" s="58"/>
      <c r="Q92" s="58"/>
      <c r="R92" s="58"/>
      <c r="S92" s="58"/>
      <c r="T92" s="58"/>
      <c r="U92" s="58"/>
      <c r="V92" s="58"/>
      <c r="W92" s="65"/>
      <c r="X92" s="65"/>
      <c r="Y92" s="65"/>
      <c r="Z92" s="86"/>
      <c r="AA92" s="86"/>
      <c r="AB92" s="86"/>
      <c r="AC92" s="12"/>
      <c r="AD92" s="12">
        <v>801</v>
      </c>
      <c r="AE92" s="18" t="s">
        <v>429</v>
      </c>
      <c r="AF92" s="18" t="s">
        <v>246</v>
      </c>
      <c r="AG92" s="155"/>
      <c r="AH92" s="155">
        <f t="shared" si="11"/>
        <v>0</v>
      </c>
      <c r="AI92" s="155"/>
      <c r="AJ92" s="155"/>
      <c r="AK92" s="155"/>
      <c r="AL92" s="155"/>
      <c r="AM92" s="155"/>
      <c r="AN92" s="155"/>
      <c r="AO92" s="155"/>
      <c r="AP92" s="155"/>
      <c r="AQ92" s="154"/>
      <c r="AR92" s="154"/>
      <c r="AS92" s="154"/>
      <c r="AT92" s="154"/>
      <c r="AU92" s="154"/>
      <c r="AV92" s="153"/>
      <c r="AW92" s="153"/>
      <c r="AX92" s="153"/>
      <c r="AY92" s="153"/>
      <c r="AZ92" s="153"/>
      <c r="BA92" s="154"/>
      <c r="BB92" s="154"/>
      <c r="BC92" s="154"/>
      <c r="BD92" s="154"/>
      <c r="BE92" s="154"/>
      <c r="BF92" s="154"/>
      <c r="BG92" s="154"/>
      <c r="BH92" s="154"/>
      <c r="BI92" s="154"/>
      <c r="BJ92" s="154"/>
    </row>
    <row r="93" spans="1:62" ht="159" customHeight="1">
      <c r="A93" s="114" t="s">
        <v>431</v>
      </c>
      <c r="B93" s="17">
        <v>6612</v>
      </c>
      <c r="C93" s="61" t="s">
        <v>407</v>
      </c>
      <c r="D93" s="61" t="s">
        <v>349</v>
      </c>
      <c r="E93" s="61" t="s">
        <v>408</v>
      </c>
      <c r="F93" s="58"/>
      <c r="G93" s="58"/>
      <c r="H93" s="58"/>
      <c r="I93" s="58"/>
      <c r="J93" s="58"/>
      <c r="K93" s="58"/>
      <c r="L93" s="58"/>
      <c r="M93" s="63" t="s">
        <v>372</v>
      </c>
      <c r="N93" s="59" t="s">
        <v>284</v>
      </c>
      <c r="O93" s="59" t="s">
        <v>373</v>
      </c>
      <c r="P93" s="58">
        <v>29</v>
      </c>
      <c r="Q93" s="58"/>
      <c r="R93" s="58"/>
      <c r="S93" s="58"/>
      <c r="T93" s="58"/>
      <c r="U93" s="58"/>
      <c r="V93" s="58"/>
      <c r="W93" s="61" t="s">
        <v>456</v>
      </c>
      <c r="X93" s="61" t="s">
        <v>457</v>
      </c>
      <c r="Y93" s="61" t="s">
        <v>458</v>
      </c>
      <c r="Z93" s="62" t="s">
        <v>499</v>
      </c>
      <c r="AA93" s="86" t="s">
        <v>284</v>
      </c>
      <c r="AB93" s="86" t="s">
        <v>368</v>
      </c>
      <c r="AC93" s="18"/>
      <c r="AD93" s="18" t="s">
        <v>482</v>
      </c>
      <c r="AE93" s="18" t="s">
        <v>281</v>
      </c>
      <c r="AF93" s="18" t="s">
        <v>282</v>
      </c>
      <c r="AG93" s="155">
        <f t="shared" si="11"/>
        <v>0</v>
      </c>
      <c r="AH93" s="155">
        <f t="shared" si="11"/>
        <v>0</v>
      </c>
      <c r="AI93" s="155"/>
      <c r="AJ93" s="155"/>
      <c r="AK93" s="155"/>
      <c r="AL93" s="155"/>
      <c r="AM93" s="155"/>
      <c r="AN93" s="155"/>
      <c r="AO93" s="155">
        <v>0</v>
      </c>
      <c r="AP93" s="155"/>
      <c r="AQ93" s="154">
        <f t="shared" si="12"/>
        <v>90</v>
      </c>
      <c r="AR93" s="154"/>
      <c r="AS93" s="154"/>
      <c r="AT93" s="154"/>
      <c r="AU93" s="154">
        <v>90</v>
      </c>
      <c r="AV93" s="153">
        <f t="shared" si="22"/>
        <v>90</v>
      </c>
      <c r="AW93" s="153"/>
      <c r="AX93" s="153"/>
      <c r="AY93" s="153"/>
      <c r="AZ93" s="153">
        <v>90</v>
      </c>
      <c r="BA93" s="154">
        <f>BB93+BC93+BD93+BE93</f>
        <v>90</v>
      </c>
      <c r="BB93" s="154"/>
      <c r="BC93" s="154"/>
      <c r="BD93" s="154"/>
      <c r="BE93" s="154">
        <v>90</v>
      </c>
      <c r="BF93" s="154">
        <f>BG93+BH93+BI93+BJ93</f>
        <v>90</v>
      </c>
      <c r="BG93" s="154"/>
      <c r="BH93" s="154"/>
      <c r="BI93" s="154"/>
      <c r="BJ93" s="154">
        <v>90</v>
      </c>
    </row>
    <row r="94" spans="1:62" ht="112.5" hidden="1" customHeight="1">
      <c r="A94" s="114" t="s">
        <v>363</v>
      </c>
      <c r="B94" s="17">
        <v>6617</v>
      </c>
      <c r="C94" s="57" t="s">
        <v>452</v>
      </c>
      <c r="D94" s="57" t="s">
        <v>422</v>
      </c>
      <c r="E94" s="57" t="s">
        <v>453</v>
      </c>
      <c r="F94" s="58"/>
      <c r="G94" s="58"/>
      <c r="H94" s="58"/>
      <c r="I94" s="58"/>
      <c r="J94" s="58"/>
      <c r="K94" s="58"/>
      <c r="L94" s="58"/>
      <c r="M94" s="63" t="s">
        <v>374</v>
      </c>
      <c r="N94" s="59" t="s">
        <v>284</v>
      </c>
      <c r="O94" s="59" t="s">
        <v>373</v>
      </c>
      <c r="P94" s="58" t="s">
        <v>424</v>
      </c>
      <c r="Q94" s="58"/>
      <c r="R94" s="58"/>
      <c r="S94" s="58"/>
      <c r="T94" s="58"/>
      <c r="U94" s="58"/>
      <c r="V94" s="58"/>
      <c r="W94" s="57" t="s">
        <v>357</v>
      </c>
      <c r="X94" s="57" t="s">
        <v>350</v>
      </c>
      <c r="Y94" s="57" t="s">
        <v>358</v>
      </c>
      <c r="Z94" s="69" t="s">
        <v>417</v>
      </c>
      <c r="AA94" s="70" t="s">
        <v>284</v>
      </c>
      <c r="AB94" s="70" t="s">
        <v>368</v>
      </c>
      <c r="AC94" s="18"/>
      <c r="AD94" s="18" t="s">
        <v>484</v>
      </c>
      <c r="AE94" s="18" t="s">
        <v>304</v>
      </c>
      <c r="AF94" s="18" t="s">
        <v>246</v>
      </c>
      <c r="AG94" s="155">
        <f t="shared" si="11"/>
        <v>0</v>
      </c>
      <c r="AH94" s="155">
        <f t="shared" si="11"/>
        <v>0</v>
      </c>
      <c r="AI94" s="155"/>
      <c r="AJ94" s="155"/>
      <c r="AK94" s="155"/>
      <c r="AL94" s="155"/>
      <c r="AM94" s="155"/>
      <c r="AN94" s="155"/>
      <c r="AO94" s="155">
        <v>0</v>
      </c>
      <c r="AP94" s="155"/>
      <c r="AQ94" s="154">
        <f t="shared" si="12"/>
        <v>0</v>
      </c>
      <c r="AR94" s="154"/>
      <c r="AS94" s="154"/>
      <c r="AT94" s="154"/>
      <c r="AU94" s="154">
        <v>0</v>
      </c>
      <c r="AV94" s="153">
        <f t="shared" si="22"/>
        <v>0</v>
      </c>
      <c r="AW94" s="153"/>
      <c r="AX94" s="153"/>
      <c r="AY94" s="153"/>
      <c r="AZ94" s="153">
        <v>0</v>
      </c>
      <c r="BA94" s="154">
        <f>BB94+BC94+BD94+BE94</f>
        <v>0</v>
      </c>
      <c r="BB94" s="154"/>
      <c r="BC94" s="154"/>
      <c r="BD94" s="154"/>
      <c r="BE94" s="154">
        <v>0</v>
      </c>
      <c r="BF94" s="154">
        <f>BG94+BH94+BI94+BJ94</f>
        <v>0</v>
      </c>
      <c r="BG94" s="154"/>
      <c r="BH94" s="154"/>
      <c r="BI94" s="154"/>
      <c r="BJ94" s="154">
        <v>0</v>
      </c>
    </row>
    <row r="95" spans="1:62" ht="88.5" customHeight="1">
      <c r="A95" s="910" t="s">
        <v>435</v>
      </c>
      <c r="B95" s="17">
        <v>6618</v>
      </c>
      <c r="C95" s="57" t="s">
        <v>452</v>
      </c>
      <c r="D95" s="57" t="s">
        <v>463</v>
      </c>
      <c r="E95" s="57" t="s">
        <v>453</v>
      </c>
      <c r="F95" s="58"/>
      <c r="G95" s="58"/>
      <c r="H95" s="58"/>
      <c r="I95" s="58"/>
      <c r="J95" s="58"/>
      <c r="K95" s="58"/>
      <c r="L95" s="58"/>
      <c r="M95" s="63" t="s">
        <v>372</v>
      </c>
      <c r="N95" s="59" t="s">
        <v>284</v>
      </c>
      <c r="O95" s="59" t="s">
        <v>373</v>
      </c>
      <c r="P95" s="58">
        <v>29</v>
      </c>
      <c r="Q95" s="58"/>
      <c r="R95" s="58"/>
      <c r="S95" s="58"/>
      <c r="T95" s="58"/>
      <c r="U95" s="58"/>
      <c r="V95" s="58"/>
      <c r="W95" s="57" t="s">
        <v>357</v>
      </c>
      <c r="X95" s="57" t="s">
        <v>238</v>
      </c>
      <c r="Y95" s="57" t="s">
        <v>358</v>
      </c>
      <c r="Z95" s="62" t="s">
        <v>499</v>
      </c>
      <c r="AA95" s="62" t="s">
        <v>284</v>
      </c>
      <c r="AB95" s="62" t="s">
        <v>368</v>
      </c>
      <c r="AC95" s="18"/>
      <c r="AD95" s="18" t="s">
        <v>485</v>
      </c>
      <c r="AE95" s="18" t="s">
        <v>428</v>
      </c>
      <c r="AF95" s="18" t="s">
        <v>246</v>
      </c>
      <c r="AG95" s="155">
        <f t="shared" si="11"/>
        <v>41.3</v>
      </c>
      <c r="AH95" s="155">
        <f t="shared" si="11"/>
        <v>35.9</v>
      </c>
      <c r="AI95" s="155"/>
      <c r="AJ95" s="155"/>
      <c r="AK95" s="155"/>
      <c r="AL95" s="155"/>
      <c r="AM95" s="155"/>
      <c r="AN95" s="155"/>
      <c r="AO95" s="155">
        <v>41.3</v>
      </c>
      <c r="AP95" s="155">
        <v>35.9</v>
      </c>
      <c r="AQ95" s="154">
        <f t="shared" si="12"/>
        <v>1487</v>
      </c>
      <c r="AR95" s="154"/>
      <c r="AS95" s="154"/>
      <c r="AT95" s="154"/>
      <c r="AU95" s="154">
        <v>1487</v>
      </c>
      <c r="AV95" s="153">
        <f t="shared" si="22"/>
        <v>599.1</v>
      </c>
      <c r="AW95" s="153"/>
      <c r="AX95" s="153"/>
      <c r="AY95" s="153"/>
      <c r="AZ95" s="153">
        <v>599.1</v>
      </c>
      <c r="BA95" s="154">
        <f>BB95+BC95+BD95+BE95</f>
        <v>332.3</v>
      </c>
      <c r="BB95" s="154"/>
      <c r="BC95" s="154"/>
      <c r="BD95" s="154"/>
      <c r="BE95" s="154">
        <v>332.3</v>
      </c>
      <c r="BF95" s="154">
        <f>BG95+BH95+BI95+BJ95</f>
        <v>332.3</v>
      </c>
      <c r="BG95" s="154"/>
      <c r="BH95" s="154"/>
      <c r="BI95" s="154"/>
      <c r="BJ95" s="154">
        <v>332.3</v>
      </c>
    </row>
    <row r="96" spans="1:62" ht="24" customHeight="1">
      <c r="A96" s="911"/>
      <c r="B96" s="17"/>
      <c r="C96" s="58"/>
      <c r="D96" s="58"/>
      <c r="E96" s="58"/>
      <c r="F96" s="58"/>
      <c r="G96" s="58"/>
      <c r="H96" s="58"/>
      <c r="I96" s="58">
        <v>30</v>
      </c>
      <c r="J96" s="58"/>
      <c r="K96" s="58"/>
      <c r="L96" s="58"/>
      <c r="M96" s="71"/>
      <c r="N96" s="71"/>
      <c r="O96" s="71"/>
      <c r="P96" s="71"/>
      <c r="Q96" s="58"/>
      <c r="R96" s="58"/>
      <c r="S96" s="58"/>
      <c r="T96" s="58"/>
      <c r="U96" s="58"/>
      <c r="V96" s="58"/>
      <c r="W96" s="58"/>
      <c r="X96" s="58"/>
      <c r="Y96" s="58"/>
      <c r="Z96" s="65"/>
      <c r="AA96" s="65"/>
      <c r="AB96" s="65"/>
      <c r="AC96" s="18"/>
      <c r="AD96" s="18" t="s">
        <v>491</v>
      </c>
      <c r="AE96" s="18" t="s">
        <v>371</v>
      </c>
      <c r="AF96" s="18" t="s">
        <v>246</v>
      </c>
      <c r="AG96" s="155"/>
      <c r="AH96" s="155">
        <f t="shared" si="11"/>
        <v>0</v>
      </c>
      <c r="AI96" s="155"/>
      <c r="AJ96" s="155"/>
      <c r="AK96" s="155"/>
      <c r="AL96" s="155"/>
      <c r="AM96" s="155"/>
      <c r="AN96" s="155"/>
      <c r="AO96" s="155"/>
      <c r="AP96" s="155"/>
      <c r="AQ96" s="154"/>
      <c r="AR96" s="154"/>
      <c r="AS96" s="154"/>
      <c r="AT96" s="154"/>
      <c r="AU96" s="154"/>
      <c r="AV96" s="153"/>
      <c r="AW96" s="153"/>
      <c r="AX96" s="153"/>
      <c r="AY96" s="153"/>
      <c r="AZ96" s="153"/>
      <c r="BA96" s="154"/>
      <c r="BB96" s="154"/>
      <c r="BC96" s="154"/>
      <c r="BD96" s="154"/>
      <c r="BE96" s="154"/>
      <c r="BF96" s="154"/>
      <c r="BG96" s="154"/>
      <c r="BH96" s="154"/>
      <c r="BI96" s="154"/>
      <c r="BJ96" s="154"/>
    </row>
    <row r="97" spans="1:62" ht="14.25" hidden="1" customHeight="1">
      <c r="A97" s="614"/>
      <c r="B97" s="17"/>
      <c r="C97" s="58"/>
      <c r="D97" s="58"/>
      <c r="E97" s="58"/>
      <c r="F97" s="58"/>
      <c r="G97" s="58"/>
      <c r="H97" s="58"/>
      <c r="I97" s="58"/>
      <c r="J97" s="58"/>
      <c r="K97" s="58"/>
      <c r="L97" s="58"/>
      <c r="M97" s="71"/>
      <c r="N97" s="71"/>
      <c r="O97" s="71"/>
      <c r="P97" s="71"/>
      <c r="Q97" s="58"/>
      <c r="R97" s="58"/>
      <c r="S97" s="58"/>
      <c r="T97" s="58"/>
      <c r="U97" s="58"/>
      <c r="V97" s="58"/>
      <c r="W97" s="58"/>
      <c r="X97" s="58"/>
      <c r="Y97" s="58"/>
      <c r="Z97" s="65"/>
      <c r="AA97" s="65"/>
      <c r="AB97" s="65"/>
      <c r="AC97" s="18"/>
      <c r="AD97" s="18" t="s">
        <v>485</v>
      </c>
      <c r="AE97" s="18" t="s">
        <v>371</v>
      </c>
      <c r="AF97" s="18" t="s">
        <v>246</v>
      </c>
      <c r="AG97" s="155"/>
      <c r="AH97" s="155">
        <f t="shared" si="11"/>
        <v>0</v>
      </c>
      <c r="AI97" s="155"/>
      <c r="AJ97" s="155"/>
      <c r="AK97" s="155"/>
      <c r="AL97" s="155"/>
      <c r="AM97" s="155"/>
      <c r="AN97" s="155"/>
      <c r="AO97" s="155"/>
      <c r="AP97" s="155"/>
      <c r="AQ97" s="154"/>
      <c r="AR97" s="154"/>
      <c r="AS97" s="154"/>
      <c r="AT97" s="154"/>
      <c r="AU97" s="154"/>
      <c r="AV97" s="153"/>
      <c r="AW97" s="153"/>
      <c r="AX97" s="153"/>
      <c r="AY97" s="153"/>
      <c r="AZ97" s="153"/>
      <c r="BA97" s="154"/>
      <c r="BB97" s="154"/>
      <c r="BC97" s="154"/>
      <c r="BD97" s="154"/>
      <c r="BE97" s="154"/>
      <c r="BF97" s="154"/>
      <c r="BG97" s="154"/>
      <c r="BH97" s="154"/>
      <c r="BI97" s="154"/>
      <c r="BJ97" s="154"/>
    </row>
    <row r="98" spans="1:62" ht="66.75" hidden="1" customHeight="1">
      <c r="A98" s="111" t="s">
        <v>13</v>
      </c>
      <c r="B98" s="14">
        <v>6625</v>
      </c>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12"/>
      <c r="AD98" s="173" t="s">
        <v>11</v>
      </c>
      <c r="AE98" s="18" t="s">
        <v>12</v>
      </c>
      <c r="AF98" s="18" t="s">
        <v>246</v>
      </c>
      <c r="AG98" s="155">
        <f t="shared" si="11"/>
        <v>0</v>
      </c>
      <c r="AH98" s="155">
        <f t="shared" si="11"/>
        <v>0</v>
      </c>
      <c r="AI98" s="146"/>
      <c r="AJ98" s="146"/>
      <c r="AK98" s="146"/>
      <c r="AL98" s="146"/>
      <c r="AM98" s="146"/>
      <c r="AN98" s="146"/>
      <c r="AO98" s="146"/>
      <c r="AP98" s="155"/>
      <c r="AQ98" s="154">
        <f t="shared" si="12"/>
        <v>0</v>
      </c>
      <c r="AR98" s="148"/>
      <c r="AS98" s="148"/>
      <c r="AT98" s="148"/>
      <c r="AU98" s="148"/>
      <c r="AV98" s="153">
        <f t="shared" si="22"/>
        <v>0</v>
      </c>
      <c r="AW98" s="145"/>
      <c r="AX98" s="145"/>
      <c r="AY98" s="145"/>
      <c r="AZ98" s="145"/>
      <c r="BA98" s="154">
        <f t="shared" ref="BA98:BA106" si="25">BB98+BC98+BD98+BE98</f>
        <v>0</v>
      </c>
      <c r="BB98" s="148"/>
      <c r="BC98" s="148"/>
      <c r="BD98" s="148"/>
      <c r="BE98" s="148"/>
      <c r="BF98" s="154">
        <f t="shared" ref="BF98:BF106" si="26">BG98+BH98+BI98+BJ98</f>
        <v>0</v>
      </c>
      <c r="BG98" s="148"/>
      <c r="BH98" s="148"/>
      <c r="BI98" s="148"/>
      <c r="BJ98" s="148"/>
    </row>
    <row r="99" spans="1:62" ht="70.5" hidden="1" customHeight="1">
      <c r="A99" s="111" t="s">
        <v>475</v>
      </c>
      <c r="B99" s="14">
        <v>6700</v>
      </c>
      <c r="C99" s="91" t="s">
        <v>234</v>
      </c>
      <c r="D99" s="92" t="s">
        <v>234</v>
      </c>
      <c r="E99" s="92" t="s">
        <v>234</v>
      </c>
      <c r="F99" s="92" t="s">
        <v>234</v>
      </c>
      <c r="G99" s="92" t="s">
        <v>234</v>
      </c>
      <c r="H99" s="92" t="s">
        <v>234</v>
      </c>
      <c r="I99" s="92" t="s">
        <v>234</v>
      </c>
      <c r="J99" s="92" t="s">
        <v>234</v>
      </c>
      <c r="K99" s="92" t="s">
        <v>234</v>
      </c>
      <c r="L99" s="92" t="s">
        <v>234</v>
      </c>
      <c r="M99" s="92" t="s">
        <v>234</v>
      </c>
      <c r="N99" s="92" t="s">
        <v>234</v>
      </c>
      <c r="O99" s="92" t="s">
        <v>234</v>
      </c>
      <c r="P99" s="92" t="s">
        <v>234</v>
      </c>
      <c r="Q99" s="93" t="s">
        <v>234</v>
      </c>
      <c r="R99" s="93" t="s">
        <v>234</v>
      </c>
      <c r="S99" s="93" t="s">
        <v>234</v>
      </c>
      <c r="T99" s="93" t="s">
        <v>234</v>
      </c>
      <c r="U99" s="93" t="s">
        <v>234</v>
      </c>
      <c r="V99" s="93" t="s">
        <v>234</v>
      </c>
      <c r="W99" s="93" t="s">
        <v>234</v>
      </c>
      <c r="X99" s="92" t="s">
        <v>234</v>
      </c>
      <c r="Y99" s="92" t="s">
        <v>234</v>
      </c>
      <c r="Z99" s="92" t="s">
        <v>234</v>
      </c>
      <c r="AA99" s="92" t="s">
        <v>234</v>
      </c>
      <c r="AB99" s="92" t="s">
        <v>234</v>
      </c>
      <c r="AC99" s="8" t="s">
        <v>234</v>
      </c>
      <c r="AD99" s="8" t="s">
        <v>234</v>
      </c>
      <c r="AE99" s="8"/>
      <c r="AF99" s="8"/>
      <c r="AG99" s="155">
        <f t="shared" si="11"/>
        <v>0</v>
      </c>
      <c r="AH99" s="155">
        <f t="shared" si="11"/>
        <v>0</v>
      </c>
      <c r="AI99" s="146"/>
      <c r="AJ99" s="146"/>
      <c r="AK99" s="146"/>
      <c r="AL99" s="146"/>
      <c r="AM99" s="146"/>
      <c r="AN99" s="146"/>
      <c r="AO99" s="146"/>
      <c r="AP99" s="155"/>
      <c r="AQ99" s="154">
        <f t="shared" si="12"/>
        <v>0</v>
      </c>
      <c r="AR99" s="148"/>
      <c r="AS99" s="148"/>
      <c r="AT99" s="148"/>
      <c r="AU99" s="148"/>
      <c r="AV99" s="153">
        <f t="shared" si="22"/>
        <v>0</v>
      </c>
      <c r="AW99" s="145"/>
      <c r="AX99" s="145"/>
      <c r="AY99" s="145"/>
      <c r="AZ99" s="145"/>
      <c r="BA99" s="154">
        <f t="shared" si="25"/>
        <v>0</v>
      </c>
      <c r="BB99" s="148"/>
      <c r="BC99" s="148"/>
      <c r="BD99" s="148"/>
      <c r="BE99" s="148"/>
      <c r="BF99" s="154">
        <f t="shared" si="26"/>
        <v>0</v>
      </c>
      <c r="BG99" s="148"/>
      <c r="BH99" s="148"/>
      <c r="BI99" s="148"/>
      <c r="BJ99" s="148"/>
    </row>
    <row r="100" spans="1:62" ht="0.75" hidden="1" customHeight="1">
      <c r="A100" s="112" t="s">
        <v>415</v>
      </c>
      <c r="B100" s="15"/>
      <c r="C100" s="77"/>
      <c r="D100" s="77"/>
      <c r="E100" s="77"/>
      <c r="F100" s="951"/>
      <c r="G100" s="77"/>
      <c r="H100" s="77"/>
      <c r="I100" s="77"/>
      <c r="J100" s="77"/>
      <c r="K100" s="77"/>
      <c r="L100" s="77"/>
      <c r="M100" s="77"/>
      <c r="N100" s="77"/>
      <c r="O100" s="77"/>
      <c r="P100" s="77"/>
      <c r="Q100" s="77"/>
      <c r="R100" s="77"/>
      <c r="S100" s="77"/>
      <c r="T100" s="77"/>
      <c r="U100" s="77"/>
      <c r="V100" s="77"/>
      <c r="W100" s="77"/>
      <c r="X100" s="77"/>
      <c r="Y100" s="77"/>
      <c r="Z100" s="77"/>
      <c r="AA100" s="77"/>
      <c r="AB100" s="77"/>
      <c r="AC100" s="16"/>
      <c r="AD100" s="16"/>
      <c r="AE100" s="16"/>
      <c r="AF100" s="16"/>
      <c r="AG100" s="155">
        <f t="shared" si="11"/>
        <v>0</v>
      </c>
      <c r="AH100" s="155">
        <f t="shared" si="11"/>
        <v>0</v>
      </c>
      <c r="AI100" s="152"/>
      <c r="AJ100" s="152"/>
      <c r="AK100" s="152"/>
      <c r="AL100" s="152"/>
      <c r="AM100" s="152"/>
      <c r="AN100" s="152"/>
      <c r="AO100" s="152"/>
      <c r="AP100" s="158"/>
      <c r="AQ100" s="154">
        <f t="shared" si="12"/>
        <v>0</v>
      </c>
      <c r="AR100" s="151"/>
      <c r="AS100" s="151"/>
      <c r="AT100" s="151"/>
      <c r="AU100" s="151"/>
      <c r="AV100" s="153">
        <f t="shared" si="22"/>
        <v>0</v>
      </c>
      <c r="AW100" s="658"/>
      <c r="AX100" s="658"/>
      <c r="AY100" s="658"/>
      <c r="AZ100" s="658"/>
      <c r="BA100" s="154">
        <f t="shared" si="25"/>
        <v>0</v>
      </c>
      <c r="BB100" s="151"/>
      <c r="BC100" s="151"/>
      <c r="BD100" s="151"/>
      <c r="BE100" s="151"/>
      <c r="BF100" s="154">
        <f t="shared" si="26"/>
        <v>0</v>
      </c>
      <c r="BG100" s="151"/>
      <c r="BH100" s="151"/>
      <c r="BI100" s="151"/>
      <c r="BJ100" s="151"/>
    </row>
    <row r="101" spans="1:62" ht="0.75" hidden="1" customHeight="1">
      <c r="A101" s="113" t="s">
        <v>416</v>
      </c>
      <c r="B101" s="17"/>
      <c r="C101" s="58"/>
      <c r="D101" s="58"/>
      <c r="E101" s="58"/>
      <c r="F101" s="952"/>
      <c r="G101" s="58"/>
      <c r="H101" s="58"/>
      <c r="I101" s="58"/>
      <c r="J101" s="58"/>
      <c r="K101" s="58"/>
      <c r="L101" s="58"/>
      <c r="M101" s="58"/>
      <c r="N101" s="58"/>
      <c r="O101" s="58"/>
      <c r="P101" s="58"/>
      <c r="Q101" s="58"/>
      <c r="R101" s="58"/>
      <c r="S101" s="58"/>
      <c r="T101" s="58"/>
      <c r="U101" s="58"/>
      <c r="V101" s="58"/>
      <c r="W101" s="58"/>
      <c r="X101" s="58"/>
      <c r="Y101" s="58"/>
      <c r="Z101" s="58"/>
      <c r="AA101" s="58"/>
      <c r="AB101" s="58"/>
      <c r="AC101" s="18"/>
      <c r="AD101" s="18"/>
      <c r="AE101" s="18"/>
      <c r="AF101" s="18"/>
      <c r="AG101" s="155">
        <f t="shared" si="11"/>
        <v>0</v>
      </c>
      <c r="AH101" s="155">
        <f t="shared" si="11"/>
        <v>0</v>
      </c>
      <c r="AI101" s="155"/>
      <c r="AJ101" s="155"/>
      <c r="AK101" s="155"/>
      <c r="AL101" s="155"/>
      <c r="AM101" s="155"/>
      <c r="AN101" s="155"/>
      <c r="AO101" s="155"/>
      <c r="AP101" s="155"/>
      <c r="AQ101" s="154">
        <f t="shared" si="12"/>
        <v>0</v>
      </c>
      <c r="AR101" s="154"/>
      <c r="AS101" s="154"/>
      <c r="AT101" s="154"/>
      <c r="AU101" s="154"/>
      <c r="AV101" s="153">
        <f t="shared" si="22"/>
        <v>0</v>
      </c>
      <c r="AW101" s="153"/>
      <c r="AX101" s="153"/>
      <c r="AY101" s="153"/>
      <c r="AZ101" s="153"/>
      <c r="BA101" s="154">
        <f t="shared" si="25"/>
        <v>0</v>
      </c>
      <c r="BB101" s="154"/>
      <c r="BC101" s="154"/>
      <c r="BD101" s="154"/>
      <c r="BE101" s="154"/>
      <c r="BF101" s="154">
        <f t="shared" si="26"/>
        <v>0</v>
      </c>
      <c r="BG101" s="154"/>
      <c r="BH101" s="154"/>
      <c r="BI101" s="154"/>
      <c r="BJ101" s="154"/>
    </row>
    <row r="102" spans="1:62" ht="12.75" hidden="1" customHeight="1">
      <c r="A102" s="111" t="s">
        <v>416</v>
      </c>
      <c r="B102" s="14"/>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12"/>
      <c r="AD102" s="12"/>
      <c r="AE102" s="12"/>
      <c r="AF102" s="12"/>
      <c r="AG102" s="155">
        <f t="shared" si="11"/>
        <v>0</v>
      </c>
      <c r="AH102" s="155">
        <f t="shared" si="11"/>
        <v>0</v>
      </c>
      <c r="AI102" s="146"/>
      <c r="AJ102" s="146"/>
      <c r="AK102" s="146"/>
      <c r="AL102" s="146"/>
      <c r="AM102" s="146"/>
      <c r="AN102" s="146"/>
      <c r="AO102" s="146"/>
      <c r="AP102" s="155"/>
      <c r="AQ102" s="154">
        <f t="shared" si="12"/>
        <v>0</v>
      </c>
      <c r="AR102" s="148"/>
      <c r="AS102" s="148"/>
      <c r="AT102" s="148"/>
      <c r="AU102" s="148"/>
      <c r="AV102" s="153">
        <f t="shared" si="22"/>
        <v>0</v>
      </c>
      <c r="AW102" s="145"/>
      <c r="AX102" s="145"/>
      <c r="AY102" s="145"/>
      <c r="AZ102" s="145"/>
      <c r="BA102" s="154">
        <f t="shared" si="25"/>
        <v>0</v>
      </c>
      <c r="BB102" s="148"/>
      <c r="BC102" s="148"/>
      <c r="BD102" s="148"/>
      <c r="BE102" s="148"/>
      <c r="BF102" s="154">
        <f t="shared" si="26"/>
        <v>0</v>
      </c>
      <c r="BG102" s="148"/>
      <c r="BH102" s="148"/>
      <c r="BI102" s="148"/>
      <c r="BJ102" s="148"/>
    </row>
    <row r="103" spans="1:62" s="40" customFormat="1" ht="148.5" customHeight="1">
      <c r="A103" s="116" t="s">
        <v>327</v>
      </c>
      <c r="B103" s="37">
        <v>6800</v>
      </c>
      <c r="C103" s="75" t="s">
        <v>234</v>
      </c>
      <c r="D103" s="75" t="s">
        <v>234</v>
      </c>
      <c r="E103" s="75" t="s">
        <v>234</v>
      </c>
      <c r="F103" s="75" t="s">
        <v>234</v>
      </c>
      <c r="G103" s="75" t="s">
        <v>234</v>
      </c>
      <c r="H103" s="75" t="s">
        <v>234</v>
      </c>
      <c r="I103" s="75" t="s">
        <v>234</v>
      </c>
      <c r="J103" s="75" t="s">
        <v>234</v>
      </c>
      <c r="K103" s="75" t="s">
        <v>234</v>
      </c>
      <c r="L103" s="75" t="s">
        <v>234</v>
      </c>
      <c r="M103" s="75" t="s">
        <v>234</v>
      </c>
      <c r="N103" s="75" t="s">
        <v>234</v>
      </c>
      <c r="O103" s="75" t="s">
        <v>234</v>
      </c>
      <c r="P103" s="75" t="s">
        <v>234</v>
      </c>
      <c r="Q103" s="76" t="s">
        <v>234</v>
      </c>
      <c r="R103" s="76" t="s">
        <v>234</v>
      </c>
      <c r="S103" s="76" t="s">
        <v>234</v>
      </c>
      <c r="T103" s="76" t="s">
        <v>234</v>
      </c>
      <c r="U103" s="76" t="s">
        <v>234</v>
      </c>
      <c r="V103" s="76" t="s">
        <v>234</v>
      </c>
      <c r="W103" s="76" t="s">
        <v>234</v>
      </c>
      <c r="X103" s="75" t="s">
        <v>234</v>
      </c>
      <c r="Y103" s="75" t="s">
        <v>234</v>
      </c>
      <c r="Z103" s="75" t="s">
        <v>234</v>
      </c>
      <c r="AA103" s="75" t="s">
        <v>234</v>
      </c>
      <c r="AB103" s="75" t="s">
        <v>234</v>
      </c>
      <c r="AC103" s="38" t="s">
        <v>234</v>
      </c>
      <c r="AD103" s="38" t="s">
        <v>234</v>
      </c>
      <c r="AE103" s="38"/>
      <c r="AF103" s="38"/>
      <c r="AG103" s="161">
        <f t="shared" si="11"/>
        <v>1501.9</v>
      </c>
      <c r="AH103" s="155">
        <f t="shared" si="11"/>
        <v>1399.3999999999999</v>
      </c>
      <c r="AI103" s="150">
        <f>AI106+AI114+AI116+AI119</f>
        <v>0</v>
      </c>
      <c r="AJ103" s="150"/>
      <c r="AK103" s="150">
        <f>AK106+AK114+AK116+AK119</f>
        <v>0</v>
      </c>
      <c r="AL103" s="150"/>
      <c r="AM103" s="150">
        <f>AM106+AM114+AM116+AM119</f>
        <v>0</v>
      </c>
      <c r="AN103" s="150"/>
      <c r="AO103" s="150">
        <f>AO106+AO118+AO119</f>
        <v>1501.9</v>
      </c>
      <c r="AP103" s="150">
        <f>AP106+AP118+AP119</f>
        <v>1399.3999999999999</v>
      </c>
      <c r="AQ103" s="160">
        <f t="shared" si="12"/>
        <v>1533.5</v>
      </c>
      <c r="AR103" s="149">
        <f>AR106+AR114+AR116+AR119</f>
        <v>0</v>
      </c>
      <c r="AS103" s="149">
        <f>AS106+AS114+AS116+AS119</f>
        <v>0</v>
      </c>
      <c r="AT103" s="149">
        <f>AT106+AT114+AT116+AT119</f>
        <v>0</v>
      </c>
      <c r="AU103" s="149">
        <f>AU106+AU118+AU119</f>
        <v>1533.5</v>
      </c>
      <c r="AV103" s="162">
        <f t="shared" si="22"/>
        <v>1532.1</v>
      </c>
      <c r="AW103" s="657">
        <f>AW106+AW114+AW116+AW119</f>
        <v>0</v>
      </c>
      <c r="AX103" s="657">
        <f>AX106+AX114+AX116+AX119</f>
        <v>0</v>
      </c>
      <c r="AY103" s="657">
        <f>AY106+AY114+AY116+AY119</f>
        <v>0</v>
      </c>
      <c r="AZ103" s="657">
        <f>AZ106+AZ118+AZ119</f>
        <v>1532.1</v>
      </c>
      <c r="BA103" s="160">
        <f t="shared" si="25"/>
        <v>1532.1</v>
      </c>
      <c r="BB103" s="149">
        <f>BB106+BB114+BB116+BB119</f>
        <v>0</v>
      </c>
      <c r="BC103" s="149">
        <f>BC106+BC114+BC116+BC119</f>
        <v>0</v>
      </c>
      <c r="BD103" s="149">
        <f>BD106+BD114+BD116+BD119</f>
        <v>0</v>
      </c>
      <c r="BE103" s="149">
        <f>BE106+BE118+BE119</f>
        <v>1532.1</v>
      </c>
      <c r="BF103" s="160">
        <f t="shared" si="26"/>
        <v>1532.1</v>
      </c>
      <c r="BG103" s="149">
        <f>BG106+BG114+BG116+BG119</f>
        <v>0</v>
      </c>
      <c r="BH103" s="149">
        <f>BH106+BH114+BH116+BH119</f>
        <v>0</v>
      </c>
      <c r="BI103" s="149">
        <f>BI106+BI114+BI116+BI119</f>
        <v>0</v>
      </c>
      <c r="BJ103" s="149">
        <f>BJ106+BJ118+BJ119</f>
        <v>1532.1</v>
      </c>
    </row>
    <row r="104" spans="1:62" ht="12.75" hidden="1" customHeight="1">
      <c r="A104" s="118" t="s">
        <v>415</v>
      </c>
      <c r="B104" s="30"/>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16"/>
      <c r="AD104" s="16"/>
      <c r="AE104" s="16"/>
      <c r="AF104" s="16"/>
      <c r="AG104" s="155">
        <f t="shared" si="11"/>
        <v>0</v>
      </c>
      <c r="AH104" s="155">
        <f t="shared" si="11"/>
        <v>0</v>
      </c>
      <c r="AI104" s="152"/>
      <c r="AJ104" s="152"/>
      <c r="AK104" s="152"/>
      <c r="AL104" s="152"/>
      <c r="AM104" s="152"/>
      <c r="AN104" s="152"/>
      <c r="AO104" s="152"/>
      <c r="AP104" s="158"/>
      <c r="AQ104" s="154">
        <f t="shared" si="12"/>
        <v>0</v>
      </c>
      <c r="AR104" s="151"/>
      <c r="AS104" s="151"/>
      <c r="AT104" s="151"/>
      <c r="AU104" s="151"/>
      <c r="AV104" s="153">
        <f t="shared" si="22"/>
        <v>0</v>
      </c>
      <c r="AW104" s="658"/>
      <c r="AX104" s="658"/>
      <c r="AY104" s="658"/>
      <c r="AZ104" s="658"/>
      <c r="BA104" s="154">
        <f t="shared" si="25"/>
        <v>0</v>
      </c>
      <c r="BB104" s="151"/>
      <c r="BC104" s="151"/>
      <c r="BD104" s="151"/>
      <c r="BE104" s="151"/>
      <c r="BF104" s="154">
        <f t="shared" si="26"/>
        <v>0</v>
      </c>
      <c r="BG104" s="151"/>
      <c r="BH104" s="151"/>
      <c r="BI104" s="151"/>
      <c r="BJ104" s="151"/>
    </row>
    <row r="105" spans="1:62" ht="12.75" hidden="1" customHeight="1">
      <c r="A105" s="119"/>
      <c r="B105" s="31"/>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18"/>
      <c r="AD105" s="18"/>
      <c r="AE105" s="18"/>
      <c r="AF105" s="18"/>
      <c r="AG105" s="155">
        <f t="shared" si="11"/>
        <v>0</v>
      </c>
      <c r="AH105" s="155">
        <f t="shared" si="11"/>
        <v>0</v>
      </c>
      <c r="AI105" s="155"/>
      <c r="AJ105" s="155"/>
      <c r="AK105" s="155"/>
      <c r="AL105" s="155"/>
      <c r="AM105" s="155"/>
      <c r="AN105" s="155"/>
      <c r="AO105" s="155"/>
      <c r="AP105" s="155"/>
      <c r="AQ105" s="154">
        <f t="shared" si="12"/>
        <v>0</v>
      </c>
      <c r="AR105" s="154"/>
      <c r="AS105" s="154"/>
      <c r="AT105" s="154"/>
      <c r="AU105" s="154"/>
      <c r="AV105" s="153">
        <f t="shared" si="22"/>
        <v>0</v>
      </c>
      <c r="AW105" s="153"/>
      <c r="AX105" s="153"/>
      <c r="AY105" s="153"/>
      <c r="AZ105" s="153"/>
      <c r="BA105" s="154">
        <f t="shared" si="25"/>
        <v>0</v>
      </c>
      <c r="BB105" s="154"/>
      <c r="BC105" s="154"/>
      <c r="BD105" s="154"/>
      <c r="BE105" s="154"/>
      <c r="BF105" s="154">
        <f t="shared" si="26"/>
        <v>0</v>
      </c>
      <c r="BG105" s="154"/>
      <c r="BH105" s="154"/>
      <c r="BI105" s="154"/>
      <c r="BJ105" s="154"/>
    </row>
    <row r="106" spans="1:62" ht="17.25" customHeight="1">
      <c r="A106" s="120"/>
      <c r="B106" s="32"/>
      <c r="C106" s="732" t="s">
        <v>452</v>
      </c>
      <c r="D106" s="909" t="s">
        <v>346</v>
      </c>
      <c r="E106" s="909" t="s">
        <v>453</v>
      </c>
      <c r="F106" s="65"/>
      <c r="G106" s="65"/>
      <c r="H106" s="65"/>
      <c r="I106" s="65"/>
      <c r="J106" s="65"/>
      <c r="K106" s="65"/>
      <c r="L106" s="65"/>
      <c r="M106" s="931" t="s">
        <v>314</v>
      </c>
      <c r="N106" s="59" t="s">
        <v>284</v>
      </c>
      <c r="O106" s="66" t="s">
        <v>373</v>
      </c>
      <c r="P106" s="65">
        <v>38</v>
      </c>
      <c r="Q106" s="65"/>
      <c r="R106" s="65"/>
      <c r="S106" s="65"/>
      <c r="T106" s="65"/>
      <c r="U106" s="65"/>
      <c r="V106" s="65"/>
      <c r="W106" s="732" t="s">
        <v>357</v>
      </c>
      <c r="X106" s="864" t="s">
        <v>351</v>
      </c>
      <c r="Y106" s="864" t="s">
        <v>358</v>
      </c>
      <c r="Z106" s="921" t="s">
        <v>366</v>
      </c>
      <c r="AA106" s="72" t="s">
        <v>284</v>
      </c>
      <c r="AB106" s="921" t="s">
        <v>7</v>
      </c>
      <c r="AC106" s="12"/>
      <c r="AD106" s="12" t="s">
        <v>490</v>
      </c>
      <c r="AE106" s="12"/>
      <c r="AF106" s="12"/>
      <c r="AG106" s="155">
        <f t="shared" si="11"/>
        <v>1242.7</v>
      </c>
      <c r="AH106" s="155">
        <f t="shared" si="11"/>
        <v>1152.0999999999999</v>
      </c>
      <c r="AI106" s="146"/>
      <c r="AJ106" s="146"/>
      <c r="AK106" s="146"/>
      <c r="AL106" s="146"/>
      <c r="AM106" s="146"/>
      <c r="AN106" s="146"/>
      <c r="AO106" s="146">
        <f>AO108+AO109+AO111+AO112</f>
        <v>1242.7</v>
      </c>
      <c r="AP106" s="146">
        <f>AP108+AP109+AP111+AP112</f>
        <v>1152.0999999999999</v>
      </c>
      <c r="AQ106" s="154">
        <f t="shared" si="12"/>
        <v>1261.0999999999999</v>
      </c>
      <c r="AR106" s="148"/>
      <c r="AS106" s="148"/>
      <c r="AT106" s="148"/>
      <c r="AU106" s="148">
        <f>AU108+AU109+AU111+AU112</f>
        <v>1261.0999999999999</v>
      </c>
      <c r="AV106" s="153">
        <f t="shared" si="22"/>
        <v>1259.7</v>
      </c>
      <c r="AW106" s="145"/>
      <c r="AX106" s="145"/>
      <c r="AY106" s="145"/>
      <c r="AZ106" s="145">
        <f>AZ108+AZ109+AZ111+AZ112</f>
        <v>1259.7</v>
      </c>
      <c r="BA106" s="154">
        <f t="shared" si="25"/>
        <v>1259.7</v>
      </c>
      <c r="BB106" s="148"/>
      <c r="BC106" s="148"/>
      <c r="BD106" s="148"/>
      <c r="BE106" s="148">
        <f>BE108+BE109+BE111+BE112</f>
        <v>1259.7</v>
      </c>
      <c r="BF106" s="154">
        <f t="shared" si="26"/>
        <v>1259.7</v>
      </c>
      <c r="BG106" s="148"/>
      <c r="BH106" s="148"/>
      <c r="BI106" s="148"/>
      <c r="BJ106" s="148">
        <f>BJ108+BJ109+BJ111+BJ112</f>
        <v>1259.7</v>
      </c>
    </row>
    <row r="107" spans="1:62" ht="22.5" customHeight="1">
      <c r="A107" s="890" t="s">
        <v>318</v>
      </c>
      <c r="B107" s="891">
        <v>6802</v>
      </c>
      <c r="C107" s="733"/>
      <c r="D107" s="909"/>
      <c r="E107" s="909"/>
      <c r="F107" s="65"/>
      <c r="G107" s="65"/>
      <c r="H107" s="65"/>
      <c r="I107" s="65"/>
      <c r="J107" s="65"/>
      <c r="K107" s="65"/>
      <c r="L107" s="65"/>
      <c r="M107" s="932"/>
      <c r="N107" s="59"/>
      <c r="O107" s="66"/>
      <c r="P107" s="65"/>
      <c r="Q107" s="58"/>
      <c r="R107" s="58"/>
      <c r="S107" s="58"/>
      <c r="T107" s="58"/>
      <c r="U107" s="58"/>
      <c r="V107" s="58"/>
      <c r="W107" s="733"/>
      <c r="X107" s="865"/>
      <c r="Y107" s="865"/>
      <c r="Z107" s="922"/>
      <c r="AA107" s="72"/>
      <c r="AB107" s="922"/>
      <c r="AC107" s="12"/>
      <c r="AD107" s="12" t="s">
        <v>490</v>
      </c>
      <c r="AE107" s="12" t="s">
        <v>412</v>
      </c>
      <c r="AF107" s="12">
        <v>120</v>
      </c>
      <c r="AG107" s="155"/>
      <c r="AH107" s="155">
        <f t="shared" si="11"/>
        <v>0</v>
      </c>
      <c r="AI107" s="146"/>
      <c r="AJ107" s="146"/>
      <c r="AK107" s="146"/>
      <c r="AL107" s="146"/>
      <c r="AM107" s="146"/>
      <c r="AN107" s="146"/>
      <c r="AO107" s="146"/>
      <c r="AP107" s="155"/>
      <c r="AQ107" s="154"/>
      <c r="AR107" s="148"/>
      <c r="AS107" s="148"/>
      <c r="AT107" s="148"/>
      <c r="AU107" s="148"/>
      <c r="AV107" s="153"/>
      <c r="AW107" s="145"/>
      <c r="AX107" s="145"/>
      <c r="AY107" s="145"/>
      <c r="AZ107" s="145"/>
      <c r="BA107" s="154"/>
      <c r="BB107" s="148"/>
      <c r="BC107" s="148"/>
      <c r="BD107" s="148"/>
      <c r="BE107" s="148"/>
      <c r="BF107" s="154"/>
      <c r="BG107" s="148"/>
      <c r="BH107" s="148"/>
      <c r="BI107" s="148"/>
      <c r="BJ107" s="148"/>
    </row>
    <row r="108" spans="1:62" ht="25.5" customHeight="1">
      <c r="A108" s="889"/>
      <c r="B108" s="893"/>
      <c r="C108" s="733"/>
      <c r="D108" s="909"/>
      <c r="E108" s="909"/>
      <c r="F108" s="65"/>
      <c r="G108" s="65"/>
      <c r="H108" s="65"/>
      <c r="I108" s="65"/>
      <c r="J108" s="65"/>
      <c r="K108" s="65"/>
      <c r="L108" s="65"/>
      <c r="M108" s="932"/>
      <c r="N108" s="59"/>
      <c r="O108" s="66"/>
      <c r="P108" s="65"/>
      <c r="Q108" s="58"/>
      <c r="R108" s="58"/>
      <c r="S108" s="58"/>
      <c r="T108" s="58"/>
      <c r="U108" s="58"/>
      <c r="V108" s="58"/>
      <c r="W108" s="733"/>
      <c r="X108" s="866"/>
      <c r="Y108" s="866"/>
      <c r="Z108" s="922"/>
      <c r="AA108" s="72"/>
      <c r="AB108" s="923"/>
      <c r="AC108" s="12"/>
      <c r="AD108" s="12" t="s">
        <v>490</v>
      </c>
      <c r="AE108" s="12" t="s">
        <v>268</v>
      </c>
      <c r="AF108" s="12">
        <v>121</v>
      </c>
      <c r="AG108" s="155">
        <f t="shared" si="11"/>
        <v>815.5</v>
      </c>
      <c r="AH108" s="155">
        <f t="shared" si="11"/>
        <v>759</v>
      </c>
      <c r="AI108" s="146"/>
      <c r="AJ108" s="146"/>
      <c r="AK108" s="146"/>
      <c r="AL108" s="146"/>
      <c r="AM108" s="146"/>
      <c r="AN108" s="146"/>
      <c r="AO108" s="146">
        <v>815.5</v>
      </c>
      <c r="AP108" s="155">
        <v>759</v>
      </c>
      <c r="AQ108" s="154">
        <f t="shared" si="12"/>
        <v>800.4</v>
      </c>
      <c r="AR108" s="148"/>
      <c r="AS108" s="148"/>
      <c r="AT108" s="148"/>
      <c r="AU108" s="148">
        <v>800.4</v>
      </c>
      <c r="AV108" s="153">
        <f t="shared" si="22"/>
        <v>800.4</v>
      </c>
      <c r="AW108" s="145"/>
      <c r="AX108" s="145"/>
      <c r="AY108" s="145"/>
      <c r="AZ108" s="145">
        <v>800.4</v>
      </c>
      <c r="BA108" s="154">
        <f>BB108+BC108+BD108+BE108</f>
        <v>800.4</v>
      </c>
      <c r="BB108" s="148"/>
      <c r="BC108" s="148"/>
      <c r="BD108" s="148"/>
      <c r="BE108" s="148">
        <v>800.4</v>
      </c>
      <c r="BF108" s="154">
        <f>BG108+BH108+BI108+BJ108</f>
        <v>800.4</v>
      </c>
      <c r="BG108" s="148"/>
      <c r="BH108" s="148"/>
      <c r="BI108" s="148"/>
      <c r="BJ108" s="148">
        <v>800.4</v>
      </c>
    </row>
    <row r="109" spans="1:62" ht="14.25" customHeight="1">
      <c r="A109" s="890" t="s">
        <v>317</v>
      </c>
      <c r="B109" s="891">
        <v>6801</v>
      </c>
      <c r="C109" s="733"/>
      <c r="D109" s="909"/>
      <c r="E109" s="909"/>
      <c r="F109" s="65"/>
      <c r="G109" s="65"/>
      <c r="H109" s="65"/>
      <c r="I109" s="65"/>
      <c r="J109" s="65"/>
      <c r="K109" s="65"/>
      <c r="L109" s="65"/>
      <c r="M109" s="932"/>
      <c r="N109" s="59"/>
      <c r="O109" s="66"/>
      <c r="P109" s="65"/>
      <c r="Q109" s="58"/>
      <c r="R109" s="58"/>
      <c r="S109" s="58"/>
      <c r="T109" s="58"/>
      <c r="U109" s="58"/>
      <c r="V109" s="58"/>
      <c r="W109" s="733"/>
      <c r="X109" s="78"/>
      <c r="Y109" s="78"/>
      <c r="Z109" s="922"/>
      <c r="AA109" s="72"/>
      <c r="AB109" s="72"/>
      <c r="AC109" s="12"/>
      <c r="AD109" s="12" t="s">
        <v>490</v>
      </c>
      <c r="AE109" s="12" t="s">
        <v>268</v>
      </c>
      <c r="AF109" s="12">
        <v>129</v>
      </c>
      <c r="AG109" s="155">
        <f t="shared" si="11"/>
        <v>246.3</v>
      </c>
      <c r="AH109" s="155">
        <f t="shared" si="11"/>
        <v>226</v>
      </c>
      <c r="AI109" s="146"/>
      <c r="AJ109" s="146"/>
      <c r="AK109" s="146"/>
      <c r="AL109" s="146"/>
      <c r="AM109" s="146"/>
      <c r="AN109" s="146"/>
      <c r="AO109" s="146">
        <v>246.3</v>
      </c>
      <c r="AP109" s="155">
        <v>226</v>
      </c>
      <c r="AQ109" s="154">
        <f t="shared" si="12"/>
        <v>241.7</v>
      </c>
      <c r="AR109" s="148"/>
      <c r="AS109" s="148"/>
      <c r="AT109" s="148"/>
      <c r="AU109" s="148">
        <v>241.7</v>
      </c>
      <c r="AV109" s="153">
        <f t="shared" si="22"/>
        <v>241.8</v>
      </c>
      <c r="AW109" s="145"/>
      <c r="AX109" s="145"/>
      <c r="AY109" s="145"/>
      <c r="AZ109" s="145">
        <v>241.8</v>
      </c>
      <c r="BA109" s="154">
        <f>BB109+BC109+BD109+BE109</f>
        <v>241.8</v>
      </c>
      <c r="BB109" s="148"/>
      <c r="BC109" s="148"/>
      <c r="BD109" s="148"/>
      <c r="BE109" s="148">
        <v>241.8</v>
      </c>
      <c r="BF109" s="154">
        <f>BG109+BH109+BI109+BJ109</f>
        <v>241.8</v>
      </c>
      <c r="BG109" s="148"/>
      <c r="BH109" s="148"/>
      <c r="BI109" s="148"/>
      <c r="BJ109" s="148">
        <v>241.8</v>
      </c>
    </row>
    <row r="110" spans="1:62" ht="16.5" customHeight="1">
      <c r="A110" s="888"/>
      <c r="B110" s="892"/>
      <c r="C110" s="733"/>
      <c r="D110" s="606"/>
      <c r="E110" s="596"/>
      <c r="F110" s="65"/>
      <c r="G110" s="65"/>
      <c r="H110" s="65"/>
      <c r="I110" s="65"/>
      <c r="J110" s="65"/>
      <c r="K110" s="65"/>
      <c r="L110" s="65"/>
      <c r="M110" s="932"/>
      <c r="N110" s="59"/>
      <c r="O110" s="66"/>
      <c r="P110" s="65"/>
      <c r="Q110" s="58"/>
      <c r="R110" s="58"/>
      <c r="S110" s="58"/>
      <c r="T110" s="58"/>
      <c r="U110" s="58"/>
      <c r="V110" s="58"/>
      <c r="W110" s="733"/>
      <c r="X110" s="78"/>
      <c r="Y110" s="78"/>
      <c r="Z110" s="922"/>
      <c r="AA110" s="72"/>
      <c r="AB110" s="72"/>
      <c r="AC110" s="12"/>
      <c r="AD110" s="12" t="s">
        <v>490</v>
      </c>
      <c r="AE110" s="12" t="s">
        <v>412</v>
      </c>
      <c r="AF110" s="12">
        <v>120</v>
      </c>
      <c r="AG110" s="155"/>
      <c r="AH110" s="155">
        <f t="shared" si="11"/>
        <v>0</v>
      </c>
      <c r="AI110" s="146"/>
      <c r="AJ110" s="146"/>
      <c r="AK110" s="146"/>
      <c r="AL110" s="146"/>
      <c r="AM110" s="146"/>
      <c r="AN110" s="146"/>
      <c r="AO110" s="146"/>
      <c r="AP110" s="155"/>
      <c r="AQ110" s="154"/>
      <c r="AR110" s="148"/>
      <c r="AS110" s="148"/>
      <c r="AT110" s="148"/>
      <c r="AU110" s="148"/>
      <c r="AV110" s="153"/>
      <c r="AW110" s="145"/>
      <c r="AX110" s="145"/>
      <c r="AY110" s="145"/>
      <c r="AZ110" s="145"/>
      <c r="BA110" s="154"/>
      <c r="BB110" s="148"/>
      <c r="BC110" s="148"/>
      <c r="BD110" s="148"/>
      <c r="BE110" s="148"/>
      <c r="BF110" s="154"/>
      <c r="BG110" s="148"/>
      <c r="BH110" s="148"/>
      <c r="BI110" s="148"/>
      <c r="BJ110" s="148"/>
    </row>
    <row r="111" spans="1:62" ht="14.25" customHeight="1">
      <c r="A111" s="888"/>
      <c r="B111" s="892"/>
      <c r="C111" s="733"/>
      <c r="D111" s="78"/>
      <c r="E111" s="78"/>
      <c r="F111" s="65"/>
      <c r="G111" s="65"/>
      <c r="H111" s="65"/>
      <c r="I111" s="65"/>
      <c r="J111" s="65"/>
      <c r="K111" s="65"/>
      <c r="L111" s="65"/>
      <c r="M111" s="932"/>
      <c r="N111" s="59"/>
      <c r="O111" s="66"/>
      <c r="P111" s="65"/>
      <c r="Q111" s="58"/>
      <c r="R111" s="58"/>
      <c r="S111" s="58"/>
      <c r="T111" s="58"/>
      <c r="U111" s="58"/>
      <c r="V111" s="58"/>
      <c r="W111" s="733"/>
      <c r="X111" s="78"/>
      <c r="Y111" s="78"/>
      <c r="Z111" s="922"/>
      <c r="AA111" s="72"/>
      <c r="AB111" s="72"/>
      <c r="AC111" s="12"/>
      <c r="AD111" s="12" t="s">
        <v>490</v>
      </c>
      <c r="AE111" s="12" t="s">
        <v>268</v>
      </c>
      <c r="AF111" s="12">
        <v>240</v>
      </c>
      <c r="AG111" s="155">
        <f t="shared" si="11"/>
        <v>175.9</v>
      </c>
      <c r="AH111" s="155">
        <f t="shared" si="11"/>
        <v>164.3</v>
      </c>
      <c r="AI111" s="146"/>
      <c r="AJ111" s="146"/>
      <c r="AK111" s="146"/>
      <c r="AL111" s="146"/>
      <c r="AM111" s="146"/>
      <c r="AN111" s="146"/>
      <c r="AO111" s="146">
        <v>175.9</v>
      </c>
      <c r="AP111" s="155">
        <v>164.3</v>
      </c>
      <c r="AQ111" s="154">
        <f t="shared" si="12"/>
        <v>211</v>
      </c>
      <c r="AR111" s="148"/>
      <c r="AS111" s="148"/>
      <c r="AT111" s="148"/>
      <c r="AU111" s="148">
        <v>211</v>
      </c>
      <c r="AV111" s="153">
        <f t="shared" si="22"/>
        <v>211</v>
      </c>
      <c r="AW111" s="145"/>
      <c r="AX111" s="145"/>
      <c r="AY111" s="145"/>
      <c r="AZ111" s="145">
        <v>211</v>
      </c>
      <c r="BA111" s="154">
        <f t="shared" ref="BA111:BA117" si="27">BB111+BC111+BD111+BE111</f>
        <v>211</v>
      </c>
      <c r="BB111" s="148"/>
      <c r="BC111" s="148"/>
      <c r="BD111" s="148"/>
      <c r="BE111" s="148">
        <v>211</v>
      </c>
      <c r="BF111" s="154">
        <f t="shared" ref="BF111:BF117" si="28">BG111+BH111+BI111+BJ111</f>
        <v>211</v>
      </c>
      <c r="BG111" s="148"/>
      <c r="BH111" s="148"/>
      <c r="BI111" s="148"/>
      <c r="BJ111" s="148">
        <v>211</v>
      </c>
    </row>
    <row r="112" spans="1:62">
      <c r="A112" s="888"/>
      <c r="B112" s="892"/>
      <c r="C112" s="733"/>
      <c r="D112" s="78"/>
      <c r="E112" s="78"/>
      <c r="F112" s="65"/>
      <c r="G112" s="65"/>
      <c r="H112" s="65"/>
      <c r="I112" s="65"/>
      <c r="J112" s="65"/>
      <c r="K112" s="65"/>
      <c r="L112" s="65"/>
      <c r="M112" s="932"/>
      <c r="N112" s="59"/>
      <c r="O112" s="66"/>
      <c r="P112" s="65"/>
      <c r="Q112" s="58"/>
      <c r="R112" s="58"/>
      <c r="S112" s="58"/>
      <c r="T112" s="58"/>
      <c r="U112" s="58"/>
      <c r="V112" s="58"/>
      <c r="W112" s="733"/>
      <c r="X112" s="78"/>
      <c r="Y112" s="78"/>
      <c r="Z112" s="922"/>
      <c r="AA112" s="72"/>
      <c r="AB112" s="72"/>
      <c r="AC112" s="12"/>
      <c r="AD112" s="12" t="s">
        <v>490</v>
      </c>
      <c r="AE112" s="12" t="s">
        <v>268</v>
      </c>
      <c r="AF112" s="12" t="s">
        <v>269</v>
      </c>
      <c r="AG112" s="155">
        <f t="shared" si="11"/>
        <v>5</v>
      </c>
      <c r="AH112" s="155">
        <f t="shared" si="11"/>
        <v>2.8</v>
      </c>
      <c r="AI112" s="146"/>
      <c r="AJ112" s="146"/>
      <c r="AK112" s="146"/>
      <c r="AL112" s="146"/>
      <c r="AM112" s="146"/>
      <c r="AN112" s="146"/>
      <c r="AO112" s="146">
        <v>5</v>
      </c>
      <c r="AP112" s="155">
        <v>2.8</v>
      </c>
      <c r="AQ112" s="154">
        <f t="shared" si="12"/>
        <v>8</v>
      </c>
      <c r="AR112" s="148"/>
      <c r="AS112" s="148"/>
      <c r="AT112" s="148"/>
      <c r="AU112" s="148">
        <v>8</v>
      </c>
      <c r="AV112" s="153">
        <f t="shared" si="22"/>
        <v>6.5</v>
      </c>
      <c r="AW112" s="145"/>
      <c r="AX112" s="145"/>
      <c r="AY112" s="145"/>
      <c r="AZ112" s="145">
        <v>6.5</v>
      </c>
      <c r="BA112" s="154">
        <f t="shared" si="27"/>
        <v>6.5</v>
      </c>
      <c r="BB112" s="148"/>
      <c r="BC112" s="148"/>
      <c r="BD112" s="148"/>
      <c r="BE112" s="148">
        <v>6.5</v>
      </c>
      <c r="BF112" s="154">
        <f t="shared" si="28"/>
        <v>6.5</v>
      </c>
      <c r="BG112" s="148"/>
      <c r="BH112" s="148"/>
      <c r="BI112" s="148"/>
      <c r="BJ112" s="148">
        <v>6.5</v>
      </c>
    </row>
    <row r="113" spans="1:62">
      <c r="A113" s="889"/>
      <c r="B113" s="893"/>
      <c r="C113" s="733"/>
      <c r="D113" s="78"/>
      <c r="E113" s="78"/>
      <c r="F113" s="65"/>
      <c r="G113" s="65"/>
      <c r="H113" s="65"/>
      <c r="I113" s="65"/>
      <c r="J113" s="65"/>
      <c r="K113" s="65"/>
      <c r="L113" s="65"/>
      <c r="M113" s="932"/>
      <c r="N113" s="59"/>
      <c r="O113" s="66"/>
      <c r="P113" s="65"/>
      <c r="Q113" s="58"/>
      <c r="R113" s="58"/>
      <c r="S113" s="58"/>
      <c r="T113" s="58"/>
      <c r="U113" s="58"/>
      <c r="V113" s="58"/>
      <c r="W113" s="733"/>
      <c r="X113" s="78"/>
      <c r="Y113" s="78"/>
      <c r="Z113" s="922"/>
      <c r="AA113" s="72"/>
      <c r="AB113" s="72"/>
      <c r="AC113" s="12"/>
      <c r="AD113" s="12"/>
      <c r="AE113" s="12"/>
      <c r="AF113" s="12"/>
      <c r="AG113" s="155">
        <f t="shared" si="11"/>
        <v>1242.7</v>
      </c>
      <c r="AH113" s="155">
        <f t="shared" si="11"/>
        <v>1152.0999999999999</v>
      </c>
      <c r="AI113" s="146"/>
      <c r="AJ113" s="146"/>
      <c r="AK113" s="146"/>
      <c r="AL113" s="146"/>
      <c r="AM113" s="146"/>
      <c r="AN113" s="146"/>
      <c r="AO113" s="146">
        <f>SUM(AO108:AO112)</f>
        <v>1242.7</v>
      </c>
      <c r="AP113" s="146">
        <f>SUM(AP108:AP112)</f>
        <v>1152.0999999999999</v>
      </c>
      <c r="AQ113" s="154">
        <f t="shared" si="12"/>
        <v>1261.0999999999999</v>
      </c>
      <c r="AR113" s="148"/>
      <c r="AS113" s="148"/>
      <c r="AT113" s="148"/>
      <c r="AU113" s="148">
        <f>SUM(AU108:AU112)</f>
        <v>1261.0999999999999</v>
      </c>
      <c r="AV113" s="153">
        <f t="shared" si="22"/>
        <v>1259.7</v>
      </c>
      <c r="AW113" s="145"/>
      <c r="AX113" s="145"/>
      <c r="AY113" s="145"/>
      <c r="AZ113" s="145">
        <f>SUM(AZ108:AZ112)</f>
        <v>1259.7</v>
      </c>
      <c r="BA113" s="154">
        <f t="shared" si="27"/>
        <v>1259.7</v>
      </c>
      <c r="BB113" s="148"/>
      <c r="BC113" s="148"/>
      <c r="BD113" s="148"/>
      <c r="BE113" s="148">
        <f>SUM(BE108:BE112)</f>
        <v>1259.7</v>
      </c>
      <c r="BF113" s="154">
        <f t="shared" si="28"/>
        <v>1259.7</v>
      </c>
      <c r="BG113" s="148"/>
      <c r="BH113" s="148"/>
      <c r="BI113" s="148"/>
      <c r="BJ113" s="148">
        <f>SUM(BJ108:BJ112)</f>
        <v>1259.7</v>
      </c>
    </row>
    <row r="114" spans="1:62" ht="69.75" customHeight="1">
      <c r="A114" s="890" t="s">
        <v>503</v>
      </c>
      <c r="B114" s="891">
        <v>6808</v>
      </c>
      <c r="C114" s="733"/>
      <c r="D114" s="65"/>
      <c r="E114" s="65"/>
      <c r="F114" s="65"/>
      <c r="G114" s="65"/>
      <c r="H114" s="65"/>
      <c r="I114" s="65"/>
      <c r="J114" s="65"/>
      <c r="K114" s="65"/>
      <c r="L114" s="65"/>
      <c r="M114" s="932"/>
      <c r="N114" s="65"/>
      <c r="O114" s="65"/>
      <c r="P114" s="65">
        <v>38</v>
      </c>
      <c r="Q114" s="58"/>
      <c r="R114" s="58"/>
      <c r="S114" s="58"/>
      <c r="T114" s="58"/>
      <c r="U114" s="58"/>
      <c r="V114" s="58"/>
      <c r="W114" s="733"/>
      <c r="X114" s="65"/>
      <c r="Y114" s="65"/>
      <c r="Z114" s="922"/>
      <c r="AA114" s="65"/>
      <c r="AB114" s="65"/>
      <c r="AC114" s="12"/>
      <c r="AD114" s="12" t="s">
        <v>491</v>
      </c>
      <c r="AE114" s="12" t="s">
        <v>271</v>
      </c>
      <c r="AF114" s="12">
        <v>121</v>
      </c>
      <c r="AG114" s="155">
        <f t="shared" si="11"/>
        <v>196</v>
      </c>
      <c r="AH114" s="155">
        <f t="shared" si="11"/>
        <v>190.8</v>
      </c>
      <c r="AI114" s="146"/>
      <c r="AJ114" s="146"/>
      <c r="AK114" s="146"/>
      <c r="AL114" s="146"/>
      <c r="AM114" s="146"/>
      <c r="AN114" s="146"/>
      <c r="AO114" s="146">
        <v>196</v>
      </c>
      <c r="AP114" s="155">
        <v>190.8</v>
      </c>
      <c r="AQ114" s="154">
        <f t="shared" si="12"/>
        <v>205.4</v>
      </c>
      <c r="AR114" s="148"/>
      <c r="AS114" s="148"/>
      <c r="AT114" s="148"/>
      <c r="AU114" s="148">
        <v>205.4</v>
      </c>
      <c r="AV114" s="153">
        <f t="shared" si="22"/>
        <v>205.4</v>
      </c>
      <c r="AW114" s="145"/>
      <c r="AX114" s="145"/>
      <c r="AY114" s="145"/>
      <c r="AZ114" s="145">
        <v>205.4</v>
      </c>
      <c r="BA114" s="154">
        <f t="shared" si="27"/>
        <v>205.4</v>
      </c>
      <c r="BB114" s="148"/>
      <c r="BC114" s="148"/>
      <c r="BD114" s="148"/>
      <c r="BE114" s="148">
        <v>205.4</v>
      </c>
      <c r="BF114" s="154">
        <f t="shared" si="28"/>
        <v>205.4</v>
      </c>
      <c r="BG114" s="148"/>
      <c r="BH114" s="148"/>
      <c r="BI114" s="148"/>
      <c r="BJ114" s="148">
        <v>205.4</v>
      </c>
    </row>
    <row r="115" spans="1:62" ht="13.5" customHeight="1">
      <c r="A115" s="888"/>
      <c r="B115" s="892"/>
      <c r="C115" s="733"/>
      <c r="D115" s="65"/>
      <c r="E115" s="65"/>
      <c r="F115" s="65"/>
      <c r="G115" s="65"/>
      <c r="H115" s="65"/>
      <c r="I115" s="65"/>
      <c r="J115" s="65"/>
      <c r="K115" s="65"/>
      <c r="L115" s="65"/>
      <c r="M115" s="932"/>
      <c r="N115" s="65"/>
      <c r="O115" s="65"/>
      <c r="P115" s="65"/>
      <c r="Q115" s="58"/>
      <c r="R115" s="58"/>
      <c r="S115" s="58"/>
      <c r="T115" s="58"/>
      <c r="U115" s="58"/>
      <c r="V115" s="58"/>
      <c r="W115" s="733"/>
      <c r="X115" s="65"/>
      <c r="Y115" s="65"/>
      <c r="Z115" s="922"/>
      <c r="AA115" s="65"/>
      <c r="AB115" s="65"/>
      <c r="AC115" s="12"/>
      <c r="AD115" s="12" t="s">
        <v>491</v>
      </c>
      <c r="AE115" s="12" t="s">
        <v>271</v>
      </c>
      <c r="AF115" s="12">
        <v>129</v>
      </c>
      <c r="AG115" s="155">
        <f t="shared" si="11"/>
        <v>59.2</v>
      </c>
      <c r="AH115" s="155">
        <f t="shared" si="11"/>
        <v>52.5</v>
      </c>
      <c r="AI115" s="146"/>
      <c r="AJ115" s="146"/>
      <c r="AK115" s="146"/>
      <c r="AL115" s="146"/>
      <c r="AM115" s="146"/>
      <c r="AN115" s="146"/>
      <c r="AO115" s="146">
        <v>59.2</v>
      </c>
      <c r="AP115" s="155">
        <v>52.5</v>
      </c>
      <c r="AQ115" s="154">
        <f t="shared" si="12"/>
        <v>62</v>
      </c>
      <c r="AR115" s="148"/>
      <c r="AS115" s="148"/>
      <c r="AT115" s="148"/>
      <c r="AU115" s="148">
        <v>62</v>
      </c>
      <c r="AV115" s="153">
        <f t="shared" si="22"/>
        <v>62</v>
      </c>
      <c r="AW115" s="145"/>
      <c r="AX115" s="145"/>
      <c r="AY115" s="145"/>
      <c r="AZ115" s="145">
        <v>62</v>
      </c>
      <c r="BA115" s="154">
        <f t="shared" si="27"/>
        <v>62</v>
      </c>
      <c r="BB115" s="148"/>
      <c r="BC115" s="148"/>
      <c r="BD115" s="148"/>
      <c r="BE115" s="148">
        <v>62</v>
      </c>
      <c r="BF115" s="154">
        <f t="shared" si="28"/>
        <v>62</v>
      </c>
      <c r="BG115" s="148"/>
      <c r="BH115" s="148"/>
      <c r="BI115" s="148"/>
      <c r="BJ115" s="148">
        <v>62</v>
      </c>
    </row>
    <row r="116" spans="1:62" ht="14.25" customHeight="1">
      <c r="A116" s="888"/>
      <c r="B116" s="892"/>
      <c r="C116" s="733"/>
      <c r="D116" s="65"/>
      <c r="E116" s="65"/>
      <c r="F116" s="65"/>
      <c r="G116" s="65"/>
      <c r="H116" s="65"/>
      <c r="I116" s="65"/>
      <c r="J116" s="65"/>
      <c r="K116" s="65"/>
      <c r="L116" s="65"/>
      <c r="M116" s="932"/>
      <c r="N116" s="65"/>
      <c r="O116" s="65"/>
      <c r="P116" s="65">
        <v>38</v>
      </c>
      <c r="Q116" s="58"/>
      <c r="R116" s="58"/>
      <c r="S116" s="58"/>
      <c r="T116" s="58"/>
      <c r="U116" s="58"/>
      <c r="V116" s="58"/>
      <c r="W116" s="733"/>
      <c r="X116" s="65"/>
      <c r="Y116" s="65"/>
      <c r="Z116" s="922"/>
      <c r="AA116" s="65"/>
      <c r="AB116" s="65"/>
      <c r="AC116" s="12"/>
      <c r="AD116" s="12" t="s">
        <v>491</v>
      </c>
      <c r="AE116" s="12" t="s">
        <v>270</v>
      </c>
      <c r="AF116" s="12" t="s">
        <v>246</v>
      </c>
      <c r="AG116" s="155">
        <f t="shared" si="11"/>
        <v>0</v>
      </c>
      <c r="AH116" s="155">
        <f t="shared" si="11"/>
        <v>0</v>
      </c>
      <c r="AI116" s="146"/>
      <c r="AJ116" s="146"/>
      <c r="AK116" s="146"/>
      <c r="AL116" s="146"/>
      <c r="AM116" s="146"/>
      <c r="AN116" s="146"/>
      <c r="AO116" s="146">
        <v>0</v>
      </c>
      <c r="AP116" s="155"/>
      <c r="AQ116" s="154">
        <f t="shared" si="12"/>
        <v>0</v>
      </c>
      <c r="AR116" s="148"/>
      <c r="AS116" s="148"/>
      <c r="AT116" s="148"/>
      <c r="AU116" s="148">
        <v>0</v>
      </c>
      <c r="AV116" s="153">
        <f t="shared" si="22"/>
        <v>0</v>
      </c>
      <c r="AW116" s="145"/>
      <c r="AX116" s="145"/>
      <c r="AY116" s="145"/>
      <c r="AZ116" s="145">
        <v>0</v>
      </c>
      <c r="BA116" s="154">
        <f t="shared" si="27"/>
        <v>0</v>
      </c>
      <c r="BB116" s="148"/>
      <c r="BC116" s="148"/>
      <c r="BD116" s="148"/>
      <c r="BE116" s="148">
        <v>0</v>
      </c>
      <c r="BF116" s="154">
        <f t="shared" si="28"/>
        <v>0</v>
      </c>
      <c r="BG116" s="148"/>
      <c r="BH116" s="148"/>
      <c r="BI116" s="148"/>
      <c r="BJ116" s="148">
        <v>0</v>
      </c>
    </row>
    <row r="117" spans="1:62" ht="16.5" customHeight="1">
      <c r="A117" s="888"/>
      <c r="B117" s="892"/>
      <c r="C117" s="733"/>
      <c r="D117" s="65"/>
      <c r="E117" s="65"/>
      <c r="F117" s="65"/>
      <c r="G117" s="65"/>
      <c r="H117" s="65"/>
      <c r="I117" s="65"/>
      <c r="J117" s="65"/>
      <c r="K117" s="65"/>
      <c r="L117" s="65"/>
      <c r="M117" s="932"/>
      <c r="N117" s="65"/>
      <c r="O117" s="65"/>
      <c r="P117" s="65"/>
      <c r="Q117" s="58"/>
      <c r="R117" s="58"/>
      <c r="S117" s="58"/>
      <c r="T117" s="58"/>
      <c r="U117" s="58"/>
      <c r="V117" s="58"/>
      <c r="W117" s="733"/>
      <c r="X117" s="65"/>
      <c r="Y117" s="65"/>
      <c r="Z117" s="922"/>
      <c r="AA117" s="65"/>
      <c r="AB117" s="65"/>
      <c r="AC117" s="12"/>
      <c r="AD117" s="12" t="s">
        <v>491</v>
      </c>
      <c r="AE117" s="12" t="s">
        <v>270</v>
      </c>
      <c r="AF117" s="12">
        <v>850</v>
      </c>
      <c r="AG117" s="155">
        <f t="shared" si="11"/>
        <v>4</v>
      </c>
      <c r="AH117" s="155">
        <f t="shared" si="11"/>
        <v>4</v>
      </c>
      <c r="AI117" s="146"/>
      <c r="AJ117" s="146"/>
      <c r="AK117" s="146"/>
      <c r="AL117" s="146"/>
      <c r="AM117" s="146"/>
      <c r="AN117" s="146"/>
      <c r="AO117" s="146">
        <v>4</v>
      </c>
      <c r="AP117" s="155">
        <v>4</v>
      </c>
      <c r="AQ117" s="154">
        <f t="shared" si="12"/>
        <v>5</v>
      </c>
      <c r="AR117" s="148"/>
      <c r="AS117" s="148"/>
      <c r="AT117" s="148"/>
      <c r="AU117" s="148">
        <v>5</v>
      </c>
      <c r="AV117" s="153">
        <f t="shared" si="22"/>
        <v>5</v>
      </c>
      <c r="AW117" s="145"/>
      <c r="AX117" s="145"/>
      <c r="AY117" s="145"/>
      <c r="AZ117" s="145">
        <v>5</v>
      </c>
      <c r="BA117" s="154">
        <f t="shared" si="27"/>
        <v>5</v>
      </c>
      <c r="BB117" s="148"/>
      <c r="BC117" s="148"/>
      <c r="BD117" s="148"/>
      <c r="BE117" s="148">
        <v>5</v>
      </c>
      <c r="BF117" s="154">
        <f t="shared" si="28"/>
        <v>5</v>
      </c>
      <c r="BG117" s="148"/>
      <c r="BH117" s="148"/>
      <c r="BI117" s="148"/>
      <c r="BJ117" s="148">
        <v>5</v>
      </c>
    </row>
    <row r="118" spans="1:62" ht="15" customHeight="1">
      <c r="A118" s="889"/>
      <c r="B118" s="893"/>
      <c r="C118" s="998"/>
      <c r="D118" s="65"/>
      <c r="E118" s="65"/>
      <c r="F118" s="65"/>
      <c r="G118" s="65"/>
      <c r="H118" s="65"/>
      <c r="I118" s="65"/>
      <c r="J118" s="65"/>
      <c r="K118" s="65"/>
      <c r="L118" s="65"/>
      <c r="M118" s="933"/>
      <c r="N118" s="65"/>
      <c r="O118" s="65"/>
      <c r="P118" s="65"/>
      <c r="Q118" s="58"/>
      <c r="R118" s="58"/>
      <c r="S118" s="58"/>
      <c r="T118" s="58"/>
      <c r="U118" s="58"/>
      <c r="V118" s="58"/>
      <c r="W118" s="998"/>
      <c r="X118" s="65"/>
      <c r="Y118" s="65"/>
      <c r="Z118" s="923"/>
      <c r="AA118" s="65"/>
      <c r="AB118" s="65"/>
      <c r="AC118" s="12"/>
      <c r="AD118" s="12"/>
      <c r="AE118" s="12"/>
      <c r="AF118" s="12"/>
      <c r="AG118" s="148">
        <f t="shared" ref="AG118:AU118" si="29">AG114+AG115+AG116+AG117</f>
        <v>259.2</v>
      </c>
      <c r="AH118" s="155">
        <f t="shared" si="11"/>
        <v>247.3</v>
      </c>
      <c r="AI118" s="148">
        <f t="shared" si="29"/>
        <v>0</v>
      </c>
      <c r="AJ118" s="148"/>
      <c r="AK118" s="148">
        <f t="shared" si="29"/>
        <v>0</v>
      </c>
      <c r="AL118" s="148"/>
      <c r="AM118" s="148">
        <f t="shared" si="29"/>
        <v>0</v>
      </c>
      <c r="AN118" s="148"/>
      <c r="AO118" s="148">
        <f t="shared" si="29"/>
        <v>259.2</v>
      </c>
      <c r="AP118" s="148">
        <f t="shared" si="29"/>
        <v>247.3</v>
      </c>
      <c r="AQ118" s="148">
        <f t="shared" si="29"/>
        <v>272.39999999999998</v>
      </c>
      <c r="AR118" s="148">
        <f t="shared" si="29"/>
        <v>0</v>
      </c>
      <c r="AS118" s="148">
        <f t="shared" si="29"/>
        <v>0</v>
      </c>
      <c r="AT118" s="148">
        <f t="shared" si="29"/>
        <v>0</v>
      </c>
      <c r="AU118" s="148">
        <f t="shared" si="29"/>
        <v>272.39999999999998</v>
      </c>
      <c r="AV118" s="145">
        <f t="shared" ref="AV118:BE118" si="30">AV114+AV115+AV116+AV117</f>
        <v>272.39999999999998</v>
      </c>
      <c r="AW118" s="145">
        <f t="shared" si="30"/>
        <v>0</v>
      </c>
      <c r="AX118" s="145">
        <f t="shared" si="30"/>
        <v>0</v>
      </c>
      <c r="AY118" s="145">
        <f t="shared" si="30"/>
        <v>0</v>
      </c>
      <c r="AZ118" s="145">
        <f t="shared" si="30"/>
        <v>272.39999999999998</v>
      </c>
      <c r="BA118" s="148">
        <f t="shared" si="30"/>
        <v>272.39999999999998</v>
      </c>
      <c r="BB118" s="148">
        <f t="shared" si="30"/>
        <v>0</v>
      </c>
      <c r="BC118" s="148">
        <f t="shared" si="30"/>
        <v>0</v>
      </c>
      <c r="BD118" s="148">
        <f t="shared" si="30"/>
        <v>0</v>
      </c>
      <c r="BE118" s="148">
        <f t="shared" si="30"/>
        <v>272.39999999999998</v>
      </c>
      <c r="BF118" s="148">
        <f>BF114+BF115+BF116+BF117</f>
        <v>272.39999999999998</v>
      </c>
      <c r="BG118" s="148">
        <f>BG114+BG115+BG116+BG117</f>
        <v>0</v>
      </c>
      <c r="BH118" s="148">
        <f>BH114+BH115+BH116+BH117</f>
        <v>0</v>
      </c>
      <c r="BI118" s="148">
        <f>BI114+BI115+BI116+BI117</f>
        <v>0</v>
      </c>
      <c r="BJ118" s="148">
        <f>BJ114+BJ115+BJ116+BJ117</f>
        <v>272.39999999999998</v>
      </c>
    </row>
    <row r="119" spans="1:62" ht="159" hidden="1" customHeight="1">
      <c r="A119" s="111" t="s">
        <v>443</v>
      </c>
      <c r="B119" s="14">
        <v>6813</v>
      </c>
      <c r="C119" s="57" t="s">
        <v>452</v>
      </c>
      <c r="D119" s="57" t="s">
        <v>243</v>
      </c>
      <c r="E119" s="57" t="s">
        <v>453</v>
      </c>
      <c r="F119" s="65"/>
      <c r="G119" s="65"/>
      <c r="H119" s="65"/>
      <c r="I119" s="65"/>
      <c r="J119" s="65"/>
      <c r="K119" s="65"/>
      <c r="L119" s="65"/>
      <c r="M119" s="73" t="s">
        <v>314</v>
      </c>
      <c r="N119" s="59" t="s">
        <v>284</v>
      </c>
      <c r="O119" s="66" t="s">
        <v>373</v>
      </c>
      <c r="P119" s="65">
        <v>38</v>
      </c>
      <c r="Q119" s="58"/>
      <c r="R119" s="58"/>
      <c r="S119" s="58"/>
      <c r="T119" s="58"/>
      <c r="U119" s="58"/>
      <c r="V119" s="58"/>
      <c r="W119" s="57" t="s">
        <v>357</v>
      </c>
      <c r="X119" s="57" t="s">
        <v>244</v>
      </c>
      <c r="Y119" s="57" t="s">
        <v>358</v>
      </c>
      <c r="Z119" s="72" t="s">
        <v>366</v>
      </c>
      <c r="AA119" s="72" t="s">
        <v>284</v>
      </c>
      <c r="AB119" s="72" t="s">
        <v>367</v>
      </c>
      <c r="AC119" s="12"/>
      <c r="AD119" s="12" t="s">
        <v>410</v>
      </c>
      <c r="AE119" s="12" t="s">
        <v>310</v>
      </c>
      <c r="AF119" s="12" t="s">
        <v>246</v>
      </c>
      <c r="AG119" s="155">
        <f t="shared" si="11"/>
        <v>0</v>
      </c>
      <c r="AH119" s="155">
        <f t="shared" si="11"/>
        <v>0</v>
      </c>
      <c r="AI119" s="146"/>
      <c r="AJ119" s="146"/>
      <c r="AK119" s="146"/>
      <c r="AL119" s="146"/>
      <c r="AM119" s="146"/>
      <c r="AN119" s="146"/>
      <c r="AO119" s="146"/>
      <c r="AP119" s="155"/>
      <c r="AQ119" s="154">
        <f t="shared" si="12"/>
        <v>0</v>
      </c>
      <c r="AR119" s="148"/>
      <c r="AS119" s="148"/>
      <c r="AT119" s="148"/>
      <c r="AU119" s="148"/>
      <c r="AV119" s="153">
        <f t="shared" ref="AV119:AV141" si="31">AW119+AX119+AY119+AZ119</f>
        <v>0</v>
      </c>
      <c r="AW119" s="145"/>
      <c r="AX119" s="145"/>
      <c r="AY119" s="145"/>
      <c r="AZ119" s="145"/>
      <c r="BA119" s="154">
        <f t="shared" ref="BA119:BA141" si="32">BB119+BC119+BD119+BE119</f>
        <v>0</v>
      </c>
      <c r="BB119" s="148"/>
      <c r="BC119" s="148"/>
      <c r="BD119" s="148"/>
      <c r="BE119" s="148"/>
      <c r="BF119" s="154">
        <f t="shared" ref="BF119:BF141" si="33">BG119+BH119+BI119+BJ119</f>
        <v>0</v>
      </c>
      <c r="BG119" s="148"/>
      <c r="BH119" s="148"/>
      <c r="BI119" s="148"/>
      <c r="BJ119" s="148"/>
    </row>
    <row r="120" spans="1:62" ht="0.75" hidden="1" customHeight="1">
      <c r="A120" s="111" t="s">
        <v>473</v>
      </c>
      <c r="B120" s="10">
        <v>6900</v>
      </c>
      <c r="C120" s="94" t="s">
        <v>234</v>
      </c>
      <c r="D120" s="92" t="s">
        <v>234</v>
      </c>
      <c r="E120" s="92" t="s">
        <v>234</v>
      </c>
      <c r="F120" s="92" t="s">
        <v>234</v>
      </c>
      <c r="G120" s="92" t="s">
        <v>234</v>
      </c>
      <c r="H120" s="92" t="s">
        <v>234</v>
      </c>
      <c r="I120" s="92" t="s">
        <v>234</v>
      </c>
      <c r="J120" s="92" t="s">
        <v>234</v>
      </c>
      <c r="K120" s="92" t="s">
        <v>234</v>
      </c>
      <c r="L120" s="92" t="s">
        <v>234</v>
      </c>
      <c r="M120" s="92" t="s">
        <v>234</v>
      </c>
      <c r="N120" s="92" t="s">
        <v>234</v>
      </c>
      <c r="O120" s="92" t="s">
        <v>234</v>
      </c>
      <c r="P120" s="92" t="s">
        <v>234</v>
      </c>
      <c r="Q120" s="93" t="s">
        <v>234</v>
      </c>
      <c r="R120" s="93" t="s">
        <v>234</v>
      </c>
      <c r="S120" s="93" t="s">
        <v>234</v>
      </c>
      <c r="T120" s="93" t="s">
        <v>234</v>
      </c>
      <c r="U120" s="93" t="s">
        <v>234</v>
      </c>
      <c r="V120" s="93" t="s">
        <v>234</v>
      </c>
      <c r="W120" s="93" t="s">
        <v>234</v>
      </c>
      <c r="X120" s="92" t="s">
        <v>234</v>
      </c>
      <c r="Y120" s="92" t="s">
        <v>234</v>
      </c>
      <c r="Z120" s="92" t="s">
        <v>234</v>
      </c>
      <c r="AA120" s="92" t="s">
        <v>234</v>
      </c>
      <c r="AB120" s="92" t="s">
        <v>234</v>
      </c>
      <c r="AC120" s="8" t="s">
        <v>234</v>
      </c>
      <c r="AD120" s="8" t="s">
        <v>234</v>
      </c>
      <c r="AE120" s="8"/>
      <c r="AF120" s="8"/>
      <c r="AG120" s="155">
        <f t="shared" si="11"/>
        <v>0</v>
      </c>
      <c r="AH120" s="155">
        <f t="shared" si="11"/>
        <v>0</v>
      </c>
      <c r="AI120" s="146"/>
      <c r="AJ120" s="146"/>
      <c r="AK120" s="146"/>
      <c r="AL120" s="146"/>
      <c r="AM120" s="146"/>
      <c r="AN120" s="146"/>
      <c r="AO120" s="146"/>
      <c r="AP120" s="155"/>
      <c r="AQ120" s="154">
        <f t="shared" si="12"/>
        <v>0</v>
      </c>
      <c r="AR120" s="148"/>
      <c r="AS120" s="148"/>
      <c r="AT120" s="148"/>
      <c r="AU120" s="148"/>
      <c r="AV120" s="153">
        <f t="shared" si="31"/>
        <v>0</v>
      </c>
      <c r="AW120" s="145"/>
      <c r="AX120" s="145"/>
      <c r="AY120" s="145"/>
      <c r="AZ120" s="145"/>
      <c r="BA120" s="154">
        <f t="shared" si="32"/>
        <v>0</v>
      </c>
      <c r="BB120" s="148"/>
      <c r="BC120" s="148"/>
      <c r="BD120" s="148"/>
      <c r="BE120" s="148"/>
      <c r="BF120" s="154">
        <f t="shared" si="33"/>
        <v>0</v>
      </c>
      <c r="BG120" s="148"/>
      <c r="BH120" s="148"/>
      <c r="BI120" s="148"/>
      <c r="BJ120" s="148"/>
    </row>
    <row r="121" spans="1:62" ht="63" hidden="1" customHeight="1">
      <c r="A121" s="111" t="s">
        <v>474</v>
      </c>
      <c r="B121" s="14">
        <v>6901</v>
      </c>
      <c r="C121" s="94" t="s">
        <v>234</v>
      </c>
      <c r="D121" s="92" t="s">
        <v>234</v>
      </c>
      <c r="E121" s="92" t="s">
        <v>234</v>
      </c>
      <c r="F121" s="92" t="s">
        <v>234</v>
      </c>
      <c r="G121" s="92" t="s">
        <v>234</v>
      </c>
      <c r="H121" s="92" t="s">
        <v>234</v>
      </c>
      <c r="I121" s="92" t="s">
        <v>234</v>
      </c>
      <c r="J121" s="92" t="s">
        <v>234</v>
      </c>
      <c r="K121" s="92" t="s">
        <v>234</v>
      </c>
      <c r="L121" s="92" t="s">
        <v>234</v>
      </c>
      <c r="M121" s="92" t="s">
        <v>234</v>
      </c>
      <c r="N121" s="92" t="s">
        <v>234</v>
      </c>
      <c r="O121" s="92" t="s">
        <v>234</v>
      </c>
      <c r="P121" s="92" t="s">
        <v>234</v>
      </c>
      <c r="Q121" s="93" t="s">
        <v>234</v>
      </c>
      <c r="R121" s="93" t="s">
        <v>234</v>
      </c>
      <c r="S121" s="93" t="s">
        <v>234</v>
      </c>
      <c r="T121" s="93" t="s">
        <v>234</v>
      </c>
      <c r="U121" s="93" t="s">
        <v>234</v>
      </c>
      <c r="V121" s="93" t="s">
        <v>234</v>
      </c>
      <c r="W121" s="93" t="s">
        <v>234</v>
      </c>
      <c r="X121" s="92" t="s">
        <v>234</v>
      </c>
      <c r="Y121" s="92" t="s">
        <v>234</v>
      </c>
      <c r="Z121" s="92" t="s">
        <v>234</v>
      </c>
      <c r="AA121" s="92" t="s">
        <v>234</v>
      </c>
      <c r="AB121" s="92" t="s">
        <v>234</v>
      </c>
      <c r="AC121" s="8" t="s">
        <v>234</v>
      </c>
      <c r="AD121" s="8" t="s">
        <v>234</v>
      </c>
      <c r="AE121" s="8"/>
      <c r="AF121" s="8"/>
      <c r="AG121" s="155">
        <f t="shared" ref="AG121:AH161" si="34">AI121+AK121+AM121+AO121</f>
        <v>0</v>
      </c>
      <c r="AH121" s="155">
        <f t="shared" si="34"/>
        <v>0</v>
      </c>
      <c r="AI121" s="146"/>
      <c r="AJ121" s="146"/>
      <c r="AK121" s="146"/>
      <c r="AL121" s="146"/>
      <c r="AM121" s="146"/>
      <c r="AN121" s="146"/>
      <c r="AO121" s="146"/>
      <c r="AP121" s="155"/>
      <c r="AQ121" s="154">
        <f t="shared" ref="AQ121:AQ161" si="35">AR121+AS121+AT121+AU121</f>
        <v>0</v>
      </c>
      <c r="AR121" s="148"/>
      <c r="AS121" s="148"/>
      <c r="AT121" s="148"/>
      <c r="AU121" s="148"/>
      <c r="AV121" s="153">
        <f t="shared" si="31"/>
        <v>0</v>
      </c>
      <c r="AW121" s="145"/>
      <c r="AX121" s="145"/>
      <c r="AY121" s="145"/>
      <c r="AZ121" s="145"/>
      <c r="BA121" s="154">
        <f t="shared" si="32"/>
        <v>0</v>
      </c>
      <c r="BB121" s="148"/>
      <c r="BC121" s="148"/>
      <c r="BD121" s="148"/>
      <c r="BE121" s="148"/>
      <c r="BF121" s="154">
        <f t="shared" si="33"/>
        <v>0</v>
      </c>
      <c r="BG121" s="148"/>
      <c r="BH121" s="148"/>
      <c r="BI121" s="148"/>
      <c r="BJ121" s="148"/>
    </row>
    <row r="122" spans="1:62" ht="9" hidden="1" customHeight="1">
      <c r="A122" s="112" t="s">
        <v>415</v>
      </c>
      <c r="B122" s="15"/>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16"/>
      <c r="AD122" s="16"/>
      <c r="AE122" s="16"/>
      <c r="AF122" s="16"/>
      <c r="AG122" s="155">
        <f t="shared" si="34"/>
        <v>0</v>
      </c>
      <c r="AH122" s="155">
        <f t="shared" si="34"/>
        <v>0</v>
      </c>
      <c r="AI122" s="152"/>
      <c r="AJ122" s="152"/>
      <c r="AK122" s="152"/>
      <c r="AL122" s="152"/>
      <c r="AM122" s="152"/>
      <c r="AN122" s="152"/>
      <c r="AO122" s="152"/>
      <c r="AP122" s="158"/>
      <c r="AQ122" s="154">
        <f t="shared" si="35"/>
        <v>0</v>
      </c>
      <c r="AR122" s="151"/>
      <c r="AS122" s="151"/>
      <c r="AT122" s="151"/>
      <c r="AU122" s="151"/>
      <c r="AV122" s="153">
        <f t="shared" si="31"/>
        <v>0</v>
      </c>
      <c r="AW122" s="658"/>
      <c r="AX122" s="658"/>
      <c r="AY122" s="658"/>
      <c r="AZ122" s="658"/>
      <c r="BA122" s="154">
        <f t="shared" si="32"/>
        <v>0</v>
      </c>
      <c r="BB122" s="151"/>
      <c r="BC122" s="151"/>
      <c r="BD122" s="151"/>
      <c r="BE122" s="151"/>
      <c r="BF122" s="154">
        <f t="shared" si="33"/>
        <v>0</v>
      </c>
      <c r="BG122" s="151"/>
      <c r="BH122" s="151"/>
      <c r="BI122" s="151"/>
      <c r="BJ122" s="151"/>
    </row>
    <row r="123" spans="1:62" ht="0.75" hidden="1" customHeight="1">
      <c r="A123" s="113" t="s">
        <v>416</v>
      </c>
      <c r="B123" s="17"/>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18"/>
      <c r="AD123" s="18"/>
      <c r="AE123" s="18"/>
      <c r="AF123" s="18"/>
      <c r="AG123" s="155">
        <f t="shared" si="34"/>
        <v>0</v>
      </c>
      <c r="AH123" s="155">
        <f t="shared" si="34"/>
        <v>0</v>
      </c>
      <c r="AI123" s="155"/>
      <c r="AJ123" s="155"/>
      <c r="AK123" s="155"/>
      <c r="AL123" s="155"/>
      <c r="AM123" s="155"/>
      <c r="AN123" s="155"/>
      <c r="AO123" s="155"/>
      <c r="AP123" s="155"/>
      <c r="AQ123" s="154">
        <f t="shared" si="35"/>
        <v>0</v>
      </c>
      <c r="AR123" s="154"/>
      <c r="AS123" s="154"/>
      <c r="AT123" s="154"/>
      <c r="AU123" s="154"/>
      <c r="AV123" s="153">
        <f t="shared" si="31"/>
        <v>0</v>
      </c>
      <c r="AW123" s="153"/>
      <c r="AX123" s="153"/>
      <c r="AY123" s="153"/>
      <c r="AZ123" s="153"/>
      <c r="BA123" s="154">
        <f t="shared" si="32"/>
        <v>0</v>
      </c>
      <c r="BB123" s="154"/>
      <c r="BC123" s="154"/>
      <c r="BD123" s="154"/>
      <c r="BE123" s="154"/>
      <c r="BF123" s="154">
        <f t="shared" si="33"/>
        <v>0</v>
      </c>
      <c r="BG123" s="154"/>
      <c r="BH123" s="154"/>
      <c r="BI123" s="154"/>
      <c r="BJ123" s="154"/>
    </row>
    <row r="124" spans="1:62" ht="12.75" hidden="1" customHeight="1">
      <c r="A124" s="122" t="s">
        <v>444</v>
      </c>
      <c r="B124" s="14">
        <v>6908</v>
      </c>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12"/>
      <c r="AD124" s="12" t="s">
        <v>285</v>
      </c>
      <c r="AE124" s="12"/>
      <c r="AF124" s="12"/>
      <c r="AG124" s="155">
        <f t="shared" si="34"/>
        <v>0</v>
      </c>
      <c r="AH124" s="155">
        <f t="shared" si="34"/>
        <v>0</v>
      </c>
      <c r="AI124" s="146"/>
      <c r="AJ124" s="146"/>
      <c r="AK124" s="146"/>
      <c r="AL124" s="146"/>
      <c r="AM124" s="146"/>
      <c r="AN124" s="146"/>
      <c r="AO124" s="146"/>
      <c r="AP124" s="155"/>
      <c r="AQ124" s="154">
        <f t="shared" si="35"/>
        <v>0</v>
      </c>
      <c r="AR124" s="148"/>
      <c r="AS124" s="148"/>
      <c r="AT124" s="148"/>
      <c r="AU124" s="148"/>
      <c r="AV124" s="153">
        <f t="shared" si="31"/>
        <v>0</v>
      </c>
      <c r="AW124" s="145"/>
      <c r="AX124" s="145"/>
      <c r="AY124" s="145"/>
      <c r="AZ124" s="145"/>
      <c r="BA124" s="154">
        <f t="shared" si="32"/>
        <v>0</v>
      </c>
      <c r="BB124" s="148"/>
      <c r="BC124" s="148"/>
      <c r="BD124" s="148"/>
      <c r="BE124" s="148"/>
      <c r="BF124" s="154">
        <f t="shared" si="33"/>
        <v>0</v>
      </c>
      <c r="BG124" s="148"/>
      <c r="BH124" s="148"/>
      <c r="BI124" s="148"/>
      <c r="BJ124" s="148"/>
    </row>
    <row r="125" spans="1:62" ht="96" hidden="1">
      <c r="A125" s="111" t="s">
        <v>197</v>
      </c>
      <c r="B125" s="14">
        <v>7000</v>
      </c>
      <c r="C125" s="94" t="s">
        <v>234</v>
      </c>
      <c r="D125" s="92" t="s">
        <v>234</v>
      </c>
      <c r="E125" s="92" t="s">
        <v>234</v>
      </c>
      <c r="F125" s="92" t="s">
        <v>234</v>
      </c>
      <c r="G125" s="92" t="s">
        <v>234</v>
      </c>
      <c r="H125" s="92" t="s">
        <v>234</v>
      </c>
      <c r="I125" s="92" t="s">
        <v>234</v>
      </c>
      <c r="J125" s="92" t="s">
        <v>234</v>
      </c>
      <c r="K125" s="92" t="s">
        <v>234</v>
      </c>
      <c r="L125" s="92" t="s">
        <v>234</v>
      </c>
      <c r="M125" s="92" t="s">
        <v>234</v>
      </c>
      <c r="N125" s="92" t="s">
        <v>234</v>
      </c>
      <c r="O125" s="92" t="s">
        <v>234</v>
      </c>
      <c r="P125" s="92" t="s">
        <v>234</v>
      </c>
      <c r="Q125" s="93" t="s">
        <v>234</v>
      </c>
      <c r="R125" s="93" t="s">
        <v>234</v>
      </c>
      <c r="S125" s="93" t="s">
        <v>234</v>
      </c>
      <c r="T125" s="93" t="s">
        <v>234</v>
      </c>
      <c r="U125" s="93" t="s">
        <v>234</v>
      </c>
      <c r="V125" s="93" t="s">
        <v>234</v>
      </c>
      <c r="W125" s="93" t="s">
        <v>234</v>
      </c>
      <c r="X125" s="92" t="s">
        <v>234</v>
      </c>
      <c r="Y125" s="92" t="s">
        <v>234</v>
      </c>
      <c r="Z125" s="92" t="s">
        <v>234</v>
      </c>
      <c r="AA125" s="92" t="s">
        <v>234</v>
      </c>
      <c r="AB125" s="92" t="s">
        <v>234</v>
      </c>
      <c r="AC125" s="8" t="s">
        <v>234</v>
      </c>
      <c r="AD125" s="8" t="s">
        <v>234</v>
      </c>
      <c r="AE125" s="8"/>
      <c r="AF125" s="8"/>
      <c r="AG125" s="155">
        <f t="shared" si="34"/>
        <v>0</v>
      </c>
      <c r="AH125" s="155">
        <f t="shared" si="34"/>
        <v>0</v>
      </c>
      <c r="AI125" s="146"/>
      <c r="AJ125" s="146"/>
      <c r="AK125" s="146"/>
      <c r="AL125" s="146"/>
      <c r="AM125" s="146"/>
      <c r="AN125" s="146"/>
      <c r="AO125" s="146"/>
      <c r="AP125" s="155"/>
      <c r="AQ125" s="154">
        <f t="shared" si="35"/>
        <v>0</v>
      </c>
      <c r="AR125" s="148"/>
      <c r="AS125" s="148"/>
      <c r="AT125" s="148"/>
      <c r="AU125" s="148"/>
      <c r="AV125" s="153">
        <f t="shared" si="31"/>
        <v>0</v>
      </c>
      <c r="AW125" s="145"/>
      <c r="AX125" s="145"/>
      <c r="AY125" s="145"/>
      <c r="AZ125" s="145"/>
      <c r="BA125" s="154">
        <f t="shared" si="32"/>
        <v>0</v>
      </c>
      <c r="BB125" s="148"/>
      <c r="BC125" s="148"/>
      <c r="BD125" s="148"/>
      <c r="BE125" s="148"/>
      <c r="BF125" s="154">
        <f t="shared" si="33"/>
        <v>0</v>
      </c>
      <c r="BG125" s="148"/>
      <c r="BH125" s="148"/>
      <c r="BI125" s="148"/>
      <c r="BJ125" s="148"/>
    </row>
    <row r="126" spans="1:62" ht="13.5" hidden="1" customHeight="1">
      <c r="A126" s="112" t="s">
        <v>415</v>
      </c>
      <c r="B126" s="15"/>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16"/>
      <c r="AD126" s="16"/>
      <c r="AE126" s="16"/>
      <c r="AF126" s="16"/>
      <c r="AG126" s="155">
        <f t="shared" si="34"/>
        <v>0</v>
      </c>
      <c r="AH126" s="155">
        <f t="shared" si="34"/>
        <v>0</v>
      </c>
      <c r="AI126" s="152"/>
      <c r="AJ126" s="152"/>
      <c r="AK126" s="152"/>
      <c r="AL126" s="152"/>
      <c r="AM126" s="152"/>
      <c r="AN126" s="152"/>
      <c r="AO126" s="152"/>
      <c r="AP126" s="158"/>
      <c r="AQ126" s="154">
        <f t="shared" si="35"/>
        <v>0</v>
      </c>
      <c r="AR126" s="151"/>
      <c r="AS126" s="151"/>
      <c r="AT126" s="151"/>
      <c r="AU126" s="151"/>
      <c r="AV126" s="153">
        <f t="shared" si="31"/>
        <v>0</v>
      </c>
      <c r="AW126" s="658"/>
      <c r="AX126" s="658"/>
      <c r="AY126" s="658"/>
      <c r="AZ126" s="658"/>
      <c r="BA126" s="154">
        <f t="shared" si="32"/>
        <v>0</v>
      </c>
      <c r="BB126" s="151"/>
      <c r="BC126" s="151"/>
      <c r="BD126" s="151"/>
      <c r="BE126" s="151"/>
      <c r="BF126" s="154">
        <f t="shared" si="33"/>
        <v>0</v>
      </c>
      <c r="BG126" s="151"/>
      <c r="BH126" s="151"/>
      <c r="BI126" s="151"/>
      <c r="BJ126" s="151"/>
    </row>
    <row r="127" spans="1:62" ht="1.5" hidden="1" customHeight="1">
      <c r="A127" s="113" t="s">
        <v>416</v>
      </c>
      <c r="B127" s="17"/>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18"/>
      <c r="AD127" s="18"/>
      <c r="AE127" s="18"/>
      <c r="AF127" s="18"/>
      <c r="AG127" s="155">
        <f t="shared" si="34"/>
        <v>0</v>
      </c>
      <c r="AH127" s="155">
        <f t="shared" si="34"/>
        <v>0</v>
      </c>
      <c r="AI127" s="155"/>
      <c r="AJ127" s="155"/>
      <c r="AK127" s="155"/>
      <c r="AL127" s="155"/>
      <c r="AM127" s="155"/>
      <c r="AN127" s="155"/>
      <c r="AO127" s="155"/>
      <c r="AP127" s="155"/>
      <c r="AQ127" s="154">
        <f t="shared" si="35"/>
        <v>0</v>
      </c>
      <c r="AR127" s="154"/>
      <c r="AS127" s="154"/>
      <c r="AT127" s="154"/>
      <c r="AU127" s="154"/>
      <c r="AV127" s="153">
        <f t="shared" si="31"/>
        <v>0</v>
      </c>
      <c r="AW127" s="153"/>
      <c r="AX127" s="153"/>
      <c r="AY127" s="153"/>
      <c r="AZ127" s="153"/>
      <c r="BA127" s="154">
        <f t="shared" si="32"/>
        <v>0</v>
      </c>
      <c r="BB127" s="154"/>
      <c r="BC127" s="154"/>
      <c r="BD127" s="154"/>
      <c r="BE127" s="154"/>
      <c r="BF127" s="154">
        <f t="shared" si="33"/>
        <v>0</v>
      </c>
      <c r="BG127" s="154"/>
      <c r="BH127" s="154"/>
      <c r="BI127" s="154"/>
      <c r="BJ127" s="154"/>
    </row>
    <row r="128" spans="1:62" ht="12.75" hidden="1" customHeight="1">
      <c r="A128" s="111" t="s">
        <v>416</v>
      </c>
      <c r="B128" s="14"/>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12"/>
      <c r="AD128" s="12"/>
      <c r="AE128" s="12"/>
      <c r="AF128" s="12"/>
      <c r="AG128" s="155">
        <f t="shared" si="34"/>
        <v>0</v>
      </c>
      <c r="AH128" s="155">
        <f t="shared" si="34"/>
        <v>0</v>
      </c>
      <c r="AI128" s="146"/>
      <c r="AJ128" s="146"/>
      <c r="AK128" s="146"/>
      <c r="AL128" s="146"/>
      <c r="AM128" s="146"/>
      <c r="AN128" s="146"/>
      <c r="AO128" s="146"/>
      <c r="AP128" s="155"/>
      <c r="AQ128" s="154">
        <f t="shared" si="35"/>
        <v>0</v>
      </c>
      <c r="AR128" s="148"/>
      <c r="AS128" s="148"/>
      <c r="AT128" s="148"/>
      <c r="AU128" s="148"/>
      <c r="AV128" s="153">
        <f t="shared" si="31"/>
        <v>0</v>
      </c>
      <c r="AW128" s="145"/>
      <c r="AX128" s="145"/>
      <c r="AY128" s="145"/>
      <c r="AZ128" s="145"/>
      <c r="BA128" s="154">
        <f t="shared" si="32"/>
        <v>0</v>
      </c>
      <c r="BB128" s="148"/>
      <c r="BC128" s="148"/>
      <c r="BD128" s="148"/>
      <c r="BE128" s="148"/>
      <c r="BF128" s="154">
        <f t="shared" si="33"/>
        <v>0</v>
      </c>
      <c r="BG128" s="148"/>
      <c r="BH128" s="148"/>
      <c r="BI128" s="148"/>
      <c r="BJ128" s="148"/>
    </row>
    <row r="129" spans="1:62" ht="68.25" hidden="1" customHeight="1">
      <c r="A129" s="123" t="s">
        <v>359</v>
      </c>
      <c r="B129" s="14">
        <v>7100</v>
      </c>
      <c r="C129" s="65"/>
      <c r="D129" s="65"/>
      <c r="E129" s="65"/>
      <c r="F129" s="65"/>
      <c r="G129" s="65"/>
      <c r="H129" s="65"/>
      <c r="I129" s="65"/>
      <c r="J129" s="65"/>
      <c r="K129" s="65"/>
      <c r="L129" s="65"/>
      <c r="M129" s="65"/>
      <c r="N129" s="65"/>
      <c r="O129" s="65"/>
      <c r="P129" s="65"/>
      <c r="Q129" s="58"/>
      <c r="R129" s="58"/>
      <c r="S129" s="58"/>
      <c r="T129" s="58"/>
      <c r="U129" s="58"/>
      <c r="V129" s="58"/>
      <c r="W129" s="58"/>
      <c r="X129" s="65"/>
      <c r="Y129" s="65"/>
      <c r="Z129" s="65"/>
      <c r="AA129" s="65"/>
      <c r="AB129" s="65"/>
      <c r="AC129" s="12"/>
      <c r="AD129" s="12"/>
      <c r="AE129" s="12"/>
      <c r="AF129" s="12"/>
      <c r="AG129" s="155">
        <f t="shared" si="34"/>
        <v>0</v>
      </c>
      <c r="AH129" s="155">
        <f t="shared" si="34"/>
        <v>0</v>
      </c>
      <c r="AI129" s="146"/>
      <c r="AJ129" s="146"/>
      <c r="AK129" s="146"/>
      <c r="AL129" s="146"/>
      <c r="AM129" s="146"/>
      <c r="AN129" s="146"/>
      <c r="AO129" s="146"/>
      <c r="AP129" s="155"/>
      <c r="AQ129" s="154">
        <f t="shared" si="35"/>
        <v>0</v>
      </c>
      <c r="AR129" s="148"/>
      <c r="AS129" s="148"/>
      <c r="AT129" s="148"/>
      <c r="AU129" s="148"/>
      <c r="AV129" s="153">
        <f t="shared" si="31"/>
        <v>0</v>
      </c>
      <c r="AW129" s="145"/>
      <c r="AX129" s="145"/>
      <c r="AY129" s="145"/>
      <c r="AZ129" s="145"/>
      <c r="BA129" s="154">
        <f t="shared" si="32"/>
        <v>0</v>
      </c>
      <c r="BB129" s="148"/>
      <c r="BC129" s="148"/>
      <c r="BD129" s="148"/>
      <c r="BE129" s="148"/>
      <c r="BF129" s="154">
        <f t="shared" si="33"/>
        <v>0</v>
      </c>
      <c r="BG129" s="148"/>
      <c r="BH129" s="148"/>
      <c r="BI129" s="148"/>
      <c r="BJ129" s="148"/>
    </row>
    <row r="130" spans="1:62" ht="0.75" hidden="1" customHeight="1">
      <c r="A130" s="123" t="s">
        <v>360</v>
      </c>
      <c r="B130" s="14">
        <v>7101</v>
      </c>
      <c r="C130" s="65"/>
      <c r="D130" s="65"/>
      <c r="E130" s="65"/>
      <c r="F130" s="65"/>
      <c r="G130" s="65"/>
      <c r="H130" s="65"/>
      <c r="I130" s="65"/>
      <c r="J130" s="65"/>
      <c r="K130" s="65"/>
      <c r="L130" s="65"/>
      <c r="M130" s="65"/>
      <c r="N130" s="65"/>
      <c r="O130" s="65"/>
      <c r="P130" s="65"/>
      <c r="Q130" s="58"/>
      <c r="R130" s="58"/>
      <c r="S130" s="58"/>
      <c r="T130" s="58"/>
      <c r="U130" s="58"/>
      <c r="V130" s="58"/>
      <c r="W130" s="58"/>
      <c r="X130" s="65"/>
      <c r="Y130" s="65"/>
      <c r="Z130" s="65"/>
      <c r="AA130" s="65"/>
      <c r="AB130" s="65"/>
      <c r="AC130" s="12"/>
      <c r="AD130" s="1"/>
      <c r="AE130" s="12"/>
      <c r="AF130" s="12"/>
      <c r="AG130" s="155">
        <f t="shared" si="34"/>
        <v>0</v>
      </c>
      <c r="AH130" s="155">
        <f t="shared" si="34"/>
        <v>0</v>
      </c>
      <c r="AI130" s="146"/>
      <c r="AJ130" s="146"/>
      <c r="AK130" s="146"/>
      <c r="AL130" s="146"/>
      <c r="AM130" s="146"/>
      <c r="AN130" s="146"/>
      <c r="AO130" s="146"/>
      <c r="AP130" s="155"/>
      <c r="AQ130" s="154">
        <f t="shared" si="35"/>
        <v>0</v>
      </c>
      <c r="AR130" s="148"/>
      <c r="AS130" s="148"/>
      <c r="AT130" s="148"/>
      <c r="AU130" s="148"/>
      <c r="AV130" s="153">
        <f t="shared" si="31"/>
        <v>0</v>
      </c>
      <c r="AW130" s="145"/>
      <c r="AX130" s="145"/>
      <c r="AY130" s="145"/>
      <c r="AZ130" s="145"/>
      <c r="BA130" s="154">
        <f t="shared" si="32"/>
        <v>0</v>
      </c>
      <c r="BB130" s="148"/>
      <c r="BC130" s="148"/>
      <c r="BD130" s="148"/>
      <c r="BE130" s="148"/>
      <c r="BF130" s="154">
        <f t="shared" si="33"/>
        <v>0</v>
      </c>
      <c r="BG130" s="148"/>
      <c r="BH130" s="148"/>
      <c r="BI130" s="148"/>
      <c r="BJ130" s="148"/>
    </row>
    <row r="131" spans="1:62" ht="84" hidden="1">
      <c r="A131" s="111" t="s">
        <v>198</v>
      </c>
      <c r="B131" s="14">
        <v>7200</v>
      </c>
      <c r="C131" s="94" t="s">
        <v>234</v>
      </c>
      <c r="D131" s="92" t="s">
        <v>234</v>
      </c>
      <c r="E131" s="92" t="s">
        <v>234</v>
      </c>
      <c r="F131" s="92" t="s">
        <v>234</v>
      </c>
      <c r="G131" s="92" t="s">
        <v>234</v>
      </c>
      <c r="H131" s="92" t="s">
        <v>234</v>
      </c>
      <c r="I131" s="92" t="s">
        <v>234</v>
      </c>
      <c r="J131" s="92" t="s">
        <v>234</v>
      </c>
      <c r="K131" s="92" t="s">
        <v>234</v>
      </c>
      <c r="L131" s="92" t="s">
        <v>234</v>
      </c>
      <c r="M131" s="92" t="s">
        <v>234</v>
      </c>
      <c r="N131" s="92" t="s">
        <v>234</v>
      </c>
      <c r="O131" s="92" t="s">
        <v>234</v>
      </c>
      <c r="P131" s="92" t="s">
        <v>234</v>
      </c>
      <c r="Q131" s="93" t="s">
        <v>234</v>
      </c>
      <c r="R131" s="93" t="s">
        <v>234</v>
      </c>
      <c r="S131" s="93" t="s">
        <v>234</v>
      </c>
      <c r="T131" s="93" t="s">
        <v>234</v>
      </c>
      <c r="U131" s="93" t="s">
        <v>234</v>
      </c>
      <c r="V131" s="93" t="s">
        <v>234</v>
      </c>
      <c r="W131" s="93" t="s">
        <v>234</v>
      </c>
      <c r="X131" s="92" t="s">
        <v>234</v>
      </c>
      <c r="Y131" s="92" t="s">
        <v>234</v>
      </c>
      <c r="Z131" s="92" t="s">
        <v>234</v>
      </c>
      <c r="AA131" s="92" t="s">
        <v>234</v>
      </c>
      <c r="AB131" s="92" t="s">
        <v>234</v>
      </c>
      <c r="AC131" s="8" t="s">
        <v>234</v>
      </c>
      <c r="AD131" s="8" t="s">
        <v>234</v>
      </c>
      <c r="AE131" s="8"/>
      <c r="AF131" s="8"/>
      <c r="AG131" s="155">
        <f t="shared" si="34"/>
        <v>0</v>
      </c>
      <c r="AH131" s="155">
        <f t="shared" si="34"/>
        <v>0</v>
      </c>
      <c r="AI131" s="146"/>
      <c r="AJ131" s="146"/>
      <c r="AK131" s="146"/>
      <c r="AL131" s="146"/>
      <c r="AM131" s="146"/>
      <c r="AN131" s="146"/>
      <c r="AO131" s="146"/>
      <c r="AP131" s="155"/>
      <c r="AQ131" s="154">
        <f t="shared" si="35"/>
        <v>0</v>
      </c>
      <c r="AR131" s="148"/>
      <c r="AS131" s="148"/>
      <c r="AT131" s="148"/>
      <c r="AU131" s="148"/>
      <c r="AV131" s="153">
        <f t="shared" si="31"/>
        <v>0</v>
      </c>
      <c r="AW131" s="145"/>
      <c r="AX131" s="145"/>
      <c r="AY131" s="145"/>
      <c r="AZ131" s="145"/>
      <c r="BA131" s="154">
        <f t="shared" si="32"/>
        <v>0</v>
      </c>
      <c r="BB131" s="148"/>
      <c r="BC131" s="148"/>
      <c r="BD131" s="148"/>
      <c r="BE131" s="148"/>
      <c r="BF131" s="154">
        <f t="shared" si="33"/>
        <v>0</v>
      </c>
      <c r="BG131" s="148"/>
      <c r="BH131" s="148"/>
      <c r="BI131" s="148"/>
      <c r="BJ131" s="148"/>
    </row>
    <row r="132" spans="1:62" ht="16.5" hidden="1" customHeight="1">
      <c r="A132" s="112" t="s">
        <v>415</v>
      </c>
      <c r="B132" s="15"/>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16"/>
      <c r="AD132" s="16"/>
      <c r="AE132" s="16"/>
      <c r="AF132" s="16"/>
      <c r="AG132" s="155">
        <f t="shared" si="34"/>
        <v>0</v>
      </c>
      <c r="AH132" s="155">
        <f t="shared" si="34"/>
        <v>0</v>
      </c>
      <c r="AI132" s="152"/>
      <c r="AJ132" s="152"/>
      <c r="AK132" s="152"/>
      <c r="AL132" s="152"/>
      <c r="AM132" s="152"/>
      <c r="AN132" s="152"/>
      <c r="AO132" s="152"/>
      <c r="AP132" s="158"/>
      <c r="AQ132" s="154">
        <f t="shared" si="35"/>
        <v>0</v>
      </c>
      <c r="AR132" s="151"/>
      <c r="AS132" s="151"/>
      <c r="AT132" s="151"/>
      <c r="AU132" s="151"/>
      <c r="AV132" s="153">
        <f t="shared" si="31"/>
        <v>0</v>
      </c>
      <c r="AW132" s="658"/>
      <c r="AX132" s="658"/>
      <c r="AY132" s="658"/>
      <c r="AZ132" s="658"/>
      <c r="BA132" s="154">
        <f t="shared" si="32"/>
        <v>0</v>
      </c>
      <c r="BB132" s="151"/>
      <c r="BC132" s="151"/>
      <c r="BD132" s="151"/>
      <c r="BE132" s="151"/>
      <c r="BF132" s="154">
        <f t="shared" si="33"/>
        <v>0</v>
      </c>
      <c r="BG132" s="151"/>
      <c r="BH132" s="151"/>
      <c r="BI132" s="151"/>
      <c r="BJ132" s="151"/>
    </row>
    <row r="133" spans="1:62" ht="9" hidden="1" customHeight="1">
      <c r="A133" s="113" t="s">
        <v>416</v>
      </c>
      <c r="B133" s="17"/>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18"/>
      <c r="AD133" s="18"/>
      <c r="AE133" s="18"/>
      <c r="AF133" s="18"/>
      <c r="AG133" s="155">
        <f t="shared" si="34"/>
        <v>0</v>
      </c>
      <c r="AH133" s="155">
        <f t="shared" si="34"/>
        <v>0</v>
      </c>
      <c r="AI133" s="155"/>
      <c r="AJ133" s="155"/>
      <c r="AK133" s="155"/>
      <c r="AL133" s="155"/>
      <c r="AM133" s="155"/>
      <c r="AN133" s="155"/>
      <c r="AO133" s="155"/>
      <c r="AP133" s="155"/>
      <c r="AQ133" s="154">
        <f t="shared" si="35"/>
        <v>0</v>
      </c>
      <c r="AR133" s="154"/>
      <c r="AS133" s="154"/>
      <c r="AT133" s="154"/>
      <c r="AU133" s="154"/>
      <c r="AV133" s="153">
        <f t="shared" si="31"/>
        <v>0</v>
      </c>
      <c r="AW133" s="153"/>
      <c r="AX133" s="153"/>
      <c r="AY133" s="153"/>
      <c r="AZ133" s="153"/>
      <c r="BA133" s="154">
        <f t="shared" si="32"/>
        <v>0</v>
      </c>
      <c r="BB133" s="154"/>
      <c r="BC133" s="154"/>
      <c r="BD133" s="154"/>
      <c r="BE133" s="154"/>
      <c r="BF133" s="154">
        <f t="shared" si="33"/>
        <v>0</v>
      </c>
      <c r="BG133" s="154"/>
      <c r="BH133" s="154"/>
      <c r="BI133" s="154"/>
      <c r="BJ133" s="154"/>
    </row>
    <row r="134" spans="1:62" ht="9.75" hidden="1" customHeight="1">
      <c r="A134" s="111" t="s">
        <v>416</v>
      </c>
      <c r="B134" s="14"/>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12"/>
      <c r="AD134" s="12"/>
      <c r="AE134" s="12"/>
      <c r="AF134" s="12"/>
      <c r="AG134" s="155">
        <f t="shared" si="34"/>
        <v>0</v>
      </c>
      <c r="AH134" s="155">
        <f t="shared" si="34"/>
        <v>0</v>
      </c>
      <c r="AI134" s="146"/>
      <c r="AJ134" s="146"/>
      <c r="AK134" s="146"/>
      <c r="AL134" s="146"/>
      <c r="AM134" s="146"/>
      <c r="AN134" s="146"/>
      <c r="AO134" s="146"/>
      <c r="AP134" s="155"/>
      <c r="AQ134" s="154">
        <f t="shared" si="35"/>
        <v>0</v>
      </c>
      <c r="AR134" s="148"/>
      <c r="AS134" s="148"/>
      <c r="AT134" s="148"/>
      <c r="AU134" s="148"/>
      <c r="AV134" s="153">
        <f t="shared" si="31"/>
        <v>0</v>
      </c>
      <c r="AW134" s="145"/>
      <c r="AX134" s="145"/>
      <c r="AY134" s="145"/>
      <c r="AZ134" s="145"/>
      <c r="BA134" s="154">
        <f t="shared" si="32"/>
        <v>0</v>
      </c>
      <c r="BB134" s="148"/>
      <c r="BC134" s="148"/>
      <c r="BD134" s="148"/>
      <c r="BE134" s="148"/>
      <c r="BF134" s="154">
        <f t="shared" si="33"/>
        <v>0</v>
      </c>
      <c r="BG134" s="148"/>
      <c r="BH134" s="148"/>
      <c r="BI134" s="148"/>
      <c r="BJ134" s="148"/>
    </row>
    <row r="135" spans="1:62" s="40" customFormat="1" ht="132">
      <c r="A135" s="116" t="s">
        <v>203</v>
      </c>
      <c r="B135" s="37">
        <v>7300</v>
      </c>
      <c r="C135" s="95" t="s">
        <v>234</v>
      </c>
      <c r="D135" s="75" t="s">
        <v>234</v>
      </c>
      <c r="E135" s="75" t="s">
        <v>234</v>
      </c>
      <c r="F135" s="75" t="s">
        <v>234</v>
      </c>
      <c r="G135" s="75" t="s">
        <v>234</v>
      </c>
      <c r="H135" s="75" t="s">
        <v>234</v>
      </c>
      <c r="I135" s="75" t="s">
        <v>234</v>
      </c>
      <c r="J135" s="75" t="s">
        <v>234</v>
      </c>
      <c r="K135" s="75" t="s">
        <v>234</v>
      </c>
      <c r="L135" s="75" t="s">
        <v>234</v>
      </c>
      <c r="M135" s="75" t="s">
        <v>234</v>
      </c>
      <c r="N135" s="75" t="s">
        <v>234</v>
      </c>
      <c r="O135" s="75" t="s">
        <v>234</v>
      </c>
      <c r="P135" s="75" t="s">
        <v>234</v>
      </c>
      <c r="Q135" s="76" t="s">
        <v>234</v>
      </c>
      <c r="R135" s="76" t="s">
        <v>234</v>
      </c>
      <c r="S135" s="76" t="s">
        <v>234</v>
      </c>
      <c r="T135" s="76" t="s">
        <v>234</v>
      </c>
      <c r="U135" s="76" t="s">
        <v>234</v>
      </c>
      <c r="V135" s="76" t="s">
        <v>234</v>
      </c>
      <c r="W135" s="76" t="s">
        <v>234</v>
      </c>
      <c r="X135" s="75" t="s">
        <v>234</v>
      </c>
      <c r="Y135" s="75" t="s">
        <v>234</v>
      </c>
      <c r="Z135" s="75" t="s">
        <v>234</v>
      </c>
      <c r="AA135" s="75" t="s">
        <v>234</v>
      </c>
      <c r="AB135" s="75" t="s">
        <v>234</v>
      </c>
      <c r="AC135" s="38" t="s">
        <v>234</v>
      </c>
      <c r="AD135" s="38" t="s">
        <v>234</v>
      </c>
      <c r="AE135" s="38"/>
      <c r="AF135" s="38"/>
      <c r="AG135" s="161">
        <f t="shared" si="34"/>
        <v>77.400000000000006</v>
      </c>
      <c r="AH135" s="155">
        <f t="shared" si="34"/>
        <v>77.400000000000006</v>
      </c>
      <c r="AI135" s="150">
        <f t="shared" ref="AI135:AT135" si="36">AI136+AI146</f>
        <v>77.400000000000006</v>
      </c>
      <c r="AJ135" s="150">
        <f t="shared" si="36"/>
        <v>77.400000000000006</v>
      </c>
      <c r="AK135" s="150">
        <f t="shared" si="36"/>
        <v>0</v>
      </c>
      <c r="AL135" s="150"/>
      <c r="AM135" s="150">
        <f t="shared" si="36"/>
        <v>0</v>
      </c>
      <c r="AN135" s="150"/>
      <c r="AO135" s="150"/>
      <c r="AP135" s="161"/>
      <c r="AQ135" s="160">
        <f t="shared" si="35"/>
        <v>103.6</v>
      </c>
      <c r="AR135" s="149">
        <f t="shared" si="36"/>
        <v>103.6</v>
      </c>
      <c r="AS135" s="149">
        <f t="shared" si="36"/>
        <v>0</v>
      </c>
      <c r="AT135" s="149">
        <f t="shared" si="36"/>
        <v>0</v>
      </c>
      <c r="AU135" s="149"/>
      <c r="AV135" s="162">
        <f t="shared" si="31"/>
        <v>105.7</v>
      </c>
      <c r="AW135" s="657">
        <f>AW136+AW146</f>
        <v>105.7</v>
      </c>
      <c r="AX135" s="657">
        <f>AX136+AX146</f>
        <v>0</v>
      </c>
      <c r="AY135" s="657">
        <f>AY136+AY146</f>
        <v>0</v>
      </c>
      <c r="AZ135" s="657"/>
      <c r="BA135" s="160">
        <f t="shared" si="32"/>
        <v>110.60000000000001</v>
      </c>
      <c r="BB135" s="149">
        <f>BB136+BB146</f>
        <v>110.60000000000001</v>
      </c>
      <c r="BC135" s="149">
        <f>BC136+BC146</f>
        <v>0</v>
      </c>
      <c r="BD135" s="149">
        <f>BD136+BD146</f>
        <v>0</v>
      </c>
      <c r="BE135" s="149"/>
      <c r="BF135" s="160">
        <f t="shared" si="33"/>
        <v>110.60000000000001</v>
      </c>
      <c r="BG135" s="149">
        <f>BG136+BG146</f>
        <v>110.60000000000001</v>
      </c>
      <c r="BH135" s="149">
        <f>BH136+BH146</f>
        <v>0</v>
      </c>
      <c r="BI135" s="149">
        <f>BI136+BI146</f>
        <v>0</v>
      </c>
      <c r="BJ135" s="149"/>
    </row>
    <row r="136" spans="1:62" ht="36">
      <c r="A136" s="111" t="s">
        <v>356</v>
      </c>
      <c r="B136" s="14">
        <v>7301</v>
      </c>
      <c r="C136" s="96" t="s">
        <v>234</v>
      </c>
      <c r="D136" s="92" t="s">
        <v>234</v>
      </c>
      <c r="E136" s="92" t="s">
        <v>234</v>
      </c>
      <c r="F136" s="92" t="s">
        <v>234</v>
      </c>
      <c r="G136" s="92" t="s">
        <v>234</v>
      </c>
      <c r="H136" s="92" t="s">
        <v>234</v>
      </c>
      <c r="I136" s="92" t="s">
        <v>234</v>
      </c>
      <c r="J136" s="92" t="s">
        <v>234</v>
      </c>
      <c r="K136" s="92" t="s">
        <v>234</v>
      </c>
      <c r="L136" s="92" t="s">
        <v>234</v>
      </c>
      <c r="M136" s="92" t="s">
        <v>234</v>
      </c>
      <c r="N136" s="92" t="s">
        <v>234</v>
      </c>
      <c r="O136" s="92" t="s">
        <v>234</v>
      </c>
      <c r="P136" s="92" t="s">
        <v>234</v>
      </c>
      <c r="Q136" s="93" t="s">
        <v>234</v>
      </c>
      <c r="R136" s="93" t="s">
        <v>234</v>
      </c>
      <c r="S136" s="93" t="s">
        <v>234</v>
      </c>
      <c r="T136" s="93" t="s">
        <v>234</v>
      </c>
      <c r="U136" s="93" t="s">
        <v>234</v>
      </c>
      <c r="V136" s="93" t="s">
        <v>234</v>
      </c>
      <c r="W136" s="93" t="s">
        <v>234</v>
      </c>
      <c r="X136" s="92" t="s">
        <v>234</v>
      </c>
      <c r="Y136" s="92" t="s">
        <v>234</v>
      </c>
      <c r="Z136" s="92" t="s">
        <v>234</v>
      </c>
      <c r="AA136" s="92" t="s">
        <v>234</v>
      </c>
      <c r="AB136" s="92" t="s">
        <v>234</v>
      </c>
      <c r="AC136" s="8" t="s">
        <v>234</v>
      </c>
      <c r="AD136" s="8" t="s">
        <v>234</v>
      </c>
      <c r="AE136" s="8"/>
      <c r="AF136" s="8"/>
      <c r="AG136" s="155">
        <f t="shared" si="34"/>
        <v>77.400000000000006</v>
      </c>
      <c r="AH136" s="155">
        <f t="shared" si="34"/>
        <v>77.400000000000006</v>
      </c>
      <c r="AI136" s="146">
        <f t="shared" ref="AI136:AT136" si="37">AI139+AI144</f>
        <v>77.400000000000006</v>
      </c>
      <c r="AJ136" s="146">
        <f t="shared" si="37"/>
        <v>77.400000000000006</v>
      </c>
      <c r="AK136" s="146">
        <f t="shared" si="37"/>
        <v>0</v>
      </c>
      <c r="AL136" s="146"/>
      <c r="AM136" s="146">
        <f t="shared" si="37"/>
        <v>0</v>
      </c>
      <c r="AN136" s="146"/>
      <c r="AO136" s="146"/>
      <c r="AP136" s="155"/>
      <c r="AQ136" s="154">
        <f t="shared" si="35"/>
        <v>103.6</v>
      </c>
      <c r="AR136" s="148">
        <f t="shared" si="37"/>
        <v>103.6</v>
      </c>
      <c r="AS136" s="148">
        <f t="shared" si="37"/>
        <v>0</v>
      </c>
      <c r="AT136" s="148">
        <f t="shared" si="37"/>
        <v>0</v>
      </c>
      <c r="AU136" s="148"/>
      <c r="AV136" s="153">
        <f t="shared" si="31"/>
        <v>105.7</v>
      </c>
      <c r="AW136" s="145">
        <f>AW139+AW144</f>
        <v>105.7</v>
      </c>
      <c r="AX136" s="145">
        <f>AX139+AX144</f>
        <v>0</v>
      </c>
      <c r="AY136" s="145">
        <f>AY139+AY144</f>
        <v>0</v>
      </c>
      <c r="AZ136" s="145"/>
      <c r="BA136" s="154">
        <f t="shared" si="32"/>
        <v>110.60000000000001</v>
      </c>
      <c r="BB136" s="148">
        <f>BB139+BB144</f>
        <v>110.60000000000001</v>
      </c>
      <c r="BC136" s="148">
        <f>BC139+BC144</f>
        <v>0</v>
      </c>
      <c r="BD136" s="148">
        <f>BD139+BD144</f>
        <v>0</v>
      </c>
      <c r="BE136" s="148"/>
      <c r="BF136" s="154">
        <f t="shared" si="33"/>
        <v>110.60000000000001</v>
      </c>
      <c r="BG136" s="148">
        <f>BG139+BG144</f>
        <v>110.60000000000001</v>
      </c>
      <c r="BH136" s="148">
        <f>BH139+BH144</f>
        <v>0</v>
      </c>
      <c r="BI136" s="148">
        <f>BI139+BI144</f>
        <v>0</v>
      </c>
      <c r="BJ136" s="148"/>
    </row>
    <row r="137" spans="1:62" ht="12" customHeight="1">
      <c r="A137" s="112" t="s">
        <v>415</v>
      </c>
      <c r="B137" s="15"/>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16"/>
      <c r="AD137" s="16"/>
      <c r="AE137" s="16"/>
      <c r="AF137" s="16"/>
      <c r="AG137" s="155">
        <f t="shared" si="34"/>
        <v>0</v>
      </c>
      <c r="AH137" s="155">
        <f t="shared" si="34"/>
        <v>0</v>
      </c>
      <c r="AI137" s="152"/>
      <c r="AJ137" s="152"/>
      <c r="AK137" s="152"/>
      <c r="AL137" s="152"/>
      <c r="AM137" s="152"/>
      <c r="AN137" s="152"/>
      <c r="AO137" s="152"/>
      <c r="AP137" s="158"/>
      <c r="AQ137" s="154">
        <f t="shared" si="35"/>
        <v>0</v>
      </c>
      <c r="AR137" s="151"/>
      <c r="AS137" s="151"/>
      <c r="AT137" s="151"/>
      <c r="AU137" s="151"/>
      <c r="AV137" s="153">
        <f t="shared" si="31"/>
        <v>0</v>
      </c>
      <c r="AW137" s="658"/>
      <c r="AX137" s="658"/>
      <c r="AY137" s="658"/>
      <c r="AZ137" s="658"/>
      <c r="BA137" s="154">
        <f t="shared" si="32"/>
        <v>0</v>
      </c>
      <c r="BB137" s="151"/>
      <c r="BC137" s="151"/>
      <c r="BD137" s="151"/>
      <c r="BE137" s="151"/>
      <c r="BF137" s="154">
        <f t="shared" si="33"/>
        <v>0</v>
      </c>
      <c r="BG137" s="151"/>
      <c r="BH137" s="151"/>
      <c r="BI137" s="151"/>
      <c r="BJ137" s="151"/>
    </row>
    <row r="138" spans="1:62" ht="12.75" hidden="1" customHeight="1">
      <c r="A138" s="113" t="s">
        <v>416</v>
      </c>
      <c r="B138" s="17"/>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18"/>
      <c r="AD138" s="18"/>
      <c r="AE138" s="18"/>
      <c r="AF138" s="18"/>
      <c r="AG138" s="155">
        <f t="shared" si="34"/>
        <v>0</v>
      </c>
      <c r="AH138" s="155">
        <f t="shared" si="34"/>
        <v>0</v>
      </c>
      <c r="AI138" s="155"/>
      <c r="AJ138" s="155"/>
      <c r="AK138" s="155"/>
      <c r="AL138" s="155"/>
      <c r="AM138" s="155"/>
      <c r="AN138" s="155"/>
      <c r="AO138" s="155"/>
      <c r="AP138" s="155"/>
      <c r="AQ138" s="154">
        <f t="shared" si="35"/>
        <v>0</v>
      </c>
      <c r="AR138" s="154"/>
      <c r="AS138" s="154"/>
      <c r="AT138" s="154"/>
      <c r="AU138" s="154"/>
      <c r="AV138" s="153">
        <f t="shared" si="31"/>
        <v>0</v>
      </c>
      <c r="AW138" s="153"/>
      <c r="AX138" s="153"/>
      <c r="AY138" s="153"/>
      <c r="AZ138" s="153"/>
      <c r="BA138" s="154">
        <f t="shared" si="32"/>
        <v>0</v>
      </c>
      <c r="BB138" s="154"/>
      <c r="BC138" s="154"/>
      <c r="BD138" s="154"/>
      <c r="BE138" s="154"/>
      <c r="BF138" s="154">
        <f t="shared" si="33"/>
        <v>0</v>
      </c>
      <c r="BG138" s="154"/>
      <c r="BH138" s="154"/>
      <c r="BI138" s="154"/>
      <c r="BJ138" s="154"/>
    </row>
    <row r="139" spans="1:62" ht="33" customHeight="1">
      <c r="A139" s="890" t="s">
        <v>450</v>
      </c>
      <c r="B139" s="891">
        <v>7304</v>
      </c>
      <c r="C139" s="738" t="s">
        <v>405</v>
      </c>
      <c r="D139" s="735" t="s">
        <v>284</v>
      </c>
      <c r="E139" s="722" t="s">
        <v>406</v>
      </c>
      <c r="F139" s="58"/>
      <c r="G139" s="58"/>
      <c r="H139" s="58"/>
      <c r="I139" s="58"/>
      <c r="J139" s="58"/>
      <c r="K139" s="58"/>
      <c r="L139" s="58"/>
      <c r="M139" s="931" t="s">
        <v>372</v>
      </c>
      <c r="N139" s="59" t="s">
        <v>284</v>
      </c>
      <c r="O139" s="59" t="s">
        <v>373</v>
      </c>
      <c r="P139" s="58">
        <v>29</v>
      </c>
      <c r="Q139" s="58"/>
      <c r="R139" s="58"/>
      <c r="S139" s="58"/>
      <c r="T139" s="58"/>
      <c r="U139" s="58"/>
      <c r="V139" s="58"/>
      <c r="W139" s="738" t="s">
        <v>344</v>
      </c>
      <c r="X139" s="735" t="s">
        <v>235</v>
      </c>
      <c r="Y139" s="735" t="s">
        <v>469</v>
      </c>
      <c r="Z139" s="921" t="s">
        <v>499</v>
      </c>
      <c r="AA139" s="921" t="s">
        <v>284</v>
      </c>
      <c r="AB139" s="921" t="s">
        <v>368</v>
      </c>
      <c r="AC139" s="18"/>
      <c r="AD139" s="18" t="s">
        <v>411</v>
      </c>
      <c r="AE139" s="18"/>
      <c r="AF139" s="18"/>
      <c r="AG139" s="155">
        <f t="shared" si="34"/>
        <v>77.400000000000006</v>
      </c>
      <c r="AH139" s="155">
        <f t="shared" si="34"/>
        <v>77.400000000000006</v>
      </c>
      <c r="AI139" s="155">
        <f>AI140+AI141</f>
        <v>77.400000000000006</v>
      </c>
      <c r="AJ139" s="155">
        <f>AJ140+AJ141</f>
        <v>77.400000000000006</v>
      </c>
      <c r="AK139" s="155"/>
      <c r="AL139" s="155"/>
      <c r="AM139" s="155"/>
      <c r="AN139" s="155"/>
      <c r="AO139" s="155"/>
      <c r="AP139" s="155"/>
      <c r="AQ139" s="154">
        <f t="shared" si="35"/>
        <v>103.6</v>
      </c>
      <c r="AR139" s="154">
        <f>AR140+AR141</f>
        <v>103.6</v>
      </c>
      <c r="AS139" s="154"/>
      <c r="AT139" s="154"/>
      <c r="AU139" s="154"/>
      <c r="AV139" s="153">
        <f t="shared" si="31"/>
        <v>105.7</v>
      </c>
      <c r="AW139" s="153">
        <f>AW140+AW141</f>
        <v>105.7</v>
      </c>
      <c r="AX139" s="153"/>
      <c r="AY139" s="153"/>
      <c r="AZ139" s="153"/>
      <c r="BA139" s="154">
        <f t="shared" si="32"/>
        <v>110.60000000000001</v>
      </c>
      <c r="BB139" s="154">
        <f>BB140+BB141</f>
        <v>110.60000000000001</v>
      </c>
      <c r="BC139" s="154"/>
      <c r="BD139" s="154"/>
      <c r="BE139" s="154"/>
      <c r="BF139" s="154">
        <f t="shared" si="33"/>
        <v>110.60000000000001</v>
      </c>
      <c r="BG139" s="154">
        <f>BG140+BG141</f>
        <v>110.60000000000001</v>
      </c>
      <c r="BH139" s="154"/>
      <c r="BI139" s="154"/>
      <c r="BJ139" s="154"/>
    </row>
    <row r="140" spans="1:62" ht="22.5" customHeight="1">
      <c r="A140" s="888"/>
      <c r="B140" s="892"/>
      <c r="C140" s="739"/>
      <c r="D140" s="736"/>
      <c r="E140" s="723"/>
      <c r="F140" s="58"/>
      <c r="G140" s="58"/>
      <c r="H140" s="58"/>
      <c r="I140" s="58"/>
      <c r="J140" s="58"/>
      <c r="K140" s="58"/>
      <c r="L140" s="58"/>
      <c r="M140" s="932"/>
      <c r="N140" s="59"/>
      <c r="O140" s="59"/>
      <c r="P140" s="58"/>
      <c r="Q140" s="58"/>
      <c r="R140" s="58"/>
      <c r="S140" s="58"/>
      <c r="T140" s="58"/>
      <c r="U140" s="58"/>
      <c r="V140" s="58"/>
      <c r="W140" s="739"/>
      <c r="X140" s="736"/>
      <c r="Y140" s="736"/>
      <c r="Z140" s="922"/>
      <c r="AA140" s="922"/>
      <c r="AB140" s="922"/>
      <c r="AC140" s="18"/>
      <c r="AD140" s="18" t="s">
        <v>411</v>
      </c>
      <c r="AE140" s="18" t="s">
        <v>274</v>
      </c>
      <c r="AF140" s="18" t="s">
        <v>266</v>
      </c>
      <c r="AG140" s="155">
        <f t="shared" si="34"/>
        <v>77.400000000000006</v>
      </c>
      <c r="AH140" s="155">
        <f t="shared" si="34"/>
        <v>77.400000000000006</v>
      </c>
      <c r="AI140" s="155">
        <v>77.400000000000006</v>
      </c>
      <c r="AJ140" s="155">
        <v>77.400000000000006</v>
      </c>
      <c r="AK140" s="155"/>
      <c r="AL140" s="155"/>
      <c r="AM140" s="155"/>
      <c r="AN140" s="155"/>
      <c r="AO140" s="155"/>
      <c r="AP140" s="155"/>
      <c r="AQ140" s="154">
        <f t="shared" si="35"/>
        <v>100</v>
      </c>
      <c r="AR140" s="154">
        <v>100</v>
      </c>
      <c r="AS140" s="154"/>
      <c r="AT140" s="154"/>
      <c r="AU140" s="154"/>
      <c r="AV140" s="153">
        <f t="shared" si="31"/>
        <v>105</v>
      </c>
      <c r="AW140" s="153">
        <v>105</v>
      </c>
      <c r="AX140" s="153"/>
      <c r="AY140" s="153"/>
      <c r="AZ140" s="153"/>
      <c r="BA140" s="154">
        <f t="shared" si="32"/>
        <v>107.9</v>
      </c>
      <c r="BB140" s="154">
        <v>107.9</v>
      </c>
      <c r="BC140" s="154"/>
      <c r="BD140" s="154"/>
      <c r="BE140" s="154"/>
      <c r="BF140" s="154">
        <f t="shared" si="33"/>
        <v>107.9</v>
      </c>
      <c r="BG140" s="154">
        <v>107.9</v>
      </c>
      <c r="BH140" s="154"/>
      <c r="BI140" s="154"/>
      <c r="BJ140" s="154"/>
    </row>
    <row r="141" spans="1:62" ht="114.75" customHeight="1">
      <c r="A141" s="889"/>
      <c r="B141" s="893"/>
      <c r="C141" s="869"/>
      <c r="D141" s="877"/>
      <c r="E141" s="868"/>
      <c r="F141" s="58"/>
      <c r="G141" s="58"/>
      <c r="H141" s="58"/>
      <c r="I141" s="58"/>
      <c r="J141" s="58"/>
      <c r="K141" s="58"/>
      <c r="L141" s="58"/>
      <c r="M141" s="933"/>
      <c r="N141" s="59"/>
      <c r="O141" s="59"/>
      <c r="P141" s="58"/>
      <c r="Q141" s="58"/>
      <c r="R141" s="58"/>
      <c r="S141" s="58"/>
      <c r="T141" s="58"/>
      <c r="U141" s="58"/>
      <c r="V141" s="58"/>
      <c r="W141" s="869"/>
      <c r="X141" s="877"/>
      <c r="Y141" s="877"/>
      <c r="Z141" s="923"/>
      <c r="AA141" s="922"/>
      <c r="AB141" s="922"/>
      <c r="AC141" s="18"/>
      <c r="AD141" s="18" t="s">
        <v>411</v>
      </c>
      <c r="AE141" s="18" t="s">
        <v>274</v>
      </c>
      <c r="AF141" s="18" t="s">
        <v>272</v>
      </c>
      <c r="AG141" s="155">
        <v>0</v>
      </c>
      <c r="AH141" s="155">
        <f t="shared" si="34"/>
        <v>0</v>
      </c>
      <c r="AI141" s="155">
        <v>0</v>
      </c>
      <c r="AJ141" s="155"/>
      <c r="AK141" s="155"/>
      <c r="AL141" s="155"/>
      <c r="AM141" s="155"/>
      <c r="AN141" s="155"/>
      <c r="AO141" s="155"/>
      <c r="AP141" s="155"/>
      <c r="AQ141" s="154">
        <f t="shared" si="35"/>
        <v>3.6</v>
      </c>
      <c r="AR141" s="154">
        <v>3.6</v>
      </c>
      <c r="AS141" s="154"/>
      <c r="AT141" s="154"/>
      <c r="AU141" s="154"/>
      <c r="AV141" s="153">
        <f t="shared" si="31"/>
        <v>0.7</v>
      </c>
      <c r="AW141" s="153">
        <v>0.7</v>
      </c>
      <c r="AX141" s="153"/>
      <c r="AY141" s="153"/>
      <c r="AZ141" s="153"/>
      <c r="BA141" s="154">
        <f t="shared" si="32"/>
        <v>2.7</v>
      </c>
      <c r="BB141" s="154">
        <v>2.7</v>
      </c>
      <c r="BC141" s="154"/>
      <c r="BD141" s="154"/>
      <c r="BE141" s="154"/>
      <c r="BF141" s="154">
        <f t="shared" si="33"/>
        <v>2.7</v>
      </c>
      <c r="BG141" s="154">
        <v>2.7</v>
      </c>
      <c r="BH141" s="154"/>
      <c r="BI141" s="154"/>
      <c r="BJ141" s="154"/>
    </row>
    <row r="142" spans="1:62" ht="24.75" hidden="1" thickBot="1">
      <c r="A142" s="124" t="s">
        <v>319</v>
      </c>
      <c r="B142" s="17">
        <v>7400</v>
      </c>
      <c r="C142" s="97"/>
      <c r="D142" s="57"/>
      <c r="E142" s="57"/>
      <c r="F142" s="58"/>
      <c r="G142" s="58"/>
      <c r="H142" s="58"/>
      <c r="I142" s="58"/>
      <c r="J142" s="58"/>
      <c r="K142" s="58"/>
      <c r="L142" s="58"/>
      <c r="M142" s="60"/>
      <c r="N142" s="59"/>
      <c r="O142" s="59"/>
      <c r="P142" s="58"/>
      <c r="Q142" s="58"/>
      <c r="R142" s="58"/>
      <c r="S142" s="58"/>
      <c r="T142" s="58"/>
      <c r="U142" s="58"/>
      <c r="V142" s="58"/>
      <c r="W142" s="97"/>
      <c r="X142" s="57"/>
      <c r="Y142" s="57"/>
      <c r="Z142" s="62"/>
      <c r="AA142" s="62"/>
      <c r="AB142" s="62"/>
      <c r="AC142" s="18"/>
      <c r="AD142" s="18"/>
      <c r="AE142" s="18"/>
      <c r="AF142" s="18"/>
      <c r="AG142" s="155">
        <f>AG144</f>
        <v>0</v>
      </c>
      <c r="AH142" s="155">
        <f t="shared" si="34"/>
        <v>0</v>
      </c>
      <c r="AI142" s="155"/>
      <c r="AJ142" s="155"/>
      <c r="AK142" s="155">
        <f>AK144</f>
        <v>0</v>
      </c>
      <c r="AL142" s="155"/>
      <c r="AM142" s="155"/>
      <c r="AN142" s="155"/>
      <c r="AO142" s="155"/>
      <c r="AP142" s="155"/>
      <c r="AQ142" s="154">
        <f>AQ144</f>
        <v>0</v>
      </c>
      <c r="AR142" s="154"/>
      <c r="AS142" s="154">
        <f>AS144</f>
        <v>0</v>
      </c>
      <c r="AT142" s="154"/>
      <c r="AU142" s="154"/>
      <c r="AV142" s="153">
        <f>AV144</f>
        <v>0</v>
      </c>
      <c r="AW142" s="153"/>
      <c r="AX142" s="153">
        <f>AX144</f>
        <v>0</v>
      </c>
      <c r="AY142" s="153"/>
      <c r="AZ142" s="153"/>
      <c r="BA142" s="154">
        <f>BA144</f>
        <v>0</v>
      </c>
      <c r="BB142" s="154"/>
      <c r="BC142" s="154">
        <f>BC144</f>
        <v>0</v>
      </c>
      <c r="BD142" s="154"/>
      <c r="BE142" s="154"/>
      <c r="BF142" s="154">
        <f>BF144</f>
        <v>0</v>
      </c>
      <c r="BG142" s="154"/>
      <c r="BH142" s="154">
        <f>BH144</f>
        <v>0</v>
      </c>
      <c r="BI142" s="154"/>
      <c r="BJ142" s="154"/>
    </row>
    <row r="143" spans="1:62" ht="12.75" hidden="1" customHeight="1">
      <c r="A143" s="125"/>
      <c r="B143" s="17"/>
      <c r="C143" s="97"/>
      <c r="D143" s="57"/>
      <c r="E143" s="57"/>
      <c r="F143" s="58"/>
      <c r="G143" s="58"/>
      <c r="H143" s="58"/>
      <c r="I143" s="58"/>
      <c r="J143" s="58"/>
      <c r="K143" s="58"/>
      <c r="L143" s="58"/>
      <c r="M143" s="60"/>
      <c r="N143" s="59"/>
      <c r="O143" s="59"/>
      <c r="P143" s="58"/>
      <c r="Q143" s="58"/>
      <c r="R143" s="58"/>
      <c r="S143" s="58"/>
      <c r="T143" s="58"/>
      <c r="U143" s="58"/>
      <c r="V143" s="58"/>
      <c r="W143" s="97"/>
      <c r="X143" s="57"/>
      <c r="Y143" s="57"/>
      <c r="Z143" s="62"/>
      <c r="AA143" s="62"/>
      <c r="AB143" s="62"/>
      <c r="AC143" s="18"/>
      <c r="AD143" s="18"/>
      <c r="AE143" s="18"/>
      <c r="AF143" s="18"/>
      <c r="AG143" s="155">
        <f t="shared" si="34"/>
        <v>0</v>
      </c>
      <c r="AH143" s="155">
        <f t="shared" si="34"/>
        <v>0</v>
      </c>
      <c r="AI143" s="155"/>
      <c r="AJ143" s="155"/>
      <c r="AK143" s="155"/>
      <c r="AL143" s="155"/>
      <c r="AM143" s="155"/>
      <c r="AN143" s="155"/>
      <c r="AO143" s="155"/>
      <c r="AP143" s="155"/>
      <c r="AQ143" s="154">
        <f t="shared" si="35"/>
        <v>0</v>
      </c>
      <c r="AR143" s="154"/>
      <c r="AS143" s="154"/>
      <c r="AT143" s="154"/>
      <c r="AU143" s="154"/>
      <c r="AV143" s="153">
        <f t="shared" ref="AV143:AV152" si="38">AW143+AX143+AY143+AZ143</f>
        <v>0</v>
      </c>
      <c r="AW143" s="153"/>
      <c r="AX143" s="153"/>
      <c r="AY143" s="153"/>
      <c r="AZ143" s="153"/>
      <c r="BA143" s="154">
        <f t="shared" ref="BA143:BA152" si="39">BB143+BC143+BD143+BE143</f>
        <v>0</v>
      </c>
      <c r="BB143" s="154"/>
      <c r="BC143" s="154"/>
      <c r="BD143" s="154"/>
      <c r="BE143" s="154"/>
      <c r="BF143" s="154">
        <f t="shared" ref="BF143:BF152" si="40">BG143+BH143+BI143+BJ143</f>
        <v>0</v>
      </c>
      <c r="BG143" s="154"/>
      <c r="BH143" s="154"/>
      <c r="BI143" s="154"/>
      <c r="BJ143" s="154"/>
    </row>
    <row r="144" spans="1:62" ht="161.25" hidden="1" customHeight="1">
      <c r="A144" s="111" t="s">
        <v>361</v>
      </c>
      <c r="B144" s="17">
        <v>7454</v>
      </c>
      <c r="C144" s="57" t="s">
        <v>452</v>
      </c>
      <c r="D144" s="57" t="s">
        <v>245</v>
      </c>
      <c r="E144" s="57" t="s">
        <v>453</v>
      </c>
      <c r="F144" s="58"/>
      <c r="G144" s="58"/>
      <c r="H144" s="58"/>
      <c r="I144" s="58"/>
      <c r="J144" s="58"/>
      <c r="K144" s="58"/>
      <c r="L144" s="58"/>
      <c r="M144" s="63" t="s">
        <v>342</v>
      </c>
      <c r="N144" s="65" t="s">
        <v>284</v>
      </c>
      <c r="O144" s="59" t="s">
        <v>343</v>
      </c>
      <c r="P144" s="58">
        <v>17</v>
      </c>
      <c r="Q144" s="58"/>
      <c r="R144" s="58"/>
      <c r="S144" s="58"/>
      <c r="T144" s="58"/>
      <c r="U144" s="58"/>
      <c r="V144" s="58"/>
      <c r="W144" s="57" t="s">
        <v>344</v>
      </c>
      <c r="X144" s="57" t="s">
        <v>235</v>
      </c>
      <c r="Y144" s="57" t="s">
        <v>469</v>
      </c>
      <c r="Z144" s="79" t="s">
        <v>477</v>
      </c>
      <c r="AA144" s="80" t="s">
        <v>418</v>
      </c>
      <c r="AB144" s="80" t="s">
        <v>478</v>
      </c>
      <c r="AC144" s="18"/>
      <c r="AD144" s="18" t="s">
        <v>483</v>
      </c>
      <c r="AE144" s="18" t="s">
        <v>273</v>
      </c>
      <c r="AF144" s="18" t="s">
        <v>246</v>
      </c>
      <c r="AG144" s="155">
        <f t="shared" si="34"/>
        <v>0</v>
      </c>
      <c r="AH144" s="155">
        <f t="shared" si="34"/>
        <v>0</v>
      </c>
      <c r="AI144" s="155"/>
      <c r="AJ144" s="155"/>
      <c r="AK144" s="155">
        <v>0</v>
      </c>
      <c r="AL144" s="155"/>
      <c r="AM144" s="155"/>
      <c r="AN144" s="155"/>
      <c r="AO144" s="155"/>
      <c r="AP144" s="155"/>
      <c r="AQ144" s="154">
        <f t="shared" si="35"/>
        <v>0</v>
      </c>
      <c r="AR144" s="154"/>
      <c r="AS144" s="154">
        <v>0</v>
      </c>
      <c r="AT144" s="154"/>
      <c r="AU144" s="154"/>
      <c r="AV144" s="153">
        <f t="shared" si="38"/>
        <v>0</v>
      </c>
      <c r="AW144" s="153"/>
      <c r="AX144" s="153">
        <v>0</v>
      </c>
      <c r="AY144" s="153"/>
      <c r="AZ144" s="153"/>
      <c r="BA144" s="154">
        <f t="shared" si="39"/>
        <v>0</v>
      </c>
      <c r="BB144" s="154"/>
      <c r="BC144" s="154">
        <v>0</v>
      </c>
      <c r="BD144" s="154"/>
      <c r="BE144" s="154"/>
      <c r="BF144" s="154">
        <f t="shared" si="40"/>
        <v>0</v>
      </c>
      <c r="BG144" s="154"/>
      <c r="BH144" s="154">
        <v>0</v>
      </c>
      <c r="BI144" s="154"/>
      <c r="BJ144" s="154"/>
    </row>
    <row r="145" spans="1:62" ht="12.75" hidden="1" customHeight="1">
      <c r="A145" s="111"/>
      <c r="B145" s="14"/>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12"/>
      <c r="AD145" s="12"/>
      <c r="AE145" s="12"/>
      <c r="AF145" s="12"/>
      <c r="AG145" s="155">
        <f t="shared" si="34"/>
        <v>0</v>
      </c>
      <c r="AH145" s="155">
        <f t="shared" si="34"/>
        <v>0</v>
      </c>
      <c r="AI145" s="146"/>
      <c r="AJ145" s="146"/>
      <c r="AK145" s="146"/>
      <c r="AL145" s="146"/>
      <c r="AM145" s="146"/>
      <c r="AN145" s="146"/>
      <c r="AO145" s="146"/>
      <c r="AP145" s="155"/>
      <c r="AQ145" s="154">
        <f t="shared" si="35"/>
        <v>0</v>
      </c>
      <c r="AR145" s="148"/>
      <c r="AS145" s="148"/>
      <c r="AT145" s="148"/>
      <c r="AU145" s="148"/>
      <c r="AV145" s="153">
        <f t="shared" si="38"/>
        <v>0</v>
      </c>
      <c r="AW145" s="145"/>
      <c r="AX145" s="145"/>
      <c r="AY145" s="145"/>
      <c r="AZ145" s="145"/>
      <c r="BA145" s="154">
        <f t="shared" si="39"/>
        <v>0</v>
      </c>
      <c r="BB145" s="148"/>
      <c r="BC145" s="148"/>
      <c r="BD145" s="148"/>
      <c r="BE145" s="148"/>
      <c r="BF145" s="154">
        <f t="shared" si="40"/>
        <v>0</v>
      </c>
      <c r="BG145" s="148"/>
      <c r="BH145" s="148"/>
      <c r="BI145" s="148"/>
      <c r="BJ145" s="148"/>
    </row>
    <row r="146" spans="1:62" ht="37.5" hidden="1" customHeight="1">
      <c r="A146" s="111" t="s">
        <v>204</v>
      </c>
      <c r="B146" s="14">
        <v>7500</v>
      </c>
      <c r="C146" s="96" t="s">
        <v>234</v>
      </c>
      <c r="D146" s="92" t="s">
        <v>234</v>
      </c>
      <c r="E146" s="92" t="s">
        <v>234</v>
      </c>
      <c r="F146" s="92" t="s">
        <v>234</v>
      </c>
      <c r="G146" s="92" t="s">
        <v>234</v>
      </c>
      <c r="H146" s="92" t="s">
        <v>234</v>
      </c>
      <c r="I146" s="92" t="s">
        <v>234</v>
      </c>
      <c r="J146" s="92" t="s">
        <v>234</v>
      </c>
      <c r="K146" s="92" t="s">
        <v>234</v>
      </c>
      <c r="L146" s="92" t="s">
        <v>234</v>
      </c>
      <c r="M146" s="92" t="s">
        <v>234</v>
      </c>
      <c r="N146" s="92" t="s">
        <v>234</v>
      </c>
      <c r="O146" s="92" t="s">
        <v>234</v>
      </c>
      <c r="P146" s="92" t="s">
        <v>234</v>
      </c>
      <c r="Q146" s="93" t="s">
        <v>234</v>
      </c>
      <c r="R146" s="93" t="s">
        <v>234</v>
      </c>
      <c r="S146" s="93" t="s">
        <v>234</v>
      </c>
      <c r="T146" s="93" t="s">
        <v>234</v>
      </c>
      <c r="U146" s="93" t="s">
        <v>234</v>
      </c>
      <c r="V146" s="93" t="s">
        <v>234</v>
      </c>
      <c r="W146" s="93" t="s">
        <v>234</v>
      </c>
      <c r="X146" s="92" t="s">
        <v>234</v>
      </c>
      <c r="Y146" s="92" t="s">
        <v>234</v>
      </c>
      <c r="Z146" s="92" t="s">
        <v>234</v>
      </c>
      <c r="AA146" s="92" t="s">
        <v>234</v>
      </c>
      <c r="AB146" s="92" t="s">
        <v>234</v>
      </c>
      <c r="AC146" s="8" t="s">
        <v>234</v>
      </c>
      <c r="AD146" s="8" t="s">
        <v>234</v>
      </c>
      <c r="AE146" s="8"/>
      <c r="AF146" s="8"/>
      <c r="AG146" s="155">
        <f t="shared" si="34"/>
        <v>0</v>
      </c>
      <c r="AH146" s="155">
        <f t="shared" si="34"/>
        <v>0</v>
      </c>
      <c r="AI146" s="146"/>
      <c r="AJ146" s="146"/>
      <c r="AK146" s="146"/>
      <c r="AL146" s="146"/>
      <c r="AM146" s="146"/>
      <c r="AN146" s="146"/>
      <c r="AO146" s="146"/>
      <c r="AP146" s="155"/>
      <c r="AQ146" s="154">
        <f t="shared" si="35"/>
        <v>0</v>
      </c>
      <c r="AR146" s="148"/>
      <c r="AS146" s="148"/>
      <c r="AT146" s="148"/>
      <c r="AU146" s="148"/>
      <c r="AV146" s="153">
        <f t="shared" si="38"/>
        <v>0</v>
      </c>
      <c r="AW146" s="145"/>
      <c r="AX146" s="145"/>
      <c r="AY146" s="145"/>
      <c r="AZ146" s="145"/>
      <c r="BA146" s="154">
        <f t="shared" si="39"/>
        <v>0</v>
      </c>
      <c r="BB146" s="148"/>
      <c r="BC146" s="148"/>
      <c r="BD146" s="148"/>
      <c r="BE146" s="148"/>
      <c r="BF146" s="154">
        <f t="shared" si="40"/>
        <v>0</v>
      </c>
      <c r="BG146" s="148"/>
      <c r="BH146" s="148"/>
      <c r="BI146" s="148"/>
      <c r="BJ146" s="148"/>
    </row>
    <row r="147" spans="1:62" ht="0.75" hidden="1" customHeight="1">
      <c r="A147" s="112" t="s">
        <v>415</v>
      </c>
      <c r="B147" s="15">
        <v>7501</v>
      </c>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16"/>
      <c r="AD147" s="16"/>
      <c r="AE147" s="16"/>
      <c r="AF147" s="16"/>
      <c r="AG147" s="155">
        <f t="shared" si="34"/>
        <v>0</v>
      </c>
      <c r="AH147" s="155">
        <f t="shared" si="34"/>
        <v>0</v>
      </c>
      <c r="AI147" s="152"/>
      <c r="AJ147" s="152"/>
      <c r="AK147" s="152"/>
      <c r="AL147" s="152"/>
      <c r="AM147" s="152"/>
      <c r="AN147" s="152"/>
      <c r="AO147" s="152"/>
      <c r="AP147" s="158"/>
      <c r="AQ147" s="154">
        <f t="shared" si="35"/>
        <v>0</v>
      </c>
      <c r="AR147" s="151"/>
      <c r="AS147" s="151"/>
      <c r="AT147" s="151"/>
      <c r="AU147" s="151"/>
      <c r="AV147" s="153">
        <f t="shared" si="38"/>
        <v>0</v>
      </c>
      <c r="AW147" s="658"/>
      <c r="AX147" s="658"/>
      <c r="AY147" s="658"/>
      <c r="AZ147" s="658"/>
      <c r="BA147" s="154">
        <f t="shared" si="39"/>
        <v>0</v>
      </c>
      <c r="BB147" s="151"/>
      <c r="BC147" s="151"/>
      <c r="BD147" s="151"/>
      <c r="BE147" s="151"/>
      <c r="BF147" s="154">
        <f t="shared" si="40"/>
        <v>0</v>
      </c>
      <c r="BG147" s="151"/>
      <c r="BH147" s="151"/>
      <c r="BI147" s="151"/>
      <c r="BJ147" s="151"/>
    </row>
    <row r="148" spans="1:62" ht="12.75" hidden="1" customHeight="1">
      <c r="A148" s="113" t="s">
        <v>416</v>
      </c>
      <c r="B148" s="17"/>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18"/>
      <c r="AD148" s="18"/>
      <c r="AE148" s="18"/>
      <c r="AF148" s="18"/>
      <c r="AG148" s="155">
        <f t="shared" si="34"/>
        <v>0</v>
      </c>
      <c r="AH148" s="155">
        <f t="shared" si="34"/>
        <v>0</v>
      </c>
      <c r="AI148" s="155"/>
      <c r="AJ148" s="155"/>
      <c r="AK148" s="155"/>
      <c r="AL148" s="155"/>
      <c r="AM148" s="155"/>
      <c r="AN148" s="155"/>
      <c r="AO148" s="155"/>
      <c r="AP148" s="155"/>
      <c r="AQ148" s="154">
        <f t="shared" si="35"/>
        <v>0</v>
      </c>
      <c r="AR148" s="154"/>
      <c r="AS148" s="154"/>
      <c r="AT148" s="154"/>
      <c r="AU148" s="154"/>
      <c r="AV148" s="153">
        <f t="shared" si="38"/>
        <v>0</v>
      </c>
      <c r="AW148" s="153"/>
      <c r="AX148" s="153"/>
      <c r="AY148" s="153"/>
      <c r="AZ148" s="153"/>
      <c r="BA148" s="154">
        <f t="shared" si="39"/>
        <v>0</v>
      </c>
      <c r="BB148" s="154"/>
      <c r="BC148" s="154"/>
      <c r="BD148" s="154"/>
      <c r="BE148" s="154"/>
      <c r="BF148" s="154">
        <f t="shared" si="40"/>
        <v>0</v>
      </c>
      <c r="BG148" s="154"/>
      <c r="BH148" s="154"/>
      <c r="BI148" s="154"/>
      <c r="BJ148" s="154"/>
    </row>
    <row r="149" spans="1:62" ht="0.75" customHeight="1">
      <c r="A149" s="126" t="s">
        <v>320</v>
      </c>
      <c r="B149" s="33">
        <v>7600</v>
      </c>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12"/>
      <c r="AD149" s="12"/>
      <c r="AE149" s="12"/>
      <c r="AF149" s="12"/>
      <c r="AG149" s="155">
        <f t="shared" si="34"/>
        <v>0</v>
      </c>
      <c r="AH149" s="155">
        <f t="shared" si="34"/>
        <v>0</v>
      </c>
      <c r="AI149" s="146"/>
      <c r="AJ149" s="146"/>
      <c r="AK149" s="146"/>
      <c r="AL149" s="146"/>
      <c r="AM149" s="146"/>
      <c r="AN149" s="146"/>
      <c r="AO149" s="146"/>
      <c r="AP149" s="155"/>
      <c r="AQ149" s="154">
        <f t="shared" si="35"/>
        <v>0</v>
      </c>
      <c r="AR149" s="148"/>
      <c r="AS149" s="148"/>
      <c r="AT149" s="148"/>
      <c r="AU149" s="148"/>
      <c r="AV149" s="153">
        <f t="shared" si="38"/>
        <v>0</v>
      </c>
      <c r="AW149" s="145"/>
      <c r="AX149" s="145"/>
      <c r="AY149" s="145"/>
      <c r="AZ149" s="145"/>
      <c r="BA149" s="154">
        <f t="shared" si="39"/>
        <v>0</v>
      </c>
      <c r="BB149" s="148"/>
      <c r="BC149" s="148"/>
      <c r="BD149" s="148"/>
      <c r="BE149" s="148"/>
      <c r="BF149" s="154">
        <f t="shared" si="40"/>
        <v>0</v>
      </c>
      <c r="BG149" s="148"/>
      <c r="BH149" s="148"/>
      <c r="BI149" s="148"/>
      <c r="BJ149" s="148"/>
    </row>
    <row r="150" spans="1:62" ht="96">
      <c r="A150" s="111" t="s">
        <v>205</v>
      </c>
      <c r="B150" s="10">
        <v>7700</v>
      </c>
      <c r="C150" s="99" t="s">
        <v>234</v>
      </c>
      <c r="D150" s="92" t="s">
        <v>234</v>
      </c>
      <c r="E150" s="92" t="s">
        <v>234</v>
      </c>
      <c r="F150" s="92" t="s">
        <v>234</v>
      </c>
      <c r="G150" s="92" t="s">
        <v>234</v>
      </c>
      <c r="H150" s="92" t="s">
        <v>234</v>
      </c>
      <c r="I150" s="92" t="s">
        <v>234</v>
      </c>
      <c r="J150" s="92" t="s">
        <v>234</v>
      </c>
      <c r="K150" s="92" t="s">
        <v>234</v>
      </c>
      <c r="L150" s="92" t="s">
        <v>234</v>
      </c>
      <c r="M150" s="92" t="s">
        <v>234</v>
      </c>
      <c r="N150" s="92" t="s">
        <v>234</v>
      </c>
      <c r="O150" s="92" t="s">
        <v>234</v>
      </c>
      <c r="P150" s="92" t="s">
        <v>234</v>
      </c>
      <c r="Q150" s="93" t="s">
        <v>234</v>
      </c>
      <c r="R150" s="93" t="s">
        <v>234</v>
      </c>
      <c r="S150" s="93" t="s">
        <v>234</v>
      </c>
      <c r="T150" s="93" t="s">
        <v>234</v>
      </c>
      <c r="U150" s="93" t="s">
        <v>234</v>
      </c>
      <c r="V150" s="93" t="s">
        <v>234</v>
      </c>
      <c r="W150" s="93" t="s">
        <v>234</v>
      </c>
      <c r="X150" s="92" t="s">
        <v>234</v>
      </c>
      <c r="Y150" s="92" t="s">
        <v>234</v>
      </c>
      <c r="Z150" s="92" t="s">
        <v>234</v>
      </c>
      <c r="AA150" s="92" t="s">
        <v>234</v>
      </c>
      <c r="AB150" s="92" t="s">
        <v>234</v>
      </c>
      <c r="AC150" s="8" t="s">
        <v>234</v>
      </c>
      <c r="AD150" s="8" t="s">
        <v>234</v>
      </c>
      <c r="AE150" s="8"/>
      <c r="AF150" s="8"/>
      <c r="AG150" s="155">
        <f t="shared" si="34"/>
        <v>571.5</v>
      </c>
      <c r="AH150" s="155">
        <f t="shared" si="34"/>
        <v>571.5</v>
      </c>
      <c r="AI150" s="146">
        <f t="shared" ref="AI150:AU150" si="41">AI151+AI152</f>
        <v>0</v>
      </c>
      <c r="AJ150" s="146"/>
      <c r="AK150" s="146">
        <f t="shared" si="41"/>
        <v>0</v>
      </c>
      <c r="AL150" s="146"/>
      <c r="AM150" s="146">
        <f>AM151+AM152</f>
        <v>0</v>
      </c>
      <c r="AN150" s="146"/>
      <c r="AO150" s="146">
        <f>AO151+AO152</f>
        <v>571.5</v>
      </c>
      <c r="AP150" s="146">
        <f>AP151+AP152</f>
        <v>571.5</v>
      </c>
      <c r="AQ150" s="154">
        <f t="shared" si="35"/>
        <v>582.29999999999995</v>
      </c>
      <c r="AR150" s="148">
        <f t="shared" si="41"/>
        <v>0</v>
      </c>
      <c r="AS150" s="148">
        <f t="shared" si="41"/>
        <v>0</v>
      </c>
      <c r="AT150" s="148">
        <f t="shared" si="41"/>
        <v>0</v>
      </c>
      <c r="AU150" s="148">
        <f t="shared" si="41"/>
        <v>582.29999999999995</v>
      </c>
      <c r="AV150" s="153">
        <f t="shared" si="38"/>
        <v>582.29999999999995</v>
      </c>
      <c r="AW150" s="145">
        <f>AW151+AW152</f>
        <v>0</v>
      </c>
      <c r="AX150" s="145">
        <f>AX151+AX152</f>
        <v>0</v>
      </c>
      <c r="AY150" s="145">
        <f>AY151+AY152</f>
        <v>0</v>
      </c>
      <c r="AZ150" s="145">
        <f>AZ151+AZ152</f>
        <v>582.29999999999995</v>
      </c>
      <c r="BA150" s="154">
        <f t="shared" si="39"/>
        <v>582.29999999999995</v>
      </c>
      <c r="BB150" s="148">
        <f>BB151+BB152</f>
        <v>0</v>
      </c>
      <c r="BC150" s="148">
        <f>BC151+BC152</f>
        <v>0</v>
      </c>
      <c r="BD150" s="148">
        <f>BD151+BD152</f>
        <v>0</v>
      </c>
      <c r="BE150" s="148">
        <f>BE151+BE152</f>
        <v>582.29999999999995</v>
      </c>
      <c r="BF150" s="154">
        <f t="shared" si="40"/>
        <v>582.29999999999995</v>
      </c>
      <c r="BG150" s="148">
        <f>BG151+BG152</f>
        <v>0</v>
      </c>
      <c r="BH150" s="148">
        <f>BH151+BH152</f>
        <v>0</v>
      </c>
      <c r="BI150" s="148">
        <f>BI151+BI152</f>
        <v>0</v>
      </c>
      <c r="BJ150" s="148">
        <f>BJ151+BJ152</f>
        <v>582.29999999999995</v>
      </c>
    </row>
    <row r="151" spans="1:62" ht="24">
      <c r="A151" s="111" t="s">
        <v>498</v>
      </c>
      <c r="B151" s="14">
        <v>7701</v>
      </c>
      <c r="C151" s="99" t="s">
        <v>234</v>
      </c>
      <c r="D151" s="92" t="s">
        <v>234</v>
      </c>
      <c r="E151" s="92" t="s">
        <v>234</v>
      </c>
      <c r="F151" s="92" t="s">
        <v>234</v>
      </c>
      <c r="G151" s="92" t="s">
        <v>234</v>
      </c>
      <c r="H151" s="92" t="s">
        <v>234</v>
      </c>
      <c r="I151" s="92" t="s">
        <v>234</v>
      </c>
      <c r="J151" s="92" t="s">
        <v>234</v>
      </c>
      <c r="K151" s="92" t="s">
        <v>234</v>
      </c>
      <c r="L151" s="92" t="s">
        <v>234</v>
      </c>
      <c r="M151" s="92" t="s">
        <v>234</v>
      </c>
      <c r="N151" s="92" t="s">
        <v>234</v>
      </c>
      <c r="O151" s="92" t="s">
        <v>234</v>
      </c>
      <c r="P151" s="92" t="s">
        <v>234</v>
      </c>
      <c r="Q151" s="93" t="s">
        <v>234</v>
      </c>
      <c r="R151" s="93" t="s">
        <v>234</v>
      </c>
      <c r="S151" s="93" t="s">
        <v>234</v>
      </c>
      <c r="T151" s="93" t="s">
        <v>234</v>
      </c>
      <c r="U151" s="93" t="s">
        <v>234</v>
      </c>
      <c r="V151" s="93" t="s">
        <v>234</v>
      </c>
      <c r="W151" s="93" t="s">
        <v>234</v>
      </c>
      <c r="X151" s="92" t="s">
        <v>234</v>
      </c>
      <c r="Y151" s="92" t="s">
        <v>234</v>
      </c>
      <c r="Z151" s="92" t="s">
        <v>234</v>
      </c>
      <c r="AA151" s="92" t="s">
        <v>234</v>
      </c>
      <c r="AB151" s="92" t="s">
        <v>234</v>
      </c>
      <c r="AC151" s="8" t="s">
        <v>234</v>
      </c>
      <c r="AD151" s="8" t="s">
        <v>234</v>
      </c>
      <c r="AE151" s="8"/>
      <c r="AF151" s="8"/>
      <c r="AG151" s="155">
        <f t="shared" si="34"/>
        <v>0</v>
      </c>
      <c r="AH151" s="155">
        <f t="shared" si="34"/>
        <v>0</v>
      </c>
      <c r="AI151" s="146"/>
      <c r="AJ151" s="146"/>
      <c r="AK151" s="146"/>
      <c r="AL151" s="146"/>
      <c r="AM151" s="146"/>
      <c r="AN151" s="146"/>
      <c r="AO151" s="146"/>
      <c r="AP151" s="155"/>
      <c r="AQ151" s="154">
        <f t="shared" si="35"/>
        <v>0</v>
      </c>
      <c r="AR151" s="148"/>
      <c r="AS151" s="148"/>
      <c r="AT151" s="148"/>
      <c r="AU151" s="148"/>
      <c r="AV151" s="153">
        <f t="shared" si="38"/>
        <v>0</v>
      </c>
      <c r="AW151" s="145"/>
      <c r="AX151" s="145"/>
      <c r="AY151" s="145"/>
      <c r="AZ151" s="145"/>
      <c r="BA151" s="154">
        <f t="shared" si="39"/>
        <v>0</v>
      </c>
      <c r="BB151" s="148"/>
      <c r="BC151" s="148"/>
      <c r="BD151" s="148"/>
      <c r="BE151" s="148"/>
      <c r="BF151" s="154">
        <f t="shared" si="40"/>
        <v>0</v>
      </c>
      <c r="BG151" s="148"/>
      <c r="BH151" s="148"/>
      <c r="BI151" s="148"/>
      <c r="BJ151" s="148"/>
    </row>
    <row r="152" spans="1:62" ht="24">
      <c r="A152" s="111" t="s">
        <v>219</v>
      </c>
      <c r="B152" s="14">
        <v>7800</v>
      </c>
      <c r="C152" s="99" t="s">
        <v>234</v>
      </c>
      <c r="D152" s="94" t="s">
        <v>234</v>
      </c>
      <c r="E152" s="92" t="s">
        <v>234</v>
      </c>
      <c r="F152" s="92" t="s">
        <v>234</v>
      </c>
      <c r="G152" s="92" t="s">
        <v>234</v>
      </c>
      <c r="H152" s="92" t="s">
        <v>234</v>
      </c>
      <c r="I152" s="92" t="s">
        <v>234</v>
      </c>
      <c r="J152" s="92" t="s">
        <v>234</v>
      </c>
      <c r="K152" s="92" t="s">
        <v>234</v>
      </c>
      <c r="L152" s="92" t="s">
        <v>234</v>
      </c>
      <c r="M152" s="92" t="s">
        <v>234</v>
      </c>
      <c r="N152" s="92" t="s">
        <v>234</v>
      </c>
      <c r="O152" s="92" t="s">
        <v>234</v>
      </c>
      <c r="P152" s="92" t="s">
        <v>234</v>
      </c>
      <c r="Q152" s="93" t="s">
        <v>234</v>
      </c>
      <c r="R152" s="93" t="s">
        <v>234</v>
      </c>
      <c r="S152" s="93" t="s">
        <v>234</v>
      </c>
      <c r="T152" s="93" t="s">
        <v>234</v>
      </c>
      <c r="U152" s="93" t="s">
        <v>234</v>
      </c>
      <c r="V152" s="93" t="s">
        <v>234</v>
      </c>
      <c r="W152" s="93" t="s">
        <v>234</v>
      </c>
      <c r="X152" s="92" t="s">
        <v>234</v>
      </c>
      <c r="Y152" s="92" t="s">
        <v>234</v>
      </c>
      <c r="Z152" s="92" t="s">
        <v>234</v>
      </c>
      <c r="AA152" s="92" t="s">
        <v>234</v>
      </c>
      <c r="AB152" s="92" t="s">
        <v>234</v>
      </c>
      <c r="AC152" s="8" t="s">
        <v>234</v>
      </c>
      <c r="AD152" s="8" t="s">
        <v>234</v>
      </c>
      <c r="AE152" s="8"/>
      <c r="AF152" s="8"/>
      <c r="AG152" s="155">
        <f t="shared" si="34"/>
        <v>571.5</v>
      </c>
      <c r="AH152" s="155">
        <f t="shared" si="34"/>
        <v>571.5</v>
      </c>
      <c r="AI152" s="146">
        <f>AI153+AI158</f>
        <v>0</v>
      </c>
      <c r="AJ152" s="146"/>
      <c r="AK152" s="146">
        <f>AK153+AK158</f>
        <v>0</v>
      </c>
      <c r="AL152" s="146"/>
      <c r="AM152" s="146">
        <f>AM153+AM158</f>
        <v>0</v>
      </c>
      <c r="AN152" s="146"/>
      <c r="AO152" s="146">
        <f>AO153+AO158</f>
        <v>571.5</v>
      </c>
      <c r="AP152" s="146">
        <f>AP153+AP158</f>
        <v>571.5</v>
      </c>
      <c r="AQ152" s="154">
        <f t="shared" si="35"/>
        <v>582.29999999999995</v>
      </c>
      <c r="AR152" s="148">
        <f>AR153+AR158</f>
        <v>0</v>
      </c>
      <c r="AS152" s="148">
        <f>AS153+AS158</f>
        <v>0</v>
      </c>
      <c r="AT152" s="148">
        <f>AT153+AT158</f>
        <v>0</v>
      </c>
      <c r="AU152" s="148">
        <f>AU153+AU158</f>
        <v>582.29999999999995</v>
      </c>
      <c r="AV152" s="153">
        <f t="shared" si="38"/>
        <v>582.29999999999995</v>
      </c>
      <c r="AW152" s="145">
        <f>AW153+AW158</f>
        <v>0</v>
      </c>
      <c r="AX152" s="145">
        <f>AX153+AX158</f>
        <v>0</v>
      </c>
      <c r="AY152" s="145">
        <f>AY153+AY158</f>
        <v>0</v>
      </c>
      <c r="AZ152" s="145">
        <f>AZ153+AZ158</f>
        <v>582.29999999999995</v>
      </c>
      <c r="BA152" s="154">
        <f t="shared" si="39"/>
        <v>582.29999999999995</v>
      </c>
      <c r="BB152" s="148">
        <f>BB153+BB158</f>
        <v>0</v>
      </c>
      <c r="BC152" s="148">
        <f>BC153+BC158</f>
        <v>0</v>
      </c>
      <c r="BD152" s="148">
        <f>BD153+BD158</f>
        <v>0</v>
      </c>
      <c r="BE152" s="148">
        <f>BE153+BE158</f>
        <v>582.29999999999995</v>
      </c>
      <c r="BF152" s="154">
        <f t="shared" si="40"/>
        <v>582.29999999999995</v>
      </c>
      <c r="BG152" s="148">
        <f>BG153+BG158</f>
        <v>0</v>
      </c>
      <c r="BH152" s="148">
        <f>BH153+BH158</f>
        <v>0</v>
      </c>
      <c r="BI152" s="148">
        <f>BI153+BI158</f>
        <v>0</v>
      </c>
      <c r="BJ152" s="148">
        <f>BJ153+BJ158</f>
        <v>582.29999999999995</v>
      </c>
    </row>
    <row r="153" spans="1:62" ht="84">
      <c r="A153" s="111" t="s">
        <v>493</v>
      </c>
      <c r="B153" s="14">
        <v>7801</v>
      </c>
      <c r="C153" s="92" t="s">
        <v>234</v>
      </c>
      <c r="D153" s="94" t="s">
        <v>234</v>
      </c>
      <c r="E153" s="92" t="s">
        <v>234</v>
      </c>
      <c r="F153" s="92" t="s">
        <v>234</v>
      </c>
      <c r="G153" s="92" t="s">
        <v>234</v>
      </c>
      <c r="H153" s="92" t="s">
        <v>234</v>
      </c>
      <c r="I153" s="92" t="s">
        <v>234</v>
      </c>
      <c r="J153" s="92" t="s">
        <v>234</v>
      </c>
      <c r="K153" s="92" t="s">
        <v>234</v>
      </c>
      <c r="L153" s="92" t="s">
        <v>234</v>
      </c>
      <c r="M153" s="92" t="s">
        <v>234</v>
      </c>
      <c r="N153" s="92" t="s">
        <v>234</v>
      </c>
      <c r="O153" s="92" t="s">
        <v>234</v>
      </c>
      <c r="P153" s="92" t="s">
        <v>234</v>
      </c>
      <c r="Q153" s="93" t="s">
        <v>234</v>
      </c>
      <c r="R153" s="93" t="s">
        <v>234</v>
      </c>
      <c r="S153" s="93" t="s">
        <v>234</v>
      </c>
      <c r="T153" s="93" t="s">
        <v>234</v>
      </c>
      <c r="U153" s="93" t="s">
        <v>234</v>
      </c>
      <c r="V153" s="93" t="s">
        <v>234</v>
      </c>
      <c r="W153" s="93" t="s">
        <v>234</v>
      </c>
      <c r="X153" s="92" t="s">
        <v>234</v>
      </c>
      <c r="Y153" s="92" t="s">
        <v>234</v>
      </c>
      <c r="Z153" s="92" t="s">
        <v>234</v>
      </c>
      <c r="AA153" s="92" t="s">
        <v>234</v>
      </c>
      <c r="AB153" s="92" t="s">
        <v>234</v>
      </c>
      <c r="AC153" s="8" t="s">
        <v>234</v>
      </c>
      <c r="AD153" s="8" t="s">
        <v>234</v>
      </c>
      <c r="AE153" s="8"/>
      <c r="AF153" s="8"/>
      <c r="AG153" s="148">
        <f>AG155+AG156</f>
        <v>571.5</v>
      </c>
      <c r="AH153" s="155">
        <f t="shared" si="34"/>
        <v>571.5</v>
      </c>
      <c r="AI153" s="148">
        <f>AI155+AI156</f>
        <v>0</v>
      </c>
      <c r="AJ153" s="148"/>
      <c r="AK153" s="148">
        <f>AK155+AK156</f>
        <v>0</v>
      </c>
      <c r="AL153" s="148"/>
      <c r="AM153" s="148">
        <f>AM155+AM156</f>
        <v>0</v>
      </c>
      <c r="AN153" s="148"/>
      <c r="AO153" s="148">
        <f>AO155+AO156</f>
        <v>571.5</v>
      </c>
      <c r="AP153" s="148">
        <f>AP155+AP156</f>
        <v>571.5</v>
      </c>
      <c r="AQ153" s="148">
        <f>AQ155+AQ156+AQ157</f>
        <v>582.29999999999995</v>
      </c>
      <c r="AR153" s="148">
        <f>AR155+AR156+AR157</f>
        <v>0</v>
      </c>
      <c r="AS153" s="148">
        <f>AS155+AS156+AS157</f>
        <v>0</v>
      </c>
      <c r="AT153" s="148">
        <f>AT155+AT156+AT157</f>
        <v>0</v>
      </c>
      <c r="AU153" s="148">
        <f>AU155+AU156+AU157</f>
        <v>582.29999999999995</v>
      </c>
      <c r="AV153" s="145">
        <f t="shared" ref="AV153:BE153" si="42">AV155+AV156</f>
        <v>582.29999999999995</v>
      </c>
      <c r="AW153" s="145">
        <f t="shared" si="42"/>
        <v>0</v>
      </c>
      <c r="AX153" s="145">
        <f t="shared" si="42"/>
        <v>0</v>
      </c>
      <c r="AY153" s="145">
        <f t="shared" si="42"/>
        <v>0</v>
      </c>
      <c r="AZ153" s="145">
        <f t="shared" si="42"/>
        <v>582.29999999999995</v>
      </c>
      <c r="BA153" s="148">
        <f t="shared" si="42"/>
        <v>582.29999999999995</v>
      </c>
      <c r="BB153" s="148">
        <f t="shared" si="42"/>
        <v>0</v>
      </c>
      <c r="BC153" s="148">
        <f t="shared" si="42"/>
        <v>0</v>
      </c>
      <c r="BD153" s="148">
        <f t="shared" si="42"/>
        <v>0</v>
      </c>
      <c r="BE153" s="148">
        <f t="shared" si="42"/>
        <v>582.29999999999995</v>
      </c>
      <c r="BF153" s="148">
        <f>BF155+BF156</f>
        <v>582.29999999999995</v>
      </c>
      <c r="BG153" s="148">
        <f>BG155+BG156</f>
        <v>0</v>
      </c>
      <c r="BH153" s="148">
        <f>BH155+BH156</f>
        <v>0</v>
      </c>
      <c r="BI153" s="148">
        <f>BI155+BI156</f>
        <v>0</v>
      </c>
      <c r="BJ153" s="148">
        <f>BJ155+BJ156</f>
        <v>582.29999999999995</v>
      </c>
    </row>
    <row r="154" spans="1:62" ht="12.75" hidden="1" customHeight="1">
      <c r="A154" s="112" t="s">
        <v>415</v>
      </c>
      <c r="B154" s="15"/>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16"/>
      <c r="AD154" s="16"/>
      <c r="AE154" s="16"/>
      <c r="AF154" s="16"/>
      <c r="AG154" s="155">
        <f t="shared" si="34"/>
        <v>0</v>
      </c>
      <c r="AH154" s="155">
        <f t="shared" si="34"/>
        <v>0</v>
      </c>
      <c r="AI154" s="152"/>
      <c r="AJ154" s="152"/>
      <c r="AK154" s="152"/>
      <c r="AL154" s="152"/>
      <c r="AM154" s="152"/>
      <c r="AN154" s="152"/>
      <c r="AO154" s="152"/>
      <c r="AP154" s="158"/>
      <c r="AQ154" s="154">
        <f t="shared" si="35"/>
        <v>0</v>
      </c>
      <c r="AR154" s="151"/>
      <c r="AS154" s="151"/>
      <c r="AT154" s="151"/>
      <c r="AU154" s="151"/>
      <c r="AV154" s="153">
        <f t="shared" ref="AV154:AV161" si="43">AW154+AX154+AY154+AZ154</f>
        <v>0</v>
      </c>
      <c r="AW154" s="658"/>
      <c r="AX154" s="658"/>
      <c r="AY154" s="658"/>
      <c r="AZ154" s="658"/>
      <c r="BA154" s="154">
        <f t="shared" ref="BA154:BA161" si="44">BB154+BC154+BD154+BE154</f>
        <v>0</v>
      </c>
      <c r="BB154" s="151"/>
      <c r="BC154" s="151"/>
      <c r="BD154" s="151"/>
      <c r="BE154" s="151"/>
      <c r="BF154" s="154">
        <f t="shared" ref="BF154:BF161" si="45">BG154+BH154+BI154+BJ154</f>
        <v>0</v>
      </c>
      <c r="BG154" s="151"/>
      <c r="BH154" s="151"/>
      <c r="BI154" s="151"/>
      <c r="BJ154" s="151"/>
    </row>
    <row r="155" spans="1:62" ht="68.25" customHeight="1">
      <c r="A155" s="888" t="s">
        <v>409</v>
      </c>
      <c r="B155" s="902">
        <v>7803</v>
      </c>
      <c r="C155" s="696" t="s">
        <v>452</v>
      </c>
      <c r="D155" s="57" t="s">
        <v>237</v>
      </c>
      <c r="E155" s="894" t="s">
        <v>453</v>
      </c>
      <c r="F155" s="58"/>
      <c r="G155" s="58"/>
      <c r="H155" s="58"/>
      <c r="I155" s="58"/>
      <c r="J155" s="58"/>
      <c r="K155" s="58"/>
      <c r="L155" s="58"/>
      <c r="M155" s="63" t="s">
        <v>451</v>
      </c>
      <c r="N155" s="59" t="s">
        <v>284</v>
      </c>
      <c r="O155" s="66" t="s">
        <v>373</v>
      </c>
      <c r="P155" s="58">
        <v>9</v>
      </c>
      <c r="Q155" s="58"/>
      <c r="R155" s="58"/>
      <c r="S155" s="58"/>
      <c r="T155" s="58"/>
      <c r="U155" s="58"/>
      <c r="V155" s="58"/>
      <c r="W155" s="387" t="s">
        <v>172</v>
      </c>
      <c r="X155" s="292" t="s">
        <v>173</v>
      </c>
      <c r="Y155" s="294" t="s">
        <v>174</v>
      </c>
      <c r="Z155" s="58"/>
      <c r="AA155" s="58"/>
      <c r="AB155" s="58"/>
      <c r="AC155" s="18"/>
      <c r="AD155" s="18" t="s">
        <v>486</v>
      </c>
      <c r="AE155" s="18" t="s">
        <v>264</v>
      </c>
      <c r="AF155" s="18" t="s">
        <v>276</v>
      </c>
      <c r="AG155" s="155">
        <f t="shared" si="34"/>
        <v>0</v>
      </c>
      <c r="AH155" s="155">
        <f t="shared" si="34"/>
        <v>0</v>
      </c>
      <c r="AI155" s="155"/>
      <c r="AJ155" s="155"/>
      <c r="AK155" s="155"/>
      <c r="AL155" s="155"/>
      <c r="AM155" s="155"/>
      <c r="AN155" s="155"/>
      <c r="AO155" s="155"/>
      <c r="AP155" s="155"/>
      <c r="AQ155" s="154">
        <f t="shared" si="35"/>
        <v>0</v>
      </c>
      <c r="AR155" s="154"/>
      <c r="AS155" s="154"/>
      <c r="AT155" s="154"/>
      <c r="AU155" s="154"/>
      <c r="AV155" s="153">
        <f t="shared" si="43"/>
        <v>0</v>
      </c>
      <c r="AW155" s="153"/>
      <c r="AX155" s="153"/>
      <c r="AY155" s="153"/>
      <c r="AZ155" s="153"/>
      <c r="BA155" s="154">
        <f t="shared" si="44"/>
        <v>0</v>
      </c>
      <c r="BB155" s="154"/>
      <c r="BC155" s="154"/>
      <c r="BD155" s="154"/>
      <c r="BE155" s="154"/>
      <c r="BF155" s="154">
        <f t="shared" si="45"/>
        <v>0</v>
      </c>
      <c r="BG155" s="154"/>
      <c r="BH155" s="154"/>
      <c r="BI155" s="154"/>
      <c r="BJ155" s="154"/>
    </row>
    <row r="156" spans="1:62" ht="13.5" customHeight="1">
      <c r="A156" s="889"/>
      <c r="B156" s="903"/>
      <c r="C156" s="697"/>
      <c r="D156" s="12"/>
      <c r="E156" s="743"/>
      <c r="F156" s="12"/>
      <c r="G156" s="12"/>
      <c r="H156" s="12"/>
      <c r="I156" s="12"/>
      <c r="J156" s="12"/>
      <c r="K156" s="12"/>
      <c r="L156" s="12"/>
      <c r="M156" s="12"/>
      <c r="N156" s="12"/>
      <c r="O156" s="12"/>
      <c r="P156" s="12"/>
      <c r="Q156" s="12"/>
      <c r="R156" s="12"/>
      <c r="S156" s="12"/>
      <c r="T156" s="12"/>
      <c r="U156" s="12"/>
      <c r="V156" s="12"/>
      <c r="W156" s="387"/>
      <c r="X156" s="292"/>
      <c r="Y156" s="294"/>
      <c r="Z156" s="12"/>
      <c r="AA156" s="12"/>
      <c r="AB156" s="12"/>
      <c r="AC156" s="12"/>
      <c r="AD156" s="18" t="s">
        <v>486</v>
      </c>
      <c r="AE156" s="18" t="s">
        <v>17</v>
      </c>
      <c r="AF156" s="18" t="s">
        <v>276</v>
      </c>
      <c r="AG156" s="155">
        <f t="shared" si="34"/>
        <v>571.5</v>
      </c>
      <c r="AH156" s="155">
        <f t="shared" si="34"/>
        <v>571.5</v>
      </c>
      <c r="AI156" s="146"/>
      <c r="AJ156" s="146"/>
      <c r="AK156" s="146"/>
      <c r="AL156" s="146"/>
      <c r="AM156" s="146"/>
      <c r="AN156" s="146"/>
      <c r="AO156" s="146">
        <v>571.5</v>
      </c>
      <c r="AP156" s="146">
        <v>571.5</v>
      </c>
      <c r="AQ156" s="154">
        <f t="shared" si="35"/>
        <v>582.29999999999995</v>
      </c>
      <c r="AR156" s="148"/>
      <c r="AS156" s="148"/>
      <c r="AT156" s="148"/>
      <c r="AU156" s="148">
        <v>582.29999999999995</v>
      </c>
      <c r="AV156" s="153">
        <f t="shared" si="43"/>
        <v>582.29999999999995</v>
      </c>
      <c r="AW156" s="145"/>
      <c r="AX156" s="145"/>
      <c r="AY156" s="145"/>
      <c r="AZ156" s="145">
        <v>582.29999999999995</v>
      </c>
      <c r="BA156" s="154">
        <f t="shared" si="44"/>
        <v>582.29999999999995</v>
      </c>
      <c r="BB156" s="148"/>
      <c r="BC156" s="148"/>
      <c r="BD156" s="148"/>
      <c r="BE156" s="148">
        <v>582.29999999999995</v>
      </c>
      <c r="BF156" s="154">
        <f t="shared" si="45"/>
        <v>582.29999999999995</v>
      </c>
      <c r="BG156" s="148"/>
      <c r="BH156" s="148"/>
      <c r="BI156" s="148"/>
      <c r="BJ156" s="148">
        <v>582.29999999999995</v>
      </c>
    </row>
    <row r="157" spans="1:62" ht="23.25" customHeight="1">
      <c r="A157" s="125" t="s">
        <v>470</v>
      </c>
      <c r="B157" s="677">
        <v>7800</v>
      </c>
      <c r="C157" s="606"/>
      <c r="D157" s="12"/>
      <c r="E157" s="596"/>
      <c r="F157" s="12"/>
      <c r="G157" s="12"/>
      <c r="H157" s="12"/>
      <c r="I157" s="12"/>
      <c r="J157" s="12"/>
      <c r="K157" s="12"/>
      <c r="L157" s="12"/>
      <c r="M157" s="12"/>
      <c r="N157" s="12"/>
      <c r="O157" s="12"/>
      <c r="P157" s="12"/>
      <c r="Q157" s="18"/>
      <c r="R157" s="18"/>
      <c r="S157" s="18"/>
      <c r="T157" s="18"/>
      <c r="U157" s="18"/>
      <c r="V157" s="18"/>
      <c r="W157" s="387"/>
      <c r="X157" s="292"/>
      <c r="Y157" s="294"/>
      <c r="Z157" s="12"/>
      <c r="AA157" s="12"/>
      <c r="AB157" s="12"/>
      <c r="AC157" s="12"/>
      <c r="AD157" s="18">
        <v>503</v>
      </c>
      <c r="AE157" s="18" t="s">
        <v>199</v>
      </c>
      <c r="AF157" s="18">
        <v>540</v>
      </c>
      <c r="AG157" s="155"/>
      <c r="AH157" s="155"/>
      <c r="AI157" s="146"/>
      <c r="AJ157" s="146"/>
      <c r="AK157" s="146"/>
      <c r="AL157" s="146"/>
      <c r="AM157" s="146"/>
      <c r="AN157" s="146"/>
      <c r="AO157" s="146"/>
      <c r="AP157" s="155"/>
      <c r="AQ157" s="154">
        <f t="shared" si="35"/>
        <v>0</v>
      </c>
      <c r="AR157" s="148"/>
      <c r="AS157" s="148"/>
      <c r="AT157" s="148"/>
      <c r="AU157" s="148">
        <v>0</v>
      </c>
      <c r="AV157" s="153"/>
      <c r="AW157" s="145"/>
      <c r="AX157" s="145"/>
      <c r="AY157" s="145"/>
      <c r="AZ157" s="145"/>
      <c r="BA157" s="154"/>
      <c r="BB157" s="148"/>
      <c r="BC157" s="148"/>
      <c r="BD157" s="148"/>
      <c r="BE157" s="148"/>
      <c r="BF157" s="154"/>
      <c r="BG157" s="148"/>
      <c r="BH157" s="148"/>
      <c r="BI157" s="148"/>
      <c r="BJ157" s="148"/>
    </row>
    <row r="158" spans="1:62" ht="37.5" customHeight="1">
      <c r="A158" s="111" t="s">
        <v>220</v>
      </c>
      <c r="B158" s="14">
        <v>7900</v>
      </c>
      <c r="C158" s="8" t="s">
        <v>234</v>
      </c>
      <c r="D158" s="25" t="s">
        <v>234</v>
      </c>
      <c r="E158" s="8" t="s">
        <v>234</v>
      </c>
      <c r="F158" s="8" t="s">
        <v>234</v>
      </c>
      <c r="G158" s="8" t="s">
        <v>234</v>
      </c>
      <c r="H158" s="8" t="s">
        <v>234</v>
      </c>
      <c r="I158" s="8" t="s">
        <v>234</v>
      </c>
      <c r="J158" s="8" t="s">
        <v>234</v>
      </c>
      <c r="K158" s="8" t="s">
        <v>234</v>
      </c>
      <c r="L158" s="8" t="s">
        <v>234</v>
      </c>
      <c r="M158" s="8" t="s">
        <v>234</v>
      </c>
      <c r="N158" s="8" t="s">
        <v>234</v>
      </c>
      <c r="O158" s="8" t="s">
        <v>234</v>
      </c>
      <c r="P158" s="8" t="s">
        <v>234</v>
      </c>
      <c r="Q158" s="11" t="s">
        <v>234</v>
      </c>
      <c r="R158" s="11" t="s">
        <v>234</v>
      </c>
      <c r="S158" s="11" t="s">
        <v>234</v>
      </c>
      <c r="T158" s="11" t="s">
        <v>234</v>
      </c>
      <c r="U158" s="11" t="s">
        <v>234</v>
      </c>
      <c r="V158" s="11" t="s">
        <v>234</v>
      </c>
      <c r="W158" s="11" t="s">
        <v>234</v>
      </c>
      <c r="X158" s="8" t="s">
        <v>234</v>
      </c>
      <c r="Y158" s="8" t="s">
        <v>234</v>
      </c>
      <c r="Z158" s="8" t="s">
        <v>234</v>
      </c>
      <c r="AA158" s="8" t="s">
        <v>234</v>
      </c>
      <c r="AB158" s="8" t="s">
        <v>234</v>
      </c>
      <c r="AC158" s="8" t="s">
        <v>234</v>
      </c>
      <c r="AD158" s="8" t="s">
        <v>234</v>
      </c>
      <c r="AE158" s="8"/>
      <c r="AF158" s="8"/>
      <c r="AG158" s="155">
        <f t="shared" si="34"/>
        <v>0</v>
      </c>
      <c r="AH158" s="155"/>
      <c r="AI158" s="146"/>
      <c r="AJ158" s="146"/>
      <c r="AK158" s="146"/>
      <c r="AL158" s="146"/>
      <c r="AM158" s="146"/>
      <c r="AN158" s="146"/>
      <c r="AO158" s="146"/>
      <c r="AP158" s="155"/>
      <c r="AQ158" s="154">
        <f t="shared" si="35"/>
        <v>0</v>
      </c>
      <c r="AR158" s="148"/>
      <c r="AS158" s="148"/>
      <c r="AT158" s="148"/>
      <c r="AU158" s="148"/>
      <c r="AV158" s="153">
        <f t="shared" si="43"/>
        <v>0</v>
      </c>
      <c r="AW158" s="145"/>
      <c r="AX158" s="145"/>
      <c r="AY158" s="145"/>
      <c r="AZ158" s="145"/>
      <c r="BA158" s="154">
        <f t="shared" si="44"/>
        <v>0</v>
      </c>
      <c r="BB158" s="148"/>
      <c r="BC158" s="148"/>
      <c r="BD158" s="148"/>
      <c r="BE158" s="148"/>
      <c r="BF158" s="154">
        <f t="shared" si="45"/>
        <v>0</v>
      </c>
      <c r="BG158" s="148"/>
      <c r="BH158" s="148"/>
      <c r="BI158" s="148"/>
      <c r="BJ158" s="148"/>
    </row>
    <row r="159" spans="1:62" ht="11.25" hidden="1" customHeight="1">
      <c r="A159" s="112" t="s">
        <v>415</v>
      </c>
      <c r="B159" s="15">
        <v>7901</v>
      </c>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55">
        <f t="shared" si="34"/>
        <v>0</v>
      </c>
      <c r="AH159" s="158"/>
      <c r="AI159" s="152"/>
      <c r="AJ159" s="152"/>
      <c r="AK159" s="152"/>
      <c r="AL159" s="152"/>
      <c r="AM159" s="152"/>
      <c r="AN159" s="152"/>
      <c r="AO159" s="152"/>
      <c r="AP159" s="158"/>
      <c r="AQ159" s="154">
        <f t="shared" si="35"/>
        <v>0</v>
      </c>
      <c r="AR159" s="151"/>
      <c r="AS159" s="151"/>
      <c r="AT159" s="151"/>
      <c r="AU159" s="151"/>
      <c r="AV159" s="153">
        <f t="shared" si="43"/>
        <v>0</v>
      </c>
      <c r="AW159" s="658"/>
      <c r="AX159" s="658"/>
      <c r="AY159" s="658"/>
      <c r="AZ159" s="658"/>
      <c r="BA159" s="154">
        <f t="shared" si="44"/>
        <v>0</v>
      </c>
      <c r="BB159" s="151"/>
      <c r="BC159" s="151"/>
      <c r="BD159" s="151"/>
      <c r="BE159" s="151"/>
      <c r="BF159" s="154">
        <f t="shared" si="45"/>
        <v>0</v>
      </c>
      <c r="BG159" s="151"/>
      <c r="BH159" s="151"/>
      <c r="BI159" s="151"/>
      <c r="BJ159" s="151"/>
    </row>
    <row r="160" spans="1:62" ht="12.75" hidden="1" customHeight="1">
      <c r="A160" s="113" t="s">
        <v>416</v>
      </c>
      <c r="B160" s="17"/>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55">
        <f t="shared" si="34"/>
        <v>0</v>
      </c>
      <c r="AH160" s="155"/>
      <c r="AI160" s="155"/>
      <c r="AJ160" s="155"/>
      <c r="AK160" s="155"/>
      <c r="AL160" s="155"/>
      <c r="AM160" s="155"/>
      <c r="AN160" s="155"/>
      <c r="AO160" s="155"/>
      <c r="AP160" s="155"/>
      <c r="AQ160" s="154">
        <f t="shared" si="35"/>
        <v>0</v>
      </c>
      <c r="AR160" s="154"/>
      <c r="AS160" s="154"/>
      <c r="AT160" s="154"/>
      <c r="AU160" s="154"/>
      <c r="AV160" s="153">
        <f t="shared" si="43"/>
        <v>0</v>
      </c>
      <c r="AW160" s="153"/>
      <c r="AX160" s="153"/>
      <c r="AY160" s="153"/>
      <c r="AZ160" s="153"/>
      <c r="BA160" s="154">
        <f t="shared" si="44"/>
        <v>0</v>
      </c>
      <c r="BB160" s="154"/>
      <c r="BC160" s="154"/>
      <c r="BD160" s="154"/>
      <c r="BE160" s="154"/>
      <c r="BF160" s="154">
        <f t="shared" si="45"/>
        <v>0</v>
      </c>
      <c r="BG160" s="154"/>
      <c r="BH160" s="154"/>
      <c r="BI160" s="154"/>
      <c r="BJ160" s="154"/>
    </row>
    <row r="161" spans="1:62" ht="37.5" customHeight="1">
      <c r="A161" s="111" t="s">
        <v>323</v>
      </c>
      <c r="B161" s="29">
        <v>8000</v>
      </c>
      <c r="C161" s="16"/>
      <c r="D161" s="16"/>
      <c r="E161" s="16"/>
      <c r="F161" s="16"/>
      <c r="G161" s="16"/>
      <c r="H161" s="16"/>
      <c r="I161" s="16"/>
      <c r="J161" s="16"/>
      <c r="K161" s="16"/>
      <c r="L161" s="16"/>
      <c r="M161" s="16"/>
      <c r="N161" s="16"/>
      <c r="O161" s="16"/>
      <c r="P161" s="16"/>
      <c r="Q161" s="21"/>
      <c r="R161" s="21"/>
      <c r="S161" s="21"/>
      <c r="T161" s="21"/>
      <c r="U161" s="21"/>
      <c r="V161" s="21"/>
      <c r="W161" s="21"/>
      <c r="X161" s="16"/>
      <c r="Y161" s="16"/>
      <c r="Z161" s="16"/>
      <c r="AA161" s="16"/>
      <c r="AB161" s="16"/>
      <c r="AC161" s="16"/>
      <c r="AD161" s="450" t="s">
        <v>177</v>
      </c>
      <c r="AE161" s="450" t="s">
        <v>194</v>
      </c>
      <c r="AF161" s="450" t="s">
        <v>282</v>
      </c>
      <c r="AG161" s="155">
        <f t="shared" si="34"/>
        <v>0</v>
      </c>
      <c r="AH161" s="158"/>
      <c r="AI161" s="152"/>
      <c r="AJ161" s="152"/>
      <c r="AK161" s="152"/>
      <c r="AL161" s="152"/>
      <c r="AM161" s="152"/>
      <c r="AN161" s="152"/>
      <c r="AO161" s="152">
        <v>0</v>
      </c>
      <c r="AP161" s="158"/>
      <c r="AQ161" s="154">
        <f t="shared" si="35"/>
        <v>0</v>
      </c>
      <c r="AR161" s="151"/>
      <c r="AS161" s="151"/>
      <c r="AT161" s="151"/>
      <c r="AU161" s="151">
        <v>0</v>
      </c>
      <c r="AV161" s="153">
        <f t="shared" si="43"/>
        <v>118.4</v>
      </c>
      <c r="AW161" s="658"/>
      <c r="AX161" s="658"/>
      <c r="AY161" s="658"/>
      <c r="AZ161" s="658">
        <v>118.4</v>
      </c>
      <c r="BA161" s="154">
        <f t="shared" si="44"/>
        <v>233.7</v>
      </c>
      <c r="BB161" s="151"/>
      <c r="BC161" s="151"/>
      <c r="BD161" s="151"/>
      <c r="BE161" s="151">
        <v>233.7</v>
      </c>
      <c r="BF161" s="154">
        <f t="shared" si="45"/>
        <v>233.7</v>
      </c>
      <c r="BG161" s="151"/>
      <c r="BH161" s="151"/>
      <c r="BI161" s="151"/>
      <c r="BJ161" s="151">
        <v>233.7</v>
      </c>
    </row>
    <row r="162" spans="1:62" ht="24.75" thickBot="1">
      <c r="A162" s="111" t="s">
        <v>221</v>
      </c>
      <c r="B162" s="26"/>
      <c r="C162" s="27" t="s">
        <v>234</v>
      </c>
      <c r="D162" s="27" t="s">
        <v>234</v>
      </c>
      <c r="E162" s="27" t="s">
        <v>234</v>
      </c>
      <c r="F162" s="27" t="s">
        <v>234</v>
      </c>
      <c r="G162" s="27" t="s">
        <v>234</v>
      </c>
      <c r="H162" s="27" t="s">
        <v>234</v>
      </c>
      <c r="I162" s="27" t="s">
        <v>234</v>
      </c>
      <c r="J162" s="27" t="s">
        <v>234</v>
      </c>
      <c r="K162" s="27" t="s">
        <v>234</v>
      </c>
      <c r="L162" s="27" t="s">
        <v>234</v>
      </c>
      <c r="M162" s="27" t="s">
        <v>234</v>
      </c>
      <c r="N162" s="27" t="s">
        <v>234</v>
      </c>
      <c r="O162" s="27" t="s">
        <v>234</v>
      </c>
      <c r="P162" s="27" t="s">
        <v>234</v>
      </c>
      <c r="Q162" s="28" t="s">
        <v>234</v>
      </c>
      <c r="R162" s="28" t="s">
        <v>234</v>
      </c>
      <c r="S162" s="28" t="s">
        <v>234</v>
      </c>
      <c r="T162" s="28" t="s">
        <v>234</v>
      </c>
      <c r="U162" s="28" t="s">
        <v>234</v>
      </c>
      <c r="V162" s="28" t="s">
        <v>234</v>
      </c>
      <c r="W162" s="28" t="s">
        <v>234</v>
      </c>
      <c r="X162" s="27" t="s">
        <v>234</v>
      </c>
      <c r="Y162" s="27" t="s">
        <v>234</v>
      </c>
      <c r="Z162" s="27" t="s">
        <v>234</v>
      </c>
      <c r="AA162" s="27" t="s">
        <v>234</v>
      </c>
      <c r="AB162" s="27" t="s">
        <v>234</v>
      </c>
      <c r="AC162" s="27" t="s">
        <v>234</v>
      </c>
      <c r="AD162" s="27" t="s">
        <v>234</v>
      </c>
      <c r="AE162" s="27"/>
      <c r="AF162" s="27"/>
      <c r="AG162" s="165">
        <f t="shared" ref="AG162:AU162" si="46">AG20</f>
        <v>9352.1999999999989</v>
      </c>
      <c r="AH162" s="165">
        <f t="shared" si="46"/>
        <v>9181.5</v>
      </c>
      <c r="AI162" s="165">
        <f t="shared" si="46"/>
        <v>77.400000000000006</v>
      </c>
      <c r="AJ162" s="165">
        <f t="shared" si="46"/>
        <v>77.400000000000006</v>
      </c>
      <c r="AK162" s="165">
        <f t="shared" si="46"/>
        <v>4163</v>
      </c>
      <c r="AL162" s="165">
        <f t="shared" si="46"/>
        <v>4163</v>
      </c>
      <c r="AM162" s="165">
        <f t="shared" si="46"/>
        <v>0</v>
      </c>
      <c r="AN162" s="165"/>
      <c r="AO162" s="165">
        <f t="shared" si="46"/>
        <v>5111.8</v>
      </c>
      <c r="AP162" s="165">
        <f t="shared" si="46"/>
        <v>4941.0999999999995</v>
      </c>
      <c r="AQ162" s="544">
        <f t="shared" si="46"/>
        <v>11131.9</v>
      </c>
      <c r="AR162" s="165">
        <f t="shared" si="46"/>
        <v>103.6</v>
      </c>
      <c r="AS162" s="165">
        <f t="shared" si="46"/>
        <v>5569</v>
      </c>
      <c r="AT162" s="165">
        <f t="shared" si="46"/>
        <v>0</v>
      </c>
      <c r="AU162" s="165">
        <f t="shared" si="46"/>
        <v>5459.3</v>
      </c>
      <c r="AV162" s="165">
        <f t="shared" ref="AV162:BE162" si="47">AV20</f>
        <v>5734.9</v>
      </c>
      <c r="AW162" s="165">
        <f t="shared" si="47"/>
        <v>105.7</v>
      </c>
      <c r="AX162" s="165">
        <f t="shared" si="47"/>
        <v>893.5</v>
      </c>
      <c r="AY162" s="165">
        <f t="shared" si="47"/>
        <v>0</v>
      </c>
      <c r="AZ162" s="165">
        <f t="shared" si="47"/>
        <v>4735.7</v>
      </c>
      <c r="BA162" s="165">
        <f t="shared" si="47"/>
        <v>5677.2999999999993</v>
      </c>
      <c r="BB162" s="165">
        <f t="shared" si="47"/>
        <v>110.60000000000001</v>
      </c>
      <c r="BC162" s="165">
        <f t="shared" si="47"/>
        <v>893.5</v>
      </c>
      <c r="BD162" s="165">
        <f t="shared" si="47"/>
        <v>0</v>
      </c>
      <c r="BE162" s="165">
        <f t="shared" si="47"/>
        <v>4673.2</v>
      </c>
      <c r="BF162" s="165">
        <f>BF20</f>
        <v>5677.2999999999993</v>
      </c>
      <c r="BG162" s="165">
        <f>BG20</f>
        <v>110.60000000000001</v>
      </c>
      <c r="BH162" s="165">
        <f>BH20</f>
        <v>893.5</v>
      </c>
      <c r="BI162" s="165">
        <f>BI20</f>
        <v>0</v>
      </c>
      <c r="BJ162" s="165">
        <f>BJ20</f>
        <v>4673.2</v>
      </c>
    </row>
    <row r="164" spans="1:62" ht="9.75" customHeight="1"/>
    <row r="165" spans="1:62" s="46" customFormat="1" ht="16.5">
      <c r="A165" s="196"/>
      <c r="B165" s="42"/>
      <c r="C165" s="43"/>
      <c r="D165" s="43"/>
      <c r="E165" s="43"/>
      <c r="F165" s="43"/>
      <c r="G165" s="44"/>
      <c r="H165" s="43"/>
      <c r="I165" s="43"/>
      <c r="J165" s="43"/>
      <c r="K165" s="44"/>
      <c r="L165" s="44"/>
      <c r="M165" s="43"/>
      <c r="N165" s="43"/>
      <c r="O165" s="43"/>
      <c r="P165" s="43"/>
      <c r="Q165" s="44"/>
      <c r="R165" s="44"/>
      <c r="S165" s="44"/>
      <c r="T165" s="44"/>
      <c r="U165" s="44"/>
      <c r="V165" s="44"/>
      <c r="W165" s="411"/>
      <c r="X165" s="44"/>
      <c r="Y165" s="44"/>
      <c r="Z165" s="44"/>
      <c r="AA165" s="44"/>
      <c r="AB165" s="44"/>
      <c r="AC165" s="44"/>
      <c r="AD165" s="45"/>
      <c r="AE165" s="43"/>
      <c r="AF165" s="44"/>
      <c r="AG165" s="44"/>
      <c r="AH165" s="44"/>
      <c r="AI165" s="44"/>
      <c r="AJ165" s="44"/>
      <c r="AK165" s="44"/>
      <c r="AL165" s="44"/>
      <c r="AM165" s="44"/>
      <c r="AN165" s="44"/>
      <c r="AO165" s="44"/>
      <c r="AP165" s="44"/>
      <c r="AQ165" s="44"/>
      <c r="AR165" s="44"/>
      <c r="AS165" s="44"/>
      <c r="AT165" s="44"/>
      <c r="AU165" s="44"/>
      <c r="AV165" s="44"/>
      <c r="AW165" s="44"/>
      <c r="AX165" s="44"/>
      <c r="AY165" s="44"/>
      <c r="AZ165" s="44"/>
    </row>
    <row r="167" spans="1:62" s="46" customFormat="1" ht="16.5">
      <c r="A167" s="53"/>
      <c r="B167" s="49"/>
      <c r="C167" s="130"/>
      <c r="D167" s="49"/>
      <c r="E167" s="49"/>
      <c r="F167" s="48"/>
      <c r="G167" s="48"/>
      <c r="H167" s="43"/>
      <c r="I167" s="43"/>
      <c r="J167" s="43"/>
      <c r="K167" s="48"/>
      <c r="L167" s="48"/>
      <c r="M167" s="43"/>
      <c r="N167" s="43"/>
      <c r="O167" s="43"/>
      <c r="P167" s="43"/>
      <c r="Q167" s="48"/>
      <c r="R167" s="48"/>
      <c r="S167" s="48"/>
      <c r="T167" s="48"/>
      <c r="U167" s="48"/>
      <c r="V167" s="48"/>
      <c r="W167" s="50"/>
      <c r="X167" s="44"/>
      <c r="Y167" s="44"/>
      <c r="Z167" s="48"/>
      <c r="AA167" s="48"/>
      <c r="AB167" s="48"/>
      <c r="AC167" s="48"/>
      <c r="AD167" s="51"/>
      <c r="AE167" s="108"/>
      <c r="AF167" s="48"/>
      <c r="AG167" s="48"/>
      <c r="AH167" s="48"/>
      <c r="AI167" s="48"/>
      <c r="AJ167" s="48"/>
      <c r="AK167" s="48"/>
      <c r="AL167" s="48"/>
      <c r="AM167" s="48"/>
      <c r="AN167" s="48"/>
      <c r="AO167" s="48"/>
      <c r="AP167" s="48"/>
      <c r="AQ167" s="48"/>
      <c r="AR167" s="48"/>
      <c r="AS167" s="48"/>
      <c r="AT167" s="48"/>
      <c r="AU167" s="48"/>
      <c r="AV167" s="48"/>
      <c r="AW167" s="48"/>
      <c r="AX167" s="48"/>
      <c r="AY167" s="48"/>
      <c r="AZ167" s="48"/>
    </row>
    <row r="168" spans="1:62" s="35" customFormat="1">
      <c r="AQ168" s="176"/>
    </row>
    <row r="170" spans="1:62" s="34" customFormat="1"/>
  </sheetData>
  <mergeCells count="172">
    <mergeCell ref="BF13:BJ13"/>
    <mergeCell ref="BF14:BF18"/>
    <mergeCell ref="BG14:BG18"/>
    <mergeCell ref="BI14:BI18"/>
    <mergeCell ref="AY13:AY18"/>
    <mergeCell ref="AZ13:AZ18"/>
    <mergeCell ref="AM13:AN13"/>
    <mergeCell ref="AW13:AW18"/>
    <mergeCell ref="AO13:AP13"/>
    <mergeCell ref="AV12:AZ12"/>
    <mergeCell ref="AX13:AX18"/>
    <mergeCell ref="AS13:AS18"/>
    <mergeCell ref="C9:AB10"/>
    <mergeCell ref="Q13:Q18"/>
    <mergeCell ref="I13:I18"/>
    <mergeCell ref="G13:G18"/>
    <mergeCell ref="H13:H18"/>
    <mergeCell ref="V13:V18"/>
    <mergeCell ref="O13:O18"/>
    <mergeCell ref="P13:P18"/>
    <mergeCell ref="M12:P12"/>
    <mergeCell ref="M13:M18"/>
    <mergeCell ref="AO14:AO18"/>
    <mergeCell ref="F13:F18"/>
    <mergeCell ref="L13:L18"/>
    <mergeCell ref="C11:V11"/>
    <mergeCell ref="W13:W18"/>
    <mergeCell ref="AV13:AV18"/>
    <mergeCell ref="AG14:AG18"/>
    <mergeCell ref="AK14:AK18"/>
    <mergeCell ref="AF13:AF18"/>
    <mergeCell ref="AP14:AP18"/>
    <mergeCell ref="BH14:BH18"/>
    <mergeCell ref="BA14:BA18"/>
    <mergeCell ref="A3:AU4"/>
    <mergeCell ref="A5:AK5"/>
    <mergeCell ref="T12:V12"/>
    <mergeCell ref="B9:B18"/>
    <mergeCell ref="A9:A18"/>
    <mergeCell ref="BD14:BD18"/>
    <mergeCell ref="C12:E12"/>
    <mergeCell ref="BA13:BE13"/>
    <mergeCell ref="BE14:BE18"/>
    <mergeCell ref="J13:J18"/>
    <mergeCell ref="J12:L12"/>
    <mergeCell ref="N13:N18"/>
    <mergeCell ref="T13:T18"/>
    <mergeCell ref="BA12:BJ12"/>
    <mergeCell ref="Z13:Z18"/>
    <mergeCell ref="F12:I12"/>
    <mergeCell ref="C13:C18"/>
    <mergeCell ref="D13:D18"/>
    <mergeCell ref="K13:K18"/>
    <mergeCell ref="E13:E18"/>
    <mergeCell ref="BC14:BC18"/>
    <mergeCell ref="BB14:BB18"/>
    <mergeCell ref="Q12:S12"/>
    <mergeCell ref="AM14:AM18"/>
    <mergeCell ref="AN14:AN18"/>
    <mergeCell ref="R13:R18"/>
    <mergeCell ref="AL14:AL18"/>
    <mergeCell ref="Z12:AB12"/>
    <mergeCell ref="U13:U18"/>
    <mergeCell ref="S13:S18"/>
    <mergeCell ref="AI14:AI18"/>
    <mergeCell ref="AD13:AD18"/>
    <mergeCell ref="AH14:AH18"/>
    <mergeCell ref="X13:X18"/>
    <mergeCell ref="Y13:Y18"/>
    <mergeCell ref="AD9:AF12"/>
    <mergeCell ref="W25:W33"/>
    <mergeCell ref="W37:W50"/>
    <mergeCell ref="X25:X32"/>
    <mergeCell ref="AA37:AA43"/>
    <mergeCell ref="Z37:Z50"/>
    <mergeCell ref="Y37:Y50"/>
    <mergeCell ref="X37:X50"/>
    <mergeCell ref="Z25:Z32"/>
    <mergeCell ref="W34:W36"/>
    <mergeCell ref="AB37:AB43"/>
    <mergeCell ref="Y78:Y87"/>
    <mergeCell ref="AA13:AA18"/>
    <mergeCell ref="AA25:AA32"/>
    <mergeCell ref="Y25:Y32"/>
    <mergeCell ref="AE13:AE18"/>
    <mergeCell ref="AB13:AB18"/>
    <mergeCell ref="AC9:AC18"/>
    <mergeCell ref="W11:AB11"/>
    <mergeCell ref="W12:Y12"/>
    <mergeCell ref="AQ12:AU12"/>
    <mergeCell ref="AI13:AJ13"/>
    <mergeCell ref="AJ14:AJ18"/>
    <mergeCell ref="AA78:AA87"/>
    <mergeCell ref="W78:W87"/>
    <mergeCell ref="Z54:Z63"/>
    <mergeCell ref="W54:W64"/>
    <mergeCell ref="Z78:Z87"/>
    <mergeCell ref="X78:X87"/>
    <mergeCell ref="AB78:AB87"/>
    <mergeCell ref="Y54:Y60"/>
    <mergeCell ref="AQ13:AQ18"/>
    <mergeCell ref="AU13:AU18"/>
    <mergeCell ref="AT13:AT18"/>
    <mergeCell ref="AG9:BJ11"/>
    <mergeCell ref="AG13:AH13"/>
    <mergeCell ref="BJ14:BJ18"/>
    <mergeCell ref="AR13:AR18"/>
    <mergeCell ref="AK13:AL13"/>
    <mergeCell ref="AG12:AO12"/>
    <mergeCell ref="B25:B33"/>
    <mergeCell ref="B37:B50"/>
    <mergeCell ref="C34:C36"/>
    <mergeCell ref="M74:M77"/>
    <mergeCell ref="M54:M63"/>
    <mergeCell ref="M37:M50"/>
    <mergeCell ref="E25:E32"/>
    <mergeCell ref="D25:D32"/>
    <mergeCell ref="M25:M32"/>
    <mergeCell ref="C25:C33"/>
    <mergeCell ref="C54:C64"/>
    <mergeCell ref="A34:A36"/>
    <mergeCell ref="A37:A50"/>
    <mergeCell ref="A51:A53"/>
    <mergeCell ref="B54:B64"/>
    <mergeCell ref="W51:W53"/>
    <mergeCell ref="B34:B36"/>
    <mergeCell ref="A95:A96"/>
    <mergeCell ref="B78:B87"/>
    <mergeCell ref="C37:C50"/>
    <mergeCell ref="A25:A33"/>
    <mergeCell ref="E54:E60"/>
    <mergeCell ref="D37:D50"/>
    <mergeCell ref="C51:C53"/>
    <mergeCell ref="E37:E50"/>
    <mergeCell ref="A54:A62"/>
    <mergeCell ref="A70:A77"/>
    <mergeCell ref="A155:A156"/>
    <mergeCell ref="E155:E156"/>
    <mergeCell ref="C155:C156"/>
    <mergeCell ref="B155:B156"/>
    <mergeCell ref="F100:F101"/>
    <mergeCell ref="E78:E87"/>
    <mergeCell ref="D78:D87"/>
    <mergeCell ref="A109:A113"/>
    <mergeCell ref="C78:C87"/>
    <mergeCell ref="A78:A87"/>
    <mergeCell ref="AB106:AB108"/>
    <mergeCell ref="A139:A141"/>
    <mergeCell ref="A107:A108"/>
    <mergeCell ref="B107:B108"/>
    <mergeCell ref="B139:B141"/>
    <mergeCell ref="B109:B113"/>
    <mergeCell ref="B114:B118"/>
    <mergeCell ref="A114:A118"/>
    <mergeCell ref="C139:C141"/>
    <mergeCell ref="AB139:AB141"/>
    <mergeCell ref="Y106:Y108"/>
    <mergeCell ref="C106:C118"/>
    <mergeCell ref="D106:D109"/>
    <mergeCell ref="Z106:Z118"/>
    <mergeCell ref="X106:X108"/>
    <mergeCell ref="W139:W141"/>
    <mergeCell ref="W106:W118"/>
    <mergeCell ref="Y139:Y141"/>
    <mergeCell ref="M106:M118"/>
    <mergeCell ref="M139:M141"/>
    <mergeCell ref="D139:D141"/>
    <mergeCell ref="E106:E109"/>
    <mergeCell ref="E139:E141"/>
    <mergeCell ref="AA139:AA141"/>
    <mergeCell ref="Z139:Z141"/>
    <mergeCell ref="X139:X141"/>
  </mergeCells>
  <phoneticPr fontId="0" type="noConversion"/>
  <pageMargins left="0.75" right="0.28000000000000003" top="0.49" bottom="0.51" header="0.5" footer="0.5"/>
  <pageSetup paperSize="9" scale="45" orientation="landscape" r:id="rId1"/>
  <headerFooter alignWithMargins="0"/>
</worksheet>
</file>

<file path=xl/worksheets/sheet11.xml><?xml version="1.0" encoding="utf-8"?>
<worksheet xmlns="http://schemas.openxmlformats.org/spreadsheetml/2006/main" xmlns:r="http://schemas.openxmlformats.org/officeDocument/2006/relationships">
  <dimension ref="A3:BJ174"/>
  <sheetViews>
    <sheetView view="pageBreakPreview" topLeftCell="A165" zoomScaleNormal="75" zoomScaleSheetLayoutView="100" workbookViewId="0">
      <selection activeCell="AK192" sqref="AK192"/>
    </sheetView>
  </sheetViews>
  <sheetFormatPr defaultRowHeight="12.75"/>
  <cols>
    <col min="1" max="1" width="40.7109375" style="2" customWidth="1"/>
    <col min="2" max="2" width="5.7109375" style="2" customWidth="1"/>
    <col min="3" max="3" width="14.42578125" style="2" customWidth="1"/>
    <col min="4" max="4" width="3.7109375" style="2" customWidth="1"/>
    <col min="5" max="5" width="4.7109375" style="2" customWidth="1"/>
    <col min="6" max="6" width="0.28515625" style="2" hidden="1" customWidth="1"/>
    <col min="7" max="7" width="6.85546875" style="2" hidden="1" customWidth="1"/>
    <col min="8" max="8" width="6.42578125" style="2" hidden="1" customWidth="1"/>
    <col min="9" max="9" width="6.140625" style="2" hidden="1" customWidth="1"/>
    <col min="10" max="10" width="6.5703125" style="2" hidden="1" customWidth="1"/>
    <col min="11" max="12" width="7.28515625" style="2" hidden="1" customWidth="1"/>
    <col min="13" max="13" width="6.85546875" style="2" hidden="1" customWidth="1"/>
    <col min="14" max="14" width="6.7109375" style="2" hidden="1" customWidth="1"/>
    <col min="15" max="15" width="6.85546875" style="2" hidden="1" customWidth="1"/>
    <col min="16" max="16" width="7.5703125" style="2" hidden="1" customWidth="1"/>
    <col min="17" max="17" width="7.7109375" style="2" hidden="1" customWidth="1"/>
    <col min="18" max="18" width="7.5703125" style="2" hidden="1" customWidth="1"/>
    <col min="19" max="20" width="8" style="2" hidden="1" customWidth="1"/>
    <col min="21" max="21" width="7.5703125" style="2" hidden="1" customWidth="1"/>
    <col min="22" max="22" width="6.28515625" style="2" hidden="1" customWidth="1"/>
    <col min="23" max="23" width="12.42578125" style="2" customWidth="1"/>
    <col min="24" max="24" width="3.28515625" style="2" customWidth="1"/>
    <col min="25" max="25" width="4.28515625" style="2" customWidth="1"/>
    <col min="26" max="26" width="14.5703125" style="2" hidden="1" customWidth="1"/>
    <col min="27" max="27" width="3.7109375" style="2" hidden="1" customWidth="1"/>
    <col min="28" max="28" width="3.85546875" style="2" hidden="1" customWidth="1"/>
    <col min="29" max="29" width="6.140625" style="2" hidden="1" customWidth="1"/>
    <col min="30" max="30" width="5.28515625" style="2" customWidth="1"/>
    <col min="31" max="31" width="11.28515625" style="2" customWidth="1"/>
    <col min="32" max="32" width="4.28515625" style="2" customWidth="1"/>
    <col min="33" max="34" width="8.42578125" style="2" customWidth="1"/>
    <col min="35" max="36" width="6.140625" style="2" customWidth="1"/>
    <col min="37" max="38" width="6.7109375" style="2" customWidth="1"/>
    <col min="39" max="40" width="4.28515625" style="2" customWidth="1"/>
    <col min="41" max="42" width="7" style="2" customWidth="1"/>
    <col min="43" max="43" width="8" style="2" customWidth="1"/>
    <col min="44" max="44" width="5.7109375" style="2" customWidth="1"/>
    <col min="45" max="45" width="7.5703125" style="2" customWidth="1"/>
    <col min="46" max="46" width="3.7109375" style="2" customWidth="1"/>
    <col min="47" max="47" width="6.85546875" style="2" customWidth="1"/>
    <col min="48" max="48" width="7.5703125" style="2" customWidth="1"/>
    <col min="49" max="50" width="6.85546875" style="2" customWidth="1"/>
    <col min="51" max="51" width="3.85546875" style="2" customWidth="1"/>
    <col min="52" max="52" width="7.85546875" style="2" customWidth="1"/>
    <col min="53" max="53" width="7.140625" style="2" customWidth="1"/>
    <col min="54" max="54" width="5.85546875" style="2" customWidth="1"/>
    <col min="55" max="55" width="6" style="2" customWidth="1"/>
    <col min="56" max="56" width="3.42578125" style="2" customWidth="1"/>
    <col min="57" max="57" width="7.28515625" style="2" customWidth="1"/>
    <col min="58" max="58" width="9.140625" style="2"/>
    <col min="59" max="59" width="6.42578125" style="2" customWidth="1"/>
    <col min="60" max="61" width="6.140625" style="2" customWidth="1"/>
    <col min="62" max="16384" width="9.140625" style="2"/>
  </cols>
  <sheetData>
    <row r="3" spans="1:62" s="55" customFormat="1" ht="7.5" customHeight="1">
      <c r="A3" s="965" t="s">
        <v>504</v>
      </c>
      <c r="B3" s="965"/>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965"/>
      <c r="AJ3" s="965"/>
      <c r="AK3" s="965"/>
      <c r="AL3" s="965"/>
      <c r="AM3" s="965"/>
      <c r="AN3" s="965"/>
      <c r="AO3" s="965"/>
      <c r="AP3" s="965"/>
      <c r="AQ3" s="965"/>
      <c r="AR3" s="965"/>
      <c r="AS3" s="965"/>
      <c r="AT3" s="965"/>
      <c r="AU3" s="965"/>
      <c r="AV3" s="54"/>
      <c r="AW3" s="54"/>
      <c r="AX3" s="54"/>
      <c r="AY3" s="54"/>
      <c r="AZ3" s="54"/>
    </row>
    <row r="4" spans="1:62" s="55" customFormat="1" ht="15">
      <c r="A4" s="965"/>
      <c r="B4" s="965"/>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965"/>
      <c r="AD4" s="965"/>
      <c r="AE4" s="965"/>
      <c r="AF4" s="965"/>
      <c r="AG4" s="965"/>
      <c r="AH4" s="965"/>
      <c r="AI4" s="965"/>
      <c r="AJ4" s="965"/>
      <c r="AK4" s="965"/>
      <c r="AL4" s="965"/>
      <c r="AM4" s="965"/>
      <c r="AN4" s="965"/>
      <c r="AO4" s="965"/>
      <c r="AP4" s="965"/>
      <c r="AQ4" s="965"/>
      <c r="AR4" s="965"/>
      <c r="AS4" s="965"/>
      <c r="AT4" s="965"/>
      <c r="AU4" s="965"/>
      <c r="AV4" s="54"/>
      <c r="AW4" s="54"/>
      <c r="AX4" s="54"/>
      <c r="AY4" s="54"/>
      <c r="AZ4" s="54"/>
    </row>
    <row r="5" spans="1:62" s="55" customFormat="1" ht="15">
      <c r="A5" s="966" t="s">
        <v>140</v>
      </c>
      <c r="B5" s="966"/>
      <c r="C5" s="966"/>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c r="AG5" s="966"/>
      <c r="AH5" s="966"/>
      <c r="AI5" s="966"/>
      <c r="AJ5" s="966"/>
      <c r="AK5" s="966"/>
      <c r="AL5" s="667"/>
      <c r="AM5" s="56"/>
      <c r="AN5" s="56"/>
      <c r="AO5" s="56"/>
      <c r="AP5" s="56"/>
      <c r="AQ5" s="56"/>
      <c r="AR5" s="56"/>
      <c r="AS5" s="56"/>
      <c r="AT5" s="56"/>
      <c r="AU5" s="56"/>
      <c r="AV5" s="56"/>
      <c r="AW5" s="56"/>
      <c r="AX5" s="56"/>
      <c r="AY5" s="56"/>
      <c r="AZ5" s="56"/>
    </row>
    <row r="6" spans="1:62">
      <c r="B6" s="3"/>
    </row>
    <row r="7" spans="1:62" hidden="1">
      <c r="A7" s="2" t="s">
        <v>413</v>
      </c>
      <c r="B7" s="4"/>
      <c r="C7" s="5"/>
      <c r="D7" s="5"/>
      <c r="E7" s="5"/>
      <c r="F7" s="5"/>
      <c r="G7" s="5"/>
      <c r="H7" s="5"/>
      <c r="I7" s="5"/>
      <c r="J7" s="5"/>
      <c r="K7" s="5"/>
      <c r="L7" s="5"/>
      <c r="M7" s="5"/>
      <c r="N7" s="5"/>
      <c r="O7" s="5"/>
      <c r="P7" s="5"/>
      <c r="Q7" s="6"/>
      <c r="R7" s="6"/>
      <c r="S7" s="6"/>
      <c r="T7" s="6"/>
      <c r="U7" s="6"/>
      <c r="V7" s="6"/>
    </row>
    <row r="8" spans="1:62">
      <c r="A8" s="2" t="s">
        <v>414</v>
      </c>
      <c r="B8" s="3"/>
    </row>
    <row r="9" spans="1:62" ht="18" customHeight="1">
      <c r="A9" s="913" t="s">
        <v>231</v>
      </c>
      <c r="B9" s="939" t="s">
        <v>232</v>
      </c>
      <c r="C9" s="967" t="s">
        <v>500</v>
      </c>
      <c r="D9" s="968"/>
      <c r="E9" s="968"/>
      <c r="F9" s="968"/>
      <c r="G9" s="968"/>
      <c r="H9" s="968"/>
      <c r="I9" s="968"/>
      <c r="J9" s="968"/>
      <c r="K9" s="968"/>
      <c r="L9" s="968"/>
      <c r="M9" s="968"/>
      <c r="N9" s="968"/>
      <c r="O9" s="968"/>
      <c r="P9" s="968"/>
      <c r="Q9" s="968"/>
      <c r="R9" s="968"/>
      <c r="S9" s="968"/>
      <c r="T9" s="968"/>
      <c r="U9" s="968"/>
      <c r="V9" s="968"/>
      <c r="W9" s="968"/>
      <c r="X9" s="968"/>
      <c r="Y9" s="968"/>
      <c r="Z9" s="968"/>
      <c r="AA9" s="968"/>
      <c r="AB9" s="969"/>
      <c r="AC9" s="913" t="s">
        <v>224</v>
      </c>
      <c r="AD9" s="945" t="s">
        <v>225</v>
      </c>
      <c r="AE9" s="946"/>
      <c r="AF9" s="947"/>
      <c r="AG9" s="750" t="s">
        <v>226</v>
      </c>
      <c r="AH9" s="751"/>
      <c r="AI9" s="751"/>
      <c r="AJ9" s="751"/>
      <c r="AK9" s="751"/>
      <c r="AL9" s="751"/>
      <c r="AM9" s="751"/>
      <c r="AN9" s="751"/>
      <c r="AO9" s="751"/>
      <c r="AP9" s="751"/>
      <c r="AQ9" s="751"/>
      <c r="AR9" s="751"/>
      <c r="AS9" s="751"/>
      <c r="AT9" s="751"/>
      <c r="AU9" s="751"/>
      <c r="AV9" s="751"/>
      <c r="AW9" s="751"/>
      <c r="AX9" s="751"/>
      <c r="AY9" s="751"/>
      <c r="AZ9" s="751"/>
      <c r="BA9" s="751"/>
      <c r="BB9" s="751"/>
      <c r="BC9" s="751"/>
      <c r="BD9" s="751"/>
      <c r="BE9" s="751"/>
      <c r="BF9" s="751"/>
      <c r="BG9" s="751"/>
      <c r="BH9" s="751"/>
      <c r="BI9" s="751"/>
      <c r="BJ9" s="752"/>
    </row>
    <row r="10" spans="1:62" ht="18" hidden="1" customHeight="1">
      <c r="A10" s="914"/>
      <c r="B10" s="940"/>
      <c r="C10" s="970"/>
      <c r="D10" s="971"/>
      <c r="E10" s="971"/>
      <c r="F10" s="971"/>
      <c r="G10" s="971"/>
      <c r="H10" s="971"/>
      <c r="I10" s="971"/>
      <c r="J10" s="971"/>
      <c r="K10" s="971"/>
      <c r="L10" s="971"/>
      <c r="M10" s="971"/>
      <c r="N10" s="971"/>
      <c r="O10" s="971"/>
      <c r="P10" s="971"/>
      <c r="Q10" s="971"/>
      <c r="R10" s="971"/>
      <c r="S10" s="971"/>
      <c r="T10" s="971"/>
      <c r="U10" s="971"/>
      <c r="V10" s="971"/>
      <c r="W10" s="971"/>
      <c r="X10" s="971"/>
      <c r="Y10" s="971"/>
      <c r="Z10" s="971"/>
      <c r="AA10" s="971"/>
      <c r="AB10" s="972"/>
      <c r="AC10" s="914"/>
      <c r="AD10" s="948"/>
      <c r="AE10" s="949"/>
      <c r="AF10" s="950"/>
      <c r="AG10" s="753"/>
      <c r="AH10" s="754"/>
      <c r="AI10" s="754"/>
      <c r="AJ10" s="754"/>
      <c r="AK10" s="754"/>
      <c r="AL10" s="754"/>
      <c r="AM10" s="754"/>
      <c r="AN10" s="754"/>
      <c r="AO10" s="754"/>
      <c r="AP10" s="754"/>
      <c r="AQ10" s="754"/>
      <c r="AR10" s="754"/>
      <c r="AS10" s="754"/>
      <c r="AT10" s="754"/>
      <c r="AU10" s="754"/>
      <c r="AV10" s="754"/>
      <c r="AW10" s="754"/>
      <c r="AX10" s="754"/>
      <c r="AY10" s="754"/>
      <c r="AZ10" s="754"/>
      <c r="BA10" s="754"/>
      <c r="BB10" s="754"/>
      <c r="BC10" s="754"/>
      <c r="BD10" s="754"/>
      <c r="BE10" s="754"/>
      <c r="BF10" s="754"/>
      <c r="BG10" s="754"/>
      <c r="BH10" s="754"/>
      <c r="BI10" s="754"/>
      <c r="BJ10" s="755"/>
    </row>
    <row r="11" spans="1:62" ht="18" hidden="1" customHeight="1">
      <c r="A11" s="914"/>
      <c r="B11" s="940"/>
      <c r="C11" s="942" t="s">
        <v>328</v>
      </c>
      <c r="D11" s="943"/>
      <c r="E11" s="943"/>
      <c r="F11" s="943"/>
      <c r="G11" s="943"/>
      <c r="H11" s="943"/>
      <c r="I11" s="943"/>
      <c r="J11" s="943"/>
      <c r="K11" s="943"/>
      <c r="L11" s="943"/>
      <c r="M11" s="943"/>
      <c r="N11" s="943"/>
      <c r="O11" s="943"/>
      <c r="P11" s="943"/>
      <c r="Q11" s="943"/>
      <c r="R11" s="943"/>
      <c r="S11" s="943"/>
      <c r="T11" s="943"/>
      <c r="U11" s="943"/>
      <c r="V11" s="943"/>
      <c r="W11" s="942" t="s">
        <v>329</v>
      </c>
      <c r="X11" s="943"/>
      <c r="Y11" s="943"/>
      <c r="Z11" s="943"/>
      <c r="AA11" s="943"/>
      <c r="AB11" s="943"/>
      <c r="AC11" s="914"/>
      <c r="AD11" s="948"/>
      <c r="AE11" s="949"/>
      <c r="AF11" s="950"/>
      <c r="AG11" s="756"/>
      <c r="AH11" s="757"/>
      <c r="AI11" s="757"/>
      <c r="AJ11" s="757"/>
      <c r="AK11" s="757"/>
      <c r="AL11" s="757"/>
      <c r="AM11" s="757"/>
      <c r="AN11" s="757"/>
      <c r="AO11" s="757"/>
      <c r="AP11" s="757"/>
      <c r="AQ11" s="757"/>
      <c r="AR11" s="757"/>
      <c r="AS11" s="757"/>
      <c r="AT11" s="757"/>
      <c r="AU11" s="757"/>
      <c r="AV11" s="757"/>
      <c r="AW11" s="757"/>
      <c r="AX11" s="757"/>
      <c r="AY11" s="757"/>
      <c r="AZ11" s="757"/>
      <c r="BA11" s="757"/>
      <c r="BB11" s="757"/>
      <c r="BC11" s="757"/>
      <c r="BD11" s="757"/>
      <c r="BE11" s="757"/>
      <c r="BF11" s="757"/>
      <c r="BG11" s="757"/>
      <c r="BH11" s="757"/>
      <c r="BI11" s="757"/>
      <c r="BJ11" s="758"/>
    </row>
    <row r="12" spans="1:62" ht="44.25" customHeight="1">
      <c r="A12" s="914"/>
      <c r="B12" s="940"/>
      <c r="C12" s="962" t="s">
        <v>227</v>
      </c>
      <c r="D12" s="963"/>
      <c r="E12" s="964"/>
      <c r="F12" s="942" t="s">
        <v>228</v>
      </c>
      <c r="G12" s="943"/>
      <c r="H12" s="943"/>
      <c r="I12" s="944"/>
      <c r="J12" s="942" t="s">
        <v>229</v>
      </c>
      <c r="K12" s="943"/>
      <c r="L12" s="944"/>
      <c r="M12" s="967" t="s">
        <v>330</v>
      </c>
      <c r="N12" s="968"/>
      <c r="O12" s="968"/>
      <c r="P12" s="969"/>
      <c r="Q12" s="942" t="s">
        <v>230</v>
      </c>
      <c r="R12" s="943"/>
      <c r="S12" s="943"/>
      <c r="T12" s="942" t="s">
        <v>331</v>
      </c>
      <c r="U12" s="943"/>
      <c r="V12" s="944"/>
      <c r="W12" s="942" t="s">
        <v>332</v>
      </c>
      <c r="X12" s="943"/>
      <c r="Y12" s="944"/>
      <c r="Z12" s="942" t="s">
        <v>333</v>
      </c>
      <c r="AA12" s="943"/>
      <c r="AB12" s="944"/>
      <c r="AC12" s="914"/>
      <c r="AD12" s="948"/>
      <c r="AE12" s="949"/>
      <c r="AF12" s="950"/>
      <c r="AG12" s="750" t="s">
        <v>340</v>
      </c>
      <c r="AH12" s="751"/>
      <c r="AI12" s="751"/>
      <c r="AJ12" s="751"/>
      <c r="AK12" s="751"/>
      <c r="AL12" s="751"/>
      <c r="AM12" s="751"/>
      <c r="AN12" s="751"/>
      <c r="AO12" s="752"/>
      <c r="AP12" s="143"/>
      <c r="AQ12" s="750" t="s">
        <v>402</v>
      </c>
      <c r="AR12" s="751"/>
      <c r="AS12" s="751"/>
      <c r="AT12" s="751"/>
      <c r="AU12" s="752"/>
      <c r="AV12" s="750" t="s">
        <v>401</v>
      </c>
      <c r="AW12" s="751"/>
      <c r="AX12" s="751"/>
      <c r="AY12" s="751"/>
      <c r="AZ12" s="752"/>
      <c r="BA12" s="977" t="s">
        <v>436</v>
      </c>
      <c r="BB12" s="978"/>
      <c r="BC12" s="978"/>
      <c r="BD12" s="978"/>
      <c r="BE12" s="978"/>
      <c r="BF12" s="978"/>
      <c r="BG12" s="978"/>
      <c r="BH12" s="978"/>
      <c r="BI12" s="978"/>
      <c r="BJ12" s="979"/>
    </row>
    <row r="13" spans="1:62" ht="81.75" customHeight="1">
      <c r="A13" s="914"/>
      <c r="B13" s="940"/>
      <c r="C13" s="982" t="s">
        <v>334</v>
      </c>
      <c r="D13" s="982" t="s">
        <v>335</v>
      </c>
      <c r="E13" s="982" t="s">
        <v>336</v>
      </c>
      <c r="F13" s="982" t="s">
        <v>334</v>
      </c>
      <c r="G13" s="982" t="s">
        <v>335</v>
      </c>
      <c r="H13" s="982" t="s">
        <v>336</v>
      </c>
      <c r="I13" s="913" t="s">
        <v>337</v>
      </c>
      <c r="J13" s="982" t="s">
        <v>334</v>
      </c>
      <c r="K13" s="967" t="s">
        <v>338</v>
      </c>
      <c r="L13" s="982" t="s">
        <v>336</v>
      </c>
      <c r="M13" s="982" t="s">
        <v>334</v>
      </c>
      <c r="N13" s="967" t="s">
        <v>338</v>
      </c>
      <c r="O13" s="982" t="s">
        <v>336</v>
      </c>
      <c r="P13" s="913" t="s">
        <v>337</v>
      </c>
      <c r="Q13" s="982" t="s">
        <v>334</v>
      </c>
      <c r="R13" s="967" t="s">
        <v>338</v>
      </c>
      <c r="S13" s="913" t="s">
        <v>336</v>
      </c>
      <c r="T13" s="982" t="s">
        <v>334</v>
      </c>
      <c r="U13" s="967" t="s">
        <v>338</v>
      </c>
      <c r="V13" s="913" t="s">
        <v>336</v>
      </c>
      <c r="W13" s="982" t="s">
        <v>334</v>
      </c>
      <c r="X13" s="982" t="s">
        <v>335</v>
      </c>
      <c r="Y13" s="982" t="s">
        <v>336</v>
      </c>
      <c r="Z13" s="982" t="s">
        <v>334</v>
      </c>
      <c r="AA13" s="967" t="s">
        <v>338</v>
      </c>
      <c r="AB13" s="982" t="s">
        <v>336</v>
      </c>
      <c r="AC13" s="914"/>
      <c r="AD13" s="980" t="s">
        <v>339</v>
      </c>
      <c r="AE13" s="980" t="s">
        <v>294</v>
      </c>
      <c r="AF13" s="980" t="s">
        <v>295</v>
      </c>
      <c r="AG13" s="1008" t="s">
        <v>440</v>
      </c>
      <c r="AH13" s="1009"/>
      <c r="AI13" s="750" t="s">
        <v>501</v>
      </c>
      <c r="AJ13" s="752"/>
      <c r="AK13" s="750" t="s">
        <v>502</v>
      </c>
      <c r="AL13" s="752"/>
      <c r="AM13" s="750" t="s">
        <v>6</v>
      </c>
      <c r="AN13" s="752"/>
      <c r="AO13" s="750" t="s">
        <v>480</v>
      </c>
      <c r="AP13" s="752"/>
      <c r="AQ13" s="976" t="s">
        <v>440</v>
      </c>
      <c r="AR13" s="916" t="s">
        <v>501</v>
      </c>
      <c r="AS13" s="916" t="s">
        <v>502</v>
      </c>
      <c r="AT13" s="916" t="s">
        <v>6</v>
      </c>
      <c r="AU13" s="916" t="s">
        <v>480</v>
      </c>
      <c r="AV13" s="976" t="s">
        <v>440</v>
      </c>
      <c r="AW13" s="916" t="s">
        <v>501</v>
      </c>
      <c r="AX13" s="916" t="s">
        <v>502</v>
      </c>
      <c r="AY13" s="916" t="s">
        <v>6</v>
      </c>
      <c r="AZ13" s="916" t="s">
        <v>480</v>
      </c>
      <c r="BA13" s="976" t="s">
        <v>494</v>
      </c>
      <c r="BB13" s="976"/>
      <c r="BC13" s="976"/>
      <c r="BD13" s="976"/>
      <c r="BE13" s="976"/>
      <c r="BF13" s="976" t="s">
        <v>403</v>
      </c>
      <c r="BG13" s="976"/>
      <c r="BH13" s="976"/>
      <c r="BI13" s="976"/>
      <c r="BJ13" s="976"/>
    </row>
    <row r="14" spans="1:62" ht="18" customHeight="1">
      <c r="A14" s="914"/>
      <c r="B14" s="940"/>
      <c r="C14" s="982"/>
      <c r="D14" s="982"/>
      <c r="E14" s="982"/>
      <c r="F14" s="982"/>
      <c r="G14" s="982"/>
      <c r="H14" s="982"/>
      <c r="I14" s="914"/>
      <c r="J14" s="982"/>
      <c r="K14" s="986"/>
      <c r="L14" s="982"/>
      <c r="M14" s="982"/>
      <c r="N14" s="986"/>
      <c r="O14" s="982"/>
      <c r="P14" s="914"/>
      <c r="Q14" s="982"/>
      <c r="R14" s="986"/>
      <c r="S14" s="914"/>
      <c r="T14" s="982"/>
      <c r="U14" s="986"/>
      <c r="V14" s="914"/>
      <c r="W14" s="982"/>
      <c r="X14" s="982"/>
      <c r="Y14" s="982"/>
      <c r="Z14" s="982"/>
      <c r="AA14" s="986"/>
      <c r="AB14" s="982"/>
      <c r="AC14" s="914"/>
      <c r="AD14" s="980"/>
      <c r="AE14" s="980"/>
      <c r="AF14" s="980"/>
      <c r="AG14" s="916" t="s">
        <v>437</v>
      </c>
      <c r="AH14" s="916" t="s">
        <v>438</v>
      </c>
      <c r="AI14" s="976" t="s">
        <v>322</v>
      </c>
      <c r="AJ14" s="976" t="s">
        <v>321</v>
      </c>
      <c r="AK14" s="976" t="s">
        <v>322</v>
      </c>
      <c r="AL14" s="976" t="s">
        <v>321</v>
      </c>
      <c r="AM14" s="976" t="s">
        <v>322</v>
      </c>
      <c r="AN14" s="976" t="s">
        <v>321</v>
      </c>
      <c r="AO14" s="976" t="s">
        <v>322</v>
      </c>
      <c r="AP14" s="976" t="s">
        <v>321</v>
      </c>
      <c r="AQ14" s="976"/>
      <c r="AR14" s="917"/>
      <c r="AS14" s="917"/>
      <c r="AT14" s="917"/>
      <c r="AU14" s="917"/>
      <c r="AV14" s="976"/>
      <c r="AW14" s="917"/>
      <c r="AX14" s="917"/>
      <c r="AY14" s="917"/>
      <c r="AZ14" s="917"/>
      <c r="BA14" s="973" t="s">
        <v>440</v>
      </c>
      <c r="BB14" s="916" t="s">
        <v>501</v>
      </c>
      <c r="BC14" s="916" t="s">
        <v>502</v>
      </c>
      <c r="BD14" s="916" t="s">
        <v>6</v>
      </c>
      <c r="BE14" s="916" t="s">
        <v>480</v>
      </c>
      <c r="BF14" s="973" t="s">
        <v>440</v>
      </c>
      <c r="BG14" s="916" t="s">
        <v>501</v>
      </c>
      <c r="BH14" s="916" t="s">
        <v>502</v>
      </c>
      <c r="BI14" s="916" t="s">
        <v>6</v>
      </c>
      <c r="BJ14" s="916" t="s">
        <v>480</v>
      </c>
    </row>
    <row r="15" spans="1:62" ht="78" customHeight="1">
      <c r="A15" s="914"/>
      <c r="B15" s="940"/>
      <c r="C15" s="982"/>
      <c r="D15" s="982"/>
      <c r="E15" s="982"/>
      <c r="F15" s="982"/>
      <c r="G15" s="982"/>
      <c r="H15" s="982"/>
      <c r="I15" s="914"/>
      <c r="J15" s="982"/>
      <c r="K15" s="986"/>
      <c r="L15" s="982"/>
      <c r="M15" s="982"/>
      <c r="N15" s="986"/>
      <c r="O15" s="982"/>
      <c r="P15" s="914"/>
      <c r="Q15" s="982"/>
      <c r="R15" s="986"/>
      <c r="S15" s="914"/>
      <c r="T15" s="982"/>
      <c r="U15" s="986"/>
      <c r="V15" s="914"/>
      <c r="W15" s="982"/>
      <c r="X15" s="982"/>
      <c r="Y15" s="982"/>
      <c r="Z15" s="982"/>
      <c r="AA15" s="986"/>
      <c r="AB15" s="982"/>
      <c r="AC15" s="914"/>
      <c r="AD15" s="980"/>
      <c r="AE15" s="980"/>
      <c r="AF15" s="980"/>
      <c r="AG15" s="917"/>
      <c r="AH15" s="917"/>
      <c r="AI15" s="976"/>
      <c r="AJ15" s="976"/>
      <c r="AK15" s="976"/>
      <c r="AL15" s="976"/>
      <c r="AM15" s="976"/>
      <c r="AN15" s="976"/>
      <c r="AO15" s="976"/>
      <c r="AP15" s="976"/>
      <c r="AQ15" s="976"/>
      <c r="AR15" s="917"/>
      <c r="AS15" s="917"/>
      <c r="AT15" s="917"/>
      <c r="AU15" s="917"/>
      <c r="AV15" s="976"/>
      <c r="AW15" s="917"/>
      <c r="AX15" s="917"/>
      <c r="AY15" s="917"/>
      <c r="AZ15" s="917"/>
      <c r="BA15" s="974"/>
      <c r="BB15" s="917"/>
      <c r="BC15" s="917"/>
      <c r="BD15" s="917"/>
      <c r="BE15" s="917"/>
      <c r="BF15" s="974"/>
      <c r="BG15" s="917"/>
      <c r="BH15" s="917"/>
      <c r="BI15" s="917"/>
      <c r="BJ15" s="917"/>
    </row>
    <row r="16" spans="1:62" ht="18" hidden="1" customHeight="1">
      <c r="A16" s="914"/>
      <c r="B16" s="940"/>
      <c r="C16" s="982"/>
      <c r="D16" s="982"/>
      <c r="E16" s="982"/>
      <c r="F16" s="982"/>
      <c r="G16" s="982"/>
      <c r="H16" s="982"/>
      <c r="I16" s="914"/>
      <c r="J16" s="982"/>
      <c r="K16" s="986"/>
      <c r="L16" s="982"/>
      <c r="M16" s="982"/>
      <c r="N16" s="986"/>
      <c r="O16" s="982"/>
      <c r="P16" s="914"/>
      <c r="Q16" s="982"/>
      <c r="R16" s="986"/>
      <c r="S16" s="914"/>
      <c r="T16" s="982"/>
      <c r="U16" s="986"/>
      <c r="V16" s="914"/>
      <c r="W16" s="982"/>
      <c r="X16" s="982"/>
      <c r="Y16" s="982"/>
      <c r="Z16" s="982"/>
      <c r="AA16" s="986"/>
      <c r="AB16" s="982"/>
      <c r="AC16" s="914"/>
      <c r="AD16" s="980"/>
      <c r="AE16" s="980"/>
      <c r="AF16" s="980"/>
      <c r="AG16" s="917"/>
      <c r="AH16" s="917"/>
      <c r="AI16" s="976"/>
      <c r="AJ16" s="976"/>
      <c r="AK16" s="976"/>
      <c r="AL16" s="976"/>
      <c r="AM16" s="976"/>
      <c r="AN16" s="976"/>
      <c r="AO16" s="976"/>
      <c r="AP16" s="976"/>
      <c r="AQ16" s="976"/>
      <c r="AR16" s="917"/>
      <c r="AS16" s="917"/>
      <c r="AT16" s="917"/>
      <c r="AU16" s="917"/>
      <c r="AV16" s="976"/>
      <c r="AW16" s="917"/>
      <c r="AX16" s="917"/>
      <c r="AY16" s="917"/>
      <c r="AZ16" s="917"/>
      <c r="BA16" s="974"/>
      <c r="BB16" s="917"/>
      <c r="BC16" s="917"/>
      <c r="BD16" s="917"/>
      <c r="BE16" s="917"/>
      <c r="BF16" s="974"/>
      <c r="BG16" s="917"/>
      <c r="BH16" s="917"/>
      <c r="BI16" s="917"/>
      <c r="BJ16" s="917"/>
    </row>
    <row r="17" spans="1:62" ht="18" hidden="1" customHeight="1">
      <c r="A17" s="914"/>
      <c r="B17" s="940"/>
      <c r="C17" s="982"/>
      <c r="D17" s="982"/>
      <c r="E17" s="982"/>
      <c r="F17" s="982"/>
      <c r="G17" s="982"/>
      <c r="H17" s="982"/>
      <c r="I17" s="914"/>
      <c r="J17" s="982"/>
      <c r="K17" s="986"/>
      <c r="L17" s="982"/>
      <c r="M17" s="982"/>
      <c r="N17" s="986"/>
      <c r="O17" s="982"/>
      <c r="P17" s="914"/>
      <c r="Q17" s="982"/>
      <c r="R17" s="986"/>
      <c r="S17" s="914"/>
      <c r="T17" s="982"/>
      <c r="U17" s="986"/>
      <c r="V17" s="914"/>
      <c r="W17" s="982"/>
      <c r="X17" s="982"/>
      <c r="Y17" s="982"/>
      <c r="Z17" s="982"/>
      <c r="AA17" s="986"/>
      <c r="AB17" s="982"/>
      <c r="AC17" s="914"/>
      <c r="AD17" s="980"/>
      <c r="AE17" s="980"/>
      <c r="AF17" s="980"/>
      <c r="AG17" s="917"/>
      <c r="AH17" s="917"/>
      <c r="AI17" s="976"/>
      <c r="AJ17" s="976"/>
      <c r="AK17" s="976"/>
      <c r="AL17" s="976"/>
      <c r="AM17" s="976"/>
      <c r="AN17" s="976"/>
      <c r="AO17" s="976"/>
      <c r="AP17" s="976"/>
      <c r="AQ17" s="976"/>
      <c r="AR17" s="917"/>
      <c r="AS17" s="917"/>
      <c r="AT17" s="917"/>
      <c r="AU17" s="917"/>
      <c r="AV17" s="976"/>
      <c r="AW17" s="917"/>
      <c r="AX17" s="917"/>
      <c r="AY17" s="917"/>
      <c r="AZ17" s="917"/>
      <c r="BA17" s="974"/>
      <c r="BB17" s="917"/>
      <c r="BC17" s="917"/>
      <c r="BD17" s="917"/>
      <c r="BE17" s="917"/>
      <c r="BF17" s="974"/>
      <c r="BG17" s="917"/>
      <c r="BH17" s="917"/>
      <c r="BI17" s="917"/>
      <c r="BJ17" s="917"/>
    </row>
    <row r="18" spans="1:62" ht="18" hidden="1" customHeight="1">
      <c r="A18" s="915"/>
      <c r="B18" s="941"/>
      <c r="C18" s="982"/>
      <c r="D18" s="982"/>
      <c r="E18" s="982"/>
      <c r="F18" s="982"/>
      <c r="G18" s="982"/>
      <c r="H18" s="982"/>
      <c r="I18" s="915"/>
      <c r="J18" s="982"/>
      <c r="K18" s="970"/>
      <c r="L18" s="982"/>
      <c r="M18" s="982"/>
      <c r="N18" s="970"/>
      <c r="O18" s="982"/>
      <c r="P18" s="915"/>
      <c r="Q18" s="982"/>
      <c r="R18" s="970"/>
      <c r="S18" s="915"/>
      <c r="T18" s="982"/>
      <c r="U18" s="970"/>
      <c r="V18" s="915"/>
      <c r="W18" s="982"/>
      <c r="X18" s="982"/>
      <c r="Y18" s="982"/>
      <c r="Z18" s="982"/>
      <c r="AA18" s="970"/>
      <c r="AB18" s="982"/>
      <c r="AC18" s="915"/>
      <c r="AD18" s="980"/>
      <c r="AE18" s="980"/>
      <c r="AF18" s="980"/>
      <c r="AG18" s="918"/>
      <c r="AH18" s="918"/>
      <c r="AI18" s="976"/>
      <c r="AJ18" s="976"/>
      <c r="AK18" s="976"/>
      <c r="AL18" s="976"/>
      <c r="AM18" s="976"/>
      <c r="AN18" s="976"/>
      <c r="AO18" s="976"/>
      <c r="AP18" s="976"/>
      <c r="AQ18" s="976"/>
      <c r="AR18" s="918"/>
      <c r="AS18" s="918"/>
      <c r="AT18" s="918"/>
      <c r="AU18" s="918"/>
      <c r="AV18" s="976"/>
      <c r="AW18" s="918"/>
      <c r="AX18" s="918"/>
      <c r="AY18" s="918"/>
      <c r="AZ18" s="918"/>
      <c r="BA18" s="975"/>
      <c r="BB18" s="918"/>
      <c r="BC18" s="918"/>
      <c r="BD18" s="918"/>
      <c r="BE18" s="918"/>
      <c r="BF18" s="975"/>
      <c r="BG18" s="918"/>
      <c r="BH18" s="918"/>
      <c r="BI18" s="918"/>
      <c r="BJ18" s="918"/>
    </row>
    <row r="19" spans="1:62" ht="18" customHeight="1">
      <c r="A19" s="8">
        <v>1</v>
      </c>
      <c r="B19" s="9" t="s">
        <v>233</v>
      </c>
      <c r="C19" s="36">
        <v>3</v>
      </c>
      <c r="D19" s="36">
        <v>4</v>
      </c>
      <c r="E19" s="36">
        <v>5</v>
      </c>
      <c r="F19" s="36">
        <v>6</v>
      </c>
      <c r="G19" s="36">
        <v>7</v>
      </c>
      <c r="H19" s="36">
        <v>8</v>
      </c>
      <c r="I19" s="36">
        <v>9</v>
      </c>
      <c r="J19" s="36">
        <v>10</v>
      </c>
      <c r="K19" s="36">
        <v>11</v>
      </c>
      <c r="L19" s="36">
        <v>12</v>
      </c>
      <c r="M19" s="36">
        <v>13</v>
      </c>
      <c r="N19" s="36">
        <v>14</v>
      </c>
      <c r="O19" s="36">
        <v>15</v>
      </c>
      <c r="P19" s="36">
        <v>16</v>
      </c>
      <c r="Q19" s="36">
        <v>17</v>
      </c>
      <c r="R19" s="36">
        <v>18</v>
      </c>
      <c r="S19" s="36">
        <v>19</v>
      </c>
      <c r="T19" s="36">
        <v>20</v>
      </c>
      <c r="U19" s="36">
        <v>21</v>
      </c>
      <c r="V19" s="36">
        <v>22</v>
      </c>
      <c r="W19" s="36">
        <v>23</v>
      </c>
      <c r="X19" s="36">
        <v>24</v>
      </c>
      <c r="Y19" s="36">
        <v>25</v>
      </c>
      <c r="Z19" s="36">
        <v>26</v>
      </c>
      <c r="AA19" s="36">
        <v>27</v>
      </c>
      <c r="AB19" s="36">
        <v>28</v>
      </c>
      <c r="AC19" s="36">
        <v>29</v>
      </c>
      <c r="AD19" s="36">
        <v>30</v>
      </c>
      <c r="AE19" s="7"/>
      <c r="AF19" s="7"/>
      <c r="AG19" s="144">
        <v>35</v>
      </c>
      <c r="AH19" s="144"/>
      <c r="AI19" s="144"/>
      <c r="AJ19" s="144"/>
      <c r="AK19" s="144"/>
      <c r="AL19" s="144"/>
      <c r="AM19" s="144"/>
      <c r="AN19" s="144"/>
      <c r="AO19" s="144"/>
      <c r="AP19" s="144"/>
      <c r="AQ19" s="144">
        <v>36</v>
      </c>
      <c r="AR19" s="144"/>
      <c r="AS19" s="144"/>
      <c r="AT19" s="144"/>
      <c r="AU19" s="144"/>
      <c r="AV19" s="144"/>
      <c r="AW19" s="144"/>
      <c r="AX19" s="144"/>
      <c r="AY19" s="144"/>
      <c r="AZ19" s="144"/>
      <c r="BA19" s="144"/>
      <c r="BB19" s="144"/>
      <c r="BC19" s="144"/>
      <c r="BD19" s="144"/>
      <c r="BE19" s="144"/>
      <c r="BF19" s="680"/>
      <c r="BG19" s="680"/>
      <c r="BH19" s="680"/>
      <c r="BI19" s="680"/>
      <c r="BJ19" s="680"/>
    </row>
    <row r="20" spans="1:62" ht="48">
      <c r="A20" s="110" t="s">
        <v>382</v>
      </c>
      <c r="B20" s="10">
        <v>6500</v>
      </c>
      <c r="C20" s="8" t="s">
        <v>234</v>
      </c>
      <c r="D20" s="8" t="s">
        <v>234</v>
      </c>
      <c r="E20" s="8" t="s">
        <v>234</v>
      </c>
      <c r="F20" s="8" t="s">
        <v>234</v>
      </c>
      <c r="G20" s="8" t="s">
        <v>234</v>
      </c>
      <c r="H20" s="8" t="s">
        <v>234</v>
      </c>
      <c r="I20" s="8" t="s">
        <v>234</v>
      </c>
      <c r="J20" s="8" t="s">
        <v>234</v>
      </c>
      <c r="K20" s="8" t="s">
        <v>234</v>
      </c>
      <c r="L20" s="8" t="s">
        <v>234</v>
      </c>
      <c r="M20" s="8" t="s">
        <v>234</v>
      </c>
      <c r="N20" s="8" t="s">
        <v>234</v>
      </c>
      <c r="O20" s="8" t="s">
        <v>234</v>
      </c>
      <c r="P20" s="8" t="s">
        <v>234</v>
      </c>
      <c r="Q20" s="11" t="s">
        <v>234</v>
      </c>
      <c r="R20" s="11" t="s">
        <v>234</v>
      </c>
      <c r="S20" s="11" t="s">
        <v>234</v>
      </c>
      <c r="T20" s="11" t="s">
        <v>234</v>
      </c>
      <c r="U20" s="11" t="s">
        <v>234</v>
      </c>
      <c r="V20" s="11" t="s">
        <v>234</v>
      </c>
      <c r="W20" s="8" t="s">
        <v>234</v>
      </c>
      <c r="X20" s="8" t="s">
        <v>234</v>
      </c>
      <c r="Y20" s="8" t="s">
        <v>234</v>
      </c>
      <c r="Z20" s="8" t="s">
        <v>234</v>
      </c>
      <c r="AA20" s="8" t="s">
        <v>234</v>
      </c>
      <c r="AB20" s="8" t="s">
        <v>234</v>
      </c>
      <c r="AC20" s="8" t="s">
        <v>234</v>
      </c>
      <c r="AD20" s="8" t="s">
        <v>234</v>
      </c>
      <c r="AE20" s="8"/>
      <c r="AF20" s="8"/>
      <c r="AG20" s="147">
        <f t="shared" ref="AG20:AV20" si="0">AG21+AG105+AG124+AG139+AG154+AG165</f>
        <v>12298</v>
      </c>
      <c r="AH20" s="147">
        <f t="shared" si="0"/>
        <v>11591.6</v>
      </c>
      <c r="AI20" s="147">
        <f t="shared" si="0"/>
        <v>224.2</v>
      </c>
      <c r="AJ20" s="147">
        <f t="shared" si="0"/>
        <v>224.2</v>
      </c>
      <c r="AK20" s="147">
        <f t="shared" si="0"/>
        <v>6112.4</v>
      </c>
      <c r="AL20" s="147">
        <f t="shared" si="0"/>
        <v>6109.0999999999995</v>
      </c>
      <c r="AM20" s="147">
        <f t="shared" si="0"/>
        <v>0</v>
      </c>
      <c r="AN20" s="147"/>
      <c r="AO20" s="147">
        <f t="shared" si="0"/>
        <v>5961.4</v>
      </c>
      <c r="AP20" s="147">
        <f t="shared" si="0"/>
        <v>5258.2999999999993</v>
      </c>
      <c r="AQ20" s="147">
        <f t="shared" si="0"/>
        <v>10857.2</v>
      </c>
      <c r="AR20" s="147">
        <f t="shared" si="0"/>
        <v>204.5</v>
      </c>
      <c r="AS20" s="147">
        <f t="shared" si="0"/>
        <v>3397.8</v>
      </c>
      <c r="AT20" s="147">
        <f t="shared" si="0"/>
        <v>0</v>
      </c>
      <c r="AU20" s="147">
        <f t="shared" si="0"/>
        <v>7254.9</v>
      </c>
      <c r="AV20" s="147">
        <f t="shared" si="0"/>
        <v>7318.5</v>
      </c>
      <c r="AW20" s="147">
        <f t="shared" ref="AW20:BE20" si="1">AW21+AW105+AW124+AW139+AW154+AW165</f>
        <v>210.3</v>
      </c>
      <c r="AX20" s="147">
        <f t="shared" si="1"/>
        <v>858.8</v>
      </c>
      <c r="AY20" s="147">
        <f t="shared" si="1"/>
        <v>0</v>
      </c>
      <c r="AZ20" s="147">
        <f t="shared" si="1"/>
        <v>6249.4</v>
      </c>
      <c r="BA20" s="147">
        <f t="shared" si="1"/>
        <v>7206</v>
      </c>
      <c r="BB20" s="147">
        <f t="shared" si="1"/>
        <v>218.1</v>
      </c>
      <c r="BC20" s="147">
        <f t="shared" si="1"/>
        <v>858.8</v>
      </c>
      <c r="BD20" s="147">
        <f t="shared" si="1"/>
        <v>0</v>
      </c>
      <c r="BE20" s="147">
        <f t="shared" si="1"/>
        <v>6129.1</v>
      </c>
      <c r="BF20" s="147">
        <f>BF21+BF105+BF124+BF139+BF154+BF165</f>
        <v>7206</v>
      </c>
      <c r="BG20" s="147">
        <f>BG21+BG105+BG124+BG139+BG154+BG165</f>
        <v>218.1</v>
      </c>
      <c r="BH20" s="147">
        <f>BH21+BH105+BH124+BH139+BH154+BH165</f>
        <v>858.8</v>
      </c>
      <c r="BI20" s="147">
        <f>BI21+BI105+BI124+BI139+BI154+BI165</f>
        <v>0</v>
      </c>
      <c r="BJ20" s="147">
        <f>BJ21+BJ105+BJ124+BJ139+BJ154+BJ165</f>
        <v>6129.1</v>
      </c>
    </row>
    <row r="21" spans="1:62" ht="72">
      <c r="A21" s="111" t="s">
        <v>236</v>
      </c>
      <c r="B21" s="10">
        <v>6501</v>
      </c>
      <c r="C21" s="13" t="s">
        <v>234</v>
      </c>
      <c r="D21" s="8" t="s">
        <v>234</v>
      </c>
      <c r="E21" s="8" t="s">
        <v>234</v>
      </c>
      <c r="F21" s="8" t="s">
        <v>234</v>
      </c>
      <c r="G21" s="8" t="s">
        <v>234</v>
      </c>
      <c r="H21" s="8" t="s">
        <v>234</v>
      </c>
      <c r="I21" s="8" t="s">
        <v>234</v>
      </c>
      <c r="J21" s="8" t="s">
        <v>234</v>
      </c>
      <c r="K21" s="8" t="s">
        <v>234</v>
      </c>
      <c r="L21" s="8" t="s">
        <v>234</v>
      </c>
      <c r="M21" s="8" t="s">
        <v>234</v>
      </c>
      <c r="N21" s="8" t="s">
        <v>234</v>
      </c>
      <c r="O21" s="8" t="s">
        <v>234</v>
      </c>
      <c r="P21" s="8" t="s">
        <v>234</v>
      </c>
      <c r="Q21" s="11" t="s">
        <v>234</v>
      </c>
      <c r="R21" s="11" t="s">
        <v>234</v>
      </c>
      <c r="S21" s="11" t="s">
        <v>234</v>
      </c>
      <c r="T21" s="11" t="s">
        <v>234</v>
      </c>
      <c r="U21" s="11" t="s">
        <v>234</v>
      </c>
      <c r="V21" s="11" t="s">
        <v>234</v>
      </c>
      <c r="W21" s="11" t="s">
        <v>234</v>
      </c>
      <c r="X21" s="8" t="s">
        <v>234</v>
      </c>
      <c r="Y21" s="8" t="s">
        <v>234</v>
      </c>
      <c r="Z21" s="8" t="s">
        <v>234</v>
      </c>
      <c r="AA21" s="8" t="s">
        <v>234</v>
      </c>
      <c r="AB21" s="8" t="s">
        <v>234</v>
      </c>
      <c r="AC21" s="8" t="s">
        <v>234</v>
      </c>
      <c r="AD21" s="8" t="s">
        <v>234</v>
      </c>
      <c r="AE21" s="8"/>
      <c r="AF21" s="8"/>
      <c r="AG21" s="146">
        <f t="shared" ref="AG21:AV21" si="2">AG22+AG67</f>
        <v>9277.5</v>
      </c>
      <c r="AH21" s="146">
        <f t="shared" si="2"/>
        <v>8791.1</v>
      </c>
      <c r="AI21" s="146">
        <f t="shared" si="2"/>
        <v>0</v>
      </c>
      <c r="AJ21" s="146">
        <f t="shared" si="2"/>
        <v>0</v>
      </c>
      <c r="AK21" s="146">
        <f t="shared" si="2"/>
        <v>6112.4</v>
      </c>
      <c r="AL21" s="146">
        <f t="shared" si="2"/>
        <v>6109.0999999999995</v>
      </c>
      <c r="AM21" s="146">
        <f t="shared" si="2"/>
        <v>0</v>
      </c>
      <c r="AN21" s="146"/>
      <c r="AO21" s="146">
        <f t="shared" si="2"/>
        <v>3165.1</v>
      </c>
      <c r="AP21" s="146">
        <f t="shared" si="2"/>
        <v>2682</v>
      </c>
      <c r="AQ21" s="148">
        <f t="shared" si="2"/>
        <v>7764.5</v>
      </c>
      <c r="AR21" s="148">
        <f t="shared" si="2"/>
        <v>0</v>
      </c>
      <c r="AS21" s="148">
        <f t="shared" si="2"/>
        <v>3397.8</v>
      </c>
      <c r="AT21" s="148">
        <f t="shared" si="2"/>
        <v>0</v>
      </c>
      <c r="AU21" s="148">
        <f t="shared" si="2"/>
        <v>4366.7</v>
      </c>
      <c r="AV21" s="145">
        <f t="shared" si="2"/>
        <v>4063.7</v>
      </c>
      <c r="AW21" s="145">
        <f t="shared" ref="AW21:BE21" si="3">AW22+AW67</f>
        <v>0</v>
      </c>
      <c r="AX21" s="145">
        <f t="shared" si="3"/>
        <v>858.8</v>
      </c>
      <c r="AY21" s="145">
        <f t="shared" si="3"/>
        <v>0</v>
      </c>
      <c r="AZ21" s="145">
        <f t="shared" si="3"/>
        <v>3204.8999999999996</v>
      </c>
      <c r="BA21" s="148">
        <f t="shared" si="3"/>
        <v>3793.2</v>
      </c>
      <c r="BB21" s="148">
        <f t="shared" si="3"/>
        <v>0</v>
      </c>
      <c r="BC21" s="148">
        <f t="shared" si="3"/>
        <v>858.8</v>
      </c>
      <c r="BD21" s="148">
        <f t="shared" si="3"/>
        <v>0</v>
      </c>
      <c r="BE21" s="148">
        <f t="shared" si="3"/>
        <v>2934.4</v>
      </c>
      <c r="BF21" s="148">
        <f>BF22+BF67</f>
        <v>3793.2</v>
      </c>
      <c r="BG21" s="148">
        <f>BG22+BG67</f>
        <v>0</v>
      </c>
      <c r="BH21" s="148">
        <f>BH22+BH67</f>
        <v>858.8</v>
      </c>
      <c r="BI21" s="148">
        <f>BI22+BI67</f>
        <v>0</v>
      </c>
      <c r="BJ21" s="148">
        <f>BJ22+BJ67</f>
        <v>2934.4</v>
      </c>
    </row>
    <row r="22" spans="1:62" s="40" customFormat="1" ht="60">
      <c r="A22" s="116" t="s">
        <v>476</v>
      </c>
      <c r="B22" s="33">
        <v>6502</v>
      </c>
      <c r="C22" s="41" t="s">
        <v>234</v>
      </c>
      <c r="D22" s="38" t="s">
        <v>234</v>
      </c>
      <c r="E22" s="38" t="s">
        <v>234</v>
      </c>
      <c r="F22" s="38" t="s">
        <v>234</v>
      </c>
      <c r="G22" s="38" t="s">
        <v>234</v>
      </c>
      <c r="H22" s="38" t="s">
        <v>234</v>
      </c>
      <c r="I22" s="38" t="s">
        <v>234</v>
      </c>
      <c r="J22" s="38" t="s">
        <v>234</v>
      </c>
      <c r="K22" s="38" t="s">
        <v>234</v>
      </c>
      <c r="L22" s="38" t="s">
        <v>234</v>
      </c>
      <c r="M22" s="38" t="s">
        <v>234</v>
      </c>
      <c r="N22" s="38" t="s">
        <v>234</v>
      </c>
      <c r="O22" s="38" t="s">
        <v>234</v>
      </c>
      <c r="P22" s="38" t="s">
        <v>234</v>
      </c>
      <c r="Q22" s="39" t="s">
        <v>234</v>
      </c>
      <c r="R22" s="39" t="s">
        <v>234</v>
      </c>
      <c r="S22" s="39" t="s">
        <v>234</v>
      </c>
      <c r="T22" s="39" t="s">
        <v>234</v>
      </c>
      <c r="U22" s="39" t="s">
        <v>234</v>
      </c>
      <c r="V22" s="39" t="s">
        <v>234</v>
      </c>
      <c r="W22" s="39" t="s">
        <v>234</v>
      </c>
      <c r="X22" s="38" t="s">
        <v>234</v>
      </c>
      <c r="Y22" s="38" t="s">
        <v>234</v>
      </c>
      <c r="Z22" s="38" t="s">
        <v>234</v>
      </c>
      <c r="AA22" s="38" t="s">
        <v>234</v>
      </c>
      <c r="AB22" s="38" t="s">
        <v>234</v>
      </c>
      <c r="AC22" s="38" t="s">
        <v>234</v>
      </c>
      <c r="AD22" s="38" t="s">
        <v>234</v>
      </c>
      <c r="AE22" s="38"/>
      <c r="AF22" s="38"/>
      <c r="AG22" s="150">
        <f t="shared" ref="AG22:AM22" si="4">AG26+AG29+AG31+AG32+AG37+AG52+AG55+AG64+AG65+AG66+AG53</f>
        <v>6205.4</v>
      </c>
      <c r="AH22" s="150">
        <f t="shared" si="4"/>
        <v>5943</v>
      </c>
      <c r="AI22" s="150">
        <f t="shared" si="4"/>
        <v>0</v>
      </c>
      <c r="AJ22" s="150">
        <f t="shared" si="4"/>
        <v>0</v>
      </c>
      <c r="AK22" s="150">
        <f t="shared" si="4"/>
        <v>3935.7</v>
      </c>
      <c r="AL22" s="150">
        <f t="shared" si="4"/>
        <v>3932.3999999999996</v>
      </c>
      <c r="AM22" s="150">
        <f t="shared" si="4"/>
        <v>0</v>
      </c>
      <c r="AN22" s="150"/>
      <c r="AO22" s="150">
        <f>AO26+AO29+AO31+AO32+AO37+AO52+AO55+AO64+AO65+AO66+AO53</f>
        <v>2269.6999999999998</v>
      </c>
      <c r="AP22" s="150">
        <f>AP26+AP29+AP31+AP32+AP37+AP52+AP55+AP64+AP65+AP66+AP53</f>
        <v>2010.6</v>
      </c>
      <c r="AQ22" s="149">
        <f>AQ25+AQ32+AQ37+AQ52+AQ55+AQ64+AQ65+AQ66+AQ53</f>
        <v>4136.5</v>
      </c>
      <c r="AR22" s="149">
        <f>AR25+AR32+AR37+AR52+AR55+AR64+AR65+AR66+AR53</f>
        <v>0</v>
      </c>
      <c r="AS22" s="149">
        <f>AS25+AS32+AS37+AS52+AS55+AS64+AS65+AS66+AS53</f>
        <v>2578.5</v>
      </c>
      <c r="AT22" s="149">
        <f>AT25+AT32+AT37+AT52+AT55+AT64+AT65+AT66+AT53</f>
        <v>0</v>
      </c>
      <c r="AU22" s="149">
        <f>AU25+AU32+AU37+AU52+AU55+AU64+AU65+AU66+AU53</f>
        <v>1558</v>
      </c>
      <c r="AV22" s="657">
        <f t="shared" ref="AV22:BE22" si="5">AV25+AV32+AV37+AV52+AV55+AV64+AV65+AV66</f>
        <v>1558</v>
      </c>
      <c r="AW22" s="657">
        <f t="shared" si="5"/>
        <v>0</v>
      </c>
      <c r="AX22" s="657">
        <f t="shared" si="5"/>
        <v>0</v>
      </c>
      <c r="AY22" s="657">
        <f t="shared" si="5"/>
        <v>0</v>
      </c>
      <c r="AZ22" s="657">
        <f t="shared" si="5"/>
        <v>1558</v>
      </c>
      <c r="BA22" s="149">
        <f t="shared" si="5"/>
        <v>1558</v>
      </c>
      <c r="BB22" s="149">
        <f t="shared" si="5"/>
        <v>0</v>
      </c>
      <c r="BC22" s="149">
        <f t="shared" si="5"/>
        <v>0</v>
      </c>
      <c r="BD22" s="149">
        <f t="shared" si="5"/>
        <v>0</v>
      </c>
      <c r="BE22" s="149">
        <f t="shared" si="5"/>
        <v>1558</v>
      </c>
      <c r="BF22" s="149">
        <f>BF25+BF32+BF37+BF52+BF55+BF64+BF65+BF66</f>
        <v>1558</v>
      </c>
      <c r="BG22" s="149">
        <f>BG25+BG32+BG37+BG52+BG55+BG64+BG65+BG66</f>
        <v>0</v>
      </c>
      <c r="BH22" s="149">
        <f>BH25+BH32+BH37+BH52+BH55+BH64+BH65+BH66</f>
        <v>0</v>
      </c>
      <c r="BI22" s="149">
        <f>BI25+BI32+BI37+BI52+BI55+BI64+BI65+BI66</f>
        <v>0</v>
      </c>
      <c r="BJ22" s="149">
        <f>BJ25+BJ32+BJ37+BJ52+BJ55+BJ64+BJ65+BJ66</f>
        <v>1558</v>
      </c>
    </row>
    <row r="23" spans="1:62" ht="10.5" customHeight="1">
      <c r="A23" s="112" t="s">
        <v>415</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52"/>
      <c r="AH23" s="152"/>
      <c r="AI23" s="152"/>
      <c r="AJ23" s="152"/>
      <c r="AK23" s="152"/>
      <c r="AL23" s="152"/>
      <c r="AM23" s="152"/>
      <c r="AN23" s="152"/>
      <c r="AO23" s="152"/>
      <c r="AP23" s="152"/>
      <c r="AQ23" s="151"/>
      <c r="AR23" s="151"/>
      <c r="AS23" s="151"/>
      <c r="AT23" s="151"/>
      <c r="AU23" s="151"/>
      <c r="AV23" s="658"/>
      <c r="AW23" s="658"/>
      <c r="AX23" s="658"/>
      <c r="AY23" s="658"/>
      <c r="AZ23" s="658"/>
      <c r="BA23" s="151"/>
      <c r="BB23" s="151"/>
      <c r="BC23" s="151"/>
      <c r="BD23" s="151"/>
      <c r="BE23" s="151"/>
      <c r="BF23" s="151"/>
      <c r="BG23" s="151"/>
      <c r="BH23" s="151"/>
      <c r="BI23" s="151"/>
      <c r="BJ23" s="151"/>
    </row>
    <row r="24" spans="1:62" hidden="1">
      <c r="A24" s="113" t="s">
        <v>416</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55"/>
      <c r="AH24" s="155"/>
      <c r="AI24" s="155"/>
      <c r="AJ24" s="155"/>
      <c r="AK24" s="155"/>
      <c r="AL24" s="155"/>
      <c r="AM24" s="155"/>
      <c r="AN24" s="155"/>
      <c r="AO24" s="155"/>
      <c r="AP24" s="155"/>
      <c r="AQ24" s="154"/>
      <c r="AR24" s="154"/>
      <c r="AS24" s="154"/>
      <c r="AT24" s="154"/>
      <c r="AU24" s="154"/>
      <c r="AV24" s="153"/>
      <c r="AW24" s="153"/>
      <c r="AX24" s="153"/>
      <c r="AY24" s="153"/>
      <c r="AZ24" s="153"/>
      <c r="BA24" s="154"/>
      <c r="BB24" s="154"/>
      <c r="BC24" s="154"/>
      <c r="BD24" s="154"/>
      <c r="BE24" s="154"/>
      <c r="BF24" s="154"/>
      <c r="BG24" s="154"/>
      <c r="BH24" s="154"/>
      <c r="BI24" s="154"/>
      <c r="BJ24" s="154"/>
    </row>
    <row r="25" spans="1:62" ht="19.5" customHeight="1">
      <c r="A25" s="904" t="s">
        <v>286</v>
      </c>
      <c r="B25" s="891">
        <v>6505</v>
      </c>
      <c r="C25" s="738" t="s">
        <v>452</v>
      </c>
      <c r="D25" s="735" t="s">
        <v>422</v>
      </c>
      <c r="E25" s="722" t="s">
        <v>453</v>
      </c>
      <c r="F25" s="58"/>
      <c r="G25" s="58"/>
      <c r="H25" s="58"/>
      <c r="I25" s="58"/>
      <c r="J25" s="58"/>
      <c r="K25" s="58"/>
      <c r="L25" s="58"/>
      <c r="M25" s="931" t="s">
        <v>372</v>
      </c>
      <c r="N25" s="59" t="s">
        <v>284</v>
      </c>
      <c r="O25" s="59" t="s">
        <v>373</v>
      </c>
      <c r="P25" s="58">
        <v>29</v>
      </c>
      <c r="Q25" s="58"/>
      <c r="R25" s="58"/>
      <c r="S25" s="58"/>
      <c r="T25" s="58"/>
      <c r="U25" s="58"/>
      <c r="V25" s="58"/>
      <c r="W25" s="738" t="s">
        <v>357</v>
      </c>
      <c r="X25" s="735" t="s">
        <v>238</v>
      </c>
      <c r="Y25" s="735" t="s">
        <v>358</v>
      </c>
      <c r="Z25" s="936" t="s">
        <v>499</v>
      </c>
      <c r="AA25" s="921" t="s">
        <v>284</v>
      </c>
      <c r="AB25" s="921" t="s">
        <v>368</v>
      </c>
      <c r="AC25" s="18"/>
      <c r="AD25" s="18" t="s">
        <v>491</v>
      </c>
      <c r="AE25" s="18"/>
      <c r="AF25" s="18"/>
      <c r="AG25" s="155">
        <v>0</v>
      </c>
      <c r="AH25" s="155"/>
      <c r="AI25" s="155"/>
      <c r="AJ25" s="155"/>
      <c r="AK25" s="155"/>
      <c r="AL25" s="155"/>
      <c r="AM25" s="155"/>
      <c r="AN25" s="155"/>
      <c r="AO25" s="155">
        <v>0</v>
      </c>
      <c r="AP25" s="155"/>
      <c r="AQ25" s="154">
        <f t="shared" ref="AQ25:AQ51" si="6">AR25+AS25+AT25+AU25</f>
        <v>0</v>
      </c>
      <c r="AR25" s="154">
        <f>AR26+AR27+AR31</f>
        <v>0</v>
      </c>
      <c r="AS25" s="154">
        <f>AS26+AS27+AS31</f>
        <v>0</v>
      </c>
      <c r="AT25" s="154">
        <f>AT26+AT27+AT31</f>
        <v>0</v>
      </c>
      <c r="AU25" s="154">
        <f>AU26+AU27+AU31</f>
        <v>0</v>
      </c>
      <c r="AV25" s="153">
        <f t="shared" ref="AV25:AV34" si="7">AW25+AX25+AY25+AZ25</f>
        <v>0</v>
      </c>
      <c r="AW25" s="153">
        <f>AW26+AW27+AW31</f>
        <v>0</v>
      </c>
      <c r="AX25" s="153">
        <f>AX26+AX27+AX31</f>
        <v>0</v>
      </c>
      <c r="AY25" s="153">
        <f>AY26+AY27+AY31</f>
        <v>0</v>
      </c>
      <c r="AZ25" s="153">
        <f>AZ26+AZ27+AZ31</f>
        <v>0</v>
      </c>
      <c r="BA25" s="154">
        <f t="shared" ref="BA25:BA34" si="8">BB25+BC25+BD25+BE25</f>
        <v>0</v>
      </c>
      <c r="BB25" s="154">
        <f>BB26+BB27+BB31</f>
        <v>0</v>
      </c>
      <c r="BC25" s="154">
        <f>BC26+BC27+BC31</f>
        <v>0</v>
      </c>
      <c r="BD25" s="154">
        <f>BD26+BD27+BD31</f>
        <v>0</v>
      </c>
      <c r="BE25" s="154">
        <f>BE26+BE27+BE31</f>
        <v>0</v>
      </c>
      <c r="BF25" s="154">
        <f t="shared" ref="BF25:BF34" si="9">BG25+BH25+BI25+BJ25</f>
        <v>0</v>
      </c>
      <c r="BG25" s="154">
        <f>BG26+BG27+BG31</f>
        <v>0</v>
      </c>
      <c r="BH25" s="154">
        <f>BH26+BH27+BH31</f>
        <v>0</v>
      </c>
      <c r="BI25" s="154">
        <f>BI26+BI27+BI31</f>
        <v>0</v>
      </c>
      <c r="BJ25" s="154">
        <f>BJ26+BJ27+BJ31</f>
        <v>0</v>
      </c>
    </row>
    <row r="26" spans="1:62">
      <c r="A26" s="898"/>
      <c r="B26" s="892"/>
      <c r="C26" s="739"/>
      <c r="D26" s="736"/>
      <c r="E26" s="723"/>
      <c r="F26" s="58"/>
      <c r="G26" s="58"/>
      <c r="H26" s="58"/>
      <c r="I26" s="58"/>
      <c r="J26" s="58"/>
      <c r="K26" s="58"/>
      <c r="L26" s="58"/>
      <c r="M26" s="932"/>
      <c r="N26" s="59"/>
      <c r="O26" s="59"/>
      <c r="P26" s="58"/>
      <c r="Q26" s="58"/>
      <c r="R26" s="58"/>
      <c r="S26" s="58"/>
      <c r="T26" s="58"/>
      <c r="U26" s="58"/>
      <c r="V26" s="58"/>
      <c r="W26" s="739"/>
      <c r="X26" s="736"/>
      <c r="Y26" s="736"/>
      <c r="Z26" s="937"/>
      <c r="AA26" s="922"/>
      <c r="AB26" s="922"/>
      <c r="AC26" s="18"/>
      <c r="AD26" s="18" t="s">
        <v>491</v>
      </c>
      <c r="AE26" s="18" t="s">
        <v>371</v>
      </c>
      <c r="AF26" s="18">
        <v>240</v>
      </c>
      <c r="AG26" s="155">
        <f t="shared" ref="AG26:AH51" si="10">AI26+AK26+AM26+AO26</f>
        <v>20</v>
      </c>
      <c r="AH26" s="155">
        <f t="shared" si="10"/>
        <v>0</v>
      </c>
      <c r="AI26" s="155"/>
      <c r="AJ26" s="155"/>
      <c r="AK26" s="155"/>
      <c r="AL26" s="155"/>
      <c r="AM26" s="155"/>
      <c r="AN26" s="155"/>
      <c r="AO26" s="155">
        <v>20</v>
      </c>
      <c r="AP26" s="155">
        <v>0</v>
      </c>
      <c r="AQ26" s="154">
        <f t="shared" si="6"/>
        <v>0</v>
      </c>
      <c r="AR26" s="154"/>
      <c r="AS26" s="154"/>
      <c r="AT26" s="154"/>
      <c r="AU26" s="154">
        <v>0</v>
      </c>
      <c r="AV26" s="153">
        <f t="shared" si="7"/>
        <v>0</v>
      </c>
      <c r="AW26" s="153"/>
      <c r="AX26" s="153"/>
      <c r="AY26" s="153"/>
      <c r="AZ26" s="153"/>
      <c r="BA26" s="154">
        <f t="shared" si="8"/>
        <v>0</v>
      </c>
      <c r="BB26" s="154"/>
      <c r="BC26" s="154"/>
      <c r="BD26" s="154"/>
      <c r="BE26" s="154"/>
      <c r="BF26" s="154">
        <f t="shared" si="9"/>
        <v>0</v>
      </c>
      <c r="BG26" s="154"/>
      <c r="BH26" s="154"/>
      <c r="BI26" s="154"/>
      <c r="BJ26" s="154"/>
    </row>
    <row r="27" spans="1:62">
      <c r="A27" s="898"/>
      <c r="B27" s="892"/>
      <c r="C27" s="739"/>
      <c r="D27" s="736"/>
      <c r="E27" s="723"/>
      <c r="F27" s="58"/>
      <c r="G27" s="58"/>
      <c r="H27" s="58"/>
      <c r="I27" s="58"/>
      <c r="J27" s="58"/>
      <c r="K27" s="58"/>
      <c r="L27" s="58"/>
      <c r="M27" s="932"/>
      <c r="N27" s="59"/>
      <c r="O27" s="59"/>
      <c r="P27" s="58"/>
      <c r="Q27" s="58"/>
      <c r="R27" s="58"/>
      <c r="S27" s="58"/>
      <c r="T27" s="58"/>
      <c r="U27" s="58"/>
      <c r="V27" s="58"/>
      <c r="W27" s="739"/>
      <c r="X27" s="736"/>
      <c r="Y27" s="736"/>
      <c r="Z27" s="937"/>
      <c r="AA27" s="922"/>
      <c r="AB27" s="922"/>
      <c r="AC27" s="18"/>
      <c r="AD27" s="18" t="s">
        <v>491</v>
      </c>
      <c r="AE27" s="18" t="s">
        <v>297</v>
      </c>
      <c r="AF27" s="18">
        <v>240</v>
      </c>
      <c r="AG27" s="155">
        <f t="shared" si="10"/>
        <v>0</v>
      </c>
      <c r="AH27" s="155">
        <f t="shared" si="10"/>
        <v>0</v>
      </c>
      <c r="AI27" s="155"/>
      <c r="AJ27" s="155"/>
      <c r="AK27" s="155"/>
      <c r="AL27" s="155"/>
      <c r="AM27" s="155"/>
      <c r="AN27" s="155"/>
      <c r="AO27" s="155"/>
      <c r="AP27" s="155"/>
      <c r="AQ27" s="154">
        <f t="shared" si="6"/>
        <v>0</v>
      </c>
      <c r="AR27" s="154"/>
      <c r="AS27" s="154"/>
      <c r="AT27" s="154"/>
      <c r="AU27" s="154"/>
      <c r="AV27" s="153">
        <f t="shared" si="7"/>
        <v>0</v>
      </c>
      <c r="AW27" s="153"/>
      <c r="AX27" s="153"/>
      <c r="AY27" s="153"/>
      <c r="AZ27" s="153"/>
      <c r="BA27" s="154">
        <f t="shared" si="8"/>
        <v>0</v>
      </c>
      <c r="BB27" s="154"/>
      <c r="BC27" s="154"/>
      <c r="BD27" s="154"/>
      <c r="BE27" s="154"/>
      <c r="BF27" s="154">
        <f t="shared" si="9"/>
        <v>0</v>
      </c>
      <c r="BG27" s="154"/>
      <c r="BH27" s="154"/>
      <c r="BI27" s="154"/>
      <c r="BJ27" s="154"/>
    </row>
    <row r="28" spans="1:62">
      <c r="A28" s="898"/>
      <c r="B28" s="892"/>
      <c r="C28" s="739"/>
      <c r="D28" s="736"/>
      <c r="E28" s="723"/>
      <c r="F28" s="58"/>
      <c r="G28" s="58"/>
      <c r="H28" s="58"/>
      <c r="I28" s="58"/>
      <c r="J28" s="58"/>
      <c r="K28" s="58"/>
      <c r="L28" s="58"/>
      <c r="M28" s="932"/>
      <c r="N28" s="59"/>
      <c r="O28" s="59"/>
      <c r="P28" s="58"/>
      <c r="Q28" s="58"/>
      <c r="R28" s="58"/>
      <c r="S28" s="58"/>
      <c r="T28" s="58"/>
      <c r="U28" s="58"/>
      <c r="V28" s="58"/>
      <c r="W28" s="739"/>
      <c r="X28" s="736"/>
      <c r="Y28" s="736"/>
      <c r="Z28" s="937"/>
      <c r="AA28" s="922"/>
      <c r="AB28" s="922"/>
      <c r="AC28" s="18"/>
      <c r="AD28" s="18" t="s">
        <v>491</v>
      </c>
      <c r="AE28" s="18" t="s">
        <v>260</v>
      </c>
      <c r="AF28" s="18">
        <v>240</v>
      </c>
      <c r="AG28" s="155">
        <f t="shared" si="10"/>
        <v>0</v>
      </c>
      <c r="AH28" s="155">
        <f t="shared" si="10"/>
        <v>0</v>
      </c>
      <c r="AI28" s="155"/>
      <c r="AJ28" s="155"/>
      <c r="AK28" s="155"/>
      <c r="AL28" s="155"/>
      <c r="AM28" s="155"/>
      <c r="AN28" s="155"/>
      <c r="AO28" s="155"/>
      <c r="AP28" s="155"/>
      <c r="AQ28" s="154">
        <f t="shared" si="6"/>
        <v>0</v>
      </c>
      <c r="AR28" s="154"/>
      <c r="AS28" s="154"/>
      <c r="AT28" s="154"/>
      <c r="AU28" s="154"/>
      <c r="AV28" s="153">
        <f t="shared" si="7"/>
        <v>0</v>
      </c>
      <c r="AW28" s="153"/>
      <c r="AX28" s="153"/>
      <c r="AY28" s="153"/>
      <c r="AZ28" s="153"/>
      <c r="BA28" s="154">
        <f t="shared" si="8"/>
        <v>0</v>
      </c>
      <c r="BB28" s="154"/>
      <c r="BC28" s="154"/>
      <c r="BD28" s="154"/>
      <c r="BE28" s="154"/>
      <c r="BF28" s="154">
        <f t="shared" si="9"/>
        <v>0</v>
      </c>
      <c r="BG28" s="154"/>
      <c r="BH28" s="154"/>
      <c r="BI28" s="154"/>
      <c r="BJ28" s="154"/>
    </row>
    <row r="29" spans="1:62">
      <c r="A29" s="898"/>
      <c r="B29" s="892"/>
      <c r="C29" s="739"/>
      <c r="D29" s="736"/>
      <c r="E29" s="723"/>
      <c r="F29" s="58"/>
      <c r="G29" s="58"/>
      <c r="H29" s="58"/>
      <c r="I29" s="58"/>
      <c r="J29" s="58"/>
      <c r="K29" s="58"/>
      <c r="L29" s="58"/>
      <c r="M29" s="932"/>
      <c r="N29" s="59"/>
      <c r="O29" s="59"/>
      <c r="P29" s="58"/>
      <c r="Q29" s="58"/>
      <c r="R29" s="58"/>
      <c r="S29" s="58"/>
      <c r="T29" s="58"/>
      <c r="U29" s="58"/>
      <c r="V29" s="58"/>
      <c r="W29" s="739"/>
      <c r="X29" s="736"/>
      <c r="Y29" s="736"/>
      <c r="Z29" s="937"/>
      <c r="AA29" s="922"/>
      <c r="AB29" s="922"/>
      <c r="AC29" s="21"/>
      <c r="AD29" s="18" t="s">
        <v>485</v>
      </c>
      <c r="AE29" s="18" t="s">
        <v>355</v>
      </c>
      <c r="AF29" s="18">
        <v>240</v>
      </c>
      <c r="AG29" s="155"/>
      <c r="AH29" s="155">
        <f t="shared" si="10"/>
        <v>0</v>
      </c>
      <c r="AI29" s="155"/>
      <c r="AJ29" s="155"/>
      <c r="AK29" s="155"/>
      <c r="AL29" s="155"/>
      <c r="AM29" s="155"/>
      <c r="AN29" s="155"/>
      <c r="AO29" s="155"/>
      <c r="AP29" s="155"/>
      <c r="AQ29" s="154">
        <f t="shared" si="6"/>
        <v>0</v>
      </c>
      <c r="AR29" s="154"/>
      <c r="AS29" s="154"/>
      <c r="AT29" s="154"/>
      <c r="AU29" s="154"/>
      <c r="AV29" s="153">
        <f t="shared" si="7"/>
        <v>0</v>
      </c>
      <c r="AW29" s="153"/>
      <c r="AX29" s="153"/>
      <c r="AY29" s="153"/>
      <c r="AZ29" s="153"/>
      <c r="BA29" s="154">
        <f t="shared" si="8"/>
        <v>0</v>
      </c>
      <c r="BB29" s="154"/>
      <c r="BC29" s="154"/>
      <c r="BD29" s="154"/>
      <c r="BE29" s="154"/>
      <c r="BF29" s="154">
        <f t="shared" si="9"/>
        <v>0</v>
      </c>
      <c r="BG29" s="154"/>
      <c r="BH29" s="154"/>
      <c r="BI29" s="154"/>
      <c r="BJ29" s="154"/>
    </row>
    <row r="30" spans="1:62">
      <c r="A30" s="898"/>
      <c r="B30" s="892"/>
      <c r="C30" s="739"/>
      <c r="D30" s="736"/>
      <c r="E30" s="723"/>
      <c r="F30" s="58"/>
      <c r="G30" s="58"/>
      <c r="H30" s="58"/>
      <c r="I30" s="58"/>
      <c r="J30" s="58"/>
      <c r="K30" s="58"/>
      <c r="L30" s="58"/>
      <c r="M30" s="932"/>
      <c r="N30" s="59"/>
      <c r="O30" s="59"/>
      <c r="P30" s="58"/>
      <c r="Q30" s="58"/>
      <c r="R30" s="58"/>
      <c r="S30" s="58"/>
      <c r="T30" s="58"/>
      <c r="U30" s="58"/>
      <c r="V30" s="58"/>
      <c r="W30" s="739"/>
      <c r="X30" s="736"/>
      <c r="Y30" s="736"/>
      <c r="Z30" s="937"/>
      <c r="AA30" s="922"/>
      <c r="AB30" s="922"/>
      <c r="AC30" s="21"/>
      <c r="AD30" s="18" t="s">
        <v>485</v>
      </c>
      <c r="AE30" s="18" t="s">
        <v>263</v>
      </c>
      <c r="AF30" s="18">
        <v>240</v>
      </c>
      <c r="AG30" s="155">
        <f t="shared" si="10"/>
        <v>0</v>
      </c>
      <c r="AH30" s="155">
        <f t="shared" si="10"/>
        <v>0</v>
      </c>
      <c r="AI30" s="155"/>
      <c r="AJ30" s="155"/>
      <c r="AK30" s="155"/>
      <c r="AL30" s="155"/>
      <c r="AM30" s="155"/>
      <c r="AN30" s="155"/>
      <c r="AO30" s="155"/>
      <c r="AP30" s="155"/>
      <c r="AQ30" s="154">
        <f t="shared" si="6"/>
        <v>0</v>
      </c>
      <c r="AR30" s="154"/>
      <c r="AS30" s="154"/>
      <c r="AT30" s="154"/>
      <c r="AU30" s="154"/>
      <c r="AV30" s="153">
        <f t="shared" si="7"/>
        <v>0</v>
      </c>
      <c r="AW30" s="153"/>
      <c r="AX30" s="153"/>
      <c r="AY30" s="153"/>
      <c r="AZ30" s="153"/>
      <c r="BA30" s="154">
        <f t="shared" si="8"/>
        <v>0</v>
      </c>
      <c r="BB30" s="154"/>
      <c r="BC30" s="154"/>
      <c r="BD30" s="154"/>
      <c r="BE30" s="154"/>
      <c r="BF30" s="154">
        <f t="shared" si="9"/>
        <v>0</v>
      </c>
      <c r="BG30" s="154"/>
      <c r="BH30" s="154"/>
      <c r="BI30" s="154"/>
      <c r="BJ30" s="154"/>
    </row>
    <row r="31" spans="1:62" ht="29.25" customHeight="1">
      <c r="A31" s="899"/>
      <c r="B31" s="893"/>
      <c r="C31" s="869"/>
      <c r="D31" s="877"/>
      <c r="E31" s="868"/>
      <c r="F31" s="58"/>
      <c r="G31" s="58"/>
      <c r="H31" s="58"/>
      <c r="I31" s="58"/>
      <c r="J31" s="58"/>
      <c r="K31" s="58"/>
      <c r="L31" s="58"/>
      <c r="M31" s="933"/>
      <c r="N31" s="59"/>
      <c r="O31" s="59"/>
      <c r="P31" s="58"/>
      <c r="Q31" s="58"/>
      <c r="R31" s="58"/>
      <c r="S31" s="58"/>
      <c r="T31" s="58"/>
      <c r="U31" s="58"/>
      <c r="V31" s="58"/>
      <c r="W31" s="869"/>
      <c r="X31" s="877"/>
      <c r="Y31" s="877"/>
      <c r="Z31" s="938"/>
      <c r="AA31" s="923"/>
      <c r="AB31" s="923"/>
      <c r="AC31" s="21"/>
      <c r="AD31" s="18" t="s">
        <v>489</v>
      </c>
      <c r="AE31" s="18" t="s">
        <v>312</v>
      </c>
      <c r="AF31" s="18">
        <v>240</v>
      </c>
      <c r="AG31" s="155">
        <f>AI31+AK31+AM31+AO31</f>
        <v>6.2</v>
      </c>
      <c r="AH31" s="155">
        <f t="shared" si="10"/>
        <v>5.9</v>
      </c>
      <c r="AI31" s="155"/>
      <c r="AJ31" s="155"/>
      <c r="AK31" s="155"/>
      <c r="AL31" s="155"/>
      <c r="AM31" s="155"/>
      <c r="AN31" s="155"/>
      <c r="AO31" s="155">
        <v>6.2</v>
      </c>
      <c r="AP31" s="155">
        <v>5.9</v>
      </c>
      <c r="AQ31" s="154">
        <f t="shared" si="6"/>
        <v>0</v>
      </c>
      <c r="AR31" s="154"/>
      <c r="AS31" s="154"/>
      <c r="AT31" s="154"/>
      <c r="AU31" s="154">
        <v>0</v>
      </c>
      <c r="AV31" s="153">
        <f t="shared" si="7"/>
        <v>0</v>
      </c>
      <c r="AW31" s="153"/>
      <c r="AX31" s="153"/>
      <c r="AY31" s="153"/>
      <c r="AZ31" s="153">
        <v>0</v>
      </c>
      <c r="BA31" s="154">
        <f t="shared" si="8"/>
        <v>0</v>
      </c>
      <c r="BB31" s="154"/>
      <c r="BC31" s="154"/>
      <c r="BD31" s="154"/>
      <c r="BE31" s="154">
        <v>0</v>
      </c>
      <c r="BF31" s="154">
        <f t="shared" si="9"/>
        <v>0</v>
      </c>
      <c r="BG31" s="154"/>
      <c r="BH31" s="154"/>
      <c r="BI31" s="154"/>
      <c r="BJ31" s="154">
        <v>0</v>
      </c>
    </row>
    <row r="32" spans="1:62" ht="27" customHeight="1">
      <c r="A32" s="904" t="s">
        <v>287</v>
      </c>
      <c r="B32" s="906">
        <v>6506</v>
      </c>
      <c r="C32" s="905" t="s">
        <v>383</v>
      </c>
      <c r="D32" s="57" t="s">
        <v>239</v>
      </c>
      <c r="E32" s="960" t="s">
        <v>384</v>
      </c>
      <c r="F32" s="58"/>
      <c r="G32" s="58"/>
      <c r="H32" s="58"/>
      <c r="I32" s="58"/>
      <c r="J32" s="58"/>
      <c r="K32" s="58"/>
      <c r="L32" s="58"/>
      <c r="M32" s="63" t="s">
        <v>341</v>
      </c>
      <c r="N32" s="59" t="s">
        <v>284</v>
      </c>
      <c r="O32" s="59" t="s">
        <v>373</v>
      </c>
      <c r="P32" s="58" t="s">
        <v>425</v>
      </c>
      <c r="Q32" s="58"/>
      <c r="R32" s="58"/>
      <c r="S32" s="58"/>
      <c r="T32" s="58"/>
      <c r="U32" s="58"/>
      <c r="V32" s="58"/>
      <c r="W32" s="958" t="s">
        <v>385</v>
      </c>
      <c r="X32" s="57" t="s">
        <v>386</v>
      </c>
      <c r="Y32" s="960" t="s">
        <v>387</v>
      </c>
      <c r="Z32" s="65"/>
      <c r="AA32" s="65"/>
      <c r="AB32" s="65"/>
      <c r="AC32" s="12"/>
      <c r="AD32" s="18" t="s">
        <v>285</v>
      </c>
      <c r="AE32" s="18"/>
      <c r="AF32" s="18"/>
      <c r="AG32" s="155">
        <f t="shared" si="10"/>
        <v>737</v>
      </c>
      <c r="AH32" s="155">
        <f t="shared" si="10"/>
        <v>710.7</v>
      </c>
      <c r="AI32" s="155">
        <f>AI35+AI36</f>
        <v>0</v>
      </c>
      <c r="AJ32" s="155"/>
      <c r="AK32" s="155">
        <f>AK35+AK36</f>
        <v>0</v>
      </c>
      <c r="AL32" s="155"/>
      <c r="AM32" s="155">
        <f>AM35+AM36</f>
        <v>0</v>
      </c>
      <c r="AN32" s="155"/>
      <c r="AO32" s="155">
        <f>AO35+AO36+AO33+AO34</f>
        <v>737</v>
      </c>
      <c r="AP32" s="155">
        <f>AP35+AP36+AP33+AP34</f>
        <v>710.7</v>
      </c>
      <c r="AQ32" s="154">
        <f t="shared" si="6"/>
        <v>849</v>
      </c>
      <c r="AR32" s="154">
        <f>AR35+AR36</f>
        <v>0</v>
      </c>
      <c r="AS32" s="154">
        <f>AS35+AS36</f>
        <v>132</v>
      </c>
      <c r="AT32" s="154">
        <f>AT35+AT36</f>
        <v>0</v>
      </c>
      <c r="AU32" s="154">
        <f>AU35+AU36+AU33+AU34</f>
        <v>717</v>
      </c>
      <c r="AV32" s="153">
        <f t="shared" si="7"/>
        <v>717</v>
      </c>
      <c r="AW32" s="153">
        <f>AW35+AW36</f>
        <v>0</v>
      </c>
      <c r="AX32" s="153">
        <f>AX35+AX36</f>
        <v>0</v>
      </c>
      <c r="AY32" s="153">
        <f>AY35+AY36</f>
        <v>0</v>
      </c>
      <c r="AZ32" s="153">
        <f>AZ35+AZ36+AZ33+AZ34</f>
        <v>717</v>
      </c>
      <c r="BA32" s="154">
        <f t="shared" si="8"/>
        <v>717</v>
      </c>
      <c r="BB32" s="154">
        <f>BB35+BB36</f>
        <v>0</v>
      </c>
      <c r="BC32" s="154">
        <f>BC35+BC36</f>
        <v>0</v>
      </c>
      <c r="BD32" s="154">
        <f>BD35+BD36</f>
        <v>0</v>
      </c>
      <c r="BE32" s="154">
        <f>BE35+BE36+BE33+BE34</f>
        <v>717</v>
      </c>
      <c r="BF32" s="154">
        <f t="shared" si="9"/>
        <v>717</v>
      </c>
      <c r="BG32" s="154">
        <f>BG35+BG36</f>
        <v>0</v>
      </c>
      <c r="BH32" s="154">
        <f>BH35+BH36</f>
        <v>0</v>
      </c>
      <c r="BI32" s="154">
        <f>BI35+BI36</f>
        <v>0</v>
      </c>
      <c r="BJ32" s="154">
        <f>BJ35+BJ36+BJ33+BJ34</f>
        <v>717</v>
      </c>
    </row>
    <row r="33" spans="1:62">
      <c r="A33" s="898"/>
      <c r="B33" s="907"/>
      <c r="C33" s="736"/>
      <c r="D33" s="57"/>
      <c r="E33" s="723"/>
      <c r="F33" s="58"/>
      <c r="G33" s="58"/>
      <c r="H33" s="58"/>
      <c r="I33" s="58"/>
      <c r="J33" s="58"/>
      <c r="K33" s="58"/>
      <c r="L33" s="58"/>
      <c r="M33" s="63"/>
      <c r="N33" s="59"/>
      <c r="O33" s="66"/>
      <c r="P33" s="58"/>
      <c r="Q33" s="58"/>
      <c r="R33" s="58"/>
      <c r="S33" s="58"/>
      <c r="T33" s="58"/>
      <c r="U33" s="58"/>
      <c r="V33" s="58"/>
      <c r="W33" s="739"/>
      <c r="X33" s="57"/>
      <c r="Y33" s="723"/>
      <c r="Z33" s="65"/>
      <c r="AA33" s="65"/>
      <c r="AB33" s="65"/>
      <c r="AC33" s="12"/>
      <c r="AD33" s="18" t="s">
        <v>285</v>
      </c>
      <c r="AE33" s="18" t="s">
        <v>354</v>
      </c>
      <c r="AF33" s="18" t="s">
        <v>266</v>
      </c>
      <c r="AG33" s="155">
        <f t="shared" si="10"/>
        <v>631.5</v>
      </c>
      <c r="AH33" s="155">
        <f t="shared" si="10"/>
        <v>608.20000000000005</v>
      </c>
      <c r="AI33" s="155"/>
      <c r="AJ33" s="155"/>
      <c r="AK33" s="155"/>
      <c r="AL33" s="155"/>
      <c r="AM33" s="155"/>
      <c r="AN33" s="155"/>
      <c r="AO33" s="155">
        <v>631.5</v>
      </c>
      <c r="AP33" s="155">
        <v>608.20000000000005</v>
      </c>
      <c r="AQ33" s="154">
        <f t="shared" si="6"/>
        <v>590</v>
      </c>
      <c r="AR33" s="154"/>
      <c r="AS33" s="154"/>
      <c r="AT33" s="154"/>
      <c r="AU33" s="154">
        <v>590</v>
      </c>
      <c r="AV33" s="153">
        <f t="shared" si="7"/>
        <v>590</v>
      </c>
      <c r="AW33" s="153"/>
      <c r="AX33" s="153"/>
      <c r="AY33" s="153"/>
      <c r="AZ33" s="153">
        <v>590</v>
      </c>
      <c r="BA33" s="154">
        <f t="shared" si="8"/>
        <v>590</v>
      </c>
      <c r="BB33" s="154"/>
      <c r="BC33" s="154"/>
      <c r="BD33" s="154"/>
      <c r="BE33" s="154">
        <v>590</v>
      </c>
      <c r="BF33" s="154">
        <f t="shared" si="9"/>
        <v>590</v>
      </c>
      <c r="BG33" s="154"/>
      <c r="BH33" s="154"/>
      <c r="BI33" s="154"/>
      <c r="BJ33" s="154">
        <v>590</v>
      </c>
    </row>
    <row r="34" spans="1:62">
      <c r="A34" s="898"/>
      <c r="B34" s="907"/>
      <c r="C34" s="736"/>
      <c r="D34" s="57"/>
      <c r="E34" s="723"/>
      <c r="F34" s="58"/>
      <c r="G34" s="58"/>
      <c r="H34" s="58"/>
      <c r="I34" s="58"/>
      <c r="J34" s="58"/>
      <c r="K34" s="58"/>
      <c r="L34" s="58"/>
      <c r="M34" s="63"/>
      <c r="N34" s="59"/>
      <c r="O34" s="66"/>
      <c r="P34" s="58"/>
      <c r="Q34" s="58"/>
      <c r="R34" s="58"/>
      <c r="S34" s="58"/>
      <c r="T34" s="58"/>
      <c r="U34" s="58"/>
      <c r="V34" s="58"/>
      <c r="W34" s="739"/>
      <c r="X34" s="57"/>
      <c r="Y34" s="723"/>
      <c r="Z34" s="65"/>
      <c r="AA34" s="65"/>
      <c r="AB34" s="65"/>
      <c r="AC34" s="12"/>
      <c r="AD34" s="18" t="s">
        <v>285</v>
      </c>
      <c r="AE34" s="18" t="s">
        <v>354</v>
      </c>
      <c r="AF34" s="18">
        <v>244</v>
      </c>
      <c r="AG34" s="155">
        <f t="shared" si="10"/>
        <v>105.5</v>
      </c>
      <c r="AH34" s="155">
        <f t="shared" si="10"/>
        <v>102.5</v>
      </c>
      <c r="AI34" s="155"/>
      <c r="AJ34" s="155"/>
      <c r="AK34" s="155"/>
      <c r="AL34" s="155"/>
      <c r="AM34" s="155"/>
      <c r="AN34" s="155"/>
      <c r="AO34" s="155">
        <v>105.5</v>
      </c>
      <c r="AP34" s="155">
        <v>102.5</v>
      </c>
      <c r="AQ34" s="154">
        <f t="shared" si="6"/>
        <v>127</v>
      </c>
      <c r="AR34" s="154"/>
      <c r="AS34" s="154"/>
      <c r="AT34" s="154"/>
      <c r="AU34" s="154">
        <v>127</v>
      </c>
      <c r="AV34" s="153">
        <f t="shared" si="7"/>
        <v>127</v>
      </c>
      <c r="AW34" s="153"/>
      <c r="AX34" s="153"/>
      <c r="AY34" s="153"/>
      <c r="AZ34" s="153">
        <v>127</v>
      </c>
      <c r="BA34" s="154">
        <f t="shared" si="8"/>
        <v>127</v>
      </c>
      <c r="BB34" s="154"/>
      <c r="BC34" s="154"/>
      <c r="BD34" s="154"/>
      <c r="BE34" s="154">
        <v>127</v>
      </c>
      <c r="BF34" s="154">
        <f t="shared" si="9"/>
        <v>127</v>
      </c>
      <c r="BG34" s="154"/>
      <c r="BH34" s="154"/>
      <c r="BI34" s="154"/>
      <c r="BJ34" s="154">
        <v>127</v>
      </c>
    </row>
    <row r="35" spans="1:62">
      <c r="A35" s="898"/>
      <c r="B35" s="907"/>
      <c r="C35" s="736"/>
      <c r="D35" s="57"/>
      <c r="E35" s="723"/>
      <c r="F35" s="58"/>
      <c r="G35" s="58"/>
      <c r="H35" s="58"/>
      <c r="I35" s="58"/>
      <c r="J35" s="58"/>
      <c r="K35" s="58"/>
      <c r="L35" s="58"/>
      <c r="M35" s="63"/>
      <c r="N35" s="59"/>
      <c r="O35" s="66"/>
      <c r="P35" s="58"/>
      <c r="Q35" s="58"/>
      <c r="R35" s="58"/>
      <c r="S35" s="58"/>
      <c r="T35" s="58"/>
      <c r="U35" s="58"/>
      <c r="V35" s="58"/>
      <c r="W35" s="739"/>
      <c r="X35" s="57"/>
      <c r="Y35" s="723"/>
      <c r="Z35" s="65"/>
      <c r="AA35" s="65"/>
      <c r="AB35" s="65"/>
      <c r="AC35" s="12"/>
      <c r="AD35" s="18" t="s">
        <v>285</v>
      </c>
      <c r="AE35" s="18" t="s">
        <v>467</v>
      </c>
      <c r="AF35" s="18">
        <v>240</v>
      </c>
      <c r="AG35" s="155">
        <f t="shared" si="10"/>
        <v>0</v>
      </c>
      <c r="AH35" s="155">
        <f t="shared" si="10"/>
        <v>0</v>
      </c>
      <c r="AI35" s="155"/>
      <c r="AJ35" s="155"/>
      <c r="AK35" s="155"/>
      <c r="AL35" s="155"/>
      <c r="AM35" s="155"/>
      <c r="AN35" s="155"/>
      <c r="AO35" s="155">
        <v>0</v>
      </c>
      <c r="AP35" s="155"/>
      <c r="AQ35" s="154">
        <f t="shared" si="6"/>
        <v>132</v>
      </c>
      <c r="AR35" s="154"/>
      <c r="AS35" s="154">
        <v>132</v>
      </c>
      <c r="AT35" s="154"/>
      <c r="AU35" s="154">
        <v>0</v>
      </c>
      <c r="AV35" s="153">
        <f>AW35+AX35+AY35+AZ35</f>
        <v>0</v>
      </c>
      <c r="AW35" s="153"/>
      <c r="AX35" s="153"/>
      <c r="AY35" s="153"/>
      <c r="AZ35" s="153">
        <v>0</v>
      </c>
      <c r="BA35" s="154">
        <f>BB35+BC35+BD35+BE35</f>
        <v>0</v>
      </c>
      <c r="BB35" s="154"/>
      <c r="BC35" s="154"/>
      <c r="BD35" s="154"/>
      <c r="BE35" s="154">
        <v>0</v>
      </c>
      <c r="BF35" s="154">
        <f>BG35+BH35+BI35+BJ35</f>
        <v>0</v>
      </c>
      <c r="BG35" s="154"/>
      <c r="BH35" s="154"/>
      <c r="BI35" s="154"/>
      <c r="BJ35" s="154">
        <v>0</v>
      </c>
    </row>
    <row r="36" spans="1:62" ht="24" customHeight="1">
      <c r="A36" s="899"/>
      <c r="B36" s="908"/>
      <c r="C36" s="877"/>
      <c r="D36" s="57"/>
      <c r="E36" s="868"/>
      <c r="F36" s="58"/>
      <c r="G36" s="58"/>
      <c r="H36" s="58"/>
      <c r="I36" s="58"/>
      <c r="J36" s="58"/>
      <c r="K36" s="58"/>
      <c r="L36" s="58"/>
      <c r="M36" s="63"/>
      <c r="N36" s="59"/>
      <c r="O36" s="66"/>
      <c r="P36" s="58"/>
      <c r="Q36" s="58"/>
      <c r="R36" s="58"/>
      <c r="S36" s="58"/>
      <c r="T36" s="58"/>
      <c r="U36" s="58"/>
      <c r="V36" s="58"/>
      <c r="W36" s="869"/>
      <c r="X36" s="57"/>
      <c r="Y36" s="868"/>
      <c r="Z36" s="65"/>
      <c r="AA36" s="65"/>
      <c r="AB36" s="65"/>
      <c r="AC36" s="12"/>
      <c r="AD36" s="18" t="s">
        <v>285</v>
      </c>
      <c r="AE36" s="18" t="s">
        <v>299</v>
      </c>
      <c r="AF36" s="18">
        <v>244</v>
      </c>
      <c r="AG36" s="155">
        <f t="shared" si="10"/>
        <v>0</v>
      </c>
      <c r="AH36" s="155">
        <f t="shared" si="10"/>
        <v>0</v>
      </c>
      <c r="AI36" s="155"/>
      <c r="AJ36" s="155"/>
      <c r="AK36" s="155"/>
      <c r="AL36" s="155"/>
      <c r="AM36" s="155"/>
      <c r="AN36" s="155"/>
      <c r="AO36" s="155">
        <v>0</v>
      </c>
      <c r="AP36" s="155"/>
      <c r="AQ36" s="154">
        <f t="shared" si="6"/>
        <v>0</v>
      </c>
      <c r="AR36" s="154"/>
      <c r="AS36" s="154"/>
      <c r="AT36" s="154"/>
      <c r="AU36" s="154">
        <v>0</v>
      </c>
      <c r="AV36" s="153">
        <f>AW36+AX36+AY36+AZ36</f>
        <v>0</v>
      </c>
      <c r="AW36" s="153"/>
      <c r="AX36" s="153"/>
      <c r="AY36" s="153"/>
      <c r="AZ36" s="153">
        <v>0</v>
      </c>
      <c r="BA36" s="154">
        <f>BB36+BC36+BD36+BE36</f>
        <v>0</v>
      </c>
      <c r="BB36" s="154"/>
      <c r="BC36" s="154"/>
      <c r="BD36" s="154"/>
      <c r="BE36" s="154">
        <v>0</v>
      </c>
      <c r="BF36" s="154">
        <f>BG36+BH36+BI36+BJ36</f>
        <v>0</v>
      </c>
      <c r="BG36" s="154"/>
      <c r="BH36" s="154"/>
      <c r="BI36" s="154"/>
      <c r="BJ36" s="154">
        <v>0</v>
      </c>
    </row>
    <row r="37" spans="1:62" ht="24" customHeight="1">
      <c r="A37" s="1052" t="s">
        <v>441</v>
      </c>
      <c r="B37" s="1049">
        <v>6508</v>
      </c>
      <c r="C37" s="1046" t="s">
        <v>452</v>
      </c>
      <c r="D37" s="905" t="s">
        <v>422</v>
      </c>
      <c r="E37" s="960" t="s">
        <v>453</v>
      </c>
      <c r="F37" s="58"/>
      <c r="G37" s="58"/>
      <c r="H37" s="58"/>
      <c r="I37" s="58"/>
      <c r="J37" s="58"/>
      <c r="K37" s="58"/>
      <c r="L37" s="58"/>
      <c r="M37" s="931" t="s">
        <v>451</v>
      </c>
      <c r="N37" s="59" t="s">
        <v>284</v>
      </c>
      <c r="O37" s="66" t="s">
        <v>373</v>
      </c>
      <c r="P37" s="58">
        <v>9</v>
      </c>
      <c r="Q37" s="58"/>
      <c r="R37" s="58"/>
      <c r="S37" s="58"/>
      <c r="T37" s="58"/>
      <c r="U37" s="58"/>
      <c r="V37" s="58"/>
      <c r="W37" s="958" t="s">
        <v>357</v>
      </c>
      <c r="X37" s="905" t="s">
        <v>238</v>
      </c>
      <c r="Y37" s="905" t="s">
        <v>358</v>
      </c>
      <c r="Z37" s="928" t="s">
        <v>419</v>
      </c>
      <c r="AA37" s="990" t="s">
        <v>420</v>
      </c>
      <c r="AB37" s="990" t="s">
        <v>421</v>
      </c>
      <c r="AC37" s="18"/>
      <c r="AD37" s="18" t="s">
        <v>486</v>
      </c>
      <c r="AE37" s="18"/>
      <c r="AF37" s="18"/>
      <c r="AG37" s="154">
        <f>AG38+AG39+AG40+AG41+AG42+AG43+AG44+AG45+AG46+AG47+AG48+AG49+AG51</f>
        <v>1649.7</v>
      </c>
      <c r="AH37" s="155">
        <f t="shared" si="10"/>
        <v>1560.9</v>
      </c>
      <c r="AI37" s="154">
        <f t="shared" ref="AI37:AU37" si="11">AI38+AI39+AI40+AI41+AI42+AI43+AI44+AI45+AI46+AI47+AI48+AI49+AI51</f>
        <v>0</v>
      </c>
      <c r="AJ37" s="154"/>
      <c r="AK37" s="154">
        <f t="shared" si="11"/>
        <v>900</v>
      </c>
      <c r="AL37" s="154">
        <f t="shared" si="11"/>
        <v>900</v>
      </c>
      <c r="AM37" s="154">
        <f t="shared" si="11"/>
        <v>0</v>
      </c>
      <c r="AN37" s="154"/>
      <c r="AO37" s="154">
        <f t="shared" si="11"/>
        <v>749.7</v>
      </c>
      <c r="AP37" s="154">
        <f t="shared" si="11"/>
        <v>660.90000000000009</v>
      </c>
      <c r="AQ37" s="154">
        <f t="shared" si="11"/>
        <v>611</v>
      </c>
      <c r="AR37" s="154">
        <f t="shared" si="11"/>
        <v>0</v>
      </c>
      <c r="AS37" s="154">
        <f t="shared" si="11"/>
        <v>0</v>
      </c>
      <c r="AT37" s="154">
        <f t="shared" si="11"/>
        <v>0</v>
      </c>
      <c r="AU37" s="154">
        <f t="shared" si="11"/>
        <v>611</v>
      </c>
      <c r="AV37" s="153">
        <f t="shared" ref="AV37:BE37" si="12">AV38+AV39+AV40+AV41+AV42+AV43+AV44+AV45+AV46+AV47+AV48+AV49+AV51</f>
        <v>611</v>
      </c>
      <c r="AW37" s="153">
        <f t="shared" si="12"/>
        <v>0</v>
      </c>
      <c r="AX37" s="153">
        <f t="shared" si="12"/>
        <v>0</v>
      </c>
      <c r="AY37" s="153">
        <f t="shared" si="12"/>
        <v>0</v>
      </c>
      <c r="AZ37" s="153">
        <f t="shared" si="12"/>
        <v>611</v>
      </c>
      <c r="BA37" s="154">
        <f t="shared" si="12"/>
        <v>611</v>
      </c>
      <c r="BB37" s="154">
        <f t="shared" si="12"/>
        <v>0</v>
      </c>
      <c r="BC37" s="154">
        <f t="shared" si="12"/>
        <v>0</v>
      </c>
      <c r="BD37" s="154">
        <f t="shared" si="12"/>
        <v>0</v>
      </c>
      <c r="BE37" s="154">
        <f t="shared" si="12"/>
        <v>611</v>
      </c>
      <c r="BF37" s="154">
        <f>BF38+BF39+BF40+BF41+BF42+BF43+BF44+BF45+BF46+BF47+BF48+BF49+BF51</f>
        <v>611</v>
      </c>
      <c r="BG37" s="154">
        <f>BG38+BG39+BG40+BG41+BG42+BG43+BG44+BG45+BG46+BG47+BG48+BG49+BG51</f>
        <v>0</v>
      </c>
      <c r="BH37" s="154">
        <f>BH38+BH39+BH40+BH41+BH42+BH43+BH44+BH45+BH46+BH47+BH48+BH49+BH51</f>
        <v>0</v>
      </c>
      <c r="BI37" s="154">
        <f>BI38+BI39+BI40+BI41+BI42+BI43+BI44+BI45+BI46+BI47+BI48+BI49+BI51</f>
        <v>0</v>
      </c>
      <c r="BJ37" s="154">
        <f>BJ38+BJ39+BJ40+BJ41+BJ42+BJ43+BJ44+BJ45+BJ46+BJ47+BJ48+BJ49+BJ51</f>
        <v>611</v>
      </c>
    </row>
    <row r="38" spans="1:62" ht="1.5" hidden="1" customHeight="1">
      <c r="A38" s="1053"/>
      <c r="B38" s="1050"/>
      <c r="C38" s="1039"/>
      <c r="D38" s="736"/>
      <c r="E38" s="723"/>
      <c r="F38" s="58"/>
      <c r="G38" s="58"/>
      <c r="H38" s="58"/>
      <c r="I38" s="58"/>
      <c r="J38" s="58"/>
      <c r="K38" s="58"/>
      <c r="L38" s="58"/>
      <c r="M38" s="932"/>
      <c r="N38" s="59"/>
      <c r="O38" s="66"/>
      <c r="P38" s="58"/>
      <c r="Q38" s="58"/>
      <c r="R38" s="58"/>
      <c r="S38" s="58"/>
      <c r="T38" s="58"/>
      <c r="U38" s="58"/>
      <c r="V38" s="58"/>
      <c r="W38" s="739"/>
      <c r="X38" s="736"/>
      <c r="Y38" s="736"/>
      <c r="Z38" s="929"/>
      <c r="AA38" s="991"/>
      <c r="AB38" s="991"/>
      <c r="AC38" s="18"/>
      <c r="AD38" s="18" t="s">
        <v>486</v>
      </c>
      <c r="AE38" s="18" t="s">
        <v>283</v>
      </c>
      <c r="AF38" s="18" t="s">
        <v>246</v>
      </c>
      <c r="AG38" s="155">
        <f t="shared" si="10"/>
        <v>0</v>
      </c>
      <c r="AH38" s="155">
        <f t="shared" si="10"/>
        <v>0</v>
      </c>
      <c r="AI38" s="155"/>
      <c r="AJ38" s="155"/>
      <c r="AK38" s="155"/>
      <c r="AL38" s="155"/>
      <c r="AM38" s="155"/>
      <c r="AN38" s="155"/>
      <c r="AO38" s="155">
        <v>0</v>
      </c>
      <c r="AP38" s="155"/>
      <c r="AQ38" s="154">
        <f t="shared" si="6"/>
        <v>0</v>
      </c>
      <c r="AR38" s="154"/>
      <c r="AS38" s="154"/>
      <c r="AT38" s="154"/>
      <c r="AU38" s="154">
        <v>0</v>
      </c>
      <c r="AV38" s="153">
        <f t="shared" ref="AV38:AV54" si="13">AW38+AX38+AY38+AZ38</f>
        <v>0</v>
      </c>
      <c r="AW38" s="153"/>
      <c r="AX38" s="153"/>
      <c r="AY38" s="153"/>
      <c r="AZ38" s="153">
        <v>0</v>
      </c>
      <c r="BA38" s="154">
        <f t="shared" ref="BA38:BA52" si="14">BB38+BC38+BD38+BE38</f>
        <v>0</v>
      </c>
      <c r="BB38" s="154"/>
      <c r="BC38" s="154"/>
      <c r="BD38" s="154"/>
      <c r="BE38" s="154">
        <v>0</v>
      </c>
      <c r="BF38" s="154">
        <f t="shared" ref="BF38:BF52" si="15">BG38+BH38+BI38+BJ38</f>
        <v>0</v>
      </c>
      <c r="BG38" s="154"/>
      <c r="BH38" s="154"/>
      <c r="BI38" s="154"/>
      <c r="BJ38" s="154">
        <v>0</v>
      </c>
    </row>
    <row r="39" spans="1:62" ht="12.75" hidden="1" customHeight="1">
      <c r="A39" s="1053"/>
      <c r="B39" s="1050"/>
      <c r="C39" s="1039"/>
      <c r="D39" s="736"/>
      <c r="E39" s="723"/>
      <c r="F39" s="58"/>
      <c r="G39" s="58"/>
      <c r="H39" s="58"/>
      <c r="I39" s="58"/>
      <c r="J39" s="58"/>
      <c r="K39" s="58"/>
      <c r="L39" s="58"/>
      <c r="M39" s="932"/>
      <c r="N39" s="59"/>
      <c r="O39" s="66"/>
      <c r="P39" s="58"/>
      <c r="Q39" s="58"/>
      <c r="R39" s="58"/>
      <c r="S39" s="58"/>
      <c r="T39" s="58"/>
      <c r="U39" s="58"/>
      <c r="V39" s="58"/>
      <c r="W39" s="739"/>
      <c r="X39" s="736"/>
      <c r="Y39" s="736"/>
      <c r="Z39" s="929"/>
      <c r="AA39" s="991"/>
      <c r="AB39" s="991"/>
      <c r="AC39" s="18"/>
      <c r="AD39" s="18" t="s">
        <v>486</v>
      </c>
      <c r="AE39" s="18" t="s">
        <v>292</v>
      </c>
      <c r="AF39" s="18" t="s">
        <v>246</v>
      </c>
      <c r="AG39" s="155">
        <f t="shared" si="10"/>
        <v>0</v>
      </c>
      <c r="AH39" s="155">
        <f t="shared" si="10"/>
        <v>0</v>
      </c>
      <c r="AI39" s="155"/>
      <c r="AJ39" s="155"/>
      <c r="AK39" s="155"/>
      <c r="AL39" s="155"/>
      <c r="AM39" s="155"/>
      <c r="AN39" s="155"/>
      <c r="AO39" s="155">
        <v>0</v>
      </c>
      <c r="AP39" s="155"/>
      <c r="AQ39" s="154">
        <f t="shared" si="6"/>
        <v>0</v>
      </c>
      <c r="AR39" s="154"/>
      <c r="AS39" s="154"/>
      <c r="AT39" s="154"/>
      <c r="AU39" s="154">
        <v>0</v>
      </c>
      <c r="AV39" s="153">
        <f t="shared" si="13"/>
        <v>0</v>
      </c>
      <c r="AW39" s="153"/>
      <c r="AX39" s="153"/>
      <c r="AY39" s="153"/>
      <c r="AZ39" s="153">
        <v>0</v>
      </c>
      <c r="BA39" s="154">
        <f t="shared" si="14"/>
        <v>0</v>
      </c>
      <c r="BB39" s="154"/>
      <c r="BC39" s="154"/>
      <c r="BD39" s="154"/>
      <c r="BE39" s="154">
        <v>0</v>
      </c>
      <c r="BF39" s="154">
        <f t="shared" si="15"/>
        <v>0</v>
      </c>
      <c r="BG39" s="154"/>
      <c r="BH39" s="154"/>
      <c r="BI39" s="154"/>
      <c r="BJ39" s="154">
        <v>0</v>
      </c>
    </row>
    <row r="40" spans="1:62" ht="12.75" hidden="1" customHeight="1">
      <c r="A40" s="1053"/>
      <c r="B40" s="1050"/>
      <c r="C40" s="1039"/>
      <c r="D40" s="736"/>
      <c r="E40" s="723"/>
      <c r="F40" s="58"/>
      <c r="G40" s="58"/>
      <c r="H40" s="58"/>
      <c r="I40" s="58"/>
      <c r="J40" s="58"/>
      <c r="K40" s="58"/>
      <c r="L40" s="58"/>
      <c r="M40" s="932"/>
      <c r="N40" s="59"/>
      <c r="O40" s="66"/>
      <c r="P40" s="58"/>
      <c r="Q40" s="58"/>
      <c r="R40" s="58"/>
      <c r="S40" s="58"/>
      <c r="T40" s="58"/>
      <c r="U40" s="58"/>
      <c r="V40" s="58"/>
      <c r="W40" s="739"/>
      <c r="X40" s="736"/>
      <c r="Y40" s="736"/>
      <c r="Z40" s="929"/>
      <c r="AA40" s="991"/>
      <c r="AB40" s="991"/>
      <c r="AC40" s="18"/>
      <c r="AD40" s="18" t="s">
        <v>486</v>
      </c>
      <c r="AE40" s="18" t="s">
        <v>293</v>
      </c>
      <c r="AF40" s="18" t="s">
        <v>246</v>
      </c>
      <c r="AG40" s="155">
        <f t="shared" si="10"/>
        <v>0</v>
      </c>
      <c r="AH40" s="155">
        <f t="shared" si="10"/>
        <v>0</v>
      </c>
      <c r="AI40" s="155"/>
      <c r="AJ40" s="155"/>
      <c r="AK40" s="155"/>
      <c r="AL40" s="155"/>
      <c r="AM40" s="155"/>
      <c r="AN40" s="155"/>
      <c r="AO40" s="155"/>
      <c r="AP40" s="155"/>
      <c r="AQ40" s="154">
        <f t="shared" si="6"/>
        <v>0</v>
      </c>
      <c r="AR40" s="154"/>
      <c r="AS40" s="154"/>
      <c r="AT40" s="154"/>
      <c r="AU40" s="154"/>
      <c r="AV40" s="153">
        <f t="shared" si="13"/>
        <v>0</v>
      </c>
      <c r="AW40" s="153"/>
      <c r="AX40" s="153"/>
      <c r="AY40" s="153"/>
      <c r="AZ40" s="153"/>
      <c r="BA40" s="154">
        <f t="shared" si="14"/>
        <v>0</v>
      </c>
      <c r="BB40" s="154"/>
      <c r="BC40" s="154"/>
      <c r="BD40" s="154"/>
      <c r="BE40" s="154"/>
      <c r="BF40" s="154">
        <f t="shared" si="15"/>
        <v>0</v>
      </c>
      <c r="BG40" s="154"/>
      <c r="BH40" s="154"/>
      <c r="BI40" s="154"/>
      <c r="BJ40" s="154"/>
    </row>
    <row r="41" spans="1:62" ht="0.75" hidden="1" customHeight="1">
      <c r="A41" s="1053"/>
      <c r="B41" s="1050"/>
      <c r="C41" s="1039"/>
      <c r="D41" s="736"/>
      <c r="E41" s="723"/>
      <c r="F41" s="58"/>
      <c r="G41" s="58"/>
      <c r="H41" s="58"/>
      <c r="I41" s="58"/>
      <c r="J41" s="58"/>
      <c r="K41" s="58"/>
      <c r="L41" s="58"/>
      <c r="M41" s="932"/>
      <c r="N41" s="59"/>
      <c r="O41" s="66"/>
      <c r="P41" s="58"/>
      <c r="Q41" s="58"/>
      <c r="R41" s="58"/>
      <c r="S41" s="58"/>
      <c r="T41" s="58"/>
      <c r="U41" s="58"/>
      <c r="V41" s="58"/>
      <c r="W41" s="739"/>
      <c r="X41" s="736"/>
      <c r="Y41" s="736"/>
      <c r="Z41" s="929"/>
      <c r="AA41" s="991"/>
      <c r="AB41" s="991"/>
      <c r="AC41" s="18"/>
      <c r="AD41" s="18" t="s">
        <v>486</v>
      </c>
      <c r="AE41" s="18" t="s">
        <v>264</v>
      </c>
      <c r="AF41" s="18">
        <v>244</v>
      </c>
      <c r="AG41" s="155">
        <f t="shared" si="10"/>
        <v>0</v>
      </c>
      <c r="AH41" s="155">
        <f t="shared" si="10"/>
        <v>0</v>
      </c>
      <c r="AI41" s="155"/>
      <c r="AJ41" s="155"/>
      <c r="AK41" s="155"/>
      <c r="AL41" s="155"/>
      <c r="AM41" s="155"/>
      <c r="AN41" s="155"/>
      <c r="AO41" s="155"/>
      <c r="AP41" s="155"/>
      <c r="AQ41" s="154">
        <f t="shared" si="6"/>
        <v>0</v>
      </c>
      <c r="AR41" s="154"/>
      <c r="AS41" s="154"/>
      <c r="AT41" s="154"/>
      <c r="AU41" s="154"/>
      <c r="AV41" s="153">
        <f t="shared" si="13"/>
        <v>0</v>
      </c>
      <c r="AW41" s="153"/>
      <c r="AX41" s="153"/>
      <c r="AY41" s="153"/>
      <c r="AZ41" s="153"/>
      <c r="BA41" s="154">
        <f t="shared" si="14"/>
        <v>0</v>
      </c>
      <c r="BB41" s="154"/>
      <c r="BC41" s="154"/>
      <c r="BD41" s="154"/>
      <c r="BE41" s="154"/>
      <c r="BF41" s="154">
        <f t="shared" si="15"/>
        <v>0</v>
      </c>
      <c r="BG41" s="154"/>
      <c r="BH41" s="154"/>
      <c r="BI41" s="154"/>
      <c r="BJ41" s="154"/>
    </row>
    <row r="42" spans="1:62" ht="20.25" hidden="1" customHeight="1">
      <c r="A42" s="1053"/>
      <c r="B42" s="1050"/>
      <c r="C42" s="1039"/>
      <c r="D42" s="736"/>
      <c r="E42" s="723"/>
      <c r="F42" s="58"/>
      <c r="G42" s="58"/>
      <c r="H42" s="58"/>
      <c r="I42" s="58"/>
      <c r="J42" s="58"/>
      <c r="K42" s="58"/>
      <c r="L42" s="58"/>
      <c r="M42" s="932"/>
      <c r="N42" s="59"/>
      <c r="O42" s="66"/>
      <c r="P42" s="58"/>
      <c r="Q42" s="58"/>
      <c r="R42" s="58"/>
      <c r="S42" s="58"/>
      <c r="T42" s="58"/>
      <c r="U42" s="58"/>
      <c r="V42" s="58"/>
      <c r="W42" s="739"/>
      <c r="X42" s="736"/>
      <c r="Y42" s="736"/>
      <c r="Z42" s="929"/>
      <c r="AA42" s="991"/>
      <c r="AB42" s="991"/>
      <c r="AC42" s="18"/>
      <c r="AD42" s="18" t="s">
        <v>486</v>
      </c>
      <c r="AE42" s="18" t="s">
        <v>279</v>
      </c>
      <c r="AF42" s="18" t="s">
        <v>246</v>
      </c>
      <c r="AG42" s="155">
        <f t="shared" si="10"/>
        <v>0</v>
      </c>
      <c r="AH42" s="155">
        <f t="shared" si="10"/>
        <v>0</v>
      </c>
      <c r="AI42" s="155"/>
      <c r="AJ42" s="155"/>
      <c r="AK42" s="155"/>
      <c r="AL42" s="155"/>
      <c r="AM42" s="155"/>
      <c r="AN42" s="155"/>
      <c r="AO42" s="155"/>
      <c r="AP42" s="155"/>
      <c r="AQ42" s="154">
        <f t="shared" si="6"/>
        <v>0</v>
      </c>
      <c r="AR42" s="154"/>
      <c r="AS42" s="154"/>
      <c r="AT42" s="154"/>
      <c r="AU42" s="154"/>
      <c r="AV42" s="153">
        <f t="shared" si="13"/>
        <v>0</v>
      </c>
      <c r="AW42" s="153"/>
      <c r="AX42" s="153"/>
      <c r="AY42" s="153"/>
      <c r="AZ42" s="153"/>
      <c r="BA42" s="154">
        <f t="shared" si="14"/>
        <v>0</v>
      </c>
      <c r="BB42" s="154"/>
      <c r="BC42" s="154"/>
      <c r="BD42" s="154"/>
      <c r="BE42" s="154"/>
      <c r="BF42" s="154">
        <f t="shared" si="15"/>
        <v>0</v>
      </c>
      <c r="BG42" s="154"/>
      <c r="BH42" s="154"/>
      <c r="BI42" s="154"/>
      <c r="BJ42" s="154"/>
    </row>
    <row r="43" spans="1:62" ht="15.75" hidden="1" customHeight="1">
      <c r="A43" s="1053"/>
      <c r="B43" s="1050"/>
      <c r="C43" s="1039"/>
      <c r="D43" s="736"/>
      <c r="E43" s="723"/>
      <c r="F43" s="58"/>
      <c r="G43" s="58"/>
      <c r="H43" s="58"/>
      <c r="I43" s="58"/>
      <c r="J43" s="58"/>
      <c r="K43" s="58"/>
      <c r="L43" s="58"/>
      <c r="M43" s="932"/>
      <c r="N43" s="59"/>
      <c r="O43" s="66"/>
      <c r="P43" s="58"/>
      <c r="Q43" s="58"/>
      <c r="R43" s="58"/>
      <c r="S43" s="58"/>
      <c r="T43" s="58"/>
      <c r="U43" s="58"/>
      <c r="V43" s="58"/>
      <c r="W43" s="739"/>
      <c r="X43" s="736"/>
      <c r="Y43" s="736"/>
      <c r="Z43" s="929"/>
      <c r="AA43" s="991"/>
      <c r="AB43" s="991"/>
      <c r="AC43" s="18"/>
      <c r="AD43" s="18" t="s">
        <v>486</v>
      </c>
      <c r="AE43" s="18" t="s">
        <v>265</v>
      </c>
      <c r="AF43" s="18" t="s">
        <v>246</v>
      </c>
      <c r="AG43" s="155">
        <f t="shared" si="10"/>
        <v>0</v>
      </c>
      <c r="AH43" s="155">
        <f t="shared" si="10"/>
        <v>0</v>
      </c>
      <c r="AI43" s="155"/>
      <c r="AJ43" s="155"/>
      <c r="AK43" s="155"/>
      <c r="AL43" s="155"/>
      <c r="AM43" s="155"/>
      <c r="AN43" s="155"/>
      <c r="AO43" s="155"/>
      <c r="AP43" s="155"/>
      <c r="AQ43" s="154">
        <f t="shared" si="6"/>
        <v>0</v>
      </c>
      <c r="AR43" s="154"/>
      <c r="AS43" s="154"/>
      <c r="AT43" s="154"/>
      <c r="AU43" s="154"/>
      <c r="AV43" s="153">
        <f t="shared" si="13"/>
        <v>0</v>
      </c>
      <c r="AW43" s="153"/>
      <c r="AX43" s="153"/>
      <c r="AY43" s="153"/>
      <c r="AZ43" s="153"/>
      <c r="BA43" s="154">
        <f t="shared" si="14"/>
        <v>0</v>
      </c>
      <c r="BB43" s="154"/>
      <c r="BC43" s="154"/>
      <c r="BD43" s="154"/>
      <c r="BE43" s="154"/>
      <c r="BF43" s="154">
        <f t="shared" si="15"/>
        <v>0</v>
      </c>
      <c r="BG43" s="154"/>
      <c r="BH43" s="154"/>
      <c r="BI43" s="154"/>
      <c r="BJ43" s="154"/>
    </row>
    <row r="44" spans="1:62" ht="15.75" hidden="1" customHeight="1">
      <c r="A44" s="1053"/>
      <c r="B44" s="1050"/>
      <c r="C44" s="1039"/>
      <c r="D44" s="736"/>
      <c r="E44" s="723"/>
      <c r="F44" s="58"/>
      <c r="G44" s="58"/>
      <c r="H44" s="58"/>
      <c r="I44" s="58"/>
      <c r="J44" s="58"/>
      <c r="K44" s="58"/>
      <c r="L44" s="58"/>
      <c r="M44" s="932"/>
      <c r="N44" s="59"/>
      <c r="O44" s="66"/>
      <c r="P44" s="58"/>
      <c r="Q44" s="58"/>
      <c r="R44" s="58"/>
      <c r="S44" s="58"/>
      <c r="T44" s="58"/>
      <c r="U44" s="58"/>
      <c r="V44" s="58"/>
      <c r="W44" s="739"/>
      <c r="X44" s="736"/>
      <c r="Y44" s="736"/>
      <c r="Z44" s="929"/>
      <c r="AA44" s="991"/>
      <c r="AB44" s="991"/>
      <c r="AC44" s="18"/>
      <c r="AD44" s="18" t="s">
        <v>486</v>
      </c>
      <c r="AE44" s="18" t="s">
        <v>280</v>
      </c>
      <c r="AF44" s="18" t="s">
        <v>262</v>
      </c>
      <c r="AG44" s="155">
        <f t="shared" si="10"/>
        <v>0</v>
      </c>
      <c r="AH44" s="155">
        <f t="shared" si="10"/>
        <v>0</v>
      </c>
      <c r="AI44" s="155"/>
      <c r="AJ44" s="155"/>
      <c r="AK44" s="155"/>
      <c r="AL44" s="155"/>
      <c r="AM44" s="155"/>
      <c r="AN44" s="155"/>
      <c r="AO44" s="155"/>
      <c r="AP44" s="155"/>
      <c r="AQ44" s="154">
        <f t="shared" si="6"/>
        <v>0</v>
      </c>
      <c r="AR44" s="154"/>
      <c r="AS44" s="154"/>
      <c r="AT44" s="154"/>
      <c r="AU44" s="154"/>
      <c r="AV44" s="153">
        <f t="shared" si="13"/>
        <v>0</v>
      </c>
      <c r="AW44" s="153"/>
      <c r="AX44" s="153"/>
      <c r="AY44" s="153"/>
      <c r="AZ44" s="153"/>
      <c r="BA44" s="154">
        <f t="shared" si="14"/>
        <v>0</v>
      </c>
      <c r="BB44" s="154"/>
      <c r="BC44" s="154"/>
      <c r="BD44" s="154"/>
      <c r="BE44" s="154"/>
      <c r="BF44" s="154">
        <f t="shared" si="15"/>
        <v>0</v>
      </c>
      <c r="BG44" s="154"/>
      <c r="BH44" s="154"/>
      <c r="BI44" s="154"/>
      <c r="BJ44" s="154"/>
    </row>
    <row r="45" spans="1:62" ht="18.75" customHeight="1">
      <c r="A45" s="1053"/>
      <c r="B45" s="1050"/>
      <c r="C45" s="1039"/>
      <c r="D45" s="736"/>
      <c r="E45" s="723"/>
      <c r="F45" s="58"/>
      <c r="G45" s="58"/>
      <c r="H45" s="58"/>
      <c r="I45" s="58"/>
      <c r="J45" s="58"/>
      <c r="K45" s="58"/>
      <c r="L45" s="58"/>
      <c r="M45" s="932"/>
      <c r="N45" s="59"/>
      <c r="O45" s="66"/>
      <c r="P45" s="58"/>
      <c r="Q45" s="58"/>
      <c r="R45" s="58"/>
      <c r="S45" s="58"/>
      <c r="T45" s="58"/>
      <c r="U45" s="58"/>
      <c r="V45" s="58"/>
      <c r="W45" s="739"/>
      <c r="X45" s="736"/>
      <c r="Y45" s="736"/>
      <c r="Z45" s="929"/>
      <c r="AA45" s="991"/>
      <c r="AB45" s="991"/>
      <c r="AC45" s="18"/>
      <c r="AD45" s="18" t="s">
        <v>486</v>
      </c>
      <c r="AE45" s="18" t="s">
        <v>300</v>
      </c>
      <c r="AF45" s="18" t="s">
        <v>261</v>
      </c>
      <c r="AG45" s="155">
        <f t="shared" si="10"/>
        <v>0</v>
      </c>
      <c r="AH45" s="155">
        <f t="shared" si="10"/>
        <v>0</v>
      </c>
      <c r="AI45" s="155"/>
      <c r="AJ45" s="155"/>
      <c r="AK45" s="155"/>
      <c r="AL45" s="155"/>
      <c r="AM45" s="155"/>
      <c r="AN45" s="155"/>
      <c r="AO45" s="155"/>
      <c r="AP45" s="155"/>
      <c r="AQ45" s="154">
        <f t="shared" si="6"/>
        <v>0</v>
      </c>
      <c r="AR45" s="154"/>
      <c r="AS45" s="154"/>
      <c r="AT45" s="154"/>
      <c r="AU45" s="154"/>
      <c r="AV45" s="153">
        <f t="shared" si="13"/>
        <v>0</v>
      </c>
      <c r="AW45" s="153"/>
      <c r="AX45" s="153"/>
      <c r="AY45" s="153"/>
      <c r="AZ45" s="153"/>
      <c r="BA45" s="154">
        <f t="shared" si="14"/>
        <v>0</v>
      </c>
      <c r="BB45" s="154"/>
      <c r="BC45" s="154"/>
      <c r="BD45" s="154"/>
      <c r="BE45" s="154"/>
      <c r="BF45" s="154">
        <f t="shared" si="15"/>
        <v>0</v>
      </c>
      <c r="BG45" s="154"/>
      <c r="BH45" s="154"/>
      <c r="BI45" s="154"/>
      <c r="BJ45" s="154"/>
    </row>
    <row r="46" spans="1:62" ht="18" customHeight="1">
      <c r="A46" s="1053"/>
      <c r="B46" s="1050"/>
      <c r="C46" s="1039"/>
      <c r="D46" s="736"/>
      <c r="E46" s="723"/>
      <c r="F46" s="58"/>
      <c r="G46" s="58"/>
      <c r="H46" s="58"/>
      <c r="I46" s="58"/>
      <c r="J46" s="58"/>
      <c r="K46" s="58"/>
      <c r="L46" s="58"/>
      <c r="M46" s="932"/>
      <c r="N46" s="59"/>
      <c r="O46" s="66"/>
      <c r="P46" s="58"/>
      <c r="Q46" s="58"/>
      <c r="R46" s="58"/>
      <c r="S46" s="58"/>
      <c r="T46" s="58"/>
      <c r="U46" s="58"/>
      <c r="V46" s="58"/>
      <c r="W46" s="739"/>
      <c r="X46" s="736"/>
      <c r="Y46" s="736"/>
      <c r="Z46" s="929"/>
      <c r="AA46" s="991"/>
      <c r="AB46" s="991"/>
      <c r="AC46" s="18"/>
      <c r="AD46" s="18" t="s">
        <v>486</v>
      </c>
      <c r="AE46" s="18" t="s">
        <v>280</v>
      </c>
      <c r="AF46" s="18">
        <v>414</v>
      </c>
      <c r="AG46" s="155">
        <f t="shared" si="10"/>
        <v>0</v>
      </c>
      <c r="AH46" s="155">
        <f t="shared" si="10"/>
        <v>0</v>
      </c>
      <c r="AI46" s="155"/>
      <c r="AJ46" s="155"/>
      <c r="AK46" s="155"/>
      <c r="AL46" s="155"/>
      <c r="AM46" s="155"/>
      <c r="AN46" s="155"/>
      <c r="AO46" s="155"/>
      <c r="AP46" s="155"/>
      <c r="AQ46" s="154">
        <f t="shared" si="6"/>
        <v>0</v>
      </c>
      <c r="AR46" s="154"/>
      <c r="AS46" s="154"/>
      <c r="AT46" s="154"/>
      <c r="AU46" s="154">
        <v>0</v>
      </c>
      <c r="AV46" s="153">
        <f t="shared" si="13"/>
        <v>0</v>
      </c>
      <c r="AW46" s="153"/>
      <c r="AX46" s="153"/>
      <c r="AY46" s="153"/>
      <c r="AZ46" s="153"/>
      <c r="BA46" s="154">
        <f t="shared" si="14"/>
        <v>0</v>
      </c>
      <c r="BB46" s="154"/>
      <c r="BC46" s="154"/>
      <c r="BD46" s="154"/>
      <c r="BE46" s="154"/>
      <c r="BF46" s="154">
        <f t="shared" si="15"/>
        <v>0</v>
      </c>
      <c r="BG46" s="154"/>
      <c r="BH46" s="154"/>
      <c r="BI46" s="154"/>
      <c r="BJ46" s="154"/>
    </row>
    <row r="47" spans="1:62" ht="15" customHeight="1">
      <c r="A47" s="1053"/>
      <c r="B47" s="1050"/>
      <c r="C47" s="1039"/>
      <c r="D47" s="736"/>
      <c r="E47" s="723"/>
      <c r="F47" s="58"/>
      <c r="G47" s="58"/>
      <c r="H47" s="58"/>
      <c r="I47" s="58"/>
      <c r="J47" s="58"/>
      <c r="K47" s="58"/>
      <c r="L47" s="58"/>
      <c r="M47" s="932"/>
      <c r="N47" s="59"/>
      <c r="O47" s="66"/>
      <c r="P47" s="58"/>
      <c r="Q47" s="58"/>
      <c r="R47" s="58"/>
      <c r="S47" s="58"/>
      <c r="T47" s="58"/>
      <c r="U47" s="58"/>
      <c r="V47" s="58"/>
      <c r="W47" s="739"/>
      <c r="X47" s="736"/>
      <c r="Y47" s="736"/>
      <c r="Z47" s="929"/>
      <c r="AA47" s="991"/>
      <c r="AB47" s="991"/>
      <c r="AC47" s="18"/>
      <c r="AD47" s="18" t="s">
        <v>486</v>
      </c>
      <c r="AE47" s="18" t="s">
        <v>449</v>
      </c>
      <c r="AF47" s="18" t="s">
        <v>246</v>
      </c>
      <c r="AG47" s="155">
        <f t="shared" si="10"/>
        <v>100</v>
      </c>
      <c r="AH47" s="155">
        <f t="shared" si="10"/>
        <v>100</v>
      </c>
      <c r="AI47" s="155"/>
      <c r="AJ47" s="155"/>
      <c r="AK47" s="155">
        <v>100</v>
      </c>
      <c r="AL47" s="155">
        <v>100</v>
      </c>
      <c r="AM47" s="155"/>
      <c r="AN47" s="155"/>
      <c r="AO47" s="155"/>
      <c r="AP47" s="155"/>
      <c r="AQ47" s="154">
        <f t="shared" si="6"/>
        <v>0</v>
      </c>
      <c r="AR47" s="154"/>
      <c r="AS47" s="154"/>
      <c r="AT47" s="154"/>
      <c r="AU47" s="154"/>
      <c r="AV47" s="153">
        <f t="shared" si="13"/>
        <v>0</v>
      </c>
      <c r="AW47" s="153"/>
      <c r="AX47" s="153"/>
      <c r="AY47" s="153"/>
      <c r="AZ47" s="153"/>
      <c r="BA47" s="154">
        <f t="shared" si="14"/>
        <v>0</v>
      </c>
      <c r="BB47" s="154"/>
      <c r="BC47" s="154"/>
      <c r="BD47" s="154"/>
      <c r="BE47" s="154"/>
      <c r="BF47" s="154">
        <f t="shared" si="15"/>
        <v>0</v>
      </c>
      <c r="BG47" s="154"/>
      <c r="BH47" s="154"/>
      <c r="BI47" s="154"/>
      <c r="BJ47" s="154"/>
    </row>
    <row r="48" spans="1:62" ht="16.5" customHeight="1">
      <c r="A48" s="1053"/>
      <c r="B48" s="1050"/>
      <c r="C48" s="1039"/>
      <c r="D48" s="736"/>
      <c r="E48" s="723"/>
      <c r="F48" s="58"/>
      <c r="G48" s="58"/>
      <c r="H48" s="58"/>
      <c r="I48" s="58"/>
      <c r="J48" s="58"/>
      <c r="K48" s="58"/>
      <c r="L48" s="58"/>
      <c r="M48" s="932"/>
      <c r="N48" s="59"/>
      <c r="O48" s="66"/>
      <c r="P48" s="58"/>
      <c r="Q48" s="58"/>
      <c r="R48" s="58"/>
      <c r="S48" s="58"/>
      <c r="T48" s="58"/>
      <c r="U48" s="58"/>
      <c r="V48" s="58"/>
      <c r="W48" s="739"/>
      <c r="X48" s="736"/>
      <c r="Y48" s="736"/>
      <c r="Z48" s="929"/>
      <c r="AA48" s="991"/>
      <c r="AB48" s="991"/>
      <c r="AC48" s="18"/>
      <c r="AD48" s="18" t="s">
        <v>486</v>
      </c>
      <c r="AE48" s="18" t="s">
        <v>429</v>
      </c>
      <c r="AF48" s="18" t="s">
        <v>262</v>
      </c>
      <c r="AG48" s="155">
        <f t="shared" si="10"/>
        <v>69.599999999999994</v>
      </c>
      <c r="AH48" s="155">
        <f t="shared" si="10"/>
        <v>63.7</v>
      </c>
      <c r="AI48" s="155"/>
      <c r="AJ48" s="155"/>
      <c r="AK48" s="155"/>
      <c r="AL48" s="155"/>
      <c r="AM48" s="155"/>
      <c r="AN48" s="155"/>
      <c r="AO48" s="155">
        <v>69.599999999999994</v>
      </c>
      <c r="AP48" s="155">
        <v>63.7</v>
      </c>
      <c r="AQ48" s="154">
        <f t="shared" si="6"/>
        <v>45</v>
      </c>
      <c r="AR48" s="154"/>
      <c r="AS48" s="154"/>
      <c r="AT48" s="154"/>
      <c r="AU48" s="154">
        <v>45</v>
      </c>
      <c r="AV48" s="153">
        <f t="shared" si="13"/>
        <v>45</v>
      </c>
      <c r="AW48" s="153"/>
      <c r="AX48" s="153"/>
      <c r="AY48" s="153"/>
      <c r="AZ48" s="153">
        <v>45</v>
      </c>
      <c r="BA48" s="154">
        <f t="shared" si="14"/>
        <v>45</v>
      </c>
      <c r="BB48" s="154"/>
      <c r="BC48" s="154"/>
      <c r="BD48" s="154"/>
      <c r="BE48" s="154">
        <v>45</v>
      </c>
      <c r="BF48" s="154">
        <f t="shared" si="15"/>
        <v>45</v>
      </c>
      <c r="BG48" s="154"/>
      <c r="BH48" s="154"/>
      <c r="BI48" s="154"/>
      <c r="BJ48" s="154">
        <v>45</v>
      </c>
    </row>
    <row r="49" spans="1:62" ht="15.75" customHeight="1">
      <c r="A49" s="1053"/>
      <c r="B49" s="1050"/>
      <c r="C49" s="1039"/>
      <c r="D49" s="736"/>
      <c r="E49" s="723"/>
      <c r="F49" s="58"/>
      <c r="G49" s="58"/>
      <c r="H49" s="58"/>
      <c r="I49" s="58"/>
      <c r="J49" s="58"/>
      <c r="K49" s="58"/>
      <c r="L49" s="58"/>
      <c r="M49" s="932"/>
      <c r="N49" s="59"/>
      <c r="O49" s="66"/>
      <c r="P49" s="58"/>
      <c r="Q49" s="58"/>
      <c r="R49" s="58"/>
      <c r="S49" s="58"/>
      <c r="T49" s="58"/>
      <c r="U49" s="58"/>
      <c r="V49" s="58"/>
      <c r="W49" s="739"/>
      <c r="X49" s="736"/>
      <c r="Y49" s="736"/>
      <c r="Z49" s="929"/>
      <c r="AA49" s="991"/>
      <c r="AB49" s="991"/>
      <c r="AC49" s="18"/>
      <c r="AD49" s="18" t="s">
        <v>486</v>
      </c>
      <c r="AE49" s="18" t="s">
        <v>378</v>
      </c>
      <c r="AF49" s="18" t="s">
        <v>246</v>
      </c>
      <c r="AG49" s="155">
        <f t="shared" si="10"/>
        <v>851</v>
      </c>
      <c r="AH49" s="155">
        <f t="shared" si="10"/>
        <v>851</v>
      </c>
      <c r="AI49" s="155"/>
      <c r="AJ49" s="155"/>
      <c r="AK49" s="155">
        <v>800</v>
      </c>
      <c r="AL49" s="155">
        <v>800</v>
      </c>
      <c r="AM49" s="155"/>
      <c r="AN49" s="155"/>
      <c r="AO49" s="155">
        <v>51</v>
      </c>
      <c r="AP49" s="155">
        <v>51</v>
      </c>
      <c r="AQ49" s="154">
        <f t="shared" si="6"/>
        <v>0</v>
      </c>
      <c r="AR49" s="154"/>
      <c r="AS49" s="154"/>
      <c r="AT49" s="154"/>
      <c r="AU49" s="154"/>
      <c r="AV49" s="153">
        <f t="shared" si="13"/>
        <v>0</v>
      </c>
      <c r="AW49" s="153"/>
      <c r="AX49" s="153"/>
      <c r="AY49" s="153"/>
      <c r="AZ49" s="153"/>
      <c r="BA49" s="154">
        <f t="shared" si="14"/>
        <v>0</v>
      </c>
      <c r="BB49" s="154"/>
      <c r="BC49" s="154"/>
      <c r="BD49" s="154"/>
      <c r="BE49" s="154"/>
      <c r="BF49" s="154">
        <f t="shared" si="15"/>
        <v>0</v>
      </c>
      <c r="BG49" s="154"/>
      <c r="BH49" s="154"/>
      <c r="BI49" s="154"/>
      <c r="BJ49" s="154"/>
    </row>
    <row r="50" spans="1:62" ht="15" customHeight="1">
      <c r="A50" s="1053"/>
      <c r="B50" s="1050"/>
      <c r="C50" s="1040"/>
      <c r="D50" s="736"/>
      <c r="E50" s="723"/>
      <c r="F50" s="58"/>
      <c r="G50" s="58"/>
      <c r="H50" s="58"/>
      <c r="I50" s="58"/>
      <c r="J50" s="58"/>
      <c r="K50" s="58"/>
      <c r="L50" s="58"/>
      <c r="M50" s="933"/>
      <c r="N50" s="59"/>
      <c r="O50" s="66"/>
      <c r="P50" s="58"/>
      <c r="Q50" s="58"/>
      <c r="R50" s="58"/>
      <c r="S50" s="58"/>
      <c r="T50" s="58"/>
      <c r="U50" s="58"/>
      <c r="V50" s="58"/>
      <c r="W50" s="869"/>
      <c r="X50" s="736"/>
      <c r="Y50" s="736"/>
      <c r="Z50" s="929"/>
      <c r="AA50" s="991"/>
      <c r="AB50" s="991"/>
      <c r="AC50" s="18"/>
      <c r="AD50" s="18"/>
      <c r="AE50" s="18"/>
      <c r="AF50" s="18"/>
      <c r="AG50" s="155">
        <f t="shared" si="10"/>
        <v>0</v>
      </c>
      <c r="AH50" s="155">
        <f t="shared" si="10"/>
        <v>0</v>
      </c>
      <c r="AI50" s="155"/>
      <c r="AJ50" s="155"/>
      <c r="AK50" s="155"/>
      <c r="AL50" s="155"/>
      <c r="AM50" s="155"/>
      <c r="AN50" s="155"/>
      <c r="AO50" s="155">
        <v>0</v>
      </c>
      <c r="AP50" s="155"/>
      <c r="AQ50" s="154">
        <v>0</v>
      </c>
      <c r="AR50" s="154"/>
      <c r="AS50" s="154"/>
      <c r="AT50" s="154"/>
      <c r="AU50" s="154">
        <v>0</v>
      </c>
      <c r="AV50" s="153"/>
      <c r="AW50" s="153"/>
      <c r="AX50" s="153"/>
      <c r="AY50" s="153"/>
      <c r="AZ50" s="153"/>
      <c r="BA50" s="154">
        <f t="shared" si="14"/>
        <v>45</v>
      </c>
      <c r="BB50" s="154"/>
      <c r="BC50" s="154"/>
      <c r="BD50" s="154"/>
      <c r="BE50" s="154">
        <f>SUM(BE38:BE49)</f>
        <v>45</v>
      </c>
      <c r="BF50" s="154">
        <f t="shared" si="15"/>
        <v>45</v>
      </c>
      <c r="BG50" s="154"/>
      <c r="BH50" s="154"/>
      <c r="BI50" s="154"/>
      <c r="BJ50" s="154">
        <f>SUM(BJ38:BJ49)</f>
        <v>45</v>
      </c>
    </row>
    <row r="51" spans="1:62" ht="18.75" customHeight="1">
      <c r="A51" s="1054"/>
      <c r="B51" s="1051"/>
      <c r="C51" s="97"/>
      <c r="D51" s="877"/>
      <c r="E51" s="868"/>
      <c r="F51" s="58"/>
      <c r="G51" s="58"/>
      <c r="H51" s="58"/>
      <c r="I51" s="58"/>
      <c r="J51" s="58"/>
      <c r="K51" s="58"/>
      <c r="L51" s="58"/>
      <c r="M51" s="60"/>
      <c r="N51" s="59"/>
      <c r="O51" s="66"/>
      <c r="P51" s="58"/>
      <c r="Q51" s="58"/>
      <c r="R51" s="58"/>
      <c r="S51" s="58"/>
      <c r="T51" s="58"/>
      <c r="U51" s="58"/>
      <c r="V51" s="58"/>
      <c r="W51" s="97"/>
      <c r="X51" s="877"/>
      <c r="Y51" s="877"/>
      <c r="Z51" s="930"/>
      <c r="AA51" s="992"/>
      <c r="AB51" s="992"/>
      <c r="AC51" s="18"/>
      <c r="AD51" s="18" t="s">
        <v>486</v>
      </c>
      <c r="AE51" s="18" t="s">
        <v>17</v>
      </c>
      <c r="AF51" s="18">
        <v>244</v>
      </c>
      <c r="AG51" s="155">
        <f t="shared" si="10"/>
        <v>629.1</v>
      </c>
      <c r="AH51" s="155">
        <f t="shared" si="10"/>
        <v>546.20000000000005</v>
      </c>
      <c r="AI51" s="155"/>
      <c r="AJ51" s="155"/>
      <c r="AK51" s="155">
        <v>0</v>
      </c>
      <c r="AL51" s="155"/>
      <c r="AM51" s="155"/>
      <c r="AN51" s="155"/>
      <c r="AO51" s="155">
        <v>629.1</v>
      </c>
      <c r="AP51" s="155">
        <v>546.20000000000005</v>
      </c>
      <c r="AQ51" s="154">
        <f t="shared" si="6"/>
        <v>566</v>
      </c>
      <c r="AR51" s="154"/>
      <c r="AS51" s="154"/>
      <c r="AT51" s="154"/>
      <c r="AU51" s="154">
        <v>566</v>
      </c>
      <c r="AV51" s="153">
        <f t="shared" si="13"/>
        <v>566</v>
      </c>
      <c r="AW51" s="153"/>
      <c r="AX51" s="153"/>
      <c r="AY51" s="153"/>
      <c r="AZ51" s="153">
        <v>566</v>
      </c>
      <c r="BA51" s="154">
        <f t="shared" si="14"/>
        <v>566</v>
      </c>
      <c r="BB51" s="154"/>
      <c r="BC51" s="154"/>
      <c r="BD51" s="154"/>
      <c r="BE51" s="154">
        <v>566</v>
      </c>
      <c r="BF51" s="154">
        <f t="shared" si="15"/>
        <v>566</v>
      </c>
      <c r="BG51" s="154"/>
      <c r="BH51" s="154"/>
      <c r="BI51" s="154"/>
      <c r="BJ51" s="154">
        <v>566</v>
      </c>
    </row>
    <row r="52" spans="1:62" ht="90.75" customHeight="1">
      <c r="A52" s="1047" t="s">
        <v>315</v>
      </c>
      <c r="B52" s="1044">
        <v>6509</v>
      </c>
      <c r="C52" s="141" t="s">
        <v>459</v>
      </c>
      <c r="D52" s="67" t="s">
        <v>240</v>
      </c>
      <c r="E52" s="67" t="s">
        <v>460</v>
      </c>
      <c r="F52" s="58"/>
      <c r="G52" s="58"/>
      <c r="H52" s="58"/>
      <c r="I52" s="58"/>
      <c r="J52" s="58"/>
      <c r="K52" s="58"/>
      <c r="L52" s="58"/>
      <c r="M52" s="63" t="s">
        <v>324</v>
      </c>
      <c r="N52" s="59" t="s">
        <v>284</v>
      </c>
      <c r="O52" s="59" t="s">
        <v>373</v>
      </c>
      <c r="P52" s="58">
        <v>11</v>
      </c>
      <c r="Q52" s="58"/>
      <c r="R52" s="58"/>
      <c r="S52" s="58"/>
      <c r="T52" s="58"/>
      <c r="U52" s="58"/>
      <c r="V52" s="58"/>
      <c r="W52" s="57" t="s">
        <v>462</v>
      </c>
      <c r="X52" s="67" t="s">
        <v>422</v>
      </c>
      <c r="Y52" s="67" t="s">
        <v>464</v>
      </c>
      <c r="Z52" s="69" t="s">
        <v>479</v>
      </c>
      <c r="AA52" s="69" t="s">
        <v>284</v>
      </c>
      <c r="AB52" s="69" t="s">
        <v>421</v>
      </c>
      <c r="AC52" s="18"/>
      <c r="AD52" s="18" t="s">
        <v>222</v>
      </c>
      <c r="AE52" s="18" t="s">
        <v>267</v>
      </c>
      <c r="AF52" s="18" t="s">
        <v>246</v>
      </c>
      <c r="AG52" s="155">
        <f t="shared" ref="AG52:AH124" si="16">AI52+AK52+AM52+AO52</f>
        <v>15</v>
      </c>
      <c r="AH52" s="155">
        <f t="shared" si="16"/>
        <v>0</v>
      </c>
      <c r="AI52" s="155"/>
      <c r="AJ52" s="155"/>
      <c r="AK52" s="155"/>
      <c r="AL52" s="155"/>
      <c r="AM52" s="155"/>
      <c r="AN52" s="155"/>
      <c r="AO52" s="155">
        <v>15</v>
      </c>
      <c r="AP52" s="155">
        <v>0</v>
      </c>
      <c r="AQ52" s="154">
        <f t="shared" ref="AQ52:AQ124" si="17">AR52+AS52+AT52+AU52</f>
        <v>0</v>
      </c>
      <c r="AR52" s="154"/>
      <c r="AS52" s="154"/>
      <c r="AT52" s="154"/>
      <c r="AU52" s="154">
        <v>0</v>
      </c>
      <c r="AV52" s="153">
        <f t="shared" si="13"/>
        <v>0</v>
      </c>
      <c r="AW52" s="153"/>
      <c r="AX52" s="153"/>
      <c r="AY52" s="153"/>
      <c r="AZ52" s="153"/>
      <c r="BA52" s="154">
        <f t="shared" si="14"/>
        <v>0</v>
      </c>
      <c r="BB52" s="154"/>
      <c r="BC52" s="154"/>
      <c r="BD52" s="154"/>
      <c r="BE52" s="154"/>
      <c r="BF52" s="154">
        <f t="shared" si="15"/>
        <v>0</v>
      </c>
      <c r="BG52" s="154"/>
      <c r="BH52" s="154"/>
      <c r="BI52" s="154"/>
      <c r="BJ52" s="154"/>
    </row>
    <row r="53" spans="1:62">
      <c r="A53" s="1048"/>
      <c r="B53" s="1045"/>
      <c r="C53" s="506"/>
      <c r="D53" s="586"/>
      <c r="E53" s="586"/>
      <c r="F53" s="58"/>
      <c r="G53" s="58"/>
      <c r="H53" s="58"/>
      <c r="I53" s="58"/>
      <c r="J53" s="58"/>
      <c r="K53" s="58"/>
      <c r="L53" s="58"/>
      <c r="M53" s="509"/>
      <c r="N53" s="59"/>
      <c r="O53" s="59"/>
      <c r="P53" s="58"/>
      <c r="Q53" s="58"/>
      <c r="R53" s="58"/>
      <c r="S53" s="58"/>
      <c r="T53" s="58"/>
      <c r="U53" s="58"/>
      <c r="V53" s="58"/>
      <c r="W53" s="506"/>
      <c r="X53" s="586"/>
      <c r="Y53" s="586"/>
      <c r="Z53" s="510"/>
      <c r="AA53" s="595"/>
      <c r="AB53" s="595"/>
      <c r="AC53" s="18"/>
      <c r="AD53" s="18" t="s">
        <v>222</v>
      </c>
      <c r="AE53" s="18" t="s">
        <v>267</v>
      </c>
      <c r="AF53" s="18">
        <v>360</v>
      </c>
      <c r="AG53" s="155">
        <f t="shared" si="16"/>
        <v>35</v>
      </c>
      <c r="AH53" s="155">
        <f t="shared" si="16"/>
        <v>0</v>
      </c>
      <c r="AI53" s="155"/>
      <c r="AJ53" s="155"/>
      <c r="AK53" s="155"/>
      <c r="AL53" s="155"/>
      <c r="AM53" s="155"/>
      <c r="AN53" s="155"/>
      <c r="AO53" s="155">
        <v>35</v>
      </c>
      <c r="AP53" s="155">
        <v>0</v>
      </c>
      <c r="AQ53" s="154">
        <f t="shared" si="17"/>
        <v>0</v>
      </c>
      <c r="AR53" s="154"/>
      <c r="AS53" s="154"/>
      <c r="AT53" s="154"/>
      <c r="AU53" s="154">
        <v>0</v>
      </c>
      <c r="AV53" s="153"/>
      <c r="AW53" s="153"/>
      <c r="AX53" s="153"/>
      <c r="AY53" s="153"/>
      <c r="AZ53" s="153"/>
      <c r="BA53" s="154"/>
      <c r="BB53" s="154"/>
      <c r="BC53" s="154"/>
      <c r="BD53" s="154"/>
      <c r="BE53" s="154"/>
      <c r="BF53" s="154"/>
      <c r="BG53" s="154"/>
      <c r="BH53" s="154"/>
      <c r="BI53" s="154"/>
      <c r="BJ53" s="154"/>
    </row>
    <row r="54" spans="1:62" ht="24" customHeight="1">
      <c r="A54" s="890" t="s">
        <v>316</v>
      </c>
      <c r="B54" s="891">
        <v>6513</v>
      </c>
      <c r="C54" s="912" t="s">
        <v>452</v>
      </c>
      <c r="D54" s="909" t="s">
        <v>422</v>
      </c>
      <c r="E54" s="909" t="s">
        <v>453</v>
      </c>
      <c r="F54" s="58"/>
      <c r="G54" s="58"/>
      <c r="H54" s="58"/>
      <c r="I54" s="58"/>
      <c r="J54" s="58"/>
      <c r="K54" s="58"/>
      <c r="L54" s="58"/>
      <c r="M54" s="953" t="s">
        <v>374</v>
      </c>
      <c r="N54" s="59" t="s">
        <v>284</v>
      </c>
      <c r="O54" s="59" t="s">
        <v>373</v>
      </c>
      <c r="P54" s="58" t="s">
        <v>424</v>
      </c>
      <c r="Q54" s="58"/>
      <c r="R54" s="58"/>
      <c r="S54" s="58"/>
      <c r="T54" s="58"/>
      <c r="U54" s="58"/>
      <c r="V54" s="58"/>
      <c r="W54" s="912" t="s">
        <v>357</v>
      </c>
      <c r="X54" s="909" t="s">
        <v>238</v>
      </c>
      <c r="Y54" s="909" t="s">
        <v>358</v>
      </c>
      <c r="Z54" s="983" t="s">
        <v>417</v>
      </c>
      <c r="AA54" s="987" t="s">
        <v>284</v>
      </c>
      <c r="AB54" s="987" t="s">
        <v>368</v>
      </c>
      <c r="AC54" s="18"/>
      <c r="AD54" s="18"/>
      <c r="AE54" s="18"/>
      <c r="AF54" s="18"/>
      <c r="AG54" s="155">
        <f t="shared" si="16"/>
        <v>0</v>
      </c>
      <c r="AH54" s="155">
        <f t="shared" si="16"/>
        <v>0</v>
      </c>
      <c r="AI54" s="155"/>
      <c r="AJ54" s="155"/>
      <c r="AK54" s="155"/>
      <c r="AL54" s="155"/>
      <c r="AM54" s="155"/>
      <c r="AN54" s="155"/>
      <c r="AO54" s="155"/>
      <c r="AP54" s="155"/>
      <c r="AQ54" s="154">
        <f t="shared" si="17"/>
        <v>0</v>
      </c>
      <c r="AR54" s="154"/>
      <c r="AS54" s="154"/>
      <c r="AT54" s="154"/>
      <c r="AU54" s="154"/>
      <c r="AV54" s="153">
        <f t="shared" si="13"/>
        <v>0</v>
      </c>
      <c r="AW54" s="153"/>
      <c r="AX54" s="153"/>
      <c r="AY54" s="153"/>
      <c r="AZ54" s="153"/>
      <c r="BA54" s="154">
        <f>BB54+BC54+BD54+BE54</f>
        <v>0</v>
      </c>
      <c r="BB54" s="154"/>
      <c r="BC54" s="154"/>
      <c r="BD54" s="154"/>
      <c r="BE54" s="154"/>
      <c r="BF54" s="154">
        <f>BG54+BH54+BI54+BJ54</f>
        <v>0</v>
      </c>
      <c r="BG54" s="154"/>
      <c r="BH54" s="154"/>
      <c r="BI54" s="154"/>
      <c r="BJ54" s="154"/>
    </row>
    <row r="55" spans="1:62" ht="12.75" customHeight="1">
      <c r="A55" s="888"/>
      <c r="B55" s="892"/>
      <c r="C55" s="733"/>
      <c r="D55" s="909"/>
      <c r="E55" s="909"/>
      <c r="F55" s="58"/>
      <c r="G55" s="58"/>
      <c r="H55" s="58"/>
      <c r="I55" s="58"/>
      <c r="J55" s="58"/>
      <c r="K55" s="58"/>
      <c r="L55" s="58"/>
      <c r="M55" s="954"/>
      <c r="N55" s="71"/>
      <c r="O55" s="71"/>
      <c r="P55" s="71"/>
      <c r="Q55" s="58"/>
      <c r="R55" s="58"/>
      <c r="S55" s="58"/>
      <c r="T55" s="58"/>
      <c r="U55" s="58"/>
      <c r="V55" s="58"/>
      <c r="W55" s="733"/>
      <c r="X55" s="909"/>
      <c r="Y55" s="909"/>
      <c r="Z55" s="984"/>
      <c r="AA55" s="988"/>
      <c r="AB55" s="988"/>
      <c r="AC55" s="18"/>
      <c r="AD55" s="18" t="s">
        <v>484</v>
      </c>
      <c r="AE55" s="18"/>
      <c r="AF55" s="18"/>
      <c r="AG55" s="154">
        <f>AG56+AG60+AG61+AG59+AG58+AG62</f>
        <v>3742.4999999999995</v>
      </c>
      <c r="AH55" s="155">
        <f t="shared" si="16"/>
        <v>3665.4999999999995</v>
      </c>
      <c r="AI55" s="154">
        <f>AI56+AI60+AI61+AI59+AI58+AI62</f>
        <v>0</v>
      </c>
      <c r="AJ55" s="154"/>
      <c r="AK55" s="154">
        <f>AK56+AK60+AK61+AK59+AK58+AK62</f>
        <v>3035.7</v>
      </c>
      <c r="AL55" s="154">
        <f>AL56+AL60+AL61+AL59+AL58+AL62</f>
        <v>3032.3999999999996</v>
      </c>
      <c r="AM55" s="154">
        <f>AM56+AM60+AM61+AM59+AM58+AM62</f>
        <v>0</v>
      </c>
      <c r="AN55" s="154"/>
      <c r="AO55" s="154">
        <f>AO56+AO60+AO61+AO59+AO58+AO62</f>
        <v>706.8</v>
      </c>
      <c r="AP55" s="154">
        <f>AP56+AP60+AP61+AP59+AP58+AP62</f>
        <v>633.1</v>
      </c>
      <c r="AQ55" s="154">
        <f>AQ56+AQ60+AQ61+AQ59+AQ58+AQ57</f>
        <v>2676.5</v>
      </c>
      <c r="AR55" s="154">
        <f>AR56+AR60+AR61+AR59+AR58+AR57</f>
        <v>0</v>
      </c>
      <c r="AS55" s="154">
        <f>AS56+AS60+AS61+AS59+AS58+AS57</f>
        <v>2446.5</v>
      </c>
      <c r="AT55" s="154">
        <f>AT56+AT60+AT61+AT59+AT58+AT57</f>
        <v>0</v>
      </c>
      <c r="AU55" s="154">
        <f>AU56+AU60+AU61+AU59+AU58+AU57</f>
        <v>230</v>
      </c>
      <c r="AV55" s="154">
        <f t="shared" ref="AV55:BE55" si="18">AV56+AV60+AV61+AV59+AV58</f>
        <v>230</v>
      </c>
      <c r="AW55" s="154">
        <f t="shared" si="18"/>
        <v>0</v>
      </c>
      <c r="AX55" s="154">
        <f t="shared" si="18"/>
        <v>0</v>
      </c>
      <c r="AY55" s="154">
        <f t="shared" si="18"/>
        <v>0</v>
      </c>
      <c r="AZ55" s="154">
        <f t="shared" si="18"/>
        <v>230</v>
      </c>
      <c r="BA55" s="154">
        <f t="shared" si="18"/>
        <v>230</v>
      </c>
      <c r="BB55" s="154">
        <f t="shared" si="18"/>
        <v>0</v>
      </c>
      <c r="BC55" s="154">
        <f t="shared" si="18"/>
        <v>0</v>
      </c>
      <c r="BD55" s="154">
        <f t="shared" si="18"/>
        <v>0</v>
      </c>
      <c r="BE55" s="154">
        <f t="shared" si="18"/>
        <v>230</v>
      </c>
      <c r="BF55" s="154">
        <f>BF56+BF60+BF61+BF59+BF58</f>
        <v>230</v>
      </c>
      <c r="BG55" s="154">
        <f>BG56+BG60+BG61+BG59+BG58</f>
        <v>0</v>
      </c>
      <c r="BH55" s="154">
        <f>BH56+BH60+BH61+BH59+BH58</f>
        <v>0</v>
      </c>
      <c r="BI55" s="154">
        <f>BI56+BI60+BI61+BI59+BI58</f>
        <v>0</v>
      </c>
      <c r="BJ55" s="154">
        <f>BJ56+BJ60+BJ61+BJ59+BJ58</f>
        <v>230</v>
      </c>
    </row>
    <row r="56" spans="1:62" ht="12.75" customHeight="1">
      <c r="A56" s="888"/>
      <c r="B56" s="892"/>
      <c r="C56" s="733"/>
      <c r="D56" s="909"/>
      <c r="E56" s="909"/>
      <c r="F56" s="58"/>
      <c r="G56" s="58"/>
      <c r="H56" s="58"/>
      <c r="I56" s="58"/>
      <c r="J56" s="58"/>
      <c r="K56" s="58"/>
      <c r="L56" s="58"/>
      <c r="M56" s="954"/>
      <c r="N56" s="59"/>
      <c r="O56" s="59"/>
      <c r="P56" s="58"/>
      <c r="Q56" s="58"/>
      <c r="R56" s="58"/>
      <c r="S56" s="58"/>
      <c r="T56" s="58"/>
      <c r="U56" s="58"/>
      <c r="V56" s="58"/>
      <c r="W56" s="733"/>
      <c r="X56" s="909"/>
      <c r="Y56" s="909"/>
      <c r="Z56" s="984"/>
      <c r="AA56" s="988"/>
      <c r="AB56" s="988"/>
      <c r="AC56" s="18"/>
      <c r="AD56" s="18" t="s">
        <v>484</v>
      </c>
      <c r="AE56" s="18" t="s">
        <v>467</v>
      </c>
      <c r="AF56" s="18" t="s">
        <v>246</v>
      </c>
      <c r="AG56" s="155">
        <f t="shared" si="16"/>
        <v>0</v>
      </c>
      <c r="AH56" s="155">
        <f t="shared" si="16"/>
        <v>0</v>
      </c>
      <c r="AI56" s="146"/>
      <c r="AJ56" s="146"/>
      <c r="AK56" s="146"/>
      <c r="AL56" s="146"/>
      <c r="AM56" s="146"/>
      <c r="AN56" s="146"/>
      <c r="AO56" s="146">
        <v>0</v>
      </c>
      <c r="AP56" s="155"/>
      <c r="AQ56" s="154">
        <f t="shared" si="17"/>
        <v>142.6</v>
      </c>
      <c r="AR56" s="154"/>
      <c r="AS56" s="154">
        <v>142.6</v>
      </c>
      <c r="AT56" s="154"/>
      <c r="AU56" s="148">
        <v>0</v>
      </c>
      <c r="AV56" s="153">
        <f t="shared" ref="AV56:AV61" si="19">AW56+AX56+AY56+AZ56</f>
        <v>0</v>
      </c>
      <c r="AW56" s="153"/>
      <c r="AX56" s="153"/>
      <c r="AY56" s="153"/>
      <c r="AZ56" s="145">
        <v>0</v>
      </c>
      <c r="BA56" s="154">
        <f t="shared" ref="BA56:BA61" si="20">BB56+BC56+BD56+BE56</f>
        <v>0</v>
      </c>
      <c r="BB56" s="154"/>
      <c r="BC56" s="154"/>
      <c r="BD56" s="154"/>
      <c r="BE56" s="148">
        <v>0</v>
      </c>
      <c r="BF56" s="154">
        <f t="shared" ref="BF56:BF61" si="21">BG56+BH56+BI56+BJ56</f>
        <v>0</v>
      </c>
      <c r="BG56" s="154"/>
      <c r="BH56" s="154"/>
      <c r="BI56" s="154"/>
      <c r="BJ56" s="148">
        <v>0</v>
      </c>
    </row>
    <row r="57" spans="1:62" ht="12.75" customHeight="1">
      <c r="A57" s="888"/>
      <c r="B57" s="892"/>
      <c r="C57" s="733"/>
      <c r="D57" s="909"/>
      <c r="E57" s="909"/>
      <c r="F57" s="58"/>
      <c r="G57" s="58"/>
      <c r="H57" s="58"/>
      <c r="I57" s="58"/>
      <c r="J57" s="58"/>
      <c r="K57" s="58"/>
      <c r="L57" s="58"/>
      <c r="M57" s="954"/>
      <c r="N57" s="59"/>
      <c r="O57" s="59"/>
      <c r="P57" s="58"/>
      <c r="Q57" s="58"/>
      <c r="R57" s="58"/>
      <c r="S57" s="58"/>
      <c r="T57" s="58"/>
      <c r="U57" s="58"/>
      <c r="V57" s="58"/>
      <c r="W57" s="733"/>
      <c r="X57" s="909"/>
      <c r="Y57" s="909"/>
      <c r="Z57" s="984"/>
      <c r="AA57" s="988"/>
      <c r="AB57" s="988"/>
      <c r="AC57" s="18"/>
      <c r="AD57" s="18" t="s">
        <v>484</v>
      </c>
      <c r="AE57" s="18" t="s">
        <v>202</v>
      </c>
      <c r="AF57" s="18">
        <v>240</v>
      </c>
      <c r="AG57" s="155">
        <f t="shared" si="16"/>
        <v>0</v>
      </c>
      <c r="AH57" s="155">
        <f t="shared" si="16"/>
        <v>0</v>
      </c>
      <c r="AI57" s="146"/>
      <c r="AJ57" s="146"/>
      <c r="AK57" s="146"/>
      <c r="AL57" s="146"/>
      <c r="AM57" s="146"/>
      <c r="AN57" s="146"/>
      <c r="AO57" s="146"/>
      <c r="AP57" s="155"/>
      <c r="AQ57" s="154">
        <f t="shared" si="17"/>
        <v>2303.9</v>
      </c>
      <c r="AR57" s="154"/>
      <c r="AS57" s="154">
        <v>2303.9</v>
      </c>
      <c r="AT57" s="154"/>
      <c r="AU57" s="148">
        <v>0</v>
      </c>
      <c r="AV57" s="153">
        <f t="shared" si="19"/>
        <v>0</v>
      </c>
      <c r="AW57" s="153"/>
      <c r="AX57" s="153"/>
      <c r="AY57" s="153"/>
      <c r="AZ57" s="145"/>
      <c r="BA57" s="154">
        <f t="shared" si="20"/>
        <v>0</v>
      </c>
      <c r="BB57" s="154"/>
      <c r="BC57" s="154"/>
      <c r="BD57" s="154"/>
      <c r="BE57" s="148"/>
      <c r="BF57" s="154">
        <f t="shared" si="21"/>
        <v>0</v>
      </c>
      <c r="BG57" s="154"/>
      <c r="BH57" s="154"/>
      <c r="BI57" s="154"/>
      <c r="BJ57" s="148"/>
    </row>
    <row r="58" spans="1:62" ht="12.75" customHeight="1">
      <c r="A58" s="888"/>
      <c r="B58" s="892"/>
      <c r="C58" s="733"/>
      <c r="D58" s="909"/>
      <c r="E58" s="909"/>
      <c r="F58" s="58"/>
      <c r="G58" s="58"/>
      <c r="H58" s="58"/>
      <c r="I58" s="58"/>
      <c r="J58" s="58"/>
      <c r="K58" s="58"/>
      <c r="L58" s="58"/>
      <c r="M58" s="954"/>
      <c r="N58" s="59"/>
      <c r="O58" s="59"/>
      <c r="P58" s="58"/>
      <c r="Q58" s="58"/>
      <c r="R58" s="58"/>
      <c r="S58" s="58"/>
      <c r="T58" s="58"/>
      <c r="U58" s="58"/>
      <c r="V58" s="58"/>
      <c r="W58" s="733"/>
      <c r="X58" s="909"/>
      <c r="Y58" s="909"/>
      <c r="Z58" s="984"/>
      <c r="AA58" s="988"/>
      <c r="AB58" s="988"/>
      <c r="AC58" s="18"/>
      <c r="AD58" s="18" t="s">
        <v>484</v>
      </c>
      <c r="AE58" s="18" t="s">
        <v>18</v>
      </c>
      <c r="AF58" s="18" t="s">
        <v>246</v>
      </c>
      <c r="AG58" s="155">
        <f t="shared" si="16"/>
        <v>237.5</v>
      </c>
      <c r="AH58" s="155">
        <f t="shared" si="16"/>
        <v>214.5</v>
      </c>
      <c r="AI58" s="146"/>
      <c r="AJ58" s="146"/>
      <c r="AK58" s="146"/>
      <c r="AL58" s="146"/>
      <c r="AM58" s="146"/>
      <c r="AN58" s="146"/>
      <c r="AO58" s="146">
        <v>237.5</v>
      </c>
      <c r="AP58" s="155">
        <v>214.5</v>
      </c>
      <c r="AQ58" s="154">
        <f t="shared" si="17"/>
        <v>30</v>
      </c>
      <c r="AR58" s="154"/>
      <c r="AS58" s="154"/>
      <c r="AT58" s="154"/>
      <c r="AU58" s="148">
        <v>30</v>
      </c>
      <c r="AV58" s="153">
        <f t="shared" si="19"/>
        <v>30</v>
      </c>
      <c r="AW58" s="153"/>
      <c r="AX58" s="153"/>
      <c r="AY58" s="153"/>
      <c r="AZ58" s="145">
        <v>30</v>
      </c>
      <c r="BA58" s="154">
        <f t="shared" si="20"/>
        <v>30</v>
      </c>
      <c r="BB58" s="154"/>
      <c r="BC58" s="154"/>
      <c r="BD58" s="154"/>
      <c r="BE58" s="148">
        <v>30</v>
      </c>
      <c r="BF58" s="154">
        <f t="shared" si="21"/>
        <v>30</v>
      </c>
      <c r="BG58" s="154"/>
      <c r="BH58" s="154"/>
      <c r="BI58" s="154"/>
      <c r="BJ58" s="148">
        <v>30</v>
      </c>
    </row>
    <row r="59" spans="1:62" ht="12.75" customHeight="1">
      <c r="A59" s="888"/>
      <c r="B59" s="892"/>
      <c r="C59" s="733"/>
      <c r="D59" s="909"/>
      <c r="E59" s="909"/>
      <c r="F59" s="58"/>
      <c r="G59" s="58"/>
      <c r="H59" s="58"/>
      <c r="I59" s="58"/>
      <c r="J59" s="58"/>
      <c r="K59" s="58"/>
      <c r="L59" s="58"/>
      <c r="M59" s="954"/>
      <c r="N59" s="59"/>
      <c r="O59" s="59"/>
      <c r="P59" s="58"/>
      <c r="Q59" s="58"/>
      <c r="R59" s="58"/>
      <c r="S59" s="58"/>
      <c r="T59" s="58"/>
      <c r="U59" s="58"/>
      <c r="V59" s="58"/>
      <c r="W59" s="733"/>
      <c r="X59" s="909"/>
      <c r="Y59" s="909"/>
      <c r="Z59" s="984"/>
      <c r="AA59" s="988"/>
      <c r="AB59" s="988"/>
      <c r="AC59" s="18"/>
      <c r="AD59" s="18" t="s">
        <v>484</v>
      </c>
      <c r="AE59" s="18" t="s">
        <v>14</v>
      </c>
      <c r="AF59" s="18" t="s">
        <v>246</v>
      </c>
      <c r="AG59" s="155">
        <f t="shared" si="16"/>
        <v>219.6</v>
      </c>
      <c r="AH59" s="155">
        <f t="shared" si="16"/>
        <v>219.6</v>
      </c>
      <c r="AI59" s="146"/>
      <c r="AJ59" s="146"/>
      <c r="AK59" s="146"/>
      <c r="AL59" s="146"/>
      <c r="AM59" s="146"/>
      <c r="AN59" s="146"/>
      <c r="AO59" s="146">
        <v>219.6</v>
      </c>
      <c r="AP59" s="155">
        <v>219.6</v>
      </c>
      <c r="AQ59" s="154">
        <f t="shared" si="17"/>
        <v>200</v>
      </c>
      <c r="AR59" s="154"/>
      <c r="AS59" s="154"/>
      <c r="AT59" s="154"/>
      <c r="AU59" s="148">
        <v>200</v>
      </c>
      <c r="AV59" s="153">
        <f t="shared" si="19"/>
        <v>200</v>
      </c>
      <c r="AW59" s="153"/>
      <c r="AX59" s="153"/>
      <c r="AY59" s="153"/>
      <c r="AZ59" s="145">
        <v>200</v>
      </c>
      <c r="BA59" s="154">
        <f t="shared" si="20"/>
        <v>200</v>
      </c>
      <c r="BB59" s="154"/>
      <c r="BC59" s="154"/>
      <c r="BD59" s="154"/>
      <c r="BE59" s="148">
        <v>200</v>
      </c>
      <c r="BF59" s="154">
        <f t="shared" si="21"/>
        <v>200</v>
      </c>
      <c r="BG59" s="154"/>
      <c r="BH59" s="154"/>
      <c r="BI59" s="154"/>
      <c r="BJ59" s="148">
        <v>200</v>
      </c>
    </row>
    <row r="60" spans="1:62" ht="12.75" customHeight="1">
      <c r="A60" s="888"/>
      <c r="B60" s="892"/>
      <c r="C60" s="733"/>
      <c r="D60" s="909"/>
      <c r="E60" s="909"/>
      <c r="F60" s="58"/>
      <c r="G60" s="58"/>
      <c r="H60" s="58"/>
      <c r="I60" s="58"/>
      <c r="J60" s="58"/>
      <c r="K60" s="58"/>
      <c r="L60" s="58"/>
      <c r="M60" s="954"/>
      <c r="N60" s="59"/>
      <c r="O60" s="59"/>
      <c r="P60" s="58"/>
      <c r="Q60" s="58"/>
      <c r="R60" s="58"/>
      <c r="S60" s="58"/>
      <c r="T60" s="58"/>
      <c r="U60" s="58"/>
      <c r="V60" s="58"/>
      <c r="W60" s="733"/>
      <c r="X60" s="909"/>
      <c r="Y60" s="909"/>
      <c r="Z60" s="984"/>
      <c r="AA60" s="988"/>
      <c r="AB60" s="988"/>
      <c r="AC60" s="18"/>
      <c r="AD60" s="18" t="s">
        <v>484</v>
      </c>
      <c r="AE60" s="18" t="s">
        <v>85</v>
      </c>
      <c r="AF60" s="18" t="s">
        <v>246</v>
      </c>
      <c r="AG60" s="155">
        <f t="shared" si="16"/>
        <v>2648.8999999999996</v>
      </c>
      <c r="AH60" s="155">
        <f t="shared" si="16"/>
        <v>2598.1999999999998</v>
      </c>
      <c r="AI60" s="146"/>
      <c r="AJ60" s="146"/>
      <c r="AK60" s="146">
        <v>2399.1999999999998</v>
      </c>
      <c r="AL60" s="146">
        <v>2399.1999999999998</v>
      </c>
      <c r="AM60" s="146"/>
      <c r="AN60" s="146"/>
      <c r="AO60" s="146">
        <v>249.7</v>
      </c>
      <c r="AP60" s="155">
        <v>199</v>
      </c>
      <c r="AQ60" s="154">
        <f t="shared" si="17"/>
        <v>0</v>
      </c>
      <c r="AR60" s="154"/>
      <c r="AS60" s="154"/>
      <c r="AT60" s="154"/>
      <c r="AU60" s="148">
        <v>0</v>
      </c>
      <c r="AV60" s="153">
        <f t="shared" si="19"/>
        <v>0</v>
      </c>
      <c r="AW60" s="153"/>
      <c r="AX60" s="153"/>
      <c r="AY60" s="153"/>
      <c r="AZ60" s="145">
        <v>0</v>
      </c>
      <c r="BA60" s="154">
        <f t="shared" si="20"/>
        <v>0</v>
      </c>
      <c r="BB60" s="154"/>
      <c r="BC60" s="154"/>
      <c r="BD60" s="154"/>
      <c r="BE60" s="148">
        <v>0</v>
      </c>
      <c r="BF60" s="154">
        <f t="shared" si="21"/>
        <v>0</v>
      </c>
      <c r="BG60" s="154"/>
      <c r="BH60" s="154"/>
      <c r="BI60" s="154"/>
      <c r="BJ60" s="148">
        <v>0</v>
      </c>
    </row>
    <row r="61" spans="1:62" ht="12.75" customHeight="1">
      <c r="A61" s="888"/>
      <c r="B61" s="892"/>
      <c r="C61" s="733"/>
      <c r="D61" s="909"/>
      <c r="E61" s="909"/>
      <c r="F61" s="58"/>
      <c r="G61" s="58"/>
      <c r="H61" s="58"/>
      <c r="I61" s="58"/>
      <c r="J61" s="58"/>
      <c r="K61" s="58"/>
      <c r="L61" s="58"/>
      <c r="M61" s="954"/>
      <c r="N61" s="59"/>
      <c r="O61" s="59"/>
      <c r="P61" s="58"/>
      <c r="Q61" s="58"/>
      <c r="R61" s="58"/>
      <c r="S61" s="58"/>
      <c r="T61" s="58"/>
      <c r="U61" s="58"/>
      <c r="V61" s="58"/>
      <c r="W61" s="733"/>
      <c r="X61" s="909"/>
      <c r="Y61" s="909"/>
      <c r="Z61" s="984"/>
      <c r="AA61" s="988"/>
      <c r="AB61" s="988"/>
      <c r="AC61" s="18"/>
      <c r="AD61" s="18" t="s">
        <v>484</v>
      </c>
      <c r="AE61" s="18" t="s">
        <v>449</v>
      </c>
      <c r="AF61" s="18" t="s">
        <v>246</v>
      </c>
      <c r="AG61" s="155">
        <f t="shared" si="16"/>
        <v>500</v>
      </c>
      <c r="AH61" s="155">
        <f t="shared" si="16"/>
        <v>496.7</v>
      </c>
      <c r="AI61" s="146"/>
      <c r="AJ61" s="146"/>
      <c r="AK61" s="146">
        <v>500</v>
      </c>
      <c r="AL61" s="146">
        <v>496.7</v>
      </c>
      <c r="AM61" s="146"/>
      <c r="AN61" s="146"/>
      <c r="AO61" s="146"/>
      <c r="AP61" s="155"/>
      <c r="AQ61" s="154">
        <f t="shared" si="17"/>
        <v>0</v>
      </c>
      <c r="AR61" s="154"/>
      <c r="AS61" s="154"/>
      <c r="AT61" s="154"/>
      <c r="AU61" s="148"/>
      <c r="AV61" s="153">
        <f t="shared" si="19"/>
        <v>0</v>
      </c>
      <c r="AW61" s="153"/>
      <c r="AX61" s="153"/>
      <c r="AY61" s="153"/>
      <c r="AZ61" s="145"/>
      <c r="BA61" s="154">
        <f t="shared" si="20"/>
        <v>0</v>
      </c>
      <c r="BB61" s="154"/>
      <c r="BC61" s="154"/>
      <c r="BD61" s="154"/>
      <c r="BE61" s="148"/>
      <c r="BF61" s="154">
        <f t="shared" si="21"/>
        <v>0</v>
      </c>
      <c r="BG61" s="154"/>
      <c r="BH61" s="154"/>
      <c r="BI61" s="154"/>
      <c r="BJ61" s="148"/>
    </row>
    <row r="62" spans="1:62" ht="12.75" customHeight="1">
      <c r="A62" s="888"/>
      <c r="B62" s="892"/>
      <c r="C62" s="733"/>
      <c r="D62" s="909"/>
      <c r="E62" s="909"/>
      <c r="F62" s="58"/>
      <c r="G62" s="58"/>
      <c r="H62" s="58"/>
      <c r="I62" s="58"/>
      <c r="J62" s="58"/>
      <c r="K62" s="58"/>
      <c r="L62" s="58"/>
      <c r="M62" s="954"/>
      <c r="N62" s="59"/>
      <c r="O62" s="59"/>
      <c r="P62" s="58"/>
      <c r="Q62" s="58"/>
      <c r="R62" s="58"/>
      <c r="S62" s="58"/>
      <c r="T62" s="58"/>
      <c r="U62" s="58"/>
      <c r="V62" s="58"/>
      <c r="W62" s="733"/>
      <c r="X62" s="909"/>
      <c r="Y62" s="909"/>
      <c r="Z62" s="984"/>
      <c r="AA62" s="988"/>
      <c r="AB62" s="988"/>
      <c r="AC62" s="18"/>
      <c r="AD62" s="12" t="s">
        <v>484</v>
      </c>
      <c r="AE62" s="18" t="s">
        <v>223</v>
      </c>
      <c r="AF62" s="18" t="s">
        <v>246</v>
      </c>
      <c r="AG62" s="155">
        <f t="shared" si="16"/>
        <v>136.5</v>
      </c>
      <c r="AH62" s="155">
        <f t="shared" si="16"/>
        <v>136.5</v>
      </c>
      <c r="AI62" s="146"/>
      <c r="AJ62" s="146"/>
      <c r="AK62" s="146">
        <v>136.5</v>
      </c>
      <c r="AL62" s="146">
        <v>136.5</v>
      </c>
      <c r="AM62" s="146"/>
      <c r="AN62" s="146"/>
      <c r="AO62" s="146"/>
      <c r="AP62" s="155"/>
      <c r="AQ62" s="154"/>
      <c r="AR62" s="154"/>
      <c r="AS62" s="154"/>
      <c r="AT62" s="154"/>
      <c r="AU62" s="148"/>
      <c r="AV62" s="153"/>
      <c r="AW62" s="153"/>
      <c r="AX62" s="153"/>
      <c r="AY62" s="153"/>
      <c r="AZ62" s="145"/>
      <c r="BA62" s="154"/>
      <c r="BB62" s="154"/>
      <c r="BC62" s="154"/>
      <c r="BD62" s="154"/>
      <c r="BE62" s="148"/>
      <c r="BF62" s="154"/>
      <c r="BG62" s="154"/>
      <c r="BH62" s="154"/>
      <c r="BI62" s="154"/>
      <c r="BJ62" s="148"/>
    </row>
    <row r="63" spans="1:62" ht="18" customHeight="1">
      <c r="A63" s="888"/>
      <c r="B63" s="892"/>
      <c r="C63" s="734"/>
      <c r="D63" s="909"/>
      <c r="E63" s="909"/>
      <c r="F63" s="58"/>
      <c r="G63" s="58"/>
      <c r="H63" s="58"/>
      <c r="I63" s="58"/>
      <c r="J63" s="58"/>
      <c r="K63" s="58"/>
      <c r="L63" s="58"/>
      <c r="M63" s="955"/>
      <c r="N63" s="59"/>
      <c r="O63" s="59"/>
      <c r="P63" s="58"/>
      <c r="Q63" s="58"/>
      <c r="R63" s="58"/>
      <c r="S63" s="58"/>
      <c r="T63" s="58"/>
      <c r="U63" s="58"/>
      <c r="V63" s="58"/>
      <c r="W63" s="734"/>
      <c r="X63" s="909"/>
      <c r="Y63" s="909"/>
      <c r="Z63" s="985"/>
      <c r="AA63" s="989"/>
      <c r="AB63" s="989"/>
      <c r="AC63" s="18"/>
      <c r="AD63" s="18"/>
      <c r="AE63" s="18"/>
      <c r="AF63" s="18"/>
      <c r="AG63" s="155">
        <f>AI63+AK63+AM63+AO63</f>
        <v>3742.5</v>
      </c>
      <c r="AH63" s="155">
        <f t="shared" si="16"/>
        <v>0</v>
      </c>
      <c r="AI63" s="146"/>
      <c r="AJ63" s="146"/>
      <c r="AK63" s="146">
        <f>SUM(AK60:AK62)</f>
        <v>3035.7</v>
      </c>
      <c r="AL63" s="146"/>
      <c r="AM63" s="146"/>
      <c r="AN63" s="146"/>
      <c r="AO63" s="146">
        <f>SUM(AO56:AO61)</f>
        <v>706.8</v>
      </c>
      <c r="AP63" s="155"/>
      <c r="AQ63" s="154">
        <f t="shared" si="17"/>
        <v>230</v>
      </c>
      <c r="AR63" s="154"/>
      <c r="AS63" s="154"/>
      <c r="AT63" s="154"/>
      <c r="AU63" s="148">
        <f>SUM(AU56:AU61)</f>
        <v>230</v>
      </c>
      <c r="AV63" s="153">
        <f t="shared" ref="AV63:AV77" si="22">AW63+AX63+AY63+AZ63</f>
        <v>230</v>
      </c>
      <c r="AW63" s="153"/>
      <c r="AX63" s="153"/>
      <c r="AY63" s="153"/>
      <c r="AZ63" s="145">
        <f>SUM(AZ56:AZ61)</f>
        <v>230</v>
      </c>
      <c r="BA63" s="154">
        <f t="shared" ref="BA63:BA77" si="23">BB63+BC63+BD63+BE63</f>
        <v>230</v>
      </c>
      <c r="BB63" s="154"/>
      <c r="BC63" s="154"/>
      <c r="BD63" s="154"/>
      <c r="BE63" s="148">
        <f>SUM(BE56:BE61)</f>
        <v>230</v>
      </c>
      <c r="BF63" s="154">
        <f>BG63+BH63+BI63+BJ63</f>
        <v>230</v>
      </c>
      <c r="BG63" s="154"/>
      <c r="BH63" s="154"/>
      <c r="BI63" s="154"/>
      <c r="BJ63" s="148">
        <f>SUM(BJ56:BJ61)</f>
        <v>230</v>
      </c>
    </row>
    <row r="64" spans="1:62" ht="0.75" customHeight="1">
      <c r="A64" s="889"/>
      <c r="B64" s="893"/>
      <c r="C64" s="65"/>
      <c r="D64" s="65"/>
      <c r="E64" s="65"/>
      <c r="F64" s="65"/>
      <c r="G64" s="65"/>
      <c r="H64" s="65"/>
      <c r="I64" s="65"/>
      <c r="J64" s="65"/>
      <c r="K64" s="65"/>
      <c r="L64" s="65"/>
      <c r="M64" s="63" t="s">
        <v>362</v>
      </c>
      <c r="N64" s="59" t="s">
        <v>284</v>
      </c>
      <c r="O64" s="59" t="s">
        <v>373</v>
      </c>
      <c r="P64" s="65" t="s">
        <v>426</v>
      </c>
      <c r="Q64" s="65"/>
      <c r="R64" s="65"/>
      <c r="S64" s="65"/>
      <c r="T64" s="65"/>
      <c r="U64" s="65"/>
      <c r="V64" s="65"/>
      <c r="W64" s="65"/>
      <c r="X64" s="65"/>
      <c r="Y64" s="65"/>
      <c r="Z64" s="72" t="s">
        <v>364</v>
      </c>
      <c r="AA64" s="72"/>
      <c r="AB64" s="72" t="s">
        <v>365</v>
      </c>
      <c r="AC64" s="12"/>
      <c r="AD64" s="12" t="s">
        <v>484</v>
      </c>
      <c r="AE64" s="12" t="s">
        <v>302</v>
      </c>
      <c r="AF64" s="12" t="s">
        <v>246</v>
      </c>
      <c r="AG64" s="155">
        <f t="shared" si="16"/>
        <v>0</v>
      </c>
      <c r="AH64" s="155">
        <f t="shared" si="16"/>
        <v>0</v>
      </c>
      <c r="AI64" s="146"/>
      <c r="AJ64" s="146"/>
      <c r="AK64" s="146"/>
      <c r="AL64" s="146"/>
      <c r="AM64" s="146"/>
      <c r="AN64" s="146"/>
      <c r="AO64" s="146"/>
      <c r="AP64" s="155"/>
      <c r="AQ64" s="154">
        <f t="shared" si="17"/>
        <v>0</v>
      </c>
      <c r="AR64" s="119"/>
      <c r="AS64" s="119"/>
      <c r="AT64" s="119"/>
      <c r="AU64" s="119"/>
      <c r="AV64" s="153">
        <f t="shared" si="22"/>
        <v>0</v>
      </c>
      <c r="AW64" s="145"/>
      <c r="AX64" s="145"/>
      <c r="AY64" s="145"/>
      <c r="AZ64" s="145"/>
      <c r="BA64" s="154">
        <f t="shared" si="23"/>
        <v>0</v>
      </c>
      <c r="BB64" s="119"/>
      <c r="BC64" s="119"/>
      <c r="BD64" s="119"/>
      <c r="BE64" s="119"/>
      <c r="BF64" s="154">
        <f>BG64+BH64+BI64+BJ64</f>
        <v>0</v>
      </c>
      <c r="BG64" s="119"/>
      <c r="BH64" s="119"/>
      <c r="BI64" s="119"/>
      <c r="BJ64" s="119"/>
    </row>
    <row r="65" spans="1:62" ht="28.5" hidden="1" customHeight="1">
      <c r="A65" s="111"/>
      <c r="B65" s="14"/>
      <c r="C65" s="65"/>
      <c r="D65" s="65"/>
      <c r="E65" s="65"/>
      <c r="F65" s="65"/>
      <c r="G65" s="65"/>
      <c r="H65" s="65"/>
      <c r="I65" s="65"/>
      <c r="J65" s="65"/>
      <c r="K65" s="65"/>
      <c r="L65" s="65"/>
      <c r="M65" s="65"/>
      <c r="N65" s="65"/>
      <c r="O65" s="65"/>
      <c r="P65" s="65"/>
      <c r="Q65" s="58"/>
      <c r="R65" s="58"/>
      <c r="S65" s="58"/>
      <c r="T65" s="58"/>
      <c r="U65" s="58"/>
      <c r="V65" s="58"/>
      <c r="W65" s="58"/>
      <c r="X65" s="65"/>
      <c r="Y65" s="65"/>
      <c r="Z65" s="65"/>
      <c r="AA65" s="65"/>
      <c r="AB65" s="65"/>
      <c r="AC65" s="12"/>
      <c r="AD65" s="12"/>
      <c r="AE65" s="12"/>
      <c r="AF65" s="12"/>
      <c r="AG65" s="155">
        <f t="shared" si="16"/>
        <v>0</v>
      </c>
      <c r="AH65" s="155">
        <f t="shared" si="16"/>
        <v>0</v>
      </c>
      <c r="AI65" s="157"/>
      <c r="AJ65" s="157"/>
      <c r="AK65" s="157"/>
      <c r="AL65" s="157"/>
      <c r="AM65" s="157"/>
      <c r="AN65" s="157"/>
      <c r="AO65" s="158"/>
      <c r="AP65" s="158"/>
      <c r="AQ65" s="154">
        <f t="shared" si="17"/>
        <v>0</v>
      </c>
      <c r="AR65" s="159"/>
      <c r="AS65" s="159"/>
      <c r="AT65" s="159"/>
      <c r="AU65" s="159"/>
      <c r="AV65" s="153">
        <f t="shared" si="22"/>
        <v>0</v>
      </c>
      <c r="AW65" s="659"/>
      <c r="AX65" s="659"/>
      <c r="AY65" s="659"/>
      <c r="AZ65" s="659"/>
      <c r="BA65" s="154">
        <f t="shared" si="23"/>
        <v>0</v>
      </c>
      <c r="BB65" s="159"/>
      <c r="BC65" s="159"/>
      <c r="BD65" s="159"/>
      <c r="BE65" s="159"/>
      <c r="BF65" s="154">
        <f>BG65+BH65+BI65+BJ65</f>
        <v>0</v>
      </c>
      <c r="BG65" s="159"/>
      <c r="BH65" s="159"/>
      <c r="BI65" s="159"/>
      <c r="BJ65" s="159"/>
    </row>
    <row r="66" spans="1:62" ht="36" hidden="1" customHeight="1">
      <c r="A66" s="111" t="s">
        <v>439</v>
      </c>
      <c r="B66" s="14">
        <v>6519</v>
      </c>
      <c r="C66" s="57" t="s">
        <v>452</v>
      </c>
      <c r="D66" s="57" t="s">
        <v>422</v>
      </c>
      <c r="E66" s="57" t="s">
        <v>453</v>
      </c>
      <c r="F66" s="65"/>
      <c r="G66" s="65"/>
      <c r="H66" s="65"/>
      <c r="I66" s="65"/>
      <c r="J66" s="65"/>
      <c r="K66" s="65"/>
      <c r="L66" s="65"/>
      <c r="M66" s="73" t="s">
        <v>362</v>
      </c>
      <c r="N66" s="59" t="s">
        <v>284</v>
      </c>
      <c r="O66" s="59" t="s">
        <v>373</v>
      </c>
      <c r="P66" s="65" t="s">
        <v>426</v>
      </c>
      <c r="Q66" s="58"/>
      <c r="R66" s="58"/>
      <c r="S66" s="58"/>
      <c r="T66" s="58"/>
      <c r="U66" s="58"/>
      <c r="V66" s="58"/>
      <c r="W66" s="57" t="s">
        <v>357</v>
      </c>
      <c r="X66" s="57" t="s">
        <v>351</v>
      </c>
      <c r="Y66" s="57" t="s">
        <v>358</v>
      </c>
      <c r="Z66" s="72" t="s">
        <v>364</v>
      </c>
      <c r="AA66" s="72"/>
      <c r="AB66" s="72" t="s">
        <v>365</v>
      </c>
      <c r="AC66" s="12"/>
      <c r="AD66" s="12" t="s">
        <v>484</v>
      </c>
      <c r="AE66" s="18" t="s">
        <v>305</v>
      </c>
      <c r="AF66" s="18" t="s">
        <v>246</v>
      </c>
      <c r="AG66" s="155">
        <f t="shared" si="16"/>
        <v>0</v>
      </c>
      <c r="AH66" s="155">
        <f t="shared" si="16"/>
        <v>0</v>
      </c>
      <c r="AI66" s="146"/>
      <c r="AJ66" s="146"/>
      <c r="AK66" s="146"/>
      <c r="AL66" s="146"/>
      <c r="AM66" s="146"/>
      <c r="AN66" s="146"/>
      <c r="AO66" s="146"/>
      <c r="AP66" s="155"/>
      <c r="AQ66" s="154">
        <f t="shared" si="17"/>
        <v>0</v>
      </c>
      <c r="AR66" s="119"/>
      <c r="AS66" s="119"/>
      <c r="AT66" s="119"/>
      <c r="AU66" s="119"/>
      <c r="AV66" s="153">
        <f t="shared" si="22"/>
        <v>0</v>
      </c>
      <c r="AW66" s="145"/>
      <c r="AX66" s="145"/>
      <c r="AY66" s="145"/>
      <c r="AZ66" s="145"/>
      <c r="BA66" s="154">
        <f t="shared" si="23"/>
        <v>0</v>
      </c>
      <c r="BB66" s="119"/>
      <c r="BC66" s="119"/>
      <c r="BD66" s="119"/>
      <c r="BE66" s="119"/>
      <c r="BF66" s="154">
        <f>BG66+BH66+BI66+BJ66</f>
        <v>0</v>
      </c>
      <c r="BG66" s="119"/>
      <c r="BH66" s="119"/>
      <c r="BI66" s="119"/>
      <c r="BJ66" s="119"/>
    </row>
    <row r="67" spans="1:62" s="40" customFormat="1" ht="117.75" customHeight="1">
      <c r="A67" s="116" t="s">
        <v>497</v>
      </c>
      <c r="B67" s="33">
        <v>6600</v>
      </c>
      <c r="C67" s="74" t="s">
        <v>234</v>
      </c>
      <c r="D67" s="75" t="s">
        <v>234</v>
      </c>
      <c r="E67" s="75" t="s">
        <v>234</v>
      </c>
      <c r="F67" s="75" t="s">
        <v>234</v>
      </c>
      <c r="G67" s="75" t="s">
        <v>234</v>
      </c>
      <c r="H67" s="75" t="s">
        <v>234</v>
      </c>
      <c r="I67" s="75" t="s">
        <v>234</v>
      </c>
      <c r="J67" s="75" t="s">
        <v>234</v>
      </c>
      <c r="K67" s="75" t="s">
        <v>234</v>
      </c>
      <c r="L67" s="75" t="s">
        <v>234</v>
      </c>
      <c r="M67" s="75" t="s">
        <v>234</v>
      </c>
      <c r="N67" s="75" t="s">
        <v>234</v>
      </c>
      <c r="O67" s="75" t="s">
        <v>234</v>
      </c>
      <c r="P67" s="75" t="s">
        <v>234</v>
      </c>
      <c r="Q67" s="76" t="s">
        <v>234</v>
      </c>
      <c r="R67" s="76" t="s">
        <v>234</v>
      </c>
      <c r="S67" s="76" t="s">
        <v>234</v>
      </c>
      <c r="T67" s="76" t="s">
        <v>234</v>
      </c>
      <c r="U67" s="76" t="s">
        <v>234</v>
      </c>
      <c r="V67" s="76" t="s">
        <v>234</v>
      </c>
      <c r="W67" s="76" t="s">
        <v>234</v>
      </c>
      <c r="X67" s="75" t="s">
        <v>234</v>
      </c>
      <c r="Y67" s="75" t="s">
        <v>234</v>
      </c>
      <c r="Z67" s="75" t="s">
        <v>234</v>
      </c>
      <c r="AA67" s="75" t="s">
        <v>234</v>
      </c>
      <c r="AB67" s="75" t="s">
        <v>234</v>
      </c>
      <c r="AC67" s="38" t="s">
        <v>234</v>
      </c>
      <c r="AD67" s="38" t="s">
        <v>234</v>
      </c>
      <c r="AE67" s="38"/>
      <c r="AF67" s="38"/>
      <c r="AG67" s="161">
        <f>AI67+AK67+AM67+AO67</f>
        <v>3072.1</v>
      </c>
      <c r="AH67" s="155">
        <f t="shared" si="16"/>
        <v>2848.1</v>
      </c>
      <c r="AI67" s="150">
        <f>AI70+AI78+AI96+AI97+AI99+AI73+AI74+AI95+AI94</f>
        <v>0</v>
      </c>
      <c r="AJ67" s="150"/>
      <c r="AK67" s="150">
        <f>AK70+AK78+AK96+AK97+AK99+AK73+AK74+AK95+AK94</f>
        <v>2176.6999999999998</v>
      </c>
      <c r="AL67" s="150">
        <f>AL70+AL78+AL96+AL97+AL99+AL73+AL74+AL95+AL94</f>
        <v>2176.6999999999998</v>
      </c>
      <c r="AM67" s="150">
        <f>AM70+AM78+AM96+AM97+AM99+AM73+AM74+AM95+AM94</f>
        <v>0</v>
      </c>
      <c r="AN67" s="150"/>
      <c r="AO67" s="150">
        <f>AO70+AO78+AO96+AO97+AO99+AO73+AO74+AO95+AO94+AO98</f>
        <v>895.4</v>
      </c>
      <c r="AP67" s="150">
        <f>AP70+AP78+AP96+AP97+AP99+AP73+AP74+AP95+AP94+AP98</f>
        <v>671.4</v>
      </c>
      <c r="AQ67" s="160">
        <f>AR67+AS67+AT67+AU67</f>
        <v>3628</v>
      </c>
      <c r="AR67" s="149">
        <f>AR70+AR78+AR96+AR97+AR99+AR73+AR74+AR95+AR94</f>
        <v>0</v>
      </c>
      <c r="AS67" s="149">
        <f>AS70+AS78+AS96+AS97+AS99+AS73+AS74+AS95+AS94+AS98</f>
        <v>819.30000000000007</v>
      </c>
      <c r="AT67" s="149">
        <f t="shared" ref="AT67:BE67" si="24">AT70+AT78+AT96+AT97+AT99+AT73+AT74+AT95+AT94+AT98</f>
        <v>0</v>
      </c>
      <c r="AU67" s="149">
        <f>AU70+AU78+AU96+AU97+AU99+AU73+AU74+AU95+AU94+AU98</f>
        <v>2808.7</v>
      </c>
      <c r="AV67" s="149">
        <f t="shared" si="24"/>
        <v>2505.6999999999998</v>
      </c>
      <c r="AW67" s="149">
        <f t="shared" si="24"/>
        <v>0</v>
      </c>
      <c r="AX67" s="149">
        <f t="shared" si="24"/>
        <v>858.8</v>
      </c>
      <c r="AY67" s="149">
        <f t="shared" si="24"/>
        <v>0</v>
      </c>
      <c r="AZ67" s="149">
        <f t="shared" si="24"/>
        <v>1646.8999999999999</v>
      </c>
      <c r="BA67" s="149">
        <f t="shared" si="24"/>
        <v>2235.1999999999998</v>
      </c>
      <c r="BB67" s="149">
        <f t="shared" si="24"/>
        <v>0</v>
      </c>
      <c r="BC67" s="149">
        <f t="shared" si="24"/>
        <v>858.8</v>
      </c>
      <c r="BD67" s="149">
        <f t="shared" si="24"/>
        <v>0</v>
      </c>
      <c r="BE67" s="149">
        <f t="shared" si="24"/>
        <v>1376.4</v>
      </c>
      <c r="BF67" s="149">
        <f>BF70+BF78+BF96+BF97+BF99+BF73+BF74+BF95+BF94+BF98</f>
        <v>2235.1999999999998</v>
      </c>
      <c r="BG67" s="149">
        <f>BG70+BG78+BG96+BG97+BG99+BG73+BG74+BG95+BG94+BG98</f>
        <v>0</v>
      </c>
      <c r="BH67" s="149">
        <f>BH70+BH78+BH96+BH97+BH99+BH73+BH74+BH95+BH94+BH98</f>
        <v>858.8</v>
      </c>
      <c r="BI67" s="149">
        <f>BI70+BI78+BI96+BI97+BI99+BI73+BI74+BI95+BI94+BI98</f>
        <v>0</v>
      </c>
      <c r="BJ67" s="149">
        <f>BJ70+BJ78+BJ96+BJ97+BJ99+BJ73+BJ74+BJ95+BJ94+BJ98</f>
        <v>1376.4</v>
      </c>
    </row>
    <row r="68" spans="1:62" ht="12.75" hidden="1" customHeight="1">
      <c r="A68" s="112" t="s">
        <v>415</v>
      </c>
      <c r="B68" s="15"/>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16"/>
      <c r="AD68" s="16"/>
      <c r="AE68" s="16"/>
      <c r="AF68" s="16"/>
      <c r="AG68" s="155">
        <f t="shared" si="16"/>
        <v>0</v>
      </c>
      <c r="AH68" s="155">
        <f t="shared" si="16"/>
        <v>0</v>
      </c>
      <c r="AI68" s="152"/>
      <c r="AJ68" s="152"/>
      <c r="AK68" s="152"/>
      <c r="AL68" s="152"/>
      <c r="AM68" s="152"/>
      <c r="AN68" s="152"/>
      <c r="AO68" s="152"/>
      <c r="AP68" s="158"/>
      <c r="AQ68" s="154">
        <f t="shared" si="17"/>
        <v>0</v>
      </c>
      <c r="AR68" s="151"/>
      <c r="AS68" s="151"/>
      <c r="AT68" s="151"/>
      <c r="AU68" s="151"/>
      <c r="AV68" s="153">
        <f t="shared" si="22"/>
        <v>0</v>
      </c>
      <c r="AW68" s="658"/>
      <c r="AX68" s="658"/>
      <c r="AY68" s="658"/>
      <c r="AZ68" s="658"/>
      <c r="BA68" s="154">
        <f t="shared" si="23"/>
        <v>0</v>
      </c>
      <c r="BB68" s="151"/>
      <c r="BC68" s="151"/>
      <c r="BD68" s="151"/>
      <c r="BE68" s="151"/>
      <c r="BF68" s="154">
        <f t="shared" ref="BF68:BF77" si="25">BG68+BH68+BI68+BJ68</f>
        <v>0</v>
      </c>
      <c r="BG68" s="151"/>
      <c r="BH68" s="151"/>
      <c r="BI68" s="151"/>
      <c r="BJ68" s="151"/>
    </row>
    <row r="69" spans="1:62" ht="17.25" hidden="1" customHeight="1">
      <c r="A69" s="113" t="s">
        <v>416</v>
      </c>
      <c r="B69" s="17"/>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18"/>
      <c r="AD69" s="18"/>
      <c r="AE69" s="18"/>
      <c r="AF69" s="18"/>
      <c r="AG69" s="155">
        <f t="shared" si="16"/>
        <v>0</v>
      </c>
      <c r="AH69" s="155">
        <f t="shared" si="16"/>
        <v>0</v>
      </c>
      <c r="AI69" s="155"/>
      <c r="AJ69" s="155"/>
      <c r="AK69" s="155"/>
      <c r="AL69" s="155"/>
      <c r="AM69" s="155"/>
      <c r="AN69" s="155"/>
      <c r="AO69" s="155"/>
      <c r="AP69" s="155"/>
      <c r="AQ69" s="154">
        <f t="shared" si="17"/>
        <v>0</v>
      </c>
      <c r="AR69" s="154"/>
      <c r="AS69" s="154"/>
      <c r="AT69" s="154"/>
      <c r="AU69" s="154"/>
      <c r="AV69" s="153">
        <f t="shared" si="22"/>
        <v>0</v>
      </c>
      <c r="AW69" s="153"/>
      <c r="AX69" s="153"/>
      <c r="AY69" s="153"/>
      <c r="AZ69" s="153"/>
      <c r="BA69" s="154">
        <f t="shared" si="23"/>
        <v>0</v>
      </c>
      <c r="BB69" s="154"/>
      <c r="BC69" s="154"/>
      <c r="BD69" s="154"/>
      <c r="BE69" s="154"/>
      <c r="BF69" s="154">
        <f t="shared" si="25"/>
        <v>0</v>
      </c>
      <c r="BG69" s="154"/>
      <c r="BH69" s="154"/>
      <c r="BI69" s="154"/>
      <c r="BJ69" s="154"/>
    </row>
    <row r="70" spans="1:62" ht="15.75" hidden="1" customHeight="1">
      <c r="A70" s="895" t="s">
        <v>423</v>
      </c>
      <c r="B70" s="900">
        <v>6601</v>
      </c>
      <c r="C70" s="909" t="s">
        <v>452</v>
      </c>
      <c r="D70" s="909" t="s">
        <v>241</v>
      </c>
      <c r="E70" s="909" t="s">
        <v>453</v>
      </c>
      <c r="F70" s="65"/>
      <c r="G70" s="65"/>
      <c r="H70" s="65"/>
      <c r="I70" s="65"/>
      <c r="J70" s="65"/>
      <c r="K70" s="65"/>
      <c r="L70" s="65"/>
      <c r="M70" s="63" t="s">
        <v>374</v>
      </c>
      <c r="N70" s="59" t="s">
        <v>284</v>
      </c>
      <c r="O70" s="59" t="s">
        <v>373</v>
      </c>
      <c r="P70" s="65" t="s">
        <v>424</v>
      </c>
      <c r="Q70" s="65"/>
      <c r="R70" s="65"/>
      <c r="S70" s="65"/>
      <c r="T70" s="65"/>
      <c r="U70" s="65"/>
      <c r="V70" s="65"/>
      <c r="W70" s="909" t="s">
        <v>357</v>
      </c>
      <c r="X70" s="909" t="s">
        <v>238</v>
      </c>
      <c r="Y70" s="909" t="s">
        <v>358</v>
      </c>
      <c r="Z70" s="69" t="s">
        <v>417</v>
      </c>
      <c r="AA70" s="70" t="s">
        <v>284</v>
      </c>
      <c r="AB70" s="70" t="s">
        <v>368</v>
      </c>
      <c r="AC70" s="18"/>
      <c r="AD70" s="18" t="s">
        <v>488</v>
      </c>
      <c r="AE70" s="18"/>
      <c r="AF70" s="18"/>
      <c r="AG70" s="155">
        <f t="shared" si="16"/>
        <v>0</v>
      </c>
      <c r="AH70" s="155">
        <f t="shared" si="16"/>
        <v>0</v>
      </c>
      <c r="AI70" s="155"/>
      <c r="AJ70" s="155"/>
      <c r="AK70" s="155"/>
      <c r="AL70" s="155"/>
      <c r="AM70" s="155"/>
      <c r="AN70" s="155"/>
      <c r="AO70" s="155"/>
      <c r="AP70" s="155"/>
      <c r="AQ70" s="154">
        <f t="shared" si="17"/>
        <v>0</v>
      </c>
      <c r="AR70" s="154"/>
      <c r="AS70" s="154"/>
      <c r="AT70" s="154"/>
      <c r="AU70" s="154"/>
      <c r="AV70" s="153">
        <f t="shared" si="22"/>
        <v>0</v>
      </c>
      <c r="AW70" s="153"/>
      <c r="AX70" s="153"/>
      <c r="AY70" s="153"/>
      <c r="AZ70" s="153"/>
      <c r="BA70" s="154">
        <f t="shared" si="23"/>
        <v>0</v>
      </c>
      <c r="BB70" s="154"/>
      <c r="BC70" s="154"/>
      <c r="BD70" s="154"/>
      <c r="BE70" s="154"/>
      <c r="BF70" s="154">
        <f t="shared" si="25"/>
        <v>0</v>
      </c>
      <c r="BG70" s="154"/>
      <c r="BH70" s="154"/>
      <c r="BI70" s="154"/>
      <c r="BJ70" s="154"/>
    </row>
    <row r="71" spans="1:62" ht="15" hidden="1" customHeight="1">
      <c r="A71" s="896"/>
      <c r="B71" s="900"/>
      <c r="C71" s="909"/>
      <c r="D71" s="909"/>
      <c r="E71" s="909"/>
      <c r="F71" s="65"/>
      <c r="G71" s="65"/>
      <c r="H71" s="65"/>
      <c r="I71" s="65"/>
      <c r="J71" s="65"/>
      <c r="K71" s="65"/>
      <c r="L71" s="65"/>
      <c r="M71" s="63"/>
      <c r="N71" s="59"/>
      <c r="O71" s="59"/>
      <c r="P71" s="65"/>
      <c r="Q71" s="65"/>
      <c r="R71" s="65"/>
      <c r="S71" s="65"/>
      <c r="T71" s="65"/>
      <c r="U71" s="65"/>
      <c r="V71" s="65"/>
      <c r="W71" s="909"/>
      <c r="X71" s="909"/>
      <c r="Y71" s="909"/>
      <c r="Z71" s="69"/>
      <c r="AA71" s="70"/>
      <c r="AB71" s="70"/>
      <c r="AC71" s="18"/>
      <c r="AD71" s="18" t="s">
        <v>488</v>
      </c>
      <c r="AE71" s="18" t="s">
        <v>289</v>
      </c>
      <c r="AF71" s="18" t="s">
        <v>262</v>
      </c>
      <c r="AG71" s="155">
        <f t="shared" si="16"/>
        <v>0</v>
      </c>
      <c r="AH71" s="155">
        <f t="shared" si="16"/>
        <v>0</v>
      </c>
      <c r="AI71" s="155"/>
      <c r="AJ71" s="155"/>
      <c r="AK71" s="155"/>
      <c r="AL71" s="155"/>
      <c r="AM71" s="155"/>
      <c r="AN71" s="155"/>
      <c r="AO71" s="155"/>
      <c r="AP71" s="155"/>
      <c r="AQ71" s="154">
        <f t="shared" si="17"/>
        <v>0</v>
      </c>
      <c r="AR71" s="154"/>
      <c r="AS71" s="154"/>
      <c r="AT71" s="154"/>
      <c r="AU71" s="154"/>
      <c r="AV71" s="153">
        <f t="shared" si="22"/>
        <v>0</v>
      </c>
      <c r="AW71" s="153"/>
      <c r="AX71" s="153"/>
      <c r="AY71" s="153"/>
      <c r="AZ71" s="153"/>
      <c r="BA71" s="154">
        <f t="shared" si="23"/>
        <v>0</v>
      </c>
      <c r="BB71" s="154"/>
      <c r="BC71" s="154"/>
      <c r="BD71" s="154"/>
      <c r="BE71" s="154"/>
      <c r="BF71" s="154">
        <f t="shared" si="25"/>
        <v>0</v>
      </c>
      <c r="BG71" s="154"/>
      <c r="BH71" s="154"/>
      <c r="BI71" s="154"/>
      <c r="BJ71" s="154"/>
    </row>
    <row r="72" spans="1:62" ht="17.25" hidden="1" customHeight="1">
      <c r="A72" s="896"/>
      <c r="B72" s="900"/>
      <c r="C72" s="909"/>
      <c r="D72" s="909"/>
      <c r="E72" s="909"/>
      <c r="F72" s="65"/>
      <c r="G72" s="65"/>
      <c r="H72" s="65"/>
      <c r="I72" s="65"/>
      <c r="J72" s="65"/>
      <c r="K72" s="65"/>
      <c r="L72" s="65"/>
      <c r="M72" s="63"/>
      <c r="N72" s="59"/>
      <c r="O72" s="59"/>
      <c r="P72" s="65"/>
      <c r="Q72" s="65"/>
      <c r="R72" s="65"/>
      <c r="S72" s="65"/>
      <c r="T72" s="65"/>
      <c r="U72" s="65"/>
      <c r="V72" s="65"/>
      <c r="W72" s="909"/>
      <c r="X72" s="909"/>
      <c r="Y72" s="909"/>
      <c r="Z72" s="69"/>
      <c r="AA72" s="70"/>
      <c r="AB72" s="70"/>
      <c r="AC72" s="18"/>
      <c r="AD72" s="18" t="s">
        <v>488</v>
      </c>
      <c r="AE72" s="18" t="s">
        <v>288</v>
      </c>
      <c r="AF72" s="18" t="s">
        <v>262</v>
      </c>
      <c r="AG72" s="155">
        <f t="shared" si="16"/>
        <v>0</v>
      </c>
      <c r="AH72" s="155">
        <f t="shared" si="16"/>
        <v>0</v>
      </c>
      <c r="AI72" s="155"/>
      <c r="AJ72" s="155"/>
      <c r="AK72" s="155"/>
      <c r="AL72" s="155"/>
      <c r="AM72" s="155"/>
      <c r="AN72" s="155"/>
      <c r="AO72" s="155"/>
      <c r="AP72" s="155"/>
      <c r="AQ72" s="154">
        <f t="shared" si="17"/>
        <v>0</v>
      </c>
      <c r="AR72" s="154"/>
      <c r="AS72" s="154"/>
      <c r="AT72" s="154"/>
      <c r="AU72" s="154"/>
      <c r="AV72" s="153">
        <f t="shared" si="22"/>
        <v>0</v>
      </c>
      <c r="AW72" s="153"/>
      <c r="AX72" s="153"/>
      <c r="AY72" s="153"/>
      <c r="AZ72" s="153"/>
      <c r="BA72" s="154">
        <f t="shared" si="23"/>
        <v>0</v>
      </c>
      <c r="BB72" s="154"/>
      <c r="BC72" s="154"/>
      <c r="BD72" s="154"/>
      <c r="BE72" s="154"/>
      <c r="BF72" s="154">
        <f t="shared" si="25"/>
        <v>0</v>
      </c>
      <c r="BG72" s="154"/>
      <c r="BH72" s="154"/>
      <c r="BI72" s="154"/>
      <c r="BJ72" s="154"/>
    </row>
    <row r="73" spans="1:62" ht="13.5" customHeight="1">
      <c r="A73" s="896"/>
      <c r="B73" s="900"/>
      <c r="C73" s="909"/>
      <c r="D73" s="909"/>
      <c r="E73" s="909"/>
      <c r="F73" s="65"/>
      <c r="G73" s="65"/>
      <c r="H73" s="65"/>
      <c r="I73" s="65"/>
      <c r="J73" s="65"/>
      <c r="K73" s="65"/>
      <c r="L73" s="65"/>
      <c r="M73" s="63" t="s">
        <v>372</v>
      </c>
      <c r="N73" s="59" t="s">
        <v>284</v>
      </c>
      <c r="O73" s="59" t="s">
        <v>373</v>
      </c>
      <c r="P73" s="65">
        <v>29</v>
      </c>
      <c r="Q73" s="65"/>
      <c r="R73" s="65"/>
      <c r="S73" s="65"/>
      <c r="T73" s="65"/>
      <c r="U73" s="65"/>
      <c r="V73" s="65"/>
      <c r="W73" s="909"/>
      <c r="X73" s="909"/>
      <c r="Y73" s="909"/>
      <c r="Z73" s="62" t="s">
        <v>499</v>
      </c>
      <c r="AA73" s="62" t="s">
        <v>284</v>
      </c>
      <c r="AB73" s="62" t="s">
        <v>368</v>
      </c>
      <c r="AC73" s="18"/>
      <c r="AD73" s="18" t="s">
        <v>488</v>
      </c>
      <c r="AE73" s="18" t="s">
        <v>448</v>
      </c>
      <c r="AF73" s="18">
        <v>243</v>
      </c>
      <c r="AG73" s="155">
        <f t="shared" si="16"/>
        <v>1198.2</v>
      </c>
      <c r="AH73" s="155">
        <f t="shared" si="16"/>
        <v>1124.8</v>
      </c>
      <c r="AI73" s="155"/>
      <c r="AJ73" s="155"/>
      <c r="AK73" s="155">
        <v>1124.8</v>
      </c>
      <c r="AL73" s="155">
        <v>1124.8</v>
      </c>
      <c r="AM73" s="155"/>
      <c r="AN73" s="155"/>
      <c r="AO73" s="155">
        <v>73.400000000000006</v>
      </c>
      <c r="AP73" s="155">
        <v>0</v>
      </c>
      <c r="AQ73" s="154">
        <f t="shared" si="17"/>
        <v>0</v>
      </c>
      <c r="AR73" s="154"/>
      <c r="AS73" s="154"/>
      <c r="AT73" s="154"/>
      <c r="AU73" s="154">
        <v>0</v>
      </c>
      <c r="AV73" s="153">
        <f t="shared" si="22"/>
        <v>0</v>
      </c>
      <c r="AW73" s="153"/>
      <c r="AX73" s="153"/>
      <c r="AY73" s="153"/>
      <c r="AZ73" s="153"/>
      <c r="BA73" s="154">
        <f t="shared" si="23"/>
        <v>0</v>
      </c>
      <c r="BB73" s="154"/>
      <c r="BC73" s="154"/>
      <c r="BD73" s="154"/>
      <c r="BE73" s="154"/>
      <c r="BF73" s="154">
        <f t="shared" si="25"/>
        <v>0</v>
      </c>
      <c r="BG73" s="154"/>
      <c r="BH73" s="154"/>
      <c r="BI73" s="154"/>
      <c r="BJ73" s="154"/>
    </row>
    <row r="74" spans="1:62" ht="18.75" customHeight="1">
      <c r="A74" s="896"/>
      <c r="B74" s="900"/>
      <c r="C74" s="909"/>
      <c r="D74" s="909"/>
      <c r="E74" s="909"/>
      <c r="F74" s="65"/>
      <c r="G74" s="65"/>
      <c r="H74" s="65"/>
      <c r="I74" s="65"/>
      <c r="J74" s="65"/>
      <c r="K74" s="65"/>
      <c r="L74" s="65"/>
      <c r="M74" s="934" t="s">
        <v>454</v>
      </c>
      <c r="N74" s="59" t="s">
        <v>284</v>
      </c>
      <c r="O74" s="59" t="s">
        <v>373</v>
      </c>
      <c r="P74" s="65">
        <v>10</v>
      </c>
      <c r="Q74" s="65"/>
      <c r="R74" s="65"/>
      <c r="S74" s="65"/>
      <c r="T74" s="65"/>
      <c r="U74" s="65"/>
      <c r="V74" s="65"/>
      <c r="W74" s="909"/>
      <c r="X74" s="909"/>
      <c r="Y74" s="909"/>
      <c r="Z74" s="65"/>
      <c r="AA74" s="65"/>
      <c r="AB74" s="65"/>
      <c r="AC74" s="18"/>
      <c r="AD74" s="18" t="s">
        <v>488</v>
      </c>
      <c r="AE74" s="18" t="s">
        <v>223</v>
      </c>
      <c r="AF74" s="18">
        <v>243</v>
      </c>
      <c r="AG74" s="155">
        <f t="shared" si="16"/>
        <v>35.6</v>
      </c>
      <c r="AH74" s="155">
        <f t="shared" si="16"/>
        <v>35.6</v>
      </c>
      <c r="AI74" s="155"/>
      <c r="AJ74" s="155"/>
      <c r="AK74" s="155">
        <v>35.6</v>
      </c>
      <c r="AL74" s="155">
        <v>35.6</v>
      </c>
      <c r="AM74" s="155"/>
      <c r="AN74" s="155"/>
      <c r="AO74" s="155"/>
      <c r="AP74" s="155"/>
      <c r="AQ74" s="154">
        <f t="shared" si="17"/>
        <v>0</v>
      </c>
      <c r="AR74" s="154"/>
      <c r="AS74" s="154"/>
      <c r="AT74" s="154"/>
      <c r="AU74" s="154"/>
      <c r="AV74" s="153">
        <f t="shared" si="22"/>
        <v>0</v>
      </c>
      <c r="AW74" s="153"/>
      <c r="AX74" s="153"/>
      <c r="AY74" s="153"/>
      <c r="AZ74" s="153"/>
      <c r="BA74" s="154">
        <f t="shared" si="23"/>
        <v>0</v>
      </c>
      <c r="BB74" s="154"/>
      <c r="BC74" s="154"/>
      <c r="BD74" s="154"/>
      <c r="BE74" s="154"/>
      <c r="BF74" s="154">
        <f t="shared" si="25"/>
        <v>0</v>
      </c>
      <c r="BG74" s="154"/>
      <c r="BH74" s="154"/>
      <c r="BI74" s="154"/>
      <c r="BJ74" s="154"/>
    </row>
    <row r="75" spans="1:62" ht="18" customHeight="1">
      <c r="A75" s="896"/>
      <c r="B75" s="900"/>
      <c r="C75" s="909"/>
      <c r="D75" s="909"/>
      <c r="E75" s="909"/>
      <c r="F75" s="65"/>
      <c r="G75" s="65"/>
      <c r="H75" s="65"/>
      <c r="I75" s="65"/>
      <c r="J75" s="65"/>
      <c r="K75" s="65"/>
      <c r="L75" s="65"/>
      <c r="M75" s="934"/>
      <c r="N75" s="59"/>
      <c r="O75" s="59"/>
      <c r="P75" s="65"/>
      <c r="Q75" s="65"/>
      <c r="R75" s="65"/>
      <c r="S75" s="65"/>
      <c r="T75" s="65"/>
      <c r="U75" s="65"/>
      <c r="V75" s="65"/>
      <c r="W75" s="909"/>
      <c r="X75" s="909"/>
      <c r="Y75" s="909"/>
      <c r="Z75" s="58"/>
      <c r="AA75" s="58"/>
      <c r="AB75" s="58"/>
      <c r="AC75" s="18"/>
      <c r="AD75" s="18" t="s">
        <v>442</v>
      </c>
      <c r="AE75" s="18" t="s">
        <v>41</v>
      </c>
      <c r="AF75" s="18">
        <v>240</v>
      </c>
      <c r="AG75" s="155">
        <f t="shared" si="16"/>
        <v>0</v>
      </c>
      <c r="AH75" s="155">
        <f t="shared" si="16"/>
        <v>0</v>
      </c>
      <c r="AI75" s="155"/>
      <c r="AJ75" s="155"/>
      <c r="AK75" s="155"/>
      <c r="AL75" s="155"/>
      <c r="AM75" s="155"/>
      <c r="AN75" s="155"/>
      <c r="AO75" s="155"/>
      <c r="AP75" s="155"/>
      <c r="AQ75" s="154">
        <f t="shared" si="17"/>
        <v>0</v>
      </c>
      <c r="AR75" s="154"/>
      <c r="AS75" s="154"/>
      <c r="AT75" s="154"/>
      <c r="AU75" s="154"/>
      <c r="AV75" s="153">
        <f t="shared" si="22"/>
        <v>0</v>
      </c>
      <c r="AW75" s="153"/>
      <c r="AX75" s="153"/>
      <c r="AY75" s="153"/>
      <c r="AZ75" s="153"/>
      <c r="BA75" s="154">
        <f t="shared" si="23"/>
        <v>0</v>
      </c>
      <c r="BB75" s="154"/>
      <c r="BC75" s="154"/>
      <c r="BD75" s="154"/>
      <c r="BE75" s="154"/>
      <c r="BF75" s="154">
        <f t="shared" si="25"/>
        <v>0</v>
      </c>
      <c r="BG75" s="154"/>
      <c r="BH75" s="154"/>
      <c r="BI75" s="154"/>
      <c r="BJ75" s="154"/>
    </row>
    <row r="76" spans="1:62" ht="19.5" customHeight="1">
      <c r="A76" s="896"/>
      <c r="B76" s="900"/>
      <c r="C76" s="909"/>
      <c r="D76" s="909"/>
      <c r="E76" s="909"/>
      <c r="F76" s="65"/>
      <c r="G76" s="65"/>
      <c r="H76" s="65"/>
      <c r="I76" s="65"/>
      <c r="J76" s="65"/>
      <c r="K76" s="65"/>
      <c r="L76" s="65"/>
      <c r="M76" s="934"/>
      <c r="N76" s="59"/>
      <c r="O76" s="59"/>
      <c r="P76" s="65"/>
      <c r="Q76" s="65"/>
      <c r="R76" s="65"/>
      <c r="S76" s="65"/>
      <c r="T76" s="65"/>
      <c r="U76" s="65"/>
      <c r="V76" s="65"/>
      <c r="W76" s="909"/>
      <c r="X76" s="909"/>
      <c r="Y76" s="909"/>
      <c r="Z76" s="58"/>
      <c r="AA76" s="58"/>
      <c r="AB76" s="58"/>
      <c r="AC76" s="18"/>
      <c r="AD76" s="18" t="s">
        <v>442</v>
      </c>
      <c r="AE76" s="18" t="s">
        <v>275</v>
      </c>
      <c r="AF76" s="18" t="s">
        <v>246</v>
      </c>
      <c r="AG76" s="155">
        <f t="shared" si="16"/>
        <v>0</v>
      </c>
      <c r="AH76" s="155">
        <f t="shared" si="16"/>
        <v>0</v>
      </c>
      <c r="AI76" s="155"/>
      <c r="AJ76" s="155"/>
      <c r="AK76" s="155"/>
      <c r="AL76" s="155"/>
      <c r="AM76" s="155"/>
      <c r="AN76" s="155"/>
      <c r="AO76" s="155"/>
      <c r="AP76" s="155"/>
      <c r="AQ76" s="154">
        <f t="shared" si="17"/>
        <v>0</v>
      </c>
      <c r="AR76" s="154"/>
      <c r="AS76" s="154"/>
      <c r="AT76" s="154"/>
      <c r="AU76" s="154"/>
      <c r="AV76" s="153">
        <f t="shared" si="22"/>
        <v>0</v>
      </c>
      <c r="AW76" s="153"/>
      <c r="AX76" s="153"/>
      <c r="AY76" s="153"/>
      <c r="AZ76" s="153"/>
      <c r="BA76" s="154">
        <f t="shared" si="23"/>
        <v>0</v>
      </c>
      <c r="BB76" s="154"/>
      <c r="BC76" s="154"/>
      <c r="BD76" s="154"/>
      <c r="BE76" s="154"/>
      <c r="BF76" s="154">
        <f t="shared" si="25"/>
        <v>0</v>
      </c>
      <c r="BG76" s="154"/>
      <c r="BH76" s="154"/>
      <c r="BI76" s="154"/>
      <c r="BJ76" s="154"/>
    </row>
    <row r="77" spans="1:62" ht="19.5" customHeight="1">
      <c r="A77" s="897"/>
      <c r="B77" s="900"/>
      <c r="C77" s="909"/>
      <c r="D77" s="909"/>
      <c r="E77" s="909"/>
      <c r="F77" s="65"/>
      <c r="G77" s="65"/>
      <c r="H77" s="65"/>
      <c r="I77" s="65"/>
      <c r="J77" s="65"/>
      <c r="K77" s="65"/>
      <c r="L77" s="65"/>
      <c r="M77" s="934"/>
      <c r="N77" s="59"/>
      <c r="O77" s="59"/>
      <c r="P77" s="65"/>
      <c r="Q77" s="65"/>
      <c r="R77" s="65"/>
      <c r="S77" s="65"/>
      <c r="T77" s="65"/>
      <c r="U77" s="65"/>
      <c r="V77" s="65"/>
      <c r="W77" s="909"/>
      <c r="X77" s="909"/>
      <c r="Y77" s="909"/>
      <c r="Z77" s="58"/>
      <c r="AA77" s="58"/>
      <c r="AB77" s="58"/>
      <c r="AC77" s="18"/>
      <c r="AD77" s="18" t="s">
        <v>442</v>
      </c>
      <c r="AE77" s="18" t="s">
        <v>263</v>
      </c>
      <c r="AF77" s="18" t="s">
        <v>246</v>
      </c>
      <c r="AG77" s="155">
        <f t="shared" si="16"/>
        <v>0</v>
      </c>
      <c r="AH77" s="155">
        <f t="shared" si="16"/>
        <v>0</v>
      </c>
      <c r="AI77" s="155"/>
      <c r="AJ77" s="155"/>
      <c r="AK77" s="155"/>
      <c r="AL77" s="155"/>
      <c r="AM77" s="155"/>
      <c r="AN77" s="155"/>
      <c r="AO77" s="155"/>
      <c r="AP77" s="155"/>
      <c r="AQ77" s="154">
        <f t="shared" si="17"/>
        <v>0</v>
      </c>
      <c r="AR77" s="154"/>
      <c r="AS77" s="154"/>
      <c r="AT77" s="154"/>
      <c r="AU77" s="154"/>
      <c r="AV77" s="153">
        <f t="shared" si="22"/>
        <v>0</v>
      </c>
      <c r="AW77" s="153"/>
      <c r="AX77" s="153"/>
      <c r="AY77" s="153"/>
      <c r="AZ77" s="153"/>
      <c r="BA77" s="154">
        <f t="shared" si="23"/>
        <v>0</v>
      </c>
      <c r="BB77" s="154"/>
      <c r="BC77" s="154"/>
      <c r="BD77" s="154"/>
      <c r="BE77" s="154"/>
      <c r="BF77" s="154">
        <f t="shared" si="25"/>
        <v>0</v>
      </c>
      <c r="BG77" s="154"/>
      <c r="BH77" s="154"/>
      <c r="BI77" s="154"/>
      <c r="BJ77" s="154"/>
    </row>
    <row r="78" spans="1:62" ht="20.25" customHeight="1">
      <c r="A78" s="904" t="s">
        <v>430</v>
      </c>
      <c r="B78" s="901">
        <v>6603</v>
      </c>
      <c r="C78" s="864" t="s">
        <v>452</v>
      </c>
      <c r="D78" s="909" t="s">
        <v>242</v>
      </c>
      <c r="E78" s="909" t="s">
        <v>453</v>
      </c>
      <c r="F78" s="58"/>
      <c r="G78" s="58"/>
      <c r="H78" s="58"/>
      <c r="I78" s="58"/>
      <c r="J78" s="58"/>
      <c r="K78" s="58"/>
      <c r="L78" s="58"/>
      <c r="M78" s="65"/>
      <c r="N78" s="58"/>
      <c r="O78" s="58"/>
      <c r="P78" s="58" t="s">
        <v>440</v>
      </c>
      <c r="Q78" s="58"/>
      <c r="R78" s="58"/>
      <c r="S78" s="58"/>
      <c r="T78" s="58"/>
      <c r="U78" s="58"/>
      <c r="V78" s="58"/>
      <c r="W78" s="732" t="s">
        <v>357</v>
      </c>
      <c r="X78" s="909" t="s">
        <v>238</v>
      </c>
      <c r="Y78" s="909" t="s">
        <v>358</v>
      </c>
      <c r="Z78" s="1043" t="s">
        <v>369</v>
      </c>
      <c r="AA78" s="83" t="s">
        <v>284</v>
      </c>
      <c r="AB78" s="100" t="s">
        <v>370</v>
      </c>
      <c r="AC78" s="18"/>
      <c r="AD78" s="18" t="s">
        <v>481</v>
      </c>
      <c r="AE78" s="18"/>
      <c r="AF78" s="18"/>
      <c r="AG78" s="154">
        <f>AG83+AG86+AG84+AG85+AG89+AG82+AG90</f>
        <v>1746.9</v>
      </c>
      <c r="AH78" s="154">
        <f>AH83+AH86+AH84+AH85+AH89+AH82+AH90</f>
        <v>1606.3000000000002</v>
      </c>
      <c r="AI78" s="154">
        <f>AI83+AI86+AI84+AI85+AI89+AI82+AI90</f>
        <v>0</v>
      </c>
      <c r="AJ78" s="154"/>
      <c r="AK78" s="154">
        <f>AK83+AK86+AK84+AK85+AK89+AK82+AK90</f>
        <v>1016.3000000000001</v>
      </c>
      <c r="AL78" s="154">
        <f>AL83+AL86+AL84+AL85+AL89+AL82+AL90</f>
        <v>1016.3000000000001</v>
      </c>
      <c r="AM78" s="154">
        <f>AM83+AM86+AM84+AM85+AM89+AM82+AM90</f>
        <v>0</v>
      </c>
      <c r="AN78" s="154"/>
      <c r="AO78" s="154">
        <f>AO83+AO86+AO84+AO85+AO89+AO82+AO90</f>
        <v>730.6</v>
      </c>
      <c r="AP78" s="154">
        <f>AP83+AP86+AP84+AP85+AP89+AP82+AP90</f>
        <v>590</v>
      </c>
      <c r="AQ78" s="154">
        <f>AQ83+AQ86+AQ84+AQ85+AQ89+AQ90+AQ82</f>
        <v>1278.8</v>
      </c>
      <c r="AR78" s="154">
        <f>AR83+AR86+AR84+AR85+AR89+AR90+AR82</f>
        <v>0</v>
      </c>
      <c r="AS78" s="154">
        <f>AS83+AS86+AS84+AS85+AS89+AS90+AS82</f>
        <v>819.30000000000007</v>
      </c>
      <c r="AT78" s="154">
        <f>AT83+AT86+AT84+AT85+AT89+AT90+AT82</f>
        <v>0</v>
      </c>
      <c r="AU78" s="154">
        <f>AU83+AU86+AU84+AU85+AU89+AU90+AU82</f>
        <v>459.5</v>
      </c>
      <c r="AV78" s="154">
        <f t="shared" ref="AV78:BE78" si="26">AV83+AV86+AV84+AV85+AV89+AV90</f>
        <v>1362.9</v>
      </c>
      <c r="AW78" s="154">
        <f t="shared" si="26"/>
        <v>0</v>
      </c>
      <c r="AX78" s="154">
        <f t="shared" si="26"/>
        <v>858.8</v>
      </c>
      <c r="AY78" s="154">
        <f t="shared" si="26"/>
        <v>0</v>
      </c>
      <c r="AZ78" s="154">
        <f t="shared" si="26"/>
        <v>504.09999999999997</v>
      </c>
      <c r="BA78" s="154">
        <f t="shared" si="26"/>
        <v>1447.8</v>
      </c>
      <c r="BB78" s="154">
        <f t="shared" si="26"/>
        <v>0</v>
      </c>
      <c r="BC78" s="154">
        <f t="shared" si="26"/>
        <v>858.8</v>
      </c>
      <c r="BD78" s="154">
        <f t="shared" si="26"/>
        <v>0</v>
      </c>
      <c r="BE78" s="154">
        <f t="shared" si="26"/>
        <v>589.00000000000011</v>
      </c>
      <c r="BF78" s="154">
        <f>BF83+BF86+BF84+BF85+BF89+BF90</f>
        <v>1447.8</v>
      </c>
      <c r="BG78" s="154">
        <f>BG83+BG86+BG84+BG85+BG89+BG90</f>
        <v>0</v>
      </c>
      <c r="BH78" s="154">
        <f>BH83+BH86+BH84+BH85+BH89+BH90</f>
        <v>858.8</v>
      </c>
      <c r="BI78" s="154">
        <f>BI83+BI86+BI84+BI85+BI89+BI90</f>
        <v>0</v>
      </c>
      <c r="BJ78" s="154">
        <f>BJ83+BJ86+BJ84+BJ85+BJ89+BJ90</f>
        <v>589.00000000000011</v>
      </c>
    </row>
    <row r="79" spans="1:62" ht="21.75" customHeight="1">
      <c r="A79" s="898"/>
      <c r="B79" s="902"/>
      <c r="C79" s="865"/>
      <c r="D79" s="909"/>
      <c r="E79" s="909"/>
      <c r="F79" s="58"/>
      <c r="G79" s="58"/>
      <c r="H79" s="58"/>
      <c r="I79" s="58"/>
      <c r="J79" s="58"/>
      <c r="K79" s="58"/>
      <c r="L79" s="58"/>
      <c r="M79" s="63"/>
      <c r="N79" s="58"/>
      <c r="O79" s="66"/>
      <c r="P79" s="58"/>
      <c r="Q79" s="58"/>
      <c r="R79" s="58"/>
      <c r="S79" s="58"/>
      <c r="T79" s="58"/>
      <c r="U79" s="58"/>
      <c r="V79" s="58"/>
      <c r="W79" s="733"/>
      <c r="X79" s="909"/>
      <c r="Y79" s="909"/>
      <c r="Z79" s="1043"/>
      <c r="AA79" s="82"/>
      <c r="AB79" s="82"/>
      <c r="AC79" s="18"/>
      <c r="AD79" s="18" t="s">
        <v>481</v>
      </c>
      <c r="AE79" s="18" t="s">
        <v>277</v>
      </c>
      <c r="AF79" s="18" t="s">
        <v>262</v>
      </c>
      <c r="AG79" s="155">
        <f t="shared" si="16"/>
        <v>0</v>
      </c>
      <c r="AH79" s="155">
        <f t="shared" si="16"/>
        <v>0</v>
      </c>
      <c r="AI79" s="155"/>
      <c r="AJ79" s="155"/>
      <c r="AK79" s="155"/>
      <c r="AL79" s="155"/>
      <c r="AM79" s="155"/>
      <c r="AN79" s="155"/>
      <c r="AO79" s="155"/>
      <c r="AP79" s="155"/>
      <c r="AQ79" s="154">
        <f t="shared" si="17"/>
        <v>0</v>
      </c>
      <c r="AR79" s="154"/>
      <c r="AS79" s="154"/>
      <c r="AT79" s="154"/>
      <c r="AU79" s="154"/>
      <c r="AV79" s="153">
        <f>AW79+AX79+AY79+AZ79</f>
        <v>0</v>
      </c>
      <c r="AW79" s="153"/>
      <c r="AX79" s="153"/>
      <c r="AY79" s="153"/>
      <c r="AZ79" s="153"/>
      <c r="BA79" s="154">
        <f>BB79+BC79+BD79+BE79</f>
        <v>0</v>
      </c>
      <c r="BB79" s="154"/>
      <c r="BC79" s="154"/>
      <c r="BD79" s="154"/>
      <c r="BE79" s="154"/>
      <c r="BF79" s="154">
        <f>BG79+BH79+BI79+BJ79</f>
        <v>0</v>
      </c>
      <c r="BG79" s="154"/>
      <c r="BH79" s="154"/>
      <c r="BI79" s="154"/>
      <c r="BJ79" s="154"/>
    </row>
    <row r="80" spans="1:62" ht="15" customHeight="1">
      <c r="A80" s="898"/>
      <c r="B80" s="902"/>
      <c r="C80" s="865"/>
      <c r="D80" s="909"/>
      <c r="E80" s="909"/>
      <c r="F80" s="58"/>
      <c r="G80" s="58"/>
      <c r="H80" s="58"/>
      <c r="I80" s="58"/>
      <c r="J80" s="58"/>
      <c r="K80" s="58"/>
      <c r="L80" s="58"/>
      <c r="M80" s="931" t="s">
        <v>455</v>
      </c>
      <c r="N80" s="58"/>
      <c r="O80" s="58"/>
      <c r="P80" s="58">
        <v>35</v>
      </c>
      <c r="Q80" s="58"/>
      <c r="R80" s="58"/>
      <c r="S80" s="58"/>
      <c r="T80" s="58"/>
      <c r="U80" s="58"/>
      <c r="V80" s="58"/>
      <c r="W80" s="733"/>
      <c r="X80" s="909"/>
      <c r="Y80" s="909"/>
      <c r="Z80" s="488"/>
      <c r="AA80" s="83"/>
      <c r="AB80" s="100"/>
      <c r="AC80" s="18"/>
      <c r="AD80" s="18" t="s">
        <v>481</v>
      </c>
      <c r="AE80" s="18"/>
      <c r="AF80" s="18"/>
      <c r="AG80" s="155"/>
      <c r="AH80" s="155">
        <f t="shared" si="16"/>
        <v>0</v>
      </c>
      <c r="AI80" s="155"/>
      <c r="AJ80" s="155"/>
      <c r="AK80" s="155"/>
      <c r="AL80" s="155"/>
      <c r="AM80" s="155"/>
      <c r="AN80" s="155"/>
      <c r="AO80" s="155"/>
      <c r="AP80" s="155"/>
      <c r="AQ80" s="155"/>
      <c r="AR80" s="155"/>
      <c r="AS80" s="155"/>
      <c r="AT80" s="155"/>
      <c r="AU80" s="155"/>
      <c r="AV80" s="153"/>
      <c r="AW80" s="153"/>
      <c r="AX80" s="153"/>
      <c r="AY80" s="153"/>
      <c r="AZ80" s="153"/>
      <c r="BA80" s="155"/>
      <c r="BB80" s="155"/>
      <c r="BC80" s="155"/>
      <c r="BD80" s="155"/>
      <c r="BE80" s="155"/>
      <c r="BF80" s="155"/>
      <c r="BG80" s="155"/>
      <c r="BH80" s="155"/>
      <c r="BI80" s="155"/>
      <c r="BJ80" s="155"/>
    </row>
    <row r="81" spans="1:62">
      <c r="A81" s="898"/>
      <c r="B81" s="902"/>
      <c r="C81" s="865"/>
      <c r="D81" s="909"/>
      <c r="E81" s="909"/>
      <c r="F81" s="58"/>
      <c r="G81" s="58"/>
      <c r="H81" s="58"/>
      <c r="I81" s="58"/>
      <c r="J81" s="58"/>
      <c r="K81" s="58"/>
      <c r="L81" s="58"/>
      <c r="M81" s="932"/>
      <c r="N81" s="58"/>
      <c r="O81" s="58"/>
      <c r="P81" s="58"/>
      <c r="Q81" s="58"/>
      <c r="R81" s="58"/>
      <c r="S81" s="58"/>
      <c r="T81" s="58"/>
      <c r="U81" s="58"/>
      <c r="V81" s="58"/>
      <c r="W81" s="733"/>
      <c r="X81" s="909"/>
      <c r="Y81" s="909"/>
      <c r="Z81" s="489"/>
      <c r="AA81" s="84"/>
      <c r="AB81" s="84"/>
      <c r="AC81" s="12"/>
      <c r="AD81" s="12" t="s">
        <v>481</v>
      </c>
      <c r="AE81" s="12" t="s">
        <v>308</v>
      </c>
      <c r="AF81" s="12" t="s">
        <v>246</v>
      </c>
      <c r="AG81" s="155"/>
      <c r="AH81" s="155">
        <f t="shared" si="16"/>
        <v>0</v>
      </c>
      <c r="AI81" s="155"/>
      <c r="AJ81" s="155"/>
      <c r="AK81" s="155"/>
      <c r="AL81" s="155"/>
      <c r="AM81" s="155"/>
      <c r="AN81" s="155"/>
      <c r="AO81" s="155"/>
      <c r="AP81" s="155"/>
      <c r="AQ81" s="154">
        <f t="shared" si="17"/>
        <v>0</v>
      </c>
      <c r="AR81" s="154"/>
      <c r="AS81" s="154"/>
      <c r="AT81" s="154"/>
      <c r="AU81" s="154"/>
      <c r="AV81" s="153">
        <f t="shared" ref="AV81:AV92" si="27">AW81+AX81+AY81+AZ81</f>
        <v>0</v>
      </c>
      <c r="AW81" s="153"/>
      <c r="AX81" s="153"/>
      <c r="AY81" s="153"/>
      <c r="AZ81" s="153"/>
      <c r="BA81" s="154">
        <f t="shared" ref="BA81:BA92" si="28">BB81+BC81+BD81+BE81</f>
        <v>0</v>
      </c>
      <c r="BB81" s="154"/>
      <c r="BC81" s="154"/>
      <c r="BD81" s="154"/>
      <c r="BE81" s="154"/>
      <c r="BF81" s="154">
        <f>BG81+BH81+BI81+BJ81</f>
        <v>0</v>
      </c>
      <c r="BG81" s="154"/>
      <c r="BH81" s="154"/>
      <c r="BI81" s="154"/>
      <c r="BJ81" s="154"/>
    </row>
    <row r="82" spans="1:62">
      <c r="A82" s="898"/>
      <c r="B82" s="902"/>
      <c r="C82" s="865"/>
      <c r="D82" s="909"/>
      <c r="E82" s="909"/>
      <c r="F82" s="58"/>
      <c r="G82" s="58"/>
      <c r="H82" s="58"/>
      <c r="I82" s="58"/>
      <c r="J82" s="58"/>
      <c r="K82" s="58"/>
      <c r="L82" s="58"/>
      <c r="M82" s="932"/>
      <c r="N82" s="58"/>
      <c r="O82" s="58"/>
      <c r="P82" s="58"/>
      <c r="Q82" s="58"/>
      <c r="R82" s="58"/>
      <c r="S82" s="58"/>
      <c r="T82" s="58"/>
      <c r="U82" s="58"/>
      <c r="V82" s="58"/>
      <c r="W82" s="733"/>
      <c r="X82" s="909"/>
      <c r="Y82" s="909"/>
      <c r="Z82" s="489"/>
      <c r="AA82" s="84"/>
      <c r="AB82" s="84"/>
      <c r="AC82" s="12"/>
      <c r="AD82" s="12" t="s">
        <v>481</v>
      </c>
      <c r="AE82" s="12" t="s">
        <v>84</v>
      </c>
      <c r="AF82" s="12" t="s">
        <v>246</v>
      </c>
      <c r="AG82" s="155">
        <f>AI82+AK82+AO82</f>
        <v>833.3</v>
      </c>
      <c r="AH82" s="155">
        <f t="shared" si="16"/>
        <v>694.5</v>
      </c>
      <c r="AI82" s="155"/>
      <c r="AJ82" s="155"/>
      <c r="AK82" s="155">
        <v>416.7</v>
      </c>
      <c r="AL82" s="155">
        <v>416.7</v>
      </c>
      <c r="AM82" s="155"/>
      <c r="AN82" s="155"/>
      <c r="AO82" s="155">
        <v>416.6</v>
      </c>
      <c r="AP82" s="155">
        <v>277.8</v>
      </c>
      <c r="AQ82" s="154">
        <f t="shared" si="17"/>
        <v>231.1</v>
      </c>
      <c r="AR82" s="154"/>
      <c r="AS82" s="154">
        <v>231.1</v>
      </c>
      <c r="AT82" s="154"/>
      <c r="AU82" s="154">
        <v>0</v>
      </c>
      <c r="AV82" s="153">
        <f t="shared" si="27"/>
        <v>0</v>
      </c>
      <c r="AW82" s="153"/>
      <c r="AX82" s="153"/>
      <c r="AY82" s="153"/>
      <c r="AZ82" s="153"/>
      <c r="BA82" s="154">
        <f t="shared" si="28"/>
        <v>0</v>
      </c>
      <c r="BB82" s="154"/>
      <c r="BC82" s="154"/>
      <c r="BD82" s="154"/>
      <c r="BE82" s="154"/>
      <c r="BF82" s="154">
        <f>BG82+BH82+BI82+BJ82</f>
        <v>0</v>
      </c>
      <c r="BG82" s="154"/>
      <c r="BH82" s="154"/>
      <c r="BI82" s="154"/>
      <c r="BJ82" s="154"/>
    </row>
    <row r="83" spans="1:62">
      <c r="A83" s="898"/>
      <c r="B83" s="902"/>
      <c r="C83" s="865"/>
      <c r="D83" s="58"/>
      <c r="E83" s="58"/>
      <c r="F83" s="58"/>
      <c r="G83" s="58"/>
      <c r="H83" s="58"/>
      <c r="I83" s="58"/>
      <c r="J83" s="58"/>
      <c r="K83" s="58"/>
      <c r="L83" s="58"/>
      <c r="M83" s="932"/>
      <c r="N83" s="58"/>
      <c r="O83" s="58"/>
      <c r="P83" s="58"/>
      <c r="Q83" s="58"/>
      <c r="R83" s="58"/>
      <c r="S83" s="58"/>
      <c r="T83" s="58"/>
      <c r="U83" s="58"/>
      <c r="V83" s="58"/>
      <c r="W83" s="733"/>
      <c r="X83" s="58"/>
      <c r="Y83" s="58"/>
      <c r="Z83" s="489"/>
      <c r="AA83" s="85"/>
      <c r="AB83" s="85"/>
      <c r="AC83" s="21"/>
      <c r="AD83" s="12" t="s">
        <v>481</v>
      </c>
      <c r="AE83" s="12" t="s">
        <v>15</v>
      </c>
      <c r="AF83" s="12" t="s">
        <v>246</v>
      </c>
      <c r="AG83" s="155">
        <f t="shared" si="16"/>
        <v>0</v>
      </c>
      <c r="AH83" s="155">
        <f t="shared" si="16"/>
        <v>0</v>
      </c>
      <c r="AI83" s="155"/>
      <c r="AJ83" s="155"/>
      <c r="AK83" s="155"/>
      <c r="AL83" s="155"/>
      <c r="AM83" s="155"/>
      <c r="AN83" s="155"/>
      <c r="AO83" s="155">
        <v>0</v>
      </c>
      <c r="AP83" s="155"/>
      <c r="AQ83" s="154">
        <f t="shared" si="17"/>
        <v>0</v>
      </c>
      <c r="AR83" s="154"/>
      <c r="AS83" s="154"/>
      <c r="AT83" s="154"/>
      <c r="AU83" s="154">
        <v>0</v>
      </c>
      <c r="AV83" s="153">
        <f t="shared" si="27"/>
        <v>0</v>
      </c>
      <c r="AW83" s="153"/>
      <c r="AX83" s="153"/>
      <c r="AY83" s="153"/>
      <c r="AZ83" s="153">
        <v>0</v>
      </c>
      <c r="BA83" s="154">
        <f t="shared" si="28"/>
        <v>0</v>
      </c>
      <c r="BB83" s="154"/>
      <c r="BC83" s="154"/>
      <c r="BD83" s="154"/>
      <c r="BE83" s="154">
        <v>0</v>
      </c>
      <c r="BF83" s="154">
        <f>BG83+BH83+BI83+BJ83</f>
        <v>0</v>
      </c>
      <c r="BG83" s="154"/>
      <c r="BH83" s="154"/>
      <c r="BI83" s="154"/>
      <c r="BJ83" s="154">
        <v>0</v>
      </c>
    </row>
    <row r="84" spans="1:62">
      <c r="A84" s="898"/>
      <c r="B84" s="902"/>
      <c r="C84" s="865"/>
      <c r="D84" s="58"/>
      <c r="E84" s="58"/>
      <c r="F84" s="58"/>
      <c r="G84" s="58"/>
      <c r="H84" s="58"/>
      <c r="I84" s="58"/>
      <c r="J84" s="58"/>
      <c r="K84" s="58"/>
      <c r="L84" s="58"/>
      <c r="M84" s="932"/>
      <c r="N84" s="58"/>
      <c r="O84" s="58"/>
      <c r="P84" s="58"/>
      <c r="Q84" s="58"/>
      <c r="R84" s="58"/>
      <c r="S84" s="58"/>
      <c r="T84" s="58"/>
      <c r="U84" s="58"/>
      <c r="V84" s="58"/>
      <c r="W84" s="733"/>
      <c r="X84" s="58"/>
      <c r="Y84" s="58"/>
      <c r="Z84" s="489"/>
      <c r="AA84" s="85"/>
      <c r="AB84" s="85"/>
      <c r="AC84" s="21"/>
      <c r="AD84" s="12" t="s">
        <v>481</v>
      </c>
      <c r="AE84" s="12" t="s">
        <v>379</v>
      </c>
      <c r="AF84" s="12" t="s">
        <v>246</v>
      </c>
      <c r="AG84" s="155">
        <f t="shared" si="16"/>
        <v>106.3</v>
      </c>
      <c r="AH84" s="155">
        <f t="shared" si="16"/>
        <v>106.3</v>
      </c>
      <c r="AI84" s="155"/>
      <c r="AJ84" s="155"/>
      <c r="AK84" s="155"/>
      <c r="AL84" s="155"/>
      <c r="AM84" s="155"/>
      <c r="AN84" s="155"/>
      <c r="AO84" s="155">
        <v>106.3</v>
      </c>
      <c r="AP84" s="155">
        <v>106.3</v>
      </c>
      <c r="AQ84" s="154">
        <f t="shared" si="17"/>
        <v>220</v>
      </c>
      <c r="AR84" s="154"/>
      <c r="AS84" s="154"/>
      <c r="AT84" s="154"/>
      <c r="AU84" s="154">
        <v>220</v>
      </c>
      <c r="AV84" s="153">
        <f t="shared" si="27"/>
        <v>225</v>
      </c>
      <c r="AW84" s="153"/>
      <c r="AX84" s="153"/>
      <c r="AY84" s="153"/>
      <c r="AZ84" s="153">
        <v>225</v>
      </c>
      <c r="BA84" s="154">
        <f t="shared" si="28"/>
        <v>275</v>
      </c>
      <c r="BB84" s="154"/>
      <c r="BC84" s="154"/>
      <c r="BD84" s="154"/>
      <c r="BE84" s="154">
        <v>275</v>
      </c>
      <c r="BF84" s="154">
        <f>BG84+BH84+BI84+BJ84</f>
        <v>275</v>
      </c>
      <c r="BG84" s="154"/>
      <c r="BH84" s="154"/>
      <c r="BI84" s="154"/>
      <c r="BJ84" s="154">
        <v>275</v>
      </c>
    </row>
    <row r="85" spans="1:62">
      <c r="A85" s="898"/>
      <c r="B85" s="902"/>
      <c r="C85" s="865"/>
      <c r="D85" s="58"/>
      <c r="E85" s="58"/>
      <c r="F85" s="58"/>
      <c r="G85" s="58"/>
      <c r="H85" s="58"/>
      <c r="I85" s="58"/>
      <c r="J85" s="58"/>
      <c r="K85" s="58"/>
      <c r="L85" s="58"/>
      <c r="M85" s="932"/>
      <c r="N85" s="58"/>
      <c r="O85" s="58"/>
      <c r="P85" s="58"/>
      <c r="Q85" s="58"/>
      <c r="R85" s="58"/>
      <c r="S85" s="58"/>
      <c r="T85" s="58"/>
      <c r="U85" s="58"/>
      <c r="V85" s="58"/>
      <c r="W85" s="733"/>
      <c r="X85" s="58"/>
      <c r="Y85" s="58"/>
      <c r="Z85" s="489"/>
      <c r="AA85" s="85"/>
      <c r="AB85" s="85"/>
      <c r="AC85" s="21"/>
      <c r="AD85" s="12" t="s">
        <v>481</v>
      </c>
      <c r="AE85" s="12" t="s">
        <v>380</v>
      </c>
      <c r="AF85" s="12" t="s">
        <v>246</v>
      </c>
      <c r="AG85" s="155">
        <f t="shared" si="16"/>
        <v>141</v>
      </c>
      <c r="AH85" s="155">
        <f t="shared" si="16"/>
        <v>139.19999999999999</v>
      </c>
      <c r="AI85" s="155"/>
      <c r="AJ85" s="155"/>
      <c r="AK85" s="155"/>
      <c r="AL85" s="155"/>
      <c r="AM85" s="155"/>
      <c r="AN85" s="155"/>
      <c r="AO85" s="155">
        <v>141</v>
      </c>
      <c r="AP85" s="155">
        <v>139.19999999999999</v>
      </c>
      <c r="AQ85" s="154">
        <f t="shared" si="17"/>
        <v>174.2</v>
      </c>
      <c r="AR85" s="154"/>
      <c r="AS85" s="154"/>
      <c r="AT85" s="154"/>
      <c r="AU85" s="154">
        <v>174.2</v>
      </c>
      <c r="AV85" s="153">
        <f t="shared" si="27"/>
        <v>183.7</v>
      </c>
      <c r="AW85" s="153"/>
      <c r="AX85" s="153"/>
      <c r="AY85" s="153"/>
      <c r="AZ85" s="153">
        <v>183.7</v>
      </c>
      <c r="BA85" s="154">
        <f t="shared" si="28"/>
        <v>218.6</v>
      </c>
      <c r="BB85" s="154"/>
      <c r="BC85" s="154"/>
      <c r="BD85" s="154"/>
      <c r="BE85" s="154">
        <v>218.6</v>
      </c>
      <c r="BF85" s="154">
        <f>BG85+BH85+BI85+BJ85</f>
        <v>218.6</v>
      </c>
      <c r="BG85" s="154"/>
      <c r="BH85" s="154"/>
      <c r="BI85" s="154"/>
      <c r="BJ85" s="154">
        <v>218.6</v>
      </c>
    </row>
    <row r="86" spans="1:62" ht="12" customHeight="1">
      <c r="A86" s="898"/>
      <c r="B86" s="902"/>
      <c r="C86" s="865"/>
      <c r="D86" s="58"/>
      <c r="E86" s="58"/>
      <c r="F86" s="58"/>
      <c r="G86" s="58"/>
      <c r="H86" s="58"/>
      <c r="I86" s="58"/>
      <c r="J86" s="58"/>
      <c r="K86" s="58"/>
      <c r="L86" s="58"/>
      <c r="M86" s="932"/>
      <c r="N86" s="58"/>
      <c r="O86" s="58"/>
      <c r="P86" s="58"/>
      <c r="Q86" s="58"/>
      <c r="R86" s="58"/>
      <c r="S86" s="58"/>
      <c r="T86" s="58"/>
      <c r="U86" s="58"/>
      <c r="V86" s="58"/>
      <c r="W86" s="733"/>
      <c r="X86" s="58"/>
      <c r="Y86" s="58"/>
      <c r="Z86" s="489"/>
      <c r="AA86" s="85"/>
      <c r="AB86" s="85"/>
      <c r="AC86" s="21"/>
      <c r="AD86" s="12" t="s">
        <v>481</v>
      </c>
      <c r="AE86" s="12" t="s">
        <v>16</v>
      </c>
      <c r="AF86" s="12" t="s">
        <v>246</v>
      </c>
      <c r="AG86" s="155">
        <f t="shared" si="16"/>
        <v>0</v>
      </c>
      <c r="AH86" s="155">
        <f t="shared" si="16"/>
        <v>0</v>
      </c>
      <c r="AI86" s="155"/>
      <c r="AJ86" s="155"/>
      <c r="AK86" s="155">
        <v>0</v>
      </c>
      <c r="AL86" s="155"/>
      <c r="AM86" s="155"/>
      <c r="AN86" s="155"/>
      <c r="AO86" s="155">
        <v>0</v>
      </c>
      <c r="AP86" s="155"/>
      <c r="AQ86" s="154"/>
      <c r="AR86" s="154"/>
      <c r="AS86" s="154"/>
      <c r="AT86" s="154"/>
      <c r="AU86" s="154"/>
      <c r="AV86" s="153"/>
      <c r="AW86" s="153"/>
      <c r="AX86" s="153"/>
      <c r="AY86" s="153"/>
      <c r="AZ86" s="153"/>
      <c r="BA86" s="154"/>
      <c r="BB86" s="154"/>
      <c r="BC86" s="154"/>
      <c r="BD86" s="154"/>
      <c r="BE86" s="154"/>
      <c r="BF86" s="154"/>
      <c r="BG86" s="154"/>
      <c r="BH86" s="154"/>
      <c r="BI86" s="154"/>
      <c r="BJ86" s="154"/>
    </row>
    <row r="87" spans="1:62" ht="14.25" hidden="1" customHeight="1">
      <c r="A87" s="898"/>
      <c r="B87" s="902"/>
      <c r="C87" s="865"/>
      <c r="D87" s="58"/>
      <c r="E87" s="58"/>
      <c r="F87" s="58"/>
      <c r="G87" s="58"/>
      <c r="H87" s="58"/>
      <c r="I87" s="58"/>
      <c r="J87" s="58"/>
      <c r="K87" s="58"/>
      <c r="L87" s="58"/>
      <c r="M87" s="933"/>
      <c r="N87" s="58"/>
      <c r="O87" s="58"/>
      <c r="P87" s="58"/>
      <c r="Q87" s="58"/>
      <c r="R87" s="58"/>
      <c r="S87" s="58"/>
      <c r="T87" s="58"/>
      <c r="U87" s="58"/>
      <c r="V87" s="58"/>
      <c r="W87" s="733"/>
      <c r="X87" s="58"/>
      <c r="Y87" s="58"/>
      <c r="Z87" s="490"/>
      <c r="AA87" s="85"/>
      <c r="AB87" s="85"/>
      <c r="AC87" s="21"/>
      <c r="AD87" s="21"/>
      <c r="AE87" s="16"/>
      <c r="AF87" s="21"/>
      <c r="AG87" s="155">
        <f t="shared" si="16"/>
        <v>0</v>
      </c>
      <c r="AH87" s="155">
        <f t="shared" si="16"/>
        <v>0</v>
      </c>
      <c r="AI87" s="155"/>
      <c r="AJ87" s="155"/>
      <c r="AK87" s="155"/>
      <c r="AL87" s="155"/>
      <c r="AM87" s="155"/>
      <c r="AN87" s="155"/>
      <c r="AO87" s="155"/>
      <c r="AP87" s="155"/>
      <c r="AQ87" s="154">
        <f t="shared" si="17"/>
        <v>0</v>
      </c>
      <c r="AR87" s="155"/>
      <c r="AS87" s="155"/>
      <c r="AT87" s="155"/>
      <c r="AU87" s="155"/>
      <c r="AV87" s="153">
        <f t="shared" si="27"/>
        <v>0</v>
      </c>
      <c r="AW87" s="153"/>
      <c r="AX87" s="153"/>
      <c r="AY87" s="153"/>
      <c r="AZ87" s="153"/>
      <c r="BA87" s="154">
        <f t="shared" si="28"/>
        <v>0</v>
      </c>
      <c r="BB87" s="155"/>
      <c r="BC87" s="155"/>
      <c r="BD87" s="155"/>
      <c r="BE87" s="155"/>
      <c r="BF87" s="154">
        <f t="shared" ref="BF87:BF92" si="29">BG87+BH87+BI87+BJ87</f>
        <v>0</v>
      </c>
      <c r="BG87" s="155"/>
      <c r="BH87" s="155"/>
      <c r="BI87" s="155"/>
      <c r="BJ87" s="155"/>
    </row>
    <row r="88" spans="1:62" ht="15" hidden="1" customHeight="1">
      <c r="A88" s="898"/>
      <c r="B88" s="902"/>
      <c r="C88" s="865"/>
      <c r="D88" s="58"/>
      <c r="E88" s="58"/>
      <c r="F88" s="58"/>
      <c r="G88" s="58"/>
      <c r="H88" s="58"/>
      <c r="I88" s="58"/>
      <c r="J88" s="58"/>
      <c r="K88" s="58"/>
      <c r="L88" s="58"/>
      <c r="M88" s="931" t="s">
        <v>372</v>
      </c>
      <c r="N88" s="59" t="s">
        <v>284</v>
      </c>
      <c r="O88" s="59" t="s">
        <v>373</v>
      </c>
      <c r="P88" s="58">
        <v>29</v>
      </c>
      <c r="Q88" s="58"/>
      <c r="R88" s="58"/>
      <c r="S88" s="58"/>
      <c r="T88" s="58"/>
      <c r="U88" s="58"/>
      <c r="V88" s="58"/>
      <c r="W88" s="733"/>
      <c r="X88" s="58"/>
      <c r="Y88" s="58"/>
      <c r="Z88" s="921"/>
      <c r="AA88" s="62"/>
      <c r="AB88" s="62"/>
      <c r="AC88" s="21"/>
      <c r="AD88" s="21" t="s">
        <v>481</v>
      </c>
      <c r="AE88" s="16"/>
      <c r="AF88" s="21"/>
      <c r="AG88" s="155">
        <f t="shared" si="16"/>
        <v>0</v>
      </c>
      <c r="AH88" s="155">
        <f t="shared" si="16"/>
        <v>0</v>
      </c>
      <c r="AI88" s="155"/>
      <c r="AJ88" s="155"/>
      <c r="AK88" s="155"/>
      <c r="AL88" s="155"/>
      <c r="AM88" s="155"/>
      <c r="AN88" s="155"/>
      <c r="AO88" s="155"/>
      <c r="AP88" s="155"/>
      <c r="AQ88" s="154">
        <f t="shared" si="17"/>
        <v>0</v>
      </c>
      <c r="AR88" s="154"/>
      <c r="AS88" s="154"/>
      <c r="AT88" s="154"/>
      <c r="AU88" s="154"/>
      <c r="AV88" s="153">
        <f t="shared" si="27"/>
        <v>0</v>
      </c>
      <c r="AW88" s="153"/>
      <c r="AX88" s="153"/>
      <c r="AY88" s="153"/>
      <c r="AZ88" s="153"/>
      <c r="BA88" s="154">
        <f t="shared" si="28"/>
        <v>0</v>
      </c>
      <c r="BB88" s="154"/>
      <c r="BC88" s="154"/>
      <c r="BD88" s="154"/>
      <c r="BE88" s="154"/>
      <c r="BF88" s="154">
        <f t="shared" si="29"/>
        <v>0</v>
      </c>
      <c r="BG88" s="154"/>
      <c r="BH88" s="154"/>
      <c r="BI88" s="154"/>
      <c r="BJ88" s="154"/>
    </row>
    <row r="89" spans="1:62" ht="15" customHeight="1">
      <c r="A89" s="898"/>
      <c r="B89" s="902"/>
      <c r="C89" s="865"/>
      <c r="D89" s="58"/>
      <c r="E89" s="58"/>
      <c r="F89" s="58"/>
      <c r="G89" s="58"/>
      <c r="H89" s="58"/>
      <c r="I89" s="58"/>
      <c r="J89" s="58"/>
      <c r="K89" s="58"/>
      <c r="L89" s="58"/>
      <c r="M89" s="932"/>
      <c r="N89" s="59"/>
      <c r="O89" s="59"/>
      <c r="P89" s="58"/>
      <c r="Q89" s="58"/>
      <c r="R89" s="58"/>
      <c r="S89" s="58"/>
      <c r="T89" s="58"/>
      <c r="U89" s="58"/>
      <c r="V89" s="58"/>
      <c r="W89" s="733"/>
      <c r="X89" s="58"/>
      <c r="Y89" s="58"/>
      <c r="Z89" s="922"/>
      <c r="AA89" s="62"/>
      <c r="AB89" s="62"/>
      <c r="AC89" s="21"/>
      <c r="AD89" s="12" t="s">
        <v>481</v>
      </c>
      <c r="AE89" s="12" t="s">
        <v>375</v>
      </c>
      <c r="AF89" s="12" t="s">
        <v>246</v>
      </c>
      <c r="AG89" s="155">
        <f t="shared" si="16"/>
        <v>381.7</v>
      </c>
      <c r="AH89" s="155">
        <f t="shared" si="16"/>
        <v>381.7</v>
      </c>
      <c r="AI89" s="155"/>
      <c r="AJ89" s="155"/>
      <c r="AK89" s="155">
        <v>343.5</v>
      </c>
      <c r="AL89" s="155">
        <v>343.5</v>
      </c>
      <c r="AM89" s="155"/>
      <c r="AN89" s="155"/>
      <c r="AO89" s="155">
        <v>38.200000000000003</v>
      </c>
      <c r="AP89" s="155">
        <v>38.200000000000003</v>
      </c>
      <c r="AQ89" s="154">
        <f t="shared" si="17"/>
        <v>371.3</v>
      </c>
      <c r="AR89" s="154"/>
      <c r="AS89" s="154">
        <v>334.2</v>
      </c>
      <c r="AT89" s="154"/>
      <c r="AU89" s="154">
        <v>37.1</v>
      </c>
      <c r="AV89" s="153">
        <f t="shared" si="27"/>
        <v>672</v>
      </c>
      <c r="AW89" s="153"/>
      <c r="AX89" s="153">
        <v>604.79999999999995</v>
      </c>
      <c r="AY89" s="153"/>
      <c r="AZ89" s="153">
        <v>67.2</v>
      </c>
      <c r="BA89" s="154">
        <f t="shared" si="28"/>
        <v>672</v>
      </c>
      <c r="BB89" s="154"/>
      <c r="BC89" s="154">
        <v>604.79999999999995</v>
      </c>
      <c r="BD89" s="154"/>
      <c r="BE89" s="154">
        <v>67.2</v>
      </c>
      <c r="BF89" s="154">
        <f t="shared" si="29"/>
        <v>672</v>
      </c>
      <c r="BG89" s="154"/>
      <c r="BH89" s="154">
        <v>604.79999999999995</v>
      </c>
      <c r="BI89" s="154"/>
      <c r="BJ89" s="154">
        <v>67.2</v>
      </c>
    </row>
    <row r="90" spans="1:62" ht="15" customHeight="1">
      <c r="A90" s="898"/>
      <c r="B90" s="902"/>
      <c r="C90" s="865"/>
      <c r="D90" s="58"/>
      <c r="E90" s="58"/>
      <c r="F90" s="58"/>
      <c r="G90" s="58"/>
      <c r="H90" s="58"/>
      <c r="I90" s="58"/>
      <c r="J90" s="58"/>
      <c r="K90" s="58"/>
      <c r="L90" s="58"/>
      <c r="M90" s="932"/>
      <c r="N90" s="59"/>
      <c r="O90" s="59"/>
      <c r="P90" s="58"/>
      <c r="Q90" s="58"/>
      <c r="R90" s="58"/>
      <c r="S90" s="58"/>
      <c r="T90" s="58"/>
      <c r="U90" s="58"/>
      <c r="V90" s="58"/>
      <c r="W90" s="733"/>
      <c r="X90" s="58"/>
      <c r="Y90" s="58"/>
      <c r="Z90" s="922"/>
      <c r="AA90" s="62"/>
      <c r="AB90" s="62"/>
      <c r="AC90" s="21"/>
      <c r="AD90" s="12" t="s">
        <v>481</v>
      </c>
      <c r="AE90" s="12" t="s">
        <v>376</v>
      </c>
      <c r="AF90" s="12" t="s">
        <v>246</v>
      </c>
      <c r="AG90" s="155">
        <f t="shared" si="16"/>
        <v>284.60000000000002</v>
      </c>
      <c r="AH90" s="155">
        <f t="shared" si="16"/>
        <v>284.60000000000002</v>
      </c>
      <c r="AI90" s="155"/>
      <c r="AJ90" s="155"/>
      <c r="AK90" s="155">
        <v>256.10000000000002</v>
      </c>
      <c r="AL90" s="155">
        <v>256.10000000000002</v>
      </c>
      <c r="AM90" s="155"/>
      <c r="AN90" s="155"/>
      <c r="AO90" s="155">
        <v>28.5</v>
      </c>
      <c r="AP90" s="155">
        <v>28.5</v>
      </c>
      <c r="AQ90" s="154">
        <f t="shared" si="17"/>
        <v>282.2</v>
      </c>
      <c r="AR90" s="154"/>
      <c r="AS90" s="154">
        <v>254</v>
      </c>
      <c r="AT90" s="154"/>
      <c r="AU90" s="154">
        <v>28.2</v>
      </c>
      <c r="AV90" s="153">
        <f t="shared" si="27"/>
        <v>282.2</v>
      </c>
      <c r="AW90" s="153"/>
      <c r="AX90" s="153">
        <v>254</v>
      </c>
      <c r="AY90" s="153"/>
      <c r="AZ90" s="153">
        <v>28.2</v>
      </c>
      <c r="BA90" s="154">
        <f t="shared" si="28"/>
        <v>282.2</v>
      </c>
      <c r="BB90" s="154"/>
      <c r="BC90" s="154">
        <v>254</v>
      </c>
      <c r="BD90" s="154"/>
      <c r="BE90" s="154">
        <v>28.2</v>
      </c>
      <c r="BF90" s="154">
        <f t="shared" si="29"/>
        <v>282.2</v>
      </c>
      <c r="BG90" s="154"/>
      <c r="BH90" s="154">
        <v>254</v>
      </c>
      <c r="BI90" s="154"/>
      <c r="BJ90" s="154">
        <v>28.2</v>
      </c>
    </row>
    <row r="91" spans="1:62">
      <c r="A91" s="898"/>
      <c r="B91" s="902"/>
      <c r="C91" s="865"/>
      <c r="D91" s="58"/>
      <c r="E91" s="58"/>
      <c r="F91" s="58"/>
      <c r="G91" s="58"/>
      <c r="H91" s="58"/>
      <c r="I91" s="58"/>
      <c r="J91" s="58"/>
      <c r="K91" s="58"/>
      <c r="L91" s="58"/>
      <c r="M91" s="932"/>
      <c r="N91" s="59"/>
      <c r="O91" s="59"/>
      <c r="P91" s="58"/>
      <c r="Q91" s="58"/>
      <c r="R91" s="58"/>
      <c r="S91" s="58"/>
      <c r="T91" s="58"/>
      <c r="U91" s="58"/>
      <c r="V91" s="58"/>
      <c r="W91" s="733"/>
      <c r="X91" s="58"/>
      <c r="Y91" s="58"/>
      <c r="Z91" s="922"/>
      <c r="AA91" s="86"/>
      <c r="AB91" s="86"/>
      <c r="AC91" s="12"/>
      <c r="AD91" s="12" t="s">
        <v>481</v>
      </c>
      <c r="AE91" s="12" t="s">
        <v>492</v>
      </c>
      <c r="AF91" s="12">
        <v>240</v>
      </c>
      <c r="AG91" s="155">
        <f t="shared" si="16"/>
        <v>0</v>
      </c>
      <c r="AH91" s="155">
        <f t="shared" si="16"/>
        <v>0</v>
      </c>
      <c r="AI91" s="155"/>
      <c r="AJ91" s="155"/>
      <c r="AK91" s="155"/>
      <c r="AL91" s="155"/>
      <c r="AM91" s="155"/>
      <c r="AN91" s="155"/>
      <c r="AO91" s="155"/>
      <c r="AP91" s="155"/>
      <c r="AQ91" s="154">
        <f t="shared" si="17"/>
        <v>0</v>
      </c>
      <c r="AR91" s="154"/>
      <c r="AS91" s="154"/>
      <c r="AT91" s="154"/>
      <c r="AU91" s="154"/>
      <c r="AV91" s="153">
        <f t="shared" si="27"/>
        <v>0</v>
      </c>
      <c r="AW91" s="153"/>
      <c r="AX91" s="153"/>
      <c r="AY91" s="153"/>
      <c r="AZ91" s="153"/>
      <c r="BA91" s="154">
        <f t="shared" si="28"/>
        <v>0</v>
      </c>
      <c r="BB91" s="154"/>
      <c r="BC91" s="154"/>
      <c r="BD91" s="154"/>
      <c r="BE91" s="154"/>
      <c r="BF91" s="154">
        <f t="shared" si="29"/>
        <v>0</v>
      </c>
      <c r="BG91" s="154"/>
      <c r="BH91" s="154"/>
      <c r="BI91" s="154"/>
      <c r="BJ91" s="154"/>
    </row>
    <row r="92" spans="1:62">
      <c r="A92" s="898"/>
      <c r="B92" s="903"/>
      <c r="C92" s="866"/>
      <c r="D92" s="58"/>
      <c r="E92" s="58"/>
      <c r="F92" s="58"/>
      <c r="G92" s="58"/>
      <c r="H92" s="58"/>
      <c r="I92" s="58"/>
      <c r="J92" s="58"/>
      <c r="K92" s="58"/>
      <c r="L92" s="58"/>
      <c r="M92" s="933"/>
      <c r="N92" s="59"/>
      <c r="O92" s="59"/>
      <c r="P92" s="58"/>
      <c r="Q92" s="58"/>
      <c r="R92" s="58"/>
      <c r="S92" s="58"/>
      <c r="T92" s="58"/>
      <c r="U92" s="58"/>
      <c r="V92" s="58"/>
      <c r="W92" s="734"/>
      <c r="X92" s="58"/>
      <c r="Y92" s="58"/>
      <c r="Z92" s="923"/>
      <c r="AA92" s="86"/>
      <c r="AB92" s="86"/>
      <c r="AC92" s="12"/>
      <c r="AD92" s="12" t="s">
        <v>481</v>
      </c>
      <c r="AE92" s="12" t="s">
        <v>72</v>
      </c>
      <c r="AF92" s="12">
        <v>240</v>
      </c>
      <c r="AG92" s="155">
        <f t="shared" si="16"/>
        <v>0</v>
      </c>
      <c r="AH92" s="155">
        <f t="shared" si="16"/>
        <v>0</v>
      </c>
      <c r="AI92" s="155"/>
      <c r="AJ92" s="155"/>
      <c r="AK92" s="155"/>
      <c r="AL92" s="155"/>
      <c r="AM92" s="155"/>
      <c r="AN92" s="155"/>
      <c r="AO92" s="155"/>
      <c r="AP92" s="155"/>
      <c r="AQ92" s="154">
        <f t="shared" si="17"/>
        <v>0</v>
      </c>
      <c r="AR92" s="154"/>
      <c r="AS92" s="154"/>
      <c r="AT92" s="154"/>
      <c r="AU92" s="154"/>
      <c r="AV92" s="153">
        <f t="shared" si="27"/>
        <v>0</v>
      </c>
      <c r="AW92" s="153"/>
      <c r="AX92" s="153"/>
      <c r="AY92" s="153"/>
      <c r="AZ92" s="153"/>
      <c r="BA92" s="154">
        <f t="shared" si="28"/>
        <v>0</v>
      </c>
      <c r="BB92" s="154"/>
      <c r="BC92" s="154"/>
      <c r="BD92" s="154"/>
      <c r="BE92" s="154"/>
      <c r="BF92" s="154">
        <f t="shared" si="29"/>
        <v>0</v>
      </c>
      <c r="BG92" s="154"/>
      <c r="BH92" s="154"/>
      <c r="BI92" s="154"/>
      <c r="BJ92" s="154"/>
    </row>
    <row r="93" spans="1:62" ht="12" customHeight="1">
      <c r="A93" s="899"/>
      <c r="B93" s="22"/>
      <c r="C93" s="175"/>
      <c r="D93" s="174"/>
      <c r="E93" s="174"/>
      <c r="F93" s="58"/>
      <c r="G93" s="58"/>
      <c r="H93" s="58"/>
      <c r="I93" s="58"/>
      <c r="J93" s="58"/>
      <c r="K93" s="58"/>
      <c r="L93" s="58"/>
      <c r="M93" s="171"/>
      <c r="N93" s="59"/>
      <c r="O93" s="59"/>
      <c r="P93" s="58"/>
      <c r="Q93" s="58"/>
      <c r="R93" s="58"/>
      <c r="S93" s="58"/>
      <c r="T93" s="58"/>
      <c r="U93" s="58"/>
      <c r="V93" s="58"/>
      <c r="W93" s="175"/>
      <c r="X93" s="174"/>
      <c r="Y93" s="174"/>
      <c r="Z93" s="172"/>
      <c r="AA93" s="86"/>
      <c r="AB93" s="86"/>
      <c r="AC93" s="18"/>
      <c r="AD93" s="173" t="s">
        <v>481</v>
      </c>
      <c r="AE93" s="18" t="s">
        <v>290</v>
      </c>
      <c r="AF93" s="18">
        <v>244</v>
      </c>
      <c r="AG93" s="155"/>
      <c r="AH93" s="155">
        <f t="shared" si="16"/>
        <v>0</v>
      </c>
      <c r="AI93" s="155"/>
      <c r="AJ93" s="155"/>
      <c r="AK93" s="155"/>
      <c r="AL93" s="155"/>
      <c r="AM93" s="155"/>
      <c r="AN93" s="155"/>
      <c r="AO93" s="155"/>
      <c r="AP93" s="155"/>
      <c r="AQ93" s="154"/>
      <c r="AR93" s="154"/>
      <c r="AS93" s="154"/>
      <c r="AT93" s="154"/>
      <c r="AU93" s="154"/>
      <c r="AV93" s="153"/>
      <c r="AW93" s="153"/>
      <c r="AX93" s="153"/>
      <c r="AY93" s="153"/>
      <c r="AZ93" s="153"/>
      <c r="BA93" s="154"/>
      <c r="BB93" s="154"/>
      <c r="BC93" s="154"/>
      <c r="BD93" s="154"/>
      <c r="BE93" s="154"/>
      <c r="BF93" s="154"/>
      <c r="BG93" s="154"/>
      <c r="BH93" s="154"/>
      <c r="BI93" s="154"/>
      <c r="BJ93" s="154"/>
    </row>
    <row r="94" spans="1:62" ht="15" hidden="1" customHeight="1">
      <c r="A94" s="114" t="s">
        <v>381</v>
      </c>
      <c r="B94" s="23">
        <v>6604</v>
      </c>
      <c r="C94" s="87" t="s">
        <v>452</v>
      </c>
      <c r="D94" s="67" t="s">
        <v>347</v>
      </c>
      <c r="E94" s="67" t="s">
        <v>453</v>
      </c>
      <c r="F94" s="58"/>
      <c r="G94" s="58"/>
      <c r="H94" s="58"/>
      <c r="I94" s="58"/>
      <c r="J94" s="58"/>
      <c r="K94" s="58"/>
      <c r="L94" s="58"/>
      <c r="M94" s="88" t="s">
        <v>374</v>
      </c>
      <c r="N94" s="59" t="s">
        <v>284</v>
      </c>
      <c r="O94" s="59" t="s">
        <v>373</v>
      </c>
      <c r="P94" s="58" t="s">
        <v>424</v>
      </c>
      <c r="Q94" s="58"/>
      <c r="R94" s="58"/>
      <c r="S94" s="58"/>
      <c r="T94" s="58"/>
      <c r="U94" s="58"/>
      <c r="V94" s="58"/>
      <c r="W94" s="87" t="s">
        <v>357</v>
      </c>
      <c r="X94" s="67" t="s">
        <v>348</v>
      </c>
      <c r="Y94" s="67" t="s">
        <v>358</v>
      </c>
      <c r="Z94" s="89" t="s">
        <v>417</v>
      </c>
      <c r="AA94" s="70" t="s">
        <v>284</v>
      </c>
      <c r="AB94" s="70" t="s">
        <v>368</v>
      </c>
      <c r="AC94" s="18"/>
      <c r="AD94" s="18"/>
      <c r="AE94" s="18"/>
      <c r="AF94" s="18"/>
      <c r="AG94" s="155">
        <f t="shared" si="16"/>
        <v>0</v>
      </c>
      <c r="AH94" s="155">
        <f t="shared" si="16"/>
        <v>0</v>
      </c>
      <c r="AI94" s="155"/>
      <c r="AJ94" s="155"/>
      <c r="AK94" s="155"/>
      <c r="AL94" s="155"/>
      <c r="AM94" s="155"/>
      <c r="AN94" s="155"/>
      <c r="AO94" s="155"/>
      <c r="AP94" s="155"/>
      <c r="AQ94" s="154">
        <f t="shared" si="17"/>
        <v>0</v>
      </c>
      <c r="AR94" s="154"/>
      <c r="AS94" s="154"/>
      <c r="AT94" s="154"/>
      <c r="AU94" s="154"/>
      <c r="AV94" s="153">
        <f>AW94+AX94+AY94+AZ94</f>
        <v>0</v>
      </c>
      <c r="AW94" s="153"/>
      <c r="AX94" s="153"/>
      <c r="AY94" s="153"/>
      <c r="AZ94" s="153"/>
      <c r="BA94" s="154">
        <f>BB94+BC94+BD94+BE94</f>
        <v>0</v>
      </c>
      <c r="BB94" s="154"/>
      <c r="BC94" s="154"/>
      <c r="BD94" s="154"/>
      <c r="BE94" s="154"/>
      <c r="BF94" s="154">
        <f>BG94+BH94+BI94+BJ94</f>
        <v>0</v>
      </c>
      <c r="BG94" s="154"/>
      <c r="BH94" s="154"/>
      <c r="BI94" s="154"/>
      <c r="BJ94" s="154"/>
    </row>
    <row r="95" spans="1:62" ht="15" hidden="1" customHeight="1">
      <c r="A95" s="117" t="s">
        <v>345</v>
      </c>
      <c r="B95" s="24">
        <v>6610</v>
      </c>
      <c r="C95" s="90"/>
      <c r="D95" s="65"/>
      <c r="E95" s="65"/>
      <c r="F95" s="58"/>
      <c r="G95" s="58"/>
      <c r="H95" s="58"/>
      <c r="I95" s="58"/>
      <c r="J95" s="58"/>
      <c r="K95" s="58"/>
      <c r="L95" s="58"/>
      <c r="M95" s="63"/>
      <c r="N95" s="59"/>
      <c r="O95" s="59"/>
      <c r="P95" s="58"/>
      <c r="Q95" s="58"/>
      <c r="R95" s="58"/>
      <c r="S95" s="58"/>
      <c r="T95" s="58"/>
      <c r="U95" s="58"/>
      <c r="V95" s="58"/>
      <c r="W95" s="65"/>
      <c r="X95" s="65"/>
      <c r="Y95" s="65"/>
      <c r="Z95" s="86"/>
      <c r="AA95" s="86"/>
      <c r="AB95" s="86"/>
      <c r="AC95" s="12"/>
      <c r="AD95" s="12" t="s">
        <v>487</v>
      </c>
      <c r="AE95" s="18" t="s">
        <v>313</v>
      </c>
      <c r="AF95" s="18" t="s">
        <v>246</v>
      </c>
      <c r="AG95" s="155">
        <f t="shared" si="16"/>
        <v>0</v>
      </c>
      <c r="AH95" s="155">
        <f t="shared" si="16"/>
        <v>0</v>
      </c>
      <c r="AI95" s="155"/>
      <c r="AJ95" s="155"/>
      <c r="AK95" s="155"/>
      <c r="AL95" s="155"/>
      <c r="AM95" s="155"/>
      <c r="AN95" s="155"/>
      <c r="AO95" s="155"/>
      <c r="AP95" s="155"/>
      <c r="AQ95" s="154">
        <f t="shared" si="17"/>
        <v>0</v>
      </c>
      <c r="AR95" s="154"/>
      <c r="AS95" s="154"/>
      <c r="AT95" s="154"/>
      <c r="AU95" s="154"/>
      <c r="AV95" s="153">
        <f>AW95+AX95+AY95+AZ95</f>
        <v>0</v>
      </c>
      <c r="AW95" s="153"/>
      <c r="AX95" s="153"/>
      <c r="AY95" s="153"/>
      <c r="AZ95" s="153"/>
      <c r="BA95" s="154">
        <f>BB95+BC95+BD95+BE95</f>
        <v>0</v>
      </c>
      <c r="BB95" s="154"/>
      <c r="BC95" s="154"/>
      <c r="BD95" s="154"/>
      <c r="BE95" s="154"/>
      <c r="BF95" s="154">
        <f>BG95+BH95+BI95+BJ95</f>
        <v>0</v>
      </c>
      <c r="BG95" s="154"/>
      <c r="BH95" s="154"/>
      <c r="BI95" s="154"/>
      <c r="BJ95" s="154"/>
    </row>
    <row r="96" spans="1:62" ht="159.75" customHeight="1">
      <c r="A96" s="114" t="s">
        <v>431</v>
      </c>
      <c r="B96" s="17">
        <v>6612</v>
      </c>
      <c r="C96" s="78" t="s">
        <v>407</v>
      </c>
      <c r="D96" s="78" t="s">
        <v>349</v>
      </c>
      <c r="E96" s="78" t="s">
        <v>408</v>
      </c>
      <c r="F96" s="65"/>
      <c r="G96" s="65"/>
      <c r="H96" s="65"/>
      <c r="I96" s="65"/>
      <c r="J96" s="65"/>
      <c r="K96" s="65"/>
      <c r="L96" s="65"/>
      <c r="M96" s="63" t="s">
        <v>372</v>
      </c>
      <c r="N96" s="59" t="s">
        <v>284</v>
      </c>
      <c r="O96" s="59" t="s">
        <v>373</v>
      </c>
      <c r="P96" s="65">
        <v>29</v>
      </c>
      <c r="Q96" s="65"/>
      <c r="R96" s="65"/>
      <c r="S96" s="65"/>
      <c r="T96" s="65"/>
      <c r="U96" s="65"/>
      <c r="V96" s="65"/>
      <c r="W96" s="78" t="s">
        <v>456</v>
      </c>
      <c r="X96" s="78" t="s">
        <v>457</v>
      </c>
      <c r="Y96" s="78" t="s">
        <v>458</v>
      </c>
      <c r="Z96" s="86" t="s">
        <v>499</v>
      </c>
      <c r="AA96" s="86" t="s">
        <v>284</v>
      </c>
      <c r="AB96" s="86" t="s">
        <v>368</v>
      </c>
      <c r="AC96" s="18"/>
      <c r="AD96" s="18" t="s">
        <v>482</v>
      </c>
      <c r="AE96" s="18" t="s">
        <v>281</v>
      </c>
      <c r="AF96" s="18" t="s">
        <v>282</v>
      </c>
      <c r="AG96" s="155">
        <f t="shared" si="16"/>
        <v>10</v>
      </c>
      <c r="AH96" s="155">
        <f t="shared" si="16"/>
        <v>0</v>
      </c>
      <c r="AI96" s="155"/>
      <c r="AJ96" s="155"/>
      <c r="AK96" s="155"/>
      <c r="AL96" s="155"/>
      <c r="AM96" s="155"/>
      <c r="AN96" s="155"/>
      <c r="AO96" s="155">
        <v>10</v>
      </c>
      <c r="AP96" s="155"/>
      <c r="AQ96" s="154">
        <f t="shared" si="17"/>
        <v>70</v>
      </c>
      <c r="AR96" s="154"/>
      <c r="AS96" s="154"/>
      <c r="AT96" s="154"/>
      <c r="AU96" s="154">
        <v>70</v>
      </c>
      <c r="AV96" s="153">
        <f>AW96+AX96+AY96+AZ96</f>
        <v>70</v>
      </c>
      <c r="AW96" s="153"/>
      <c r="AX96" s="153"/>
      <c r="AY96" s="153"/>
      <c r="AZ96" s="153">
        <v>70</v>
      </c>
      <c r="BA96" s="154">
        <f>BB96+BC96+BD96+BE96</f>
        <v>70</v>
      </c>
      <c r="BB96" s="154"/>
      <c r="BC96" s="154"/>
      <c r="BD96" s="154"/>
      <c r="BE96" s="154">
        <v>70</v>
      </c>
      <c r="BF96" s="154">
        <f>BG96+BH96+BI96+BJ96</f>
        <v>70</v>
      </c>
      <c r="BG96" s="154"/>
      <c r="BH96" s="154"/>
      <c r="BI96" s="154"/>
      <c r="BJ96" s="154">
        <v>70</v>
      </c>
    </row>
    <row r="97" spans="1:62" ht="115.5" customHeight="1">
      <c r="A97" s="114" t="s">
        <v>363</v>
      </c>
      <c r="B97" s="17">
        <v>6617</v>
      </c>
      <c r="C97" s="61" t="s">
        <v>452</v>
      </c>
      <c r="D97" s="61" t="s">
        <v>422</v>
      </c>
      <c r="E97" s="61" t="s">
        <v>453</v>
      </c>
      <c r="F97" s="58"/>
      <c r="G97" s="58"/>
      <c r="H97" s="58"/>
      <c r="I97" s="58"/>
      <c r="J97" s="58"/>
      <c r="K97" s="58"/>
      <c r="L97" s="58"/>
      <c r="M97" s="183" t="s">
        <v>374</v>
      </c>
      <c r="N97" s="66" t="s">
        <v>284</v>
      </c>
      <c r="O97" s="66" t="s">
        <v>373</v>
      </c>
      <c r="P97" s="58" t="s">
        <v>424</v>
      </c>
      <c r="Q97" s="58"/>
      <c r="R97" s="58"/>
      <c r="S97" s="58"/>
      <c r="T97" s="58"/>
      <c r="U97" s="58"/>
      <c r="V97" s="58"/>
      <c r="W97" s="61" t="s">
        <v>357</v>
      </c>
      <c r="X97" s="61" t="s">
        <v>350</v>
      </c>
      <c r="Y97" s="61" t="s">
        <v>358</v>
      </c>
      <c r="Z97" s="184" t="s">
        <v>417</v>
      </c>
      <c r="AA97" s="70" t="s">
        <v>284</v>
      </c>
      <c r="AB97" s="70" t="s">
        <v>368</v>
      </c>
      <c r="AC97" s="18"/>
      <c r="AD97" s="18" t="s">
        <v>484</v>
      </c>
      <c r="AE97" s="18" t="s">
        <v>304</v>
      </c>
      <c r="AF97" s="18" t="s">
        <v>246</v>
      </c>
      <c r="AG97" s="155"/>
      <c r="AH97" s="155">
        <f t="shared" si="16"/>
        <v>0</v>
      </c>
      <c r="AI97" s="155"/>
      <c r="AJ97" s="155"/>
      <c r="AK97" s="155"/>
      <c r="AL97" s="155"/>
      <c r="AM97" s="155"/>
      <c r="AN97" s="155"/>
      <c r="AO97" s="155"/>
      <c r="AP97" s="155"/>
      <c r="AQ97" s="154">
        <f t="shared" si="17"/>
        <v>0</v>
      </c>
      <c r="AR97" s="154"/>
      <c r="AS97" s="154"/>
      <c r="AT97" s="154"/>
      <c r="AU97" s="154"/>
      <c r="AV97" s="153">
        <f>AW97+AX97+AY97+AZ97</f>
        <v>0</v>
      </c>
      <c r="AW97" s="153"/>
      <c r="AX97" s="153"/>
      <c r="AY97" s="153"/>
      <c r="AZ97" s="153"/>
      <c r="BA97" s="154">
        <f>BB97+BC97+BD97+BE97</f>
        <v>0</v>
      </c>
      <c r="BB97" s="154"/>
      <c r="BC97" s="154"/>
      <c r="BD97" s="154"/>
      <c r="BE97" s="154"/>
      <c r="BF97" s="154">
        <f>BG97+BH97+BI97+BJ97</f>
        <v>0</v>
      </c>
      <c r="BG97" s="154"/>
      <c r="BH97" s="154"/>
      <c r="BI97" s="154"/>
      <c r="BJ97" s="154"/>
    </row>
    <row r="98" spans="1:62" ht="74.25" customHeight="1">
      <c r="A98" s="910" t="s">
        <v>435</v>
      </c>
      <c r="B98" s="17">
        <v>6618</v>
      </c>
      <c r="C98" s="912" t="s">
        <v>452</v>
      </c>
      <c r="D98" s="57" t="s">
        <v>463</v>
      </c>
      <c r="E98" s="57" t="s">
        <v>453</v>
      </c>
      <c r="F98" s="58"/>
      <c r="G98" s="58"/>
      <c r="H98" s="58"/>
      <c r="I98" s="58"/>
      <c r="J98" s="58"/>
      <c r="K98" s="58"/>
      <c r="L98" s="58"/>
      <c r="M98" s="63" t="s">
        <v>372</v>
      </c>
      <c r="N98" s="59" t="s">
        <v>284</v>
      </c>
      <c r="O98" s="59" t="s">
        <v>373</v>
      </c>
      <c r="P98" s="58">
        <v>29</v>
      </c>
      <c r="Q98" s="58"/>
      <c r="R98" s="58"/>
      <c r="S98" s="58"/>
      <c r="T98" s="58"/>
      <c r="U98" s="58"/>
      <c r="V98" s="58"/>
      <c r="W98" s="912" t="s">
        <v>357</v>
      </c>
      <c r="X98" s="57" t="s">
        <v>238</v>
      </c>
      <c r="Y98" s="57" t="s">
        <v>358</v>
      </c>
      <c r="Z98" s="62" t="s">
        <v>499</v>
      </c>
      <c r="AA98" s="62" t="s">
        <v>284</v>
      </c>
      <c r="AB98" s="62" t="s">
        <v>368</v>
      </c>
      <c r="AC98" s="18"/>
      <c r="AD98" s="18" t="s">
        <v>485</v>
      </c>
      <c r="AE98" s="18" t="s">
        <v>355</v>
      </c>
      <c r="AF98" s="18">
        <v>240</v>
      </c>
      <c r="AG98" s="155">
        <f>AI98+AK98+AM98+AO98</f>
        <v>81.400000000000006</v>
      </c>
      <c r="AH98" s="155">
        <f t="shared" si="16"/>
        <v>81.400000000000006</v>
      </c>
      <c r="AI98" s="155"/>
      <c r="AJ98" s="155"/>
      <c r="AK98" s="155"/>
      <c r="AL98" s="155"/>
      <c r="AM98" s="155"/>
      <c r="AN98" s="155"/>
      <c r="AO98" s="155">
        <v>81.400000000000006</v>
      </c>
      <c r="AP98" s="155">
        <v>81.400000000000006</v>
      </c>
      <c r="AQ98" s="154">
        <f t="shared" si="17"/>
        <v>2279.1999999999998</v>
      </c>
      <c r="AR98" s="154"/>
      <c r="AS98" s="154"/>
      <c r="AT98" s="154"/>
      <c r="AU98" s="154">
        <v>2279.1999999999998</v>
      </c>
      <c r="AV98" s="153">
        <f>AW98+AX98+AY98+AZ98</f>
        <v>1072.8</v>
      </c>
      <c r="AW98" s="153"/>
      <c r="AX98" s="153"/>
      <c r="AY98" s="153"/>
      <c r="AZ98" s="153">
        <v>1072.8</v>
      </c>
      <c r="BA98" s="154">
        <f>BB98+BC98+BD98+BE98</f>
        <v>717.4</v>
      </c>
      <c r="BB98" s="154"/>
      <c r="BC98" s="154"/>
      <c r="BD98" s="154"/>
      <c r="BE98" s="154">
        <v>717.4</v>
      </c>
      <c r="BF98" s="154">
        <f>BG98+BH98+BI98+BJ98</f>
        <v>717.4</v>
      </c>
      <c r="BG98" s="154"/>
      <c r="BH98" s="154"/>
      <c r="BI98" s="154"/>
      <c r="BJ98" s="154">
        <v>717.4</v>
      </c>
    </row>
    <row r="99" spans="1:62" ht="14.25" customHeight="1">
      <c r="A99" s="911"/>
      <c r="B99" s="17"/>
      <c r="C99" s="734"/>
      <c r="D99" s="58"/>
      <c r="E99" s="58"/>
      <c r="F99" s="58"/>
      <c r="G99" s="58"/>
      <c r="H99" s="58"/>
      <c r="I99" s="58">
        <v>30</v>
      </c>
      <c r="J99" s="58"/>
      <c r="K99" s="58"/>
      <c r="L99" s="58"/>
      <c r="M99" s="71"/>
      <c r="N99" s="71"/>
      <c r="O99" s="71"/>
      <c r="P99" s="71"/>
      <c r="Q99" s="58"/>
      <c r="R99" s="58"/>
      <c r="S99" s="58"/>
      <c r="T99" s="58"/>
      <c r="U99" s="58"/>
      <c r="V99" s="58"/>
      <c r="W99" s="734"/>
      <c r="X99" s="58"/>
      <c r="Y99" s="58"/>
      <c r="Z99" s="65"/>
      <c r="AA99" s="65"/>
      <c r="AB99" s="65"/>
      <c r="AC99" s="18"/>
      <c r="AD99" s="18" t="s">
        <v>485</v>
      </c>
      <c r="AE99" s="18" t="s">
        <v>263</v>
      </c>
      <c r="AF99" s="18" t="s">
        <v>246</v>
      </c>
      <c r="AG99" s="155"/>
      <c r="AH99" s="155">
        <f t="shared" si="16"/>
        <v>0</v>
      </c>
      <c r="AI99" s="155"/>
      <c r="AJ99" s="155"/>
      <c r="AK99" s="155"/>
      <c r="AL99" s="155"/>
      <c r="AM99" s="155"/>
      <c r="AN99" s="155"/>
      <c r="AO99" s="155"/>
      <c r="AP99" s="155"/>
      <c r="AQ99" s="154"/>
      <c r="AR99" s="154"/>
      <c r="AS99" s="154"/>
      <c r="AT99" s="154"/>
      <c r="AU99" s="154"/>
      <c r="AV99" s="153"/>
      <c r="AW99" s="153"/>
      <c r="AX99" s="153"/>
      <c r="AY99" s="153"/>
      <c r="AZ99" s="153"/>
      <c r="BA99" s="154"/>
      <c r="BB99" s="154"/>
      <c r="BC99" s="154"/>
      <c r="BD99" s="154"/>
      <c r="BE99" s="154"/>
      <c r="BF99" s="154"/>
      <c r="BG99" s="154"/>
      <c r="BH99" s="154"/>
      <c r="BI99" s="154"/>
      <c r="BJ99" s="154"/>
    </row>
    <row r="100" spans="1:62" ht="60" customHeight="1">
      <c r="A100" s="111" t="s">
        <v>13</v>
      </c>
      <c r="B100" s="14">
        <v>6625</v>
      </c>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12"/>
      <c r="AD100" s="173" t="s">
        <v>11</v>
      </c>
      <c r="AE100" s="18" t="s">
        <v>12</v>
      </c>
      <c r="AF100" s="18" t="s">
        <v>246</v>
      </c>
      <c r="AG100" s="155">
        <f t="shared" si="16"/>
        <v>0</v>
      </c>
      <c r="AH100" s="155">
        <f t="shared" si="16"/>
        <v>0</v>
      </c>
      <c r="AI100" s="146"/>
      <c r="AJ100" s="146"/>
      <c r="AK100" s="146"/>
      <c r="AL100" s="146"/>
      <c r="AM100" s="146"/>
      <c r="AN100" s="146"/>
      <c r="AO100" s="146"/>
      <c r="AP100" s="155"/>
      <c r="AQ100" s="154">
        <f t="shared" si="17"/>
        <v>0</v>
      </c>
      <c r="AR100" s="148"/>
      <c r="AS100" s="148"/>
      <c r="AT100" s="148"/>
      <c r="AU100" s="148"/>
      <c r="AV100" s="153">
        <f t="shared" ref="AV100:AV121" si="30">AW100+AX100+AY100+AZ100</f>
        <v>0</v>
      </c>
      <c r="AW100" s="145"/>
      <c r="AX100" s="145"/>
      <c r="AY100" s="145"/>
      <c r="AZ100" s="145"/>
      <c r="BA100" s="154">
        <f t="shared" ref="BA100:BA108" si="31">BB100+BC100+BD100+BE100</f>
        <v>0</v>
      </c>
      <c r="BB100" s="148"/>
      <c r="BC100" s="148"/>
      <c r="BD100" s="148"/>
      <c r="BE100" s="148"/>
      <c r="BF100" s="154">
        <f t="shared" ref="BF100:BF108" si="32">BG100+BH100+BI100+BJ100</f>
        <v>0</v>
      </c>
      <c r="BG100" s="148"/>
      <c r="BH100" s="148"/>
      <c r="BI100" s="148"/>
      <c r="BJ100" s="148"/>
    </row>
    <row r="101" spans="1:62" ht="71.25" hidden="1" customHeight="1">
      <c r="A101" s="111" t="s">
        <v>475</v>
      </c>
      <c r="B101" s="14">
        <v>6700</v>
      </c>
      <c r="C101" s="91" t="s">
        <v>234</v>
      </c>
      <c r="D101" s="92" t="s">
        <v>234</v>
      </c>
      <c r="E101" s="92" t="s">
        <v>234</v>
      </c>
      <c r="F101" s="92" t="s">
        <v>234</v>
      </c>
      <c r="G101" s="92" t="s">
        <v>234</v>
      </c>
      <c r="H101" s="92" t="s">
        <v>234</v>
      </c>
      <c r="I101" s="92" t="s">
        <v>234</v>
      </c>
      <c r="J101" s="92" t="s">
        <v>234</v>
      </c>
      <c r="K101" s="92" t="s">
        <v>234</v>
      </c>
      <c r="L101" s="92" t="s">
        <v>234</v>
      </c>
      <c r="M101" s="92" t="s">
        <v>234</v>
      </c>
      <c r="N101" s="92" t="s">
        <v>234</v>
      </c>
      <c r="O101" s="92" t="s">
        <v>234</v>
      </c>
      <c r="P101" s="92" t="s">
        <v>234</v>
      </c>
      <c r="Q101" s="93" t="s">
        <v>234</v>
      </c>
      <c r="R101" s="93" t="s">
        <v>234</v>
      </c>
      <c r="S101" s="93" t="s">
        <v>234</v>
      </c>
      <c r="T101" s="93" t="s">
        <v>234</v>
      </c>
      <c r="U101" s="93" t="s">
        <v>234</v>
      </c>
      <c r="V101" s="93" t="s">
        <v>234</v>
      </c>
      <c r="W101" s="93" t="s">
        <v>234</v>
      </c>
      <c r="X101" s="92" t="s">
        <v>234</v>
      </c>
      <c r="Y101" s="92" t="s">
        <v>234</v>
      </c>
      <c r="Z101" s="92" t="s">
        <v>234</v>
      </c>
      <c r="AA101" s="92" t="s">
        <v>234</v>
      </c>
      <c r="AB101" s="92" t="s">
        <v>234</v>
      </c>
      <c r="AC101" s="8" t="s">
        <v>234</v>
      </c>
      <c r="AD101" s="8" t="s">
        <v>234</v>
      </c>
      <c r="AE101" s="8"/>
      <c r="AF101" s="8"/>
      <c r="AG101" s="155">
        <f t="shared" si="16"/>
        <v>0</v>
      </c>
      <c r="AH101" s="155">
        <f t="shared" si="16"/>
        <v>0</v>
      </c>
      <c r="AI101" s="146"/>
      <c r="AJ101" s="146"/>
      <c r="AK101" s="146"/>
      <c r="AL101" s="146"/>
      <c r="AM101" s="146"/>
      <c r="AN101" s="146"/>
      <c r="AO101" s="146"/>
      <c r="AP101" s="155"/>
      <c r="AQ101" s="154">
        <f t="shared" si="17"/>
        <v>0</v>
      </c>
      <c r="AR101" s="148"/>
      <c r="AS101" s="148"/>
      <c r="AT101" s="148"/>
      <c r="AU101" s="148"/>
      <c r="AV101" s="153">
        <f t="shared" si="30"/>
        <v>0</v>
      </c>
      <c r="AW101" s="145"/>
      <c r="AX101" s="145"/>
      <c r="AY101" s="145"/>
      <c r="AZ101" s="145"/>
      <c r="BA101" s="154">
        <f t="shared" si="31"/>
        <v>0</v>
      </c>
      <c r="BB101" s="148"/>
      <c r="BC101" s="148"/>
      <c r="BD101" s="148"/>
      <c r="BE101" s="148"/>
      <c r="BF101" s="154">
        <f t="shared" si="32"/>
        <v>0</v>
      </c>
      <c r="BG101" s="148"/>
      <c r="BH101" s="148"/>
      <c r="BI101" s="148"/>
      <c r="BJ101" s="148"/>
    </row>
    <row r="102" spans="1:62" hidden="1">
      <c r="A102" s="112" t="s">
        <v>415</v>
      </c>
      <c r="B102" s="15"/>
      <c r="C102" s="77"/>
      <c r="D102" s="77"/>
      <c r="E102" s="77"/>
      <c r="F102" s="951"/>
      <c r="G102" s="77"/>
      <c r="H102" s="77"/>
      <c r="I102" s="77"/>
      <c r="J102" s="77"/>
      <c r="K102" s="77"/>
      <c r="L102" s="77"/>
      <c r="M102" s="77"/>
      <c r="N102" s="77"/>
      <c r="O102" s="77"/>
      <c r="P102" s="77"/>
      <c r="Q102" s="77"/>
      <c r="R102" s="77"/>
      <c r="S102" s="77"/>
      <c r="T102" s="77"/>
      <c r="U102" s="77"/>
      <c r="V102" s="77"/>
      <c r="W102" s="77"/>
      <c r="X102" s="77"/>
      <c r="Y102" s="77"/>
      <c r="Z102" s="77"/>
      <c r="AA102" s="77"/>
      <c r="AB102" s="77"/>
      <c r="AC102" s="16"/>
      <c r="AD102" s="16"/>
      <c r="AE102" s="16"/>
      <c r="AF102" s="16"/>
      <c r="AG102" s="155">
        <f t="shared" si="16"/>
        <v>0</v>
      </c>
      <c r="AH102" s="155">
        <f t="shared" si="16"/>
        <v>0</v>
      </c>
      <c r="AI102" s="152"/>
      <c r="AJ102" s="152"/>
      <c r="AK102" s="152"/>
      <c r="AL102" s="152"/>
      <c r="AM102" s="152"/>
      <c r="AN102" s="152"/>
      <c r="AO102" s="152"/>
      <c r="AP102" s="158"/>
      <c r="AQ102" s="154">
        <f t="shared" si="17"/>
        <v>0</v>
      </c>
      <c r="AR102" s="151"/>
      <c r="AS102" s="151"/>
      <c r="AT102" s="151"/>
      <c r="AU102" s="151"/>
      <c r="AV102" s="153">
        <f t="shared" si="30"/>
        <v>0</v>
      </c>
      <c r="AW102" s="658"/>
      <c r="AX102" s="658"/>
      <c r="AY102" s="658"/>
      <c r="AZ102" s="658"/>
      <c r="BA102" s="154">
        <f t="shared" si="31"/>
        <v>0</v>
      </c>
      <c r="BB102" s="151"/>
      <c r="BC102" s="151"/>
      <c r="BD102" s="151"/>
      <c r="BE102" s="151"/>
      <c r="BF102" s="154">
        <f t="shared" si="32"/>
        <v>0</v>
      </c>
      <c r="BG102" s="151"/>
      <c r="BH102" s="151"/>
      <c r="BI102" s="151"/>
      <c r="BJ102" s="151"/>
    </row>
    <row r="103" spans="1:62" hidden="1">
      <c r="A103" s="113" t="s">
        <v>416</v>
      </c>
      <c r="B103" s="17"/>
      <c r="C103" s="58"/>
      <c r="D103" s="58"/>
      <c r="E103" s="58"/>
      <c r="F103" s="952"/>
      <c r="G103" s="58"/>
      <c r="H103" s="58"/>
      <c r="I103" s="58"/>
      <c r="J103" s="58"/>
      <c r="K103" s="58"/>
      <c r="L103" s="58"/>
      <c r="M103" s="58"/>
      <c r="N103" s="58"/>
      <c r="O103" s="58"/>
      <c r="P103" s="58"/>
      <c r="Q103" s="58"/>
      <c r="R103" s="58"/>
      <c r="S103" s="58"/>
      <c r="T103" s="58"/>
      <c r="U103" s="58"/>
      <c r="V103" s="58"/>
      <c r="W103" s="58"/>
      <c r="X103" s="58"/>
      <c r="Y103" s="58"/>
      <c r="Z103" s="58"/>
      <c r="AA103" s="58"/>
      <c r="AB103" s="58"/>
      <c r="AC103" s="18"/>
      <c r="AD103" s="18"/>
      <c r="AE103" s="18"/>
      <c r="AF103" s="18"/>
      <c r="AG103" s="155">
        <f t="shared" si="16"/>
        <v>0</v>
      </c>
      <c r="AH103" s="155">
        <f t="shared" si="16"/>
        <v>0</v>
      </c>
      <c r="AI103" s="155"/>
      <c r="AJ103" s="155"/>
      <c r="AK103" s="155"/>
      <c r="AL103" s="155"/>
      <c r="AM103" s="155"/>
      <c r="AN103" s="155"/>
      <c r="AO103" s="155"/>
      <c r="AP103" s="155"/>
      <c r="AQ103" s="154">
        <f t="shared" si="17"/>
        <v>0</v>
      </c>
      <c r="AR103" s="154"/>
      <c r="AS103" s="154"/>
      <c r="AT103" s="154"/>
      <c r="AU103" s="154"/>
      <c r="AV103" s="153">
        <f t="shared" si="30"/>
        <v>0</v>
      </c>
      <c r="AW103" s="153"/>
      <c r="AX103" s="153"/>
      <c r="AY103" s="153"/>
      <c r="AZ103" s="153"/>
      <c r="BA103" s="154">
        <f t="shared" si="31"/>
        <v>0</v>
      </c>
      <c r="BB103" s="154"/>
      <c r="BC103" s="154"/>
      <c r="BD103" s="154"/>
      <c r="BE103" s="154"/>
      <c r="BF103" s="154">
        <f t="shared" si="32"/>
        <v>0</v>
      </c>
      <c r="BG103" s="154"/>
      <c r="BH103" s="154"/>
      <c r="BI103" s="154"/>
      <c r="BJ103" s="154"/>
    </row>
    <row r="104" spans="1:62" hidden="1">
      <c r="A104" s="111" t="s">
        <v>416</v>
      </c>
      <c r="B104" s="14"/>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12"/>
      <c r="AD104" s="12"/>
      <c r="AE104" s="12"/>
      <c r="AF104" s="12"/>
      <c r="AG104" s="155">
        <f t="shared" si="16"/>
        <v>0</v>
      </c>
      <c r="AH104" s="155">
        <f t="shared" si="16"/>
        <v>0</v>
      </c>
      <c r="AI104" s="146"/>
      <c r="AJ104" s="146"/>
      <c r="AK104" s="146"/>
      <c r="AL104" s="146"/>
      <c r="AM104" s="146"/>
      <c r="AN104" s="146"/>
      <c r="AO104" s="146"/>
      <c r="AP104" s="155"/>
      <c r="AQ104" s="154">
        <f t="shared" si="17"/>
        <v>0</v>
      </c>
      <c r="AR104" s="148"/>
      <c r="AS104" s="148"/>
      <c r="AT104" s="148"/>
      <c r="AU104" s="148"/>
      <c r="AV104" s="153">
        <f t="shared" si="30"/>
        <v>0</v>
      </c>
      <c r="AW104" s="145"/>
      <c r="AX104" s="145"/>
      <c r="AY104" s="145"/>
      <c r="AZ104" s="145"/>
      <c r="BA104" s="154">
        <f t="shared" si="31"/>
        <v>0</v>
      </c>
      <c r="BB104" s="148"/>
      <c r="BC104" s="148"/>
      <c r="BD104" s="148"/>
      <c r="BE104" s="148"/>
      <c r="BF104" s="154">
        <f t="shared" si="32"/>
        <v>0</v>
      </c>
      <c r="BG104" s="148"/>
      <c r="BH104" s="148"/>
      <c r="BI104" s="148"/>
      <c r="BJ104" s="148"/>
    </row>
    <row r="105" spans="1:62" s="40" customFormat="1" ht="145.5" customHeight="1">
      <c r="A105" s="116" t="s">
        <v>327</v>
      </c>
      <c r="B105" s="37">
        <v>6800</v>
      </c>
      <c r="C105" s="75" t="s">
        <v>234</v>
      </c>
      <c r="D105" s="75" t="s">
        <v>234</v>
      </c>
      <c r="E105" s="75" t="s">
        <v>234</v>
      </c>
      <c r="F105" s="75" t="s">
        <v>234</v>
      </c>
      <c r="G105" s="75" t="s">
        <v>234</v>
      </c>
      <c r="H105" s="75" t="s">
        <v>234</v>
      </c>
      <c r="I105" s="75" t="s">
        <v>234</v>
      </c>
      <c r="J105" s="75" t="s">
        <v>234</v>
      </c>
      <c r="K105" s="75" t="s">
        <v>234</v>
      </c>
      <c r="L105" s="75" t="s">
        <v>234</v>
      </c>
      <c r="M105" s="75" t="s">
        <v>234</v>
      </c>
      <c r="N105" s="75" t="s">
        <v>234</v>
      </c>
      <c r="O105" s="75" t="s">
        <v>234</v>
      </c>
      <c r="P105" s="75" t="s">
        <v>234</v>
      </c>
      <c r="Q105" s="76" t="s">
        <v>234</v>
      </c>
      <c r="R105" s="76" t="s">
        <v>234</v>
      </c>
      <c r="S105" s="76" t="s">
        <v>234</v>
      </c>
      <c r="T105" s="76" t="s">
        <v>234</v>
      </c>
      <c r="U105" s="76" t="s">
        <v>234</v>
      </c>
      <c r="V105" s="76" t="s">
        <v>234</v>
      </c>
      <c r="W105" s="76" t="s">
        <v>234</v>
      </c>
      <c r="X105" s="75" t="s">
        <v>234</v>
      </c>
      <c r="Y105" s="75" t="s">
        <v>234</v>
      </c>
      <c r="Z105" s="75" t="s">
        <v>234</v>
      </c>
      <c r="AA105" s="75" t="s">
        <v>234</v>
      </c>
      <c r="AB105" s="75" t="s">
        <v>234</v>
      </c>
      <c r="AC105" s="38" t="s">
        <v>234</v>
      </c>
      <c r="AD105" s="38" t="s">
        <v>234</v>
      </c>
      <c r="AE105" s="38"/>
      <c r="AF105" s="38"/>
      <c r="AG105" s="161">
        <f t="shared" si="16"/>
        <v>2294.8999999999996</v>
      </c>
      <c r="AH105" s="155">
        <f t="shared" si="16"/>
        <v>2074.9</v>
      </c>
      <c r="AI105" s="150">
        <f>AI108+AI116+AI119+AI123</f>
        <v>0</v>
      </c>
      <c r="AJ105" s="150"/>
      <c r="AK105" s="150">
        <f>AK108+AK116+AK119+AK123</f>
        <v>0</v>
      </c>
      <c r="AL105" s="150"/>
      <c r="AM105" s="150">
        <f>AM108+AM116+AM119+AM123</f>
        <v>0</v>
      </c>
      <c r="AN105" s="150"/>
      <c r="AO105" s="150">
        <f>AO108+AO122+AO123</f>
        <v>2294.8999999999996</v>
      </c>
      <c r="AP105" s="150">
        <f>AP108+AP122+AP123</f>
        <v>2074.9</v>
      </c>
      <c r="AQ105" s="160">
        <f>AR105+AS105+AT105+AU105</f>
        <v>2378.6999999999998</v>
      </c>
      <c r="AR105" s="149">
        <f>AR108+AR116+AR119+AR123</f>
        <v>0</v>
      </c>
      <c r="AS105" s="149">
        <f>AS108+AS116+AS119+AS123</f>
        <v>0</v>
      </c>
      <c r="AT105" s="149">
        <f>AT108+AT116+AT119+AT123</f>
        <v>0</v>
      </c>
      <c r="AU105" s="149">
        <f>AU108+AU122+AU123</f>
        <v>2378.6999999999998</v>
      </c>
      <c r="AV105" s="162">
        <f t="shared" si="30"/>
        <v>2378.6999999999998</v>
      </c>
      <c r="AW105" s="657">
        <f>AW108+AW116+AW119+AW123</f>
        <v>0</v>
      </c>
      <c r="AX105" s="657">
        <f>AX108+AX116+AX119+AX123</f>
        <v>0</v>
      </c>
      <c r="AY105" s="657">
        <f>AY108+AY116+AY119+AY123</f>
        <v>0</v>
      </c>
      <c r="AZ105" s="657">
        <f>AZ108+AZ122+AZ123</f>
        <v>2378.6999999999998</v>
      </c>
      <c r="BA105" s="160">
        <f t="shared" si="31"/>
        <v>2378.6999999999998</v>
      </c>
      <c r="BB105" s="149">
        <f>BB108+BB116+BB119+BB123</f>
        <v>0</v>
      </c>
      <c r="BC105" s="149">
        <f>BC108+BC116+BC119+BC123</f>
        <v>0</v>
      </c>
      <c r="BD105" s="149">
        <f>BD108+BD116+BD119+BD123</f>
        <v>0</v>
      </c>
      <c r="BE105" s="149">
        <f>BE108+BE122+BE123</f>
        <v>2378.6999999999998</v>
      </c>
      <c r="BF105" s="160">
        <f t="shared" si="32"/>
        <v>2378.6999999999998</v>
      </c>
      <c r="BG105" s="149">
        <f>BG108+BG116+BG119+BG123</f>
        <v>0</v>
      </c>
      <c r="BH105" s="149">
        <f>BH108+BH116+BH119+BH123</f>
        <v>0</v>
      </c>
      <c r="BI105" s="149">
        <f>BI108+BI116+BI119+BI123</f>
        <v>0</v>
      </c>
      <c r="BJ105" s="149">
        <f>BJ108+BJ122+BJ123</f>
        <v>2378.6999999999998</v>
      </c>
    </row>
    <row r="106" spans="1:62" ht="0.75" hidden="1" customHeight="1">
      <c r="A106" s="118" t="s">
        <v>415</v>
      </c>
      <c r="B106" s="30"/>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16"/>
      <c r="AD106" s="16"/>
      <c r="AE106" s="16"/>
      <c r="AF106" s="16"/>
      <c r="AG106" s="155">
        <f t="shared" si="16"/>
        <v>0</v>
      </c>
      <c r="AH106" s="155">
        <f t="shared" si="16"/>
        <v>0</v>
      </c>
      <c r="AI106" s="152"/>
      <c r="AJ106" s="152"/>
      <c r="AK106" s="152"/>
      <c r="AL106" s="152"/>
      <c r="AM106" s="152"/>
      <c r="AN106" s="152"/>
      <c r="AO106" s="152"/>
      <c r="AP106" s="158"/>
      <c r="AQ106" s="154">
        <f t="shared" si="17"/>
        <v>0</v>
      </c>
      <c r="AR106" s="151"/>
      <c r="AS106" s="151"/>
      <c r="AT106" s="151"/>
      <c r="AU106" s="151"/>
      <c r="AV106" s="153">
        <f t="shared" si="30"/>
        <v>0</v>
      </c>
      <c r="AW106" s="658"/>
      <c r="AX106" s="658"/>
      <c r="AY106" s="658"/>
      <c r="AZ106" s="658"/>
      <c r="BA106" s="154">
        <f t="shared" si="31"/>
        <v>0</v>
      </c>
      <c r="BB106" s="151"/>
      <c r="BC106" s="151"/>
      <c r="BD106" s="151"/>
      <c r="BE106" s="151"/>
      <c r="BF106" s="154">
        <f t="shared" si="32"/>
        <v>0</v>
      </c>
      <c r="BG106" s="151"/>
      <c r="BH106" s="151"/>
      <c r="BI106" s="151"/>
      <c r="BJ106" s="151"/>
    </row>
    <row r="107" spans="1:62" hidden="1">
      <c r="A107" s="119"/>
      <c r="B107" s="31"/>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18"/>
      <c r="AD107" s="18"/>
      <c r="AE107" s="18"/>
      <c r="AF107" s="18"/>
      <c r="AG107" s="155">
        <f t="shared" si="16"/>
        <v>0</v>
      </c>
      <c r="AH107" s="155">
        <f t="shared" si="16"/>
        <v>0</v>
      </c>
      <c r="AI107" s="155"/>
      <c r="AJ107" s="155"/>
      <c r="AK107" s="155"/>
      <c r="AL107" s="155"/>
      <c r="AM107" s="155"/>
      <c r="AN107" s="155"/>
      <c r="AO107" s="155"/>
      <c r="AP107" s="155"/>
      <c r="AQ107" s="154">
        <f t="shared" si="17"/>
        <v>0</v>
      </c>
      <c r="AR107" s="154"/>
      <c r="AS107" s="154"/>
      <c r="AT107" s="154"/>
      <c r="AU107" s="154"/>
      <c r="AV107" s="153">
        <f t="shared" si="30"/>
        <v>0</v>
      </c>
      <c r="AW107" s="153"/>
      <c r="AX107" s="153"/>
      <c r="AY107" s="153"/>
      <c r="AZ107" s="153"/>
      <c r="BA107" s="154">
        <f t="shared" si="31"/>
        <v>0</v>
      </c>
      <c r="BB107" s="154"/>
      <c r="BC107" s="154"/>
      <c r="BD107" s="154"/>
      <c r="BE107" s="154"/>
      <c r="BF107" s="154">
        <f t="shared" si="32"/>
        <v>0</v>
      </c>
      <c r="BG107" s="154"/>
      <c r="BH107" s="154"/>
      <c r="BI107" s="154"/>
      <c r="BJ107" s="154"/>
    </row>
    <row r="108" spans="1:62" ht="19.5" customHeight="1">
      <c r="A108" s="890" t="s">
        <v>318</v>
      </c>
      <c r="B108" s="32"/>
      <c r="C108" s="732" t="s">
        <v>452</v>
      </c>
      <c r="D108" s="67" t="s">
        <v>346</v>
      </c>
      <c r="E108" s="741" t="s">
        <v>453</v>
      </c>
      <c r="F108" s="65"/>
      <c r="G108" s="65"/>
      <c r="H108" s="65"/>
      <c r="I108" s="65"/>
      <c r="J108" s="65"/>
      <c r="K108" s="65"/>
      <c r="L108" s="65"/>
      <c r="M108" s="931" t="s">
        <v>314</v>
      </c>
      <c r="N108" s="59" t="s">
        <v>284</v>
      </c>
      <c r="O108" s="66" t="s">
        <v>373</v>
      </c>
      <c r="P108" s="65">
        <v>38</v>
      </c>
      <c r="Q108" s="65"/>
      <c r="R108" s="65"/>
      <c r="S108" s="65"/>
      <c r="T108" s="65"/>
      <c r="U108" s="65"/>
      <c r="V108" s="65"/>
      <c r="W108" s="732" t="s">
        <v>357</v>
      </c>
      <c r="X108" s="78" t="s">
        <v>351</v>
      </c>
      <c r="Y108" s="864" t="s">
        <v>358</v>
      </c>
      <c r="Z108" s="921" t="s">
        <v>366</v>
      </c>
      <c r="AA108" s="72" t="s">
        <v>284</v>
      </c>
      <c r="AB108" s="921" t="s">
        <v>367</v>
      </c>
      <c r="AC108" s="12"/>
      <c r="AD108" s="12" t="s">
        <v>490</v>
      </c>
      <c r="AE108" s="12"/>
      <c r="AF108" s="12"/>
      <c r="AG108" s="155">
        <f t="shared" si="16"/>
        <v>1581.6999999999998</v>
      </c>
      <c r="AH108" s="155">
        <f t="shared" si="16"/>
        <v>1494.4</v>
      </c>
      <c r="AI108" s="146"/>
      <c r="AJ108" s="146"/>
      <c r="AK108" s="146"/>
      <c r="AL108" s="146"/>
      <c r="AM108" s="146"/>
      <c r="AN108" s="146"/>
      <c r="AO108" s="146">
        <f>AO110+AO111+AO113+AO114</f>
        <v>1581.6999999999998</v>
      </c>
      <c r="AP108" s="146">
        <f>AP110+AP111+AP113+AP114</f>
        <v>1494.4</v>
      </c>
      <c r="AQ108" s="154">
        <f>AR108+AS108+AT108+AU108</f>
        <v>1612.3</v>
      </c>
      <c r="AR108" s="148"/>
      <c r="AS108" s="148"/>
      <c r="AT108" s="148"/>
      <c r="AU108" s="148">
        <f>AU110+AU111+AU113+AU114+AU112</f>
        <v>1612.3</v>
      </c>
      <c r="AV108" s="153">
        <f t="shared" si="30"/>
        <v>1612.3</v>
      </c>
      <c r="AW108" s="145"/>
      <c r="AX108" s="145"/>
      <c r="AY108" s="145"/>
      <c r="AZ108" s="145">
        <f>AZ110+AZ111+AZ113+AZ114</f>
        <v>1612.3</v>
      </c>
      <c r="BA108" s="154">
        <f t="shared" si="31"/>
        <v>1612.3</v>
      </c>
      <c r="BB108" s="148"/>
      <c r="BC108" s="148"/>
      <c r="BD108" s="148"/>
      <c r="BE108" s="148">
        <f>BE110+BE111+BE113+BE114</f>
        <v>1612.3</v>
      </c>
      <c r="BF108" s="154">
        <f t="shared" si="32"/>
        <v>1612.3</v>
      </c>
      <c r="BG108" s="148"/>
      <c r="BH108" s="148"/>
      <c r="BI108" s="148"/>
      <c r="BJ108" s="148">
        <f>BJ110+BJ111+BJ113+BJ114</f>
        <v>1612.3</v>
      </c>
    </row>
    <row r="109" spans="1:62" ht="19.5" customHeight="1">
      <c r="A109" s="888"/>
      <c r="B109" s="32"/>
      <c r="C109" s="733"/>
      <c r="D109" s="586"/>
      <c r="E109" s="742"/>
      <c r="F109" s="65"/>
      <c r="G109" s="65"/>
      <c r="H109" s="65"/>
      <c r="I109" s="65"/>
      <c r="J109" s="65"/>
      <c r="K109" s="65"/>
      <c r="L109" s="65"/>
      <c r="M109" s="932"/>
      <c r="N109" s="59"/>
      <c r="O109" s="66"/>
      <c r="P109" s="65"/>
      <c r="Q109" s="58"/>
      <c r="R109" s="58"/>
      <c r="S109" s="58"/>
      <c r="T109" s="58"/>
      <c r="U109" s="58"/>
      <c r="V109" s="58"/>
      <c r="W109" s="733"/>
      <c r="X109" s="78"/>
      <c r="Y109" s="865"/>
      <c r="Z109" s="922"/>
      <c r="AA109" s="72"/>
      <c r="AB109" s="922"/>
      <c r="AC109" s="12"/>
      <c r="AD109" s="12" t="s">
        <v>490</v>
      </c>
      <c r="AE109" s="12" t="s">
        <v>412</v>
      </c>
      <c r="AF109" s="12">
        <v>120</v>
      </c>
      <c r="AG109" s="155"/>
      <c r="AH109" s="155">
        <f t="shared" si="16"/>
        <v>0</v>
      </c>
      <c r="AI109" s="146"/>
      <c r="AJ109" s="146"/>
      <c r="AK109" s="146"/>
      <c r="AL109" s="146"/>
      <c r="AM109" s="146"/>
      <c r="AN109" s="146"/>
      <c r="AO109" s="146"/>
      <c r="AP109" s="155"/>
      <c r="AQ109" s="154"/>
      <c r="AR109" s="148"/>
      <c r="AS109" s="148"/>
      <c r="AT109" s="148"/>
      <c r="AU109" s="148"/>
      <c r="AV109" s="153"/>
      <c r="AW109" s="145"/>
      <c r="AX109" s="145"/>
      <c r="AY109" s="145"/>
      <c r="AZ109" s="145"/>
      <c r="BA109" s="154"/>
      <c r="BB109" s="148"/>
      <c r="BC109" s="148"/>
      <c r="BD109" s="148"/>
      <c r="BE109" s="148"/>
      <c r="BF109" s="154"/>
      <c r="BG109" s="148"/>
      <c r="BH109" s="148"/>
      <c r="BI109" s="148"/>
      <c r="BJ109" s="148"/>
    </row>
    <row r="110" spans="1:62" ht="33" customHeight="1">
      <c r="A110" s="889"/>
      <c r="B110" s="14">
        <v>6802</v>
      </c>
      <c r="C110" s="733"/>
      <c r="D110" s="78"/>
      <c r="E110" s="743"/>
      <c r="F110" s="65"/>
      <c r="G110" s="65"/>
      <c r="H110" s="65"/>
      <c r="I110" s="65"/>
      <c r="J110" s="65"/>
      <c r="K110" s="65"/>
      <c r="L110" s="65"/>
      <c r="M110" s="932"/>
      <c r="N110" s="59"/>
      <c r="O110" s="66"/>
      <c r="P110" s="65"/>
      <c r="Q110" s="58"/>
      <c r="R110" s="58"/>
      <c r="S110" s="58"/>
      <c r="T110" s="58"/>
      <c r="U110" s="58"/>
      <c r="V110" s="58"/>
      <c r="W110" s="733"/>
      <c r="X110" s="78"/>
      <c r="Y110" s="866"/>
      <c r="Z110" s="922"/>
      <c r="AA110" s="72"/>
      <c r="AB110" s="923"/>
      <c r="AC110" s="12"/>
      <c r="AD110" s="12" t="s">
        <v>490</v>
      </c>
      <c r="AE110" s="12" t="s">
        <v>268</v>
      </c>
      <c r="AF110" s="12">
        <v>121</v>
      </c>
      <c r="AG110" s="155">
        <f t="shared" si="16"/>
        <v>974.1</v>
      </c>
      <c r="AH110" s="155">
        <f t="shared" si="16"/>
        <v>962</v>
      </c>
      <c r="AI110" s="146"/>
      <c r="AJ110" s="146"/>
      <c r="AK110" s="146"/>
      <c r="AL110" s="146"/>
      <c r="AM110" s="146"/>
      <c r="AN110" s="146"/>
      <c r="AO110" s="146">
        <v>974.1</v>
      </c>
      <c r="AP110" s="155">
        <v>962</v>
      </c>
      <c r="AQ110" s="154">
        <f t="shared" si="17"/>
        <v>1055</v>
      </c>
      <c r="AR110" s="148"/>
      <c r="AS110" s="148"/>
      <c r="AT110" s="148"/>
      <c r="AU110" s="148">
        <v>1055</v>
      </c>
      <c r="AV110" s="153">
        <f t="shared" si="30"/>
        <v>1055</v>
      </c>
      <c r="AW110" s="145"/>
      <c r="AX110" s="145"/>
      <c r="AY110" s="145"/>
      <c r="AZ110" s="145">
        <v>1055</v>
      </c>
      <c r="BA110" s="154">
        <f>BB110+BC110+BD110+BE110</f>
        <v>1055</v>
      </c>
      <c r="BB110" s="148"/>
      <c r="BC110" s="148"/>
      <c r="BD110" s="148"/>
      <c r="BE110" s="148">
        <v>1055</v>
      </c>
      <c r="BF110" s="154">
        <f>BG110+BH110+BI110+BJ110</f>
        <v>1055</v>
      </c>
      <c r="BG110" s="148"/>
      <c r="BH110" s="148"/>
      <c r="BI110" s="148"/>
      <c r="BJ110" s="148">
        <v>1055</v>
      </c>
    </row>
    <row r="111" spans="1:62" ht="20.25" customHeight="1">
      <c r="A111" s="890" t="s">
        <v>317</v>
      </c>
      <c r="B111" s="891">
        <v>6801</v>
      </c>
      <c r="C111" s="733"/>
      <c r="D111" s="78"/>
      <c r="E111" s="78"/>
      <c r="F111" s="65"/>
      <c r="G111" s="65"/>
      <c r="H111" s="65"/>
      <c r="I111" s="65"/>
      <c r="J111" s="65"/>
      <c r="K111" s="65"/>
      <c r="L111" s="65"/>
      <c r="M111" s="932"/>
      <c r="N111" s="59"/>
      <c r="O111" s="66"/>
      <c r="P111" s="65"/>
      <c r="Q111" s="58"/>
      <c r="R111" s="58"/>
      <c r="S111" s="58"/>
      <c r="T111" s="58"/>
      <c r="U111" s="58"/>
      <c r="V111" s="58"/>
      <c r="W111" s="733"/>
      <c r="X111" s="78"/>
      <c r="Y111" s="78"/>
      <c r="Z111" s="922"/>
      <c r="AA111" s="72"/>
      <c r="AB111" s="72"/>
      <c r="AC111" s="12"/>
      <c r="AD111" s="12" t="s">
        <v>490</v>
      </c>
      <c r="AE111" s="12" t="s">
        <v>268</v>
      </c>
      <c r="AF111" s="12">
        <v>129</v>
      </c>
      <c r="AG111" s="155">
        <f t="shared" si="16"/>
        <v>294.2</v>
      </c>
      <c r="AH111" s="155">
        <f t="shared" si="16"/>
        <v>289.7</v>
      </c>
      <c r="AI111" s="146"/>
      <c r="AJ111" s="146"/>
      <c r="AK111" s="146"/>
      <c r="AL111" s="146"/>
      <c r="AM111" s="146"/>
      <c r="AN111" s="146"/>
      <c r="AO111" s="146">
        <v>294.2</v>
      </c>
      <c r="AP111" s="155">
        <v>289.7</v>
      </c>
      <c r="AQ111" s="154">
        <f t="shared" si="17"/>
        <v>318.60000000000002</v>
      </c>
      <c r="AR111" s="148"/>
      <c r="AS111" s="148"/>
      <c r="AT111" s="148"/>
      <c r="AU111" s="148">
        <v>318.60000000000002</v>
      </c>
      <c r="AV111" s="153">
        <f t="shared" si="30"/>
        <v>318.60000000000002</v>
      </c>
      <c r="AW111" s="145"/>
      <c r="AX111" s="145"/>
      <c r="AY111" s="145"/>
      <c r="AZ111" s="145">
        <v>318.60000000000002</v>
      </c>
      <c r="BA111" s="154">
        <f>BB111+BC111+BD111+BE111</f>
        <v>318.60000000000002</v>
      </c>
      <c r="BB111" s="148"/>
      <c r="BC111" s="148"/>
      <c r="BD111" s="148"/>
      <c r="BE111" s="148">
        <v>318.60000000000002</v>
      </c>
      <c r="BF111" s="154">
        <f>BG111+BH111+BI111+BJ111</f>
        <v>318.60000000000002</v>
      </c>
      <c r="BG111" s="148"/>
      <c r="BH111" s="148"/>
      <c r="BI111" s="148"/>
      <c r="BJ111" s="148">
        <v>318.60000000000002</v>
      </c>
    </row>
    <row r="112" spans="1:62" ht="20.25" customHeight="1">
      <c r="A112" s="888"/>
      <c r="B112" s="892"/>
      <c r="C112" s="733"/>
      <c r="D112" s="78"/>
      <c r="E112" s="78"/>
      <c r="F112" s="65"/>
      <c r="G112" s="65"/>
      <c r="H112" s="65"/>
      <c r="I112" s="65"/>
      <c r="J112" s="65"/>
      <c r="K112" s="65"/>
      <c r="L112" s="65"/>
      <c r="M112" s="932"/>
      <c r="N112" s="59"/>
      <c r="O112" s="66"/>
      <c r="P112" s="65"/>
      <c r="Q112" s="58"/>
      <c r="R112" s="58"/>
      <c r="S112" s="58"/>
      <c r="T112" s="58"/>
      <c r="U112" s="58"/>
      <c r="V112" s="58"/>
      <c r="W112" s="733"/>
      <c r="X112" s="78"/>
      <c r="Y112" s="78"/>
      <c r="Z112" s="922"/>
      <c r="AA112" s="72"/>
      <c r="AB112" s="72"/>
      <c r="AC112" s="12"/>
      <c r="AD112" s="12" t="s">
        <v>490</v>
      </c>
      <c r="AE112" s="12" t="s">
        <v>268</v>
      </c>
      <c r="AF112" s="12">
        <v>122</v>
      </c>
      <c r="AG112" s="155"/>
      <c r="AH112" s="155">
        <f t="shared" si="16"/>
        <v>0</v>
      </c>
      <c r="AI112" s="146"/>
      <c r="AJ112" s="146"/>
      <c r="AK112" s="146"/>
      <c r="AL112" s="146"/>
      <c r="AM112" s="146"/>
      <c r="AN112" s="146"/>
      <c r="AO112" s="146"/>
      <c r="AP112" s="155"/>
      <c r="AQ112" s="154">
        <f t="shared" si="17"/>
        <v>0</v>
      </c>
      <c r="AR112" s="148"/>
      <c r="AS112" s="148"/>
      <c r="AT112" s="148"/>
      <c r="AU112" s="148">
        <v>0</v>
      </c>
      <c r="AV112" s="153"/>
      <c r="AW112" s="145"/>
      <c r="AX112" s="145"/>
      <c r="AY112" s="145"/>
      <c r="AZ112" s="145"/>
      <c r="BA112" s="154"/>
      <c r="BB112" s="148"/>
      <c r="BC112" s="148"/>
      <c r="BD112" s="148"/>
      <c r="BE112" s="148"/>
      <c r="BF112" s="154"/>
      <c r="BG112" s="148"/>
      <c r="BH112" s="148"/>
      <c r="BI112" s="148"/>
      <c r="BJ112" s="148"/>
    </row>
    <row r="113" spans="1:62" ht="21" customHeight="1">
      <c r="A113" s="888"/>
      <c r="B113" s="892"/>
      <c r="C113" s="733"/>
      <c r="D113" s="78"/>
      <c r="E113" s="78"/>
      <c r="F113" s="65"/>
      <c r="G113" s="65"/>
      <c r="H113" s="65"/>
      <c r="I113" s="65"/>
      <c r="J113" s="65"/>
      <c r="K113" s="65"/>
      <c r="L113" s="65"/>
      <c r="M113" s="932"/>
      <c r="N113" s="59"/>
      <c r="O113" s="66"/>
      <c r="P113" s="65"/>
      <c r="Q113" s="58"/>
      <c r="R113" s="58"/>
      <c r="S113" s="58"/>
      <c r="T113" s="58"/>
      <c r="U113" s="58"/>
      <c r="V113" s="58"/>
      <c r="W113" s="733"/>
      <c r="X113" s="78"/>
      <c r="Y113" s="78"/>
      <c r="Z113" s="922"/>
      <c r="AA113" s="72"/>
      <c r="AB113" s="72"/>
      <c r="AC113" s="12"/>
      <c r="AD113" s="12" t="s">
        <v>490</v>
      </c>
      <c r="AE113" s="12" t="s">
        <v>268</v>
      </c>
      <c r="AF113" s="12">
        <v>240</v>
      </c>
      <c r="AG113" s="155">
        <f t="shared" si="16"/>
        <v>289.8</v>
      </c>
      <c r="AH113" s="155">
        <f t="shared" si="16"/>
        <v>232.7</v>
      </c>
      <c r="AI113" s="146"/>
      <c r="AJ113" s="146"/>
      <c r="AK113" s="146"/>
      <c r="AL113" s="146"/>
      <c r="AM113" s="146"/>
      <c r="AN113" s="146"/>
      <c r="AO113" s="146">
        <v>289.8</v>
      </c>
      <c r="AP113" s="155">
        <v>232.7</v>
      </c>
      <c r="AQ113" s="154">
        <f t="shared" si="17"/>
        <v>221</v>
      </c>
      <c r="AR113" s="148"/>
      <c r="AS113" s="148"/>
      <c r="AT113" s="148"/>
      <c r="AU113" s="148">
        <v>221</v>
      </c>
      <c r="AV113" s="153">
        <f t="shared" si="30"/>
        <v>221</v>
      </c>
      <c r="AW113" s="145"/>
      <c r="AX113" s="145"/>
      <c r="AY113" s="145"/>
      <c r="AZ113" s="145">
        <v>221</v>
      </c>
      <c r="BA113" s="154">
        <f>BB113+BC113+BD113+BE113</f>
        <v>221</v>
      </c>
      <c r="BB113" s="148"/>
      <c r="BC113" s="148"/>
      <c r="BD113" s="148"/>
      <c r="BE113" s="148">
        <v>221</v>
      </c>
      <c r="BF113" s="154">
        <f>BG113+BH113+BI113+BJ113</f>
        <v>221</v>
      </c>
      <c r="BG113" s="148"/>
      <c r="BH113" s="148"/>
      <c r="BI113" s="148"/>
      <c r="BJ113" s="148">
        <v>221</v>
      </c>
    </row>
    <row r="114" spans="1:62">
      <c r="A114" s="888"/>
      <c r="B114" s="892"/>
      <c r="C114" s="733"/>
      <c r="D114" s="78"/>
      <c r="E114" s="78"/>
      <c r="F114" s="65"/>
      <c r="G114" s="65"/>
      <c r="H114" s="65"/>
      <c r="I114" s="65"/>
      <c r="J114" s="65"/>
      <c r="K114" s="65"/>
      <c r="L114" s="65"/>
      <c r="M114" s="932"/>
      <c r="N114" s="59"/>
      <c r="O114" s="66"/>
      <c r="P114" s="65"/>
      <c r="Q114" s="58"/>
      <c r="R114" s="58"/>
      <c r="S114" s="58"/>
      <c r="T114" s="58"/>
      <c r="U114" s="58"/>
      <c r="V114" s="58"/>
      <c r="W114" s="733"/>
      <c r="X114" s="78"/>
      <c r="Y114" s="78"/>
      <c r="Z114" s="922"/>
      <c r="AA114" s="72"/>
      <c r="AB114" s="72"/>
      <c r="AC114" s="12"/>
      <c r="AD114" s="12" t="s">
        <v>490</v>
      </c>
      <c r="AE114" s="12" t="s">
        <v>268</v>
      </c>
      <c r="AF114" s="12" t="s">
        <v>269</v>
      </c>
      <c r="AG114" s="155">
        <f t="shared" si="16"/>
        <v>23.6</v>
      </c>
      <c r="AH114" s="155">
        <f t="shared" si="16"/>
        <v>10</v>
      </c>
      <c r="AI114" s="146"/>
      <c r="AJ114" s="146"/>
      <c r="AK114" s="146"/>
      <c r="AL114" s="146"/>
      <c r="AM114" s="146"/>
      <c r="AN114" s="146"/>
      <c r="AO114" s="146">
        <v>23.6</v>
      </c>
      <c r="AP114" s="155">
        <v>10</v>
      </c>
      <c r="AQ114" s="154">
        <f t="shared" si="17"/>
        <v>17.7</v>
      </c>
      <c r="AR114" s="148"/>
      <c r="AS114" s="148"/>
      <c r="AT114" s="148"/>
      <c r="AU114" s="148">
        <v>17.7</v>
      </c>
      <c r="AV114" s="153">
        <f t="shared" si="30"/>
        <v>17.7</v>
      </c>
      <c r="AW114" s="145"/>
      <c r="AX114" s="145"/>
      <c r="AY114" s="145"/>
      <c r="AZ114" s="145">
        <v>17.7</v>
      </c>
      <c r="BA114" s="154">
        <f>BB114+BC114+BD114+BE114</f>
        <v>17.7</v>
      </c>
      <c r="BB114" s="148"/>
      <c r="BC114" s="148"/>
      <c r="BD114" s="148"/>
      <c r="BE114" s="148">
        <v>17.7</v>
      </c>
      <c r="BF114" s="154">
        <f>BG114+BH114+BI114+BJ114</f>
        <v>17.7</v>
      </c>
      <c r="BG114" s="148"/>
      <c r="BH114" s="148"/>
      <c r="BI114" s="148"/>
      <c r="BJ114" s="148">
        <v>17.7</v>
      </c>
    </row>
    <row r="115" spans="1:62">
      <c r="A115" s="889"/>
      <c r="B115" s="893"/>
      <c r="C115" s="733"/>
      <c r="D115" s="78"/>
      <c r="E115" s="78"/>
      <c r="F115" s="65"/>
      <c r="G115" s="65"/>
      <c r="H115" s="65"/>
      <c r="I115" s="65"/>
      <c r="J115" s="65"/>
      <c r="K115" s="65"/>
      <c r="L115" s="65"/>
      <c r="M115" s="932"/>
      <c r="N115" s="59"/>
      <c r="O115" s="66"/>
      <c r="P115" s="65"/>
      <c r="Q115" s="58"/>
      <c r="R115" s="58"/>
      <c r="S115" s="58"/>
      <c r="T115" s="58"/>
      <c r="U115" s="58"/>
      <c r="V115" s="58"/>
      <c r="W115" s="733"/>
      <c r="X115" s="78"/>
      <c r="Y115" s="78"/>
      <c r="Z115" s="922"/>
      <c r="AA115" s="72"/>
      <c r="AB115" s="72"/>
      <c r="AC115" s="12"/>
      <c r="AD115" s="12"/>
      <c r="AE115" s="12"/>
      <c r="AF115" s="12"/>
      <c r="AG115" s="155">
        <f t="shared" si="16"/>
        <v>1581.6999999999998</v>
      </c>
      <c r="AH115" s="155">
        <f t="shared" si="16"/>
        <v>1494.4</v>
      </c>
      <c r="AI115" s="146"/>
      <c r="AJ115" s="146"/>
      <c r="AK115" s="146"/>
      <c r="AL115" s="146"/>
      <c r="AM115" s="146"/>
      <c r="AN115" s="146"/>
      <c r="AO115" s="146">
        <f>SUM(AO110:AO114)</f>
        <v>1581.6999999999998</v>
      </c>
      <c r="AP115" s="146">
        <f>SUM(AP110:AP114)</f>
        <v>1494.4</v>
      </c>
      <c r="AQ115" s="154">
        <f t="shared" si="17"/>
        <v>1612.3</v>
      </c>
      <c r="AR115" s="148"/>
      <c r="AS115" s="148"/>
      <c r="AT115" s="148"/>
      <c r="AU115" s="148">
        <f>SUM(AU110:AU114)</f>
        <v>1612.3</v>
      </c>
      <c r="AV115" s="153">
        <f t="shared" si="30"/>
        <v>1612.3</v>
      </c>
      <c r="AW115" s="145"/>
      <c r="AX115" s="145"/>
      <c r="AY115" s="145"/>
      <c r="AZ115" s="145">
        <f>SUM(AZ110:AZ114)</f>
        <v>1612.3</v>
      </c>
      <c r="BA115" s="154">
        <f>BB115+BC115+BD115+BE115</f>
        <v>1612.3</v>
      </c>
      <c r="BB115" s="148"/>
      <c r="BC115" s="148"/>
      <c r="BD115" s="148"/>
      <c r="BE115" s="148">
        <f>SUM(BE110:BE114)</f>
        <v>1612.3</v>
      </c>
      <c r="BF115" s="154">
        <f>BG115+BH115+BI115+BJ115</f>
        <v>1612.3</v>
      </c>
      <c r="BG115" s="148"/>
      <c r="BH115" s="148"/>
      <c r="BI115" s="148"/>
      <c r="BJ115" s="148">
        <f>SUM(BJ110:BJ114)</f>
        <v>1612.3</v>
      </c>
    </row>
    <row r="116" spans="1:62" ht="72" customHeight="1">
      <c r="A116" s="890" t="s">
        <v>503</v>
      </c>
      <c r="B116" s="891">
        <v>6808</v>
      </c>
      <c r="C116" s="733"/>
      <c r="D116" s="65"/>
      <c r="E116" s="65"/>
      <c r="F116" s="65"/>
      <c r="G116" s="65"/>
      <c r="H116" s="65"/>
      <c r="I116" s="65"/>
      <c r="J116" s="65"/>
      <c r="K116" s="65"/>
      <c r="L116" s="65"/>
      <c r="M116" s="932"/>
      <c r="N116" s="65"/>
      <c r="O116" s="65"/>
      <c r="P116" s="65">
        <v>38</v>
      </c>
      <c r="Q116" s="58"/>
      <c r="R116" s="58"/>
      <c r="S116" s="58"/>
      <c r="T116" s="58"/>
      <c r="U116" s="58"/>
      <c r="V116" s="58"/>
      <c r="W116" s="733"/>
      <c r="X116" s="65"/>
      <c r="Y116" s="65"/>
      <c r="Z116" s="922"/>
      <c r="AA116" s="65"/>
      <c r="AB116" s="65"/>
      <c r="AC116" s="12"/>
      <c r="AD116" s="12" t="s">
        <v>491</v>
      </c>
      <c r="AE116" s="12" t="s">
        <v>271</v>
      </c>
      <c r="AF116" s="12">
        <v>121</v>
      </c>
      <c r="AG116" s="155">
        <f t="shared" si="16"/>
        <v>528.1</v>
      </c>
      <c r="AH116" s="155">
        <f t="shared" si="16"/>
        <v>442.3</v>
      </c>
      <c r="AI116" s="146"/>
      <c r="AJ116" s="146"/>
      <c r="AK116" s="146"/>
      <c r="AL116" s="146"/>
      <c r="AM116" s="146"/>
      <c r="AN116" s="146"/>
      <c r="AO116" s="146">
        <v>528.1</v>
      </c>
      <c r="AP116" s="155">
        <v>442.3</v>
      </c>
      <c r="AQ116" s="154">
        <f t="shared" si="17"/>
        <v>584.29999999999995</v>
      </c>
      <c r="AR116" s="148"/>
      <c r="AS116" s="148"/>
      <c r="AT116" s="148"/>
      <c r="AU116" s="148">
        <v>584.29999999999995</v>
      </c>
      <c r="AV116" s="153">
        <f t="shared" si="30"/>
        <v>584.29999999999995</v>
      </c>
      <c r="AW116" s="145"/>
      <c r="AX116" s="145"/>
      <c r="AY116" s="145"/>
      <c r="AZ116" s="145">
        <v>584.29999999999995</v>
      </c>
      <c r="BA116" s="154">
        <f>BB116+BC116+BD116+BE116</f>
        <v>584.29999999999995</v>
      </c>
      <c r="BB116" s="148"/>
      <c r="BC116" s="148"/>
      <c r="BD116" s="148"/>
      <c r="BE116" s="148">
        <v>584.29999999999995</v>
      </c>
      <c r="BF116" s="154">
        <f>BG116+BH116+BI116+BJ116</f>
        <v>584.29999999999995</v>
      </c>
      <c r="BG116" s="148"/>
      <c r="BH116" s="148"/>
      <c r="BI116" s="148"/>
      <c r="BJ116" s="148">
        <v>584.29999999999995</v>
      </c>
    </row>
    <row r="117" spans="1:62">
      <c r="A117" s="888"/>
      <c r="B117" s="892"/>
      <c r="C117" s="733"/>
      <c r="D117" s="65"/>
      <c r="E117" s="65"/>
      <c r="F117" s="65"/>
      <c r="G117" s="65"/>
      <c r="H117" s="65"/>
      <c r="I117" s="65"/>
      <c r="J117" s="65"/>
      <c r="K117" s="65"/>
      <c r="L117" s="65"/>
      <c r="M117" s="932"/>
      <c r="N117" s="65"/>
      <c r="O117" s="65"/>
      <c r="P117" s="65"/>
      <c r="Q117" s="58"/>
      <c r="R117" s="58"/>
      <c r="S117" s="58"/>
      <c r="T117" s="58"/>
      <c r="U117" s="58"/>
      <c r="V117" s="58"/>
      <c r="W117" s="733"/>
      <c r="X117" s="65"/>
      <c r="Y117" s="65"/>
      <c r="Z117" s="922"/>
      <c r="AA117" s="65"/>
      <c r="AB117" s="65"/>
      <c r="AC117" s="12"/>
      <c r="AD117" s="12" t="s">
        <v>491</v>
      </c>
      <c r="AE117" s="12" t="s">
        <v>271</v>
      </c>
      <c r="AF117" s="12">
        <v>129</v>
      </c>
      <c r="AG117" s="155">
        <f t="shared" si="16"/>
        <v>159.5</v>
      </c>
      <c r="AH117" s="155">
        <f t="shared" si="16"/>
        <v>132.6</v>
      </c>
      <c r="AI117" s="146"/>
      <c r="AJ117" s="146"/>
      <c r="AK117" s="146"/>
      <c r="AL117" s="146"/>
      <c r="AM117" s="146"/>
      <c r="AN117" s="146"/>
      <c r="AO117" s="146">
        <v>159.5</v>
      </c>
      <c r="AP117" s="155">
        <v>132.6</v>
      </c>
      <c r="AQ117" s="154">
        <f t="shared" si="17"/>
        <v>176.4</v>
      </c>
      <c r="AR117" s="148"/>
      <c r="AS117" s="148"/>
      <c r="AT117" s="148"/>
      <c r="AU117" s="148">
        <v>176.4</v>
      </c>
      <c r="AV117" s="153">
        <f t="shared" si="30"/>
        <v>176.4</v>
      </c>
      <c r="AW117" s="145"/>
      <c r="AX117" s="145"/>
      <c r="AY117" s="145"/>
      <c r="AZ117" s="145">
        <v>176.4</v>
      </c>
      <c r="BA117" s="154">
        <f>BB117+BC117+BD117+BE117</f>
        <v>176.4</v>
      </c>
      <c r="BB117" s="148"/>
      <c r="BC117" s="148"/>
      <c r="BD117" s="148"/>
      <c r="BE117" s="148">
        <v>176.4</v>
      </c>
      <c r="BF117" s="154">
        <f>BG117+BH117+BI117+BJ117</f>
        <v>176.4</v>
      </c>
      <c r="BG117" s="148"/>
      <c r="BH117" s="148"/>
      <c r="BI117" s="148"/>
      <c r="BJ117" s="148">
        <v>176.4</v>
      </c>
    </row>
    <row r="118" spans="1:62">
      <c r="A118" s="888"/>
      <c r="B118" s="892"/>
      <c r="C118" s="733"/>
      <c r="D118" s="65"/>
      <c r="E118" s="65"/>
      <c r="F118" s="65"/>
      <c r="G118" s="65"/>
      <c r="H118" s="65"/>
      <c r="I118" s="65"/>
      <c r="J118" s="65"/>
      <c r="K118" s="65"/>
      <c r="L118" s="65"/>
      <c r="M118" s="932"/>
      <c r="N118" s="65"/>
      <c r="O118" s="65"/>
      <c r="P118" s="65"/>
      <c r="Q118" s="58"/>
      <c r="R118" s="58"/>
      <c r="S118" s="58"/>
      <c r="T118" s="58"/>
      <c r="U118" s="58"/>
      <c r="V118" s="58"/>
      <c r="W118" s="733"/>
      <c r="X118" s="65"/>
      <c r="Y118" s="65"/>
      <c r="Z118" s="922"/>
      <c r="AA118" s="65"/>
      <c r="AB118" s="65"/>
      <c r="AC118" s="12"/>
      <c r="AD118" s="12" t="s">
        <v>491</v>
      </c>
      <c r="AE118" s="12" t="s">
        <v>271</v>
      </c>
      <c r="AF118" s="12">
        <v>240</v>
      </c>
      <c r="AG118" s="155"/>
      <c r="AH118" s="155">
        <f t="shared" si="16"/>
        <v>0</v>
      </c>
      <c r="AI118" s="146"/>
      <c r="AJ118" s="146"/>
      <c r="AK118" s="146"/>
      <c r="AL118" s="146"/>
      <c r="AM118" s="146"/>
      <c r="AN118" s="146"/>
      <c r="AO118" s="146"/>
      <c r="AP118" s="155"/>
      <c r="AQ118" s="154">
        <f t="shared" si="17"/>
        <v>0</v>
      </c>
      <c r="AR118" s="148"/>
      <c r="AS118" s="148"/>
      <c r="AT118" s="148"/>
      <c r="AU118" s="148">
        <v>0</v>
      </c>
      <c r="AV118" s="153"/>
      <c r="AW118" s="145"/>
      <c r="AX118" s="145"/>
      <c r="AY118" s="145"/>
      <c r="AZ118" s="145"/>
      <c r="BA118" s="154"/>
      <c r="BB118" s="148"/>
      <c r="BC118" s="148"/>
      <c r="BD118" s="148"/>
      <c r="BE118" s="148"/>
      <c r="BF118" s="154"/>
      <c r="BG118" s="148"/>
      <c r="BH118" s="148"/>
      <c r="BI118" s="148"/>
      <c r="BJ118" s="148"/>
    </row>
    <row r="119" spans="1:62">
      <c r="A119" s="888"/>
      <c r="B119" s="892"/>
      <c r="C119" s="733"/>
      <c r="D119" s="65"/>
      <c r="E119" s="65"/>
      <c r="F119" s="65"/>
      <c r="G119" s="65"/>
      <c r="H119" s="65"/>
      <c r="I119" s="65"/>
      <c r="J119" s="65"/>
      <c r="K119" s="65"/>
      <c r="L119" s="65"/>
      <c r="M119" s="932"/>
      <c r="N119" s="65"/>
      <c r="O119" s="65"/>
      <c r="P119" s="65">
        <v>38</v>
      </c>
      <c r="Q119" s="58"/>
      <c r="R119" s="58"/>
      <c r="S119" s="58"/>
      <c r="T119" s="58"/>
      <c r="U119" s="58"/>
      <c r="V119" s="58"/>
      <c r="W119" s="733"/>
      <c r="X119" s="65"/>
      <c r="Y119" s="65"/>
      <c r="Z119" s="922"/>
      <c r="AA119" s="65"/>
      <c r="AB119" s="65"/>
      <c r="AC119" s="12"/>
      <c r="AD119" s="12" t="s">
        <v>491</v>
      </c>
      <c r="AE119" s="12" t="s">
        <v>270</v>
      </c>
      <c r="AF119" s="12" t="s">
        <v>246</v>
      </c>
      <c r="AG119" s="155">
        <f t="shared" si="16"/>
        <v>20</v>
      </c>
      <c r="AH119" s="155">
        <f t="shared" si="16"/>
        <v>0</v>
      </c>
      <c r="AI119" s="146"/>
      <c r="AJ119" s="146"/>
      <c r="AK119" s="146"/>
      <c r="AL119" s="146"/>
      <c r="AM119" s="146"/>
      <c r="AN119" s="146"/>
      <c r="AO119" s="146">
        <v>20</v>
      </c>
      <c r="AP119" s="155">
        <v>0</v>
      </c>
      <c r="AQ119" s="154">
        <f t="shared" si="17"/>
        <v>0</v>
      </c>
      <c r="AR119" s="148"/>
      <c r="AS119" s="148"/>
      <c r="AT119" s="148"/>
      <c r="AU119" s="148">
        <v>0</v>
      </c>
      <c r="AV119" s="153">
        <f t="shared" si="30"/>
        <v>0</v>
      </c>
      <c r="AW119" s="145"/>
      <c r="AX119" s="145"/>
      <c r="AY119" s="145"/>
      <c r="AZ119" s="145"/>
      <c r="BA119" s="154">
        <f>BB119+BC119+BD119+BE119</f>
        <v>0</v>
      </c>
      <c r="BB119" s="148"/>
      <c r="BC119" s="148"/>
      <c r="BD119" s="148"/>
      <c r="BE119" s="148"/>
      <c r="BF119" s="154">
        <f>BG119+BH119+BI119+BJ119</f>
        <v>0</v>
      </c>
      <c r="BG119" s="148"/>
      <c r="BH119" s="148"/>
      <c r="BI119" s="148"/>
      <c r="BJ119" s="148"/>
    </row>
    <row r="120" spans="1:62">
      <c r="A120" s="888"/>
      <c r="B120" s="892"/>
      <c r="C120" s="733"/>
      <c r="D120" s="65"/>
      <c r="E120" s="65"/>
      <c r="F120" s="65"/>
      <c r="G120" s="65"/>
      <c r="H120" s="65"/>
      <c r="I120" s="65"/>
      <c r="J120" s="65"/>
      <c r="K120" s="65"/>
      <c r="L120" s="65"/>
      <c r="M120" s="932"/>
      <c r="N120" s="65"/>
      <c r="O120" s="65"/>
      <c r="P120" s="65"/>
      <c r="Q120" s="58"/>
      <c r="R120" s="58"/>
      <c r="S120" s="58"/>
      <c r="T120" s="58"/>
      <c r="U120" s="58"/>
      <c r="V120" s="58"/>
      <c r="W120" s="733"/>
      <c r="X120" s="65"/>
      <c r="Y120" s="65"/>
      <c r="Z120" s="922"/>
      <c r="AA120" s="65"/>
      <c r="AB120" s="65"/>
      <c r="AC120" s="12"/>
      <c r="AD120" s="12" t="s">
        <v>491</v>
      </c>
      <c r="AE120" s="12" t="s">
        <v>270</v>
      </c>
      <c r="AF120" s="12">
        <v>830</v>
      </c>
      <c r="AG120" s="155"/>
      <c r="AH120" s="155">
        <f t="shared" si="16"/>
        <v>0</v>
      </c>
      <c r="AI120" s="146"/>
      <c r="AJ120" s="146"/>
      <c r="AK120" s="146"/>
      <c r="AL120" s="146"/>
      <c r="AM120" s="146"/>
      <c r="AN120" s="146"/>
      <c r="AO120" s="146"/>
      <c r="AP120" s="155"/>
      <c r="AQ120" s="154"/>
      <c r="AR120" s="148"/>
      <c r="AS120" s="148"/>
      <c r="AT120" s="148"/>
      <c r="AU120" s="148"/>
      <c r="AV120" s="153"/>
      <c r="AW120" s="145"/>
      <c r="AX120" s="145"/>
      <c r="AY120" s="145"/>
      <c r="AZ120" s="145"/>
      <c r="BA120" s="154"/>
      <c r="BB120" s="148"/>
      <c r="BC120" s="148"/>
      <c r="BD120" s="148"/>
      <c r="BE120" s="148"/>
      <c r="BF120" s="154"/>
      <c r="BG120" s="148"/>
      <c r="BH120" s="148"/>
      <c r="BI120" s="148"/>
      <c r="BJ120" s="148"/>
    </row>
    <row r="121" spans="1:62">
      <c r="A121" s="888"/>
      <c r="B121" s="892"/>
      <c r="C121" s="733"/>
      <c r="D121" s="65"/>
      <c r="E121" s="65"/>
      <c r="F121" s="65"/>
      <c r="G121" s="65"/>
      <c r="H121" s="65"/>
      <c r="I121" s="65"/>
      <c r="J121" s="65"/>
      <c r="K121" s="65"/>
      <c r="L121" s="65"/>
      <c r="M121" s="932"/>
      <c r="N121" s="65"/>
      <c r="O121" s="65"/>
      <c r="P121" s="65"/>
      <c r="Q121" s="58"/>
      <c r="R121" s="58"/>
      <c r="S121" s="58"/>
      <c r="T121" s="58"/>
      <c r="U121" s="58"/>
      <c r="V121" s="58"/>
      <c r="W121" s="733"/>
      <c r="X121" s="65"/>
      <c r="Y121" s="65"/>
      <c r="Z121" s="922"/>
      <c r="AA121" s="65"/>
      <c r="AB121" s="65"/>
      <c r="AC121" s="12"/>
      <c r="AD121" s="12" t="s">
        <v>491</v>
      </c>
      <c r="AE121" s="12" t="s">
        <v>270</v>
      </c>
      <c r="AF121" s="12">
        <v>850</v>
      </c>
      <c r="AG121" s="155">
        <f t="shared" si="16"/>
        <v>5.6</v>
      </c>
      <c r="AH121" s="155">
        <f t="shared" si="16"/>
        <v>5.6</v>
      </c>
      <c r="AI121" s="146"/>
      <c r="AJ121" s="146"/>
      <c r="AK121" s="146"/>
      <c r="AL121" s="146"/>
      <c r="AM121" s="146"/>
      <c r="AN121" s="146"/>
      <c r="AO121" s="146">
        <v>5.6</v>
      </c>
      <c r="AP121" s="155">
        <v>5.6</v>
      </c>
      <c r="AQ121" s="154">
        <f t="shared" si="17"/>
        <v>5.7</v>
      </c>
      <c r="AR121" s="148"/>
      <c r="AS121" s="148"/>
      <c r="AT121" s="148"/>
      <c r="AU121" s="148">
        <v>5.7</v>
      </c>
      <c r="AV121" s="153">
        <f t="shared" si="30"/>
        <v>5.7</v>
      </c>
      <c r="AW121" s="145"/>
      <c r="AX121" s="145"/>
      <c r="AY121" s="145"/>
      <c r="AZ121" s="145">
        <v>5.7</v>
      </c>
      <c r="BA121" s="154">
        <f>BB121+BC121+BD121+BE121</f>
        <v>5.7</v>
      </c>
      <c r="BB121" s="148"/>
      <c r="BC121" s="148"/>
      <c r="BD121" s="148"/>
      <c r="BE121" s="148">
        <v>5.7</v>
      </c>
      <c r="BF121" s="154">
        <f>BG121+BH121+BI121+BJ121</f>
        <v>5.7</v>
      </c>
      <c r="BG121" s="148"/>
      <c r="BH121" s="148"/>
      <c r="BI121" s="148"/>
      <c r="BJ121" s="148">
        <v>5.7</v>
      </c>
    </row>
    <row r="122" spans="1:62" ht="12" customHeight="1">
      <c r="A122" s="889"/>
      <c r="B122" s="893"/>
      <c r="C122" s="998"/>
      <c r="D122" s="65"/>
      <c r="E122" s="65"/>
      <c r="F122" s="65"/>
      <c r="G122" s="65"/>
      <c r="H122" s="65"/>
      <c r="I122" s="65"/>
      <c r="J122" s="65"/>
      <c r="K122" s="65"/>
      <c r="L122" s="65"/>
      <c r="M122" s="933"/>
      <c r="N122" s="65"/>
      <c r="O122" s="65"/>
      <c r="P122" s="65"/>
      <c r="Q122" s="58"/>
      <c r="R122" s="58"/>
      <c r="S122" s="58"/>
      <c r="T122" s="58"/>
      <c r="U122" s="58"/>
      <c r="V122" s="58"/>
      <c r="W122" s="998"/>
      <c r="X122" s="65"/>
      <c r="Y122" s="65"/>
      <c r="Z122" s="923"/>
      <c r="AA122" s="65"/>
      <c r="AB122" s="65"/>
      <c r="AC122" s="12"/>
      <c r="AD122" s="12"/>
      <c r="AE122" s="12"/>
      <c r="AF122" s="12"/>
      <c r="AG122" s="148">
        <f t="shared" ref="AG122:AT122" si="33">AG116+AG117+AG119+AG121</f>
        <v>713.2</v>
      </c>
      <c r="AH122" s="155">
        <f t="shared" si="16"/>
        <v>580.5</v>
      </c>
      <c r="AI122" s="148">
        <f t="shared" si="33"/>
        <v>0</v>
      </c>
      <c r="AJ122" s="148"/>
      <c r="AK122" s="148">
        <f t="shared" si="33"/>
        <v>0</v>
      </c>
      <c r="AL122" s="148"/>
      <c r="AM122" s="148">
        <f t="shared" si="33"/>
        <v>0</v>
      </c>
      <c r="AN122" s="148"/>
      <c r="AO122" s="148">
        <f t="shared" si="33"/>
        <v>713.2</v>
      </c>
      <c r="AP122" s="148">
        <f t="shared" si="33"/>
        <v>580.5</v>
      </c>
      <c r="AQ122" s="148">
        <f>SUM(AQ116:AQ121)</f>
        <v>766.4</v>
      </c>
      <c r="AR122" s="148">
        <f t="shared" si="33"/>
        <v>0</v>
      </c>
      <c r="AS122" s="148">
        <f t="shared" si="33"/>
        <v>0</v>
      </c>
      <c r="AT122" s="148">
        <f t="shared" si="33"/>
        <v>0</v>
      </c>
      <c r="AU122" s="148">
        <f>SUM(AU116:AU121)</f>
        <v>766.4</v>
      </c>
      <c r="AV122" s="145">
        <f t="shared" ref="AV122:BE122" si="34">AV116+AV117+AV119+AV121</f>
        <v>766.4</v>
      </c>
      <c r="AW122" s="145">
        <f t="shared" si="34"/>
        <v>0</v>
      </c>
      <c r="AX122" s="145">
        <f t="shared" si="34"/>
        <v>0</v>
      </c>
      <c r="AY122" s="145">
        <f t="shared" si="34"/>
        <v>0</v>
      </c>
      <c r="AZ122" s="145">
        <f t="shared" si="34"/>
        <v>766.4</v>
      </c>
      <c r="BA122" s="148">
        <f t="shared" si="34"/>
        <v>766.4</v>
      </c>
      <c r="BB122" s="148">
        <f t="shared" si="34"/>
        <v>0</v>
      </c>
      <c r="BC122" s="148">
        <f t="shared" si="34"/>
        <v>0</v>
      </c>
      <c r="BD122" s="148">
        <f t="shared" si="34"/>
        <v>0</v>
      </c>
      <c r="BE122" s="148">
        <f t="shared" si="34"/>
        <v>766.4</v>
      </c>
      <c r="BF122" s="148">
        <f>BF116+BF117+BF119+BF121</f>
        <v>766.4</v>
      </c>
      <c r="BG122" s="148">
        <f>BG116+BG117+BG119+BG121</f>
        <v>0</v>
      </c>
      <c r="BH122" s="148">
        <f>BH116+BH117+BH119+BH121</f>
        <v>0</v>
      </c>
      <c r="BI122" s="148">
        <f>BI116+BI117+BI119+BI121</f>
        <v>0</v>
      </c>
      <c r="BJ122" s="148">
        <f>BJ116+BJ117+BJ119+BJ121</f>
        <v>766.4</v>
      </c>
    </row>
    <row r="123" spans="1:62" ht="24" hidden="1" customHeight="1">
      <c r="A123" s="111" t="s">
        <v>443</v>
      </c>
      <c r="B123" s="14">
        <v>6813</v>
      </c>
      <c r="C123" s="57" t="s">
        <v>452</v>
      </c>
      <c r="D123" s="57" t="s">
        <v>243</v>
      </c>
      <c r="E123" s="57" t="s">
        <v>453</v>
      </c>
      <c r="F123" s="65"/>
      <c r="G123" s="65"/>
      <c r="H123" s="65"/>
      <c r="I123" s="65"/>
      <c r="J123" s="65"/>
      <c r="K123" s="65"/>
      <c r="L123" s="65"/>
      <c r="M123" s="73" t="s">
        <v>314</v>
      </c>
      <c r="N123" s="59" t="s">
        <v>284</v>
      </c>
      <c r="O123" s="66" t="s">
        <v>373</v>
      </c>
      <c r="P123" s="65">
        <v>38</v>
      </c>
      <c r="Q123" s="58"/>
      <c r="R123" s="58"/>
      <c r="S123" s="58"/>
      <c r="T123" s="58"/>
      <c r="U123" s="58"/>
      <c r="V123" s="58"/>
      <c r="W123" s="57" t="s">
        <v>357</v>
      </c>
      <c r="X123" s="57" t="s">
        <v>244</v>
      </c>
      <c r="Y123" s="57" t="s">
        <v>358</v>
      </c>
      <c r="Z123" s="72" t="s">
        <v>366</v>
      </c>
      <c r="AA123" s="72" t="s">
        <v>284</v>
      </c>
      <c r="AB123" s="72" t="s">
        <v>367</v>
      </c>
      <c r="AC123" s="12"/>
      <c r="AD123" s="12" t="s">
        <v>410</v>
      </c>
      <c r="AE123" s="12" t="s">
        <v>310</v>
      </c>
      <c r="AF123" s="12" t="s">
        <v>246</v>
      </c>
      <c r="AG123" s="155">
        <f t="shared" si="16"/>
        <v>0</v>
      </c>
      <c r="AH123" s="155">
        <f t="shared" si="16"/>
        <v>0</v>
      </c>
      <c r="AI123" s="146"/>
      <c r="AJ123" s="146"/>
      <c r="AK123" s="146"/>
      <c r="AL123" s="146"/>
      <c r="AM123" s="146"/>
      <c r="AN123" s="146"/>
      <c r="AO123" s="146"/>
      <c r="AP123" s="155"/>
      <c r="AQ123" s="154">
        <f t="shared" si="17"/>
        <v>0</v>
      </c>
      <c r="AR123" s="148"/>
      <c r="AS123" s="148"/>
      <c r="AT123" s="148"/>
      <c r="AU123" s="148"/>
      <c r="AV123" s="153">
        <f t="shared" ref="AV123:AV153" si="35">AW123+AX123+AY123+AZ123</f>
        <v>0</v>
      </c>
      <c r="AW123" s="145"/>
      <c r="AX123" s="145"/>
      <c r="AY123" s="145"/>
      <c r="AZ123" s="145"/>
      <c r="BA123" s="154">
        <f t="shared" ref="BA123:BA145" si="36">BB123+BC123+BD123+BE123</f>
        <v>0</v>
      </c>
      <c r="BB123" s="148"/>
      <c r="BC123" s="148"/>
      <c r="BD123" s="148"/>
      <c r="BE123" s="148"/>
      <c r="BF123" s="154">
        <f t="shared" ref="BF123:BF156" si="37">BG123+BH123+BI123+BJ123</f>
        <v>0</v>
      </c>
      <c r="BG123" s="148"/>
      <c r="BH123" s="148"/>
      <c r="BI123" s="148"/>
      <c r="BJ123" s="148"/>
    </row>
    <row r="124" spans="1:62" ht="95.25" hidden="1" customHeight="1">
      <c r="A124" s="111" t="s">
        <v>473</v>
      </c>
      <c r="B124" s="10">
        <v>6900</v>
      </c>
      <c r="C124" s="94" t="s">
        <v>234</v>
      </c>
      <c r="D124" s="92" t="s">
        <v>234</v>
      </c>
      <c r="E124" s="92" t="s">
        <v>234</v>
      </c>
      <c r="F124" s="92" t="s">
        <v>234</v>
      </c>
      <c r="G124" s="92" t="s">
        <v>234</v>
      </c>
      <c r="H124" s="92" t="s">
        <v>234</v>
      </c>
      <c r="I124" s="92" t="s">
        <v>234</v>
      </c>
      <c r="J124" s="92" t="s">
        <v>234</v>
      </c>
      <c r="K124" s="92" t="s">
        <v>234</v>
      </c>
      <c r="L124" s="92" t="s">
        <v>234</v>
      </c>
      <c r="M124" s="92" t="s">
        <v>234</v>
      </c>
      <c r="N124" s="92" t="s">
        <v>234</v>
      </c>
      <c r="O124" s="92" t="s">
        <v>234</v>
      </c>
      <c r="P124" s="92" t="s">
        <v>234</v>
      </c>
      <c r="Q124" s="93" t="s">
        <v>234</v>
      </c>
      <c r="R124" s="93" t="s">
        <v>234</v>
      </c>
      <c r="S124" s="93" t="s">
        <v>234</v>
      </c>
      <c r="T124" s="93" t="s">
        <v>234</v>
      </c>
      <c r="U124" s="93" t="s">
        <v>234</v>
      </c>
      <c r="V124" s="93" t="s">
        <v>234</v>
      </c>
      <c r="W124" s="93" t="s">
        <v>234</v>
      </c>
      <c r="X124" s="92" t="s">
        <v>234</v>
      </c>
      <c r="Y124" s="92" t="s">
        <v>234</v>
      </c>
      <c r="Z124" s="92" t="s">
        <v>234</v>
      </c>
      <c r="AA124" s="92" t="s">
        <v>234</v>
      </c>
      <c r="AB124" s="92" t="s">
        <v>234</v>
      </c>
      <c r="AC124" s="8" t="s">
        <v>234</v>
      </c>
      <c r="AD124" s="8" t="s">
        <v>234</v>
      </c>
      <c r="AE124" s="8"/>
      <c r="AF124" s="8"/>
      <c r="AG124" s="155">
        <f t="shared" si="16"/>
        <v>0</v>
      </c>
      <c r="AH124" s="155">
        <f t="shared" si="16"/>
        <v>0</v>
      </c>
      <c r="AI124" s="146"/>
      <c r="AJ124" s="146"/>
      <c r="AK124" s="146"/>
      <c r="AL124" s="146"/>
      <c r="AM124" s="146"/>
      <c r="AN124" s="146"/>
      <c r="AO124" s="146"/>
      <c r="AP124" s="155"/>
      <c r="AQ124" s="154">
        <f t="shared" si="17"/>
        <v>0</v>
      </c>
      <c r="AR124" s="148"/>
      <c r="AS124" s="148"/>
      <c r="AT124" s="148"/>
      <c r="AU124" s="148"/>
      <c r="AV124" s="153">
        <f t="shared" si="35"/>
        <v>0</v>
      </c>
      <c r="AW124" s="145"/>
      <c r="AX124" s="145"/>
      <c r="AY124" s="145"/>
      <c r="AZ124" s="145"/>
      <c r="BA124" s="154">
        <f t="shared" si="36"/>
        <v>0</v>
      </c>
      <c r="BB124" s="148"/>
      <c r="BC124" s="148"/>
      <c r="BD124" s="148"/>
      <c r="BE124" s="148"/>
      <c r="BF124" s="154">
        <f t="shared" si="37"/>
        <v>0</v>
      </c>
      <c r="BG124" s="148"/>
      <c r="BH124" s="148"/>
      <c r="BI124" s="148"/>
      <c r="BJ124" s="148"/>
    </row>
    <row r="125" spans="1:62" ht="58.5" hidden="1" customHeight="1">
      <c r="A125" s="111" t="s">
        <v>474</v>
      </c>
      <c r="B125" s="14">
        <v>6901</v>
      </c>
      <c r="C125" s="94" t="s">
        <v>234</v>
      </c>
      <c r="D125" s="92" t="s">
        <v>234</v>
      </c>
      <c r="E125" s="92" t="s">
        <v>234</v>
      </c>
      <c r="F125" s="92" t="s">
        <v>234</v>
      </c>
      <c r="G125" s="92" t="s">
        <v>234</v>
      </c>
      <c r="H125" s="92" t="s">
        <v>234</v>
      </c>
      <c r="I125" s="92" t="s">
        <v>234</v>
      </c>
      <c r="J125" s="92" t="s">
        <v>234</v>
      </c>
      <c r="K125" s="92" t="s">
        <v>234</v>
      </c>
      <c r="L125" s="92" t="s">
        <v>234</v>
      </c>
      <c r="M125" s="92" t="s">
        <v>234</v>
      </c>
      <c r="N125" s="92" t="s">
        <v>234</v>
      </c>
      <c r="O125" s="92" t="s">
        <v>234</v>
      </c>
      <c r="P125" s="92" t="s">
        <v>234</v>
      </c>
      <c r="Q125" s="93" t="s">
        <v>234</v>
      </c>
      <c r="R125" s="93" t="s">
        <v>234</v>
      </c>
      <c r="S125" s="93" t="s">
        <v>234</v>
      </c>
      <c r="T125" s="93" t="s">
        <v>234</v>
      </c>
      <c r="U125" s="93" t="s">
        <v>234</v>
      </c>
      <c r="V125" s="93" t="s">
        <v>234</v>
      </c>
      <c r="W125" s="93" t="s">
        <v>234</v>
      </c>
      <c r="X125" s="92" t="s">
        <v>234</v>
      </c>
      <c r="Y125" s="92" t="s">
        <v>234</v>
      </c>
      <c r="Z125" s="92" t="s">
        <v>234</v>
      </c>
      <c r="AA125" s="92" t="s">
        <v>234</v>
      </c>
      <c r="AB125" s="92" t="s">
        <v>234</v>
      </c>
      <c r="AC125" s="8" t="s">
        <v>234</v>
      </c>
      <c r="AD125" s="8" t="s">
        <v>234</v>
      </c>
      <c r="AE125" s="8"/>
      <c r="AF125" s="8"/>
      <c r="AG125" s="155">
        <f t="shared" ref="AG125:AH165" si="38">AI125+AK125+AM125+AO125</f>
        <v>0</v>
      </c>
      <c r="AH125" s="155">
        <f t="shared" si="38"/>
        <v>0</v>
      </c>
      <c r="AI125" s="146"/>
      <c r="AJ125" s="146"/>
      <c r="AK125" s="146"/>
      <c r="AL125" s="146"/>
      <c r="AM125" s="146"/>
      <c r="AN125" s="146"/>
      <c r="AO125" s="146"/>
      <c r="AP125" s="155"/>
      <c r="AQ125" s="154">
        <f t="shared" ref="AQ125:AQ165" si="39">AR125+AS125+AT125+AU125</f>
        <v>0</v>
      </c>
      <c r="AR125" s="148"/>
      <c r="AS125" s="148"/>
      <c r="AT125" s="148"/>
      <c r="AU125" s="148"/>
      <c r="AV125" s="153">
        <f t="shared" si="35"/>
        <v>0</v>
      </c>
      <c r="AW125" s="145"/>
      <c r="AX125" s="145"/>
      <c r="AY125" s="145"/>
      <c r="AZ125" s="145"/>
      <c r="BA125" s="154">
        <f t="shared" si="36"/>
        <v>0</v>
      </c>
      <c r="BB125" s="148"/>
      <c r="BC125" s="148"/>
      <c r="BD125" s="148"/>
      <c r="BE125" s="148"/>
      <c r="BF125" s="154">
        <f t="shared" si="37"/>
        <v>0</v>
      </c>
      <c r="BG125" s="148"/>
      <c r="BH125" s="148"/>
      <c r="BI125" s="148"/>
      <c r="BJ125" s="148"/>
    </row>
    <row r="126" spans="1:62" ht="0.75" hidden="1" customHeight="1">
      <c r="A126" s="112" t="s">
        <v>415</v>
      </c>
      <c r="B126" s="15"/>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16"/>
      <c r="AD126" s="16"/>
      <c r="AE126" s="16"/>
      <c r="AF126" s="16"/>
      <c r="AG126" s="155">
        <f t="shared" si="38"/>
        <v>0</v>
      </c>
      <c r="AH126" s="155">
        <f t="shared" si="38"/>
        <v>0</v>
      </c>
      <c r="AI126" s="152"/>
      <c r="AJ126" s="152"/>
      <c r="AK126" s="152"/>
      <c r="AL126" s="152"/>
      <c r="AM126" s="152"/>
      <c r="AN126" s="152"/>
      <c r="AO126" s="152"/>
      <c r="AP126" s="158"/>
      <c r="AQ126" s="154">
        <f t="shared" si="39"/>
        <v>0</v>
      </c>
      <c r="AR126" s="151"/>
      <c r="AS126" s="151"/>
      <c r="AT126" s="151"/>
      <c r="AU126" s="151"/>
      <c r="AV126" s="153">
        <f t="shared" si="35"/>
        <v>0</v>
      </c>
      <c r="AW126" s="658"/>
      <c r="AX126" s="658"/>
      <c r="AY126" s="658"/>
      <c r="AZ126" s="658"/>
      <c r="BA126" s="154">
        <f t="shared" si="36"/>
        <v>0</v>
      </c>
      <c r="BB126" s="151"/>
      <c r="BC126" s="151"/>
      <c r="BD126" s="151"/>
      <c r="BE126" s="151"/>
      <c r="BF126" s="154">
        <f t="shared" si="37"/>
        <v>0</v>
      </c>
      <c r="BG126" s="151"/>
      <c r="BH126" s="151"/>
      <c r="BI126" s="151"/>
      <c r="BJ126" s="151"/>
    </row>
    <row r="127" spans="1:62" hidden="1">
      <c r="A127" s="113" t="s">
        <v>416</v>
      </c>
      <c r="B127" s="17"/>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18"/>
      <c r="AD127" s="18"/>
      <c r="AE127" s="18"/>
      <c r="AF127" s="18"/>
      <c r="AG127" s="155">
        <f t="shared" si="38"/>
        <v>0</v>
      </c>
      <c r="AH127" s="155">
        <f t="shared" si="38"/>
        <v>0</v>
      </c>
      <c r="AI127" s="155"/>
      <c r="AJ127" s="155"/>
      <c r="AK127" s="155"/>
      <c r="AL127" s="155"/>
      <c r="AM127" s="155"/>
      <c r="AN127" s="155"/>
      <c r="AO127" s="155"/>
      <c r="AP127" s="155"/>
      <c r="AQ127" s="154">
        <f t="shared" si="39"/>
        <v>0</v>
      </c>
      <c r="AR127" s="154"/>
      <c r="AS127" s="154"/>
      <c r="AT127" s="154"/>
      <c r="AU127" s="154"/>
      <c r="AV127" s="153">
        <f t="shared" si="35"/>
        <v>0</v>
      </c>
      <c r="AW127" s="153"/>
      <c r="AX127" s="153"/>
      <c r="AY127" s="153"/>
      <c r="AZ127" s="153"/>
      <c r="BA127" s="154">
        <f t="shared" si="36"/>
        <v>0</v>
      </c>
      <c r="BB127" s="154"/>
      <c r="BC127" s="154"/>
      <c r="BD127" s="154"/>
      <c r="BE127" s="154"/>
      <c r="BF127" s="154">
        <f t="shared" si="37"/>
        <v>0</v>
      </c>
      <c r="BG127" s="154"/>
      <c r="BH127" s="154"/>
      <c r="BI127" s="154"/>
      <c r="BJ127" s="154"/>
    </row>
    <row r="128" spans="1:62" hidden="1">
      <c r="A128" s="122" t="s">
        <v>444</v>
      </c>
      <c r="B128" s="14">
        <v>6908</v>
      </c>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12"/>
      <c r="AD128" s="12" t="s">
        <v>285</v>
      </c>
      <c r="AE128" s="12"/>
      <c r="AF128" s="12"/>
      <c r="AG128" s="155">
        <f t="shared" si="38"/>
        <v>0</v>
      </c>
      <c r="AH128" s="155">
        <f t="shared" si="38"/>
        <v>0</v>
      </c>
      <c r="AI128" s="146"/>
      <c r="AJ128" s="146"/>
      <c r="AK128" s="146"/>
      <c r="AL128" s="146"/>
      <c r="AM128" s="146"/>
      <c r="AN128" s="146"/>
      <c r="AO128" s="146"/>
      <c r="AP128" s="155"/>
      <c r="AQ128" s="154">
        <f t="shared" si="39"/>
        <v>0</v>
      </c>
      <c r="AR128" s="148"/>
      <c r="AS128" s="148"/>
      <c r="AT128" s="148"/>
      <c r="AU128" s="148"/>
      <c r="AV128" s="153">
        <f t="shared" si="35"/>
        <v>0</v>
      </c>
      <c r="AW128" s="145"/>
      <c r="AX128" s="145"/>
      <c r="AY128" s="145"/>
      <c r="AZ128" s="145"/>
      <c r="BA128" s="154">
        <f t="shared" si="36"/>
        <v>0</v>
      </c>
      <c r="BB128" s="148"/>
      <c r="BC128" s="148"/>
      <c r="BD128" s="148"/>
      <c r="BE128" s="148"/>
      <c r="BF128" s="154">
        <f t="shared" si="37"/>
        <v>0</v>
      </c>
      <c r="BG128" s="148"/>
      <c r="BH128" s="148"/>
      <c r="BI128" s="148"/>
      <c r="BJ128" s="148"/>
    </row>
    <row r="129" spans="1:62" ht="95.25" hidden="1" customHeight="1">
      <c r="A129" s="111" t="s">
        <v>197</v>
      </c>
      <c r="B129" s="14">
        <v>7000</v>
      </c>
      <c r="C129" s="94" t="s">
        <v>234</v>
      </c>
      <c r="D129" s="92" t="s">
        <v>234</v>
      </c>
      <c r="E129" s="92" t="s">
        <v>234</v>
      </c>
      <c r="F129" s="92" t="s">
        <v>234</v>
      </c>
      <c r="G129" s="92" t="s">
        <v>234</v>
      </c>
      <c r="H129" s="92" t="s">
        <v>234</v>
      </c>
      <c r="I129" s="92" t="s">
        <v>234</v>
      </c>
      <c r="J129" s="92" t="s">
        <v>234</v>
      </c>
      <c r="K129" s="92" t="s">
        <v>234</v>
      </c>
      <c r="L129" s="92" t="s">
        <v>234</v>
      </c>
      <c r="M129" s="92" t="s">
        <v>234</v>
      </c>
      <c r="N129" s="92" t="s">
        <v>234</v>
      </c>
      <c r="O129" s="92" t="s">
        <v>234</v>
      </c>
      <c r="P129" s="92" t="s">
        <v>234</v>
      </c>
      <c r="Q129" s="93" t="s">
        <v>234</v>
      </c>
      <c r="R129" s="93" t="s">
        <v>234</v>
      </c>
      <c r="S129" s="93" t="s">
        <v>234</v>
      </c>
      <c r="T129" s="93" t="s">
        <v>234</v>
      </c>
      <c r="U129" s="93" t="s">
        <v>234</v>
      </c>
      <c r="V129" s="93" t="s">
        <v>234</v>
      </c>
      <c r="W129" s="93" t="s">
        <v>234</v>
      </c>
      <c r="X129" s="92" t="s">
        <v>234</v>
      </c>
      <c r="Y129" s="92" t="s">
        <v>234</v>
      </c>
      <c r="Z129" s="92" t="s">
        <v>234</v>
      </c>
      <c r="AA129" s="92" t="s">
        <v>234</v>
      </c>
      <c r="AB129" s="92" t="s">
        <v>234</v>
      </c>
      <c r="AC129" s="8" t="s">
        <v>234</v>
      </c>
      <c r="AD129" s="8" t="s">
        <v>234</v>
      </c>
      <c r="AE129" s="8"/>
      <c r="AF129" s="8"/>
      <c r="AG129" s="155">
        <f t="shared" si="38"/>
        <v>0</v>
      </c>
      <c r="AH129" s="155">
        <f t="shared" si="38"/>
        <v>0</v>
      </c>
      <c r="AI129" s="146"/>
      <c r="AJ129" s="146"/>
      <c r="AK129" s="146"/>
      <c r="AL129" s="146"/>
      <c r="AM129" s="146"/>
      <c r="AN129" s="146"/>
      <c r="AO129" s="146"/>
      <c r="AP129" s="155"/>
      <c r="AQ129" s="154">
        <f t="shared" si="39"/>
        <v>0</v>
      </c>
      <c r="AR129" s="148"/>
      <c r="AS129" s="148"/>
      <c r="AT129" s="148"/>
      <c r="AU129" s="148"/>
      <c r="AV129" s="153">
        <f t="shared" si="35"/>
        <v>0</v>
      </c>
      <c r="AW129" s="145"/>
      <c r="AX129" s="145"/>
      <c r="AY129" s="145"/>
      <c r="AZ129" s="145"/>
      <c r="BA129" s="154">
        <f t="shared" si="36"/>
        <v>0</v>
      </c>
      <c r="BB129" s="148"/>
      <c r="BC129" s="148"/>
      <c r="BD129" s="148"/>
      <c r="BE129" s="148"/>
      <c r="BF129" s="154">
        <f t="shared" si="37"/>
        <v>0</v>
      </c>
      <c r="BG129" s="148"/>
      <c r="BH129" s="148"/>
      <c r="BI129" s="148"/>
      <c r="BJ129" s="148"/>
    </row>
    <row r="130" spans="1:62" hidden="1">
      <c r="A130" s="112" t="s">
        <v>415</v>
      </c>
      <c r="B130" s="15"/>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16"/>
      <c r="AD130" s="16"/>
      <c r="AE130" s="16"/>
      <c r="AF130" s="16"/>
      <c r="AG130" s="155">
        <f t="shared" si="38"/>
        <v>0</v>
      </c>
      <c r="AH130" s="155">
        <f t="shared" si="38"/>
        <v>0</v>
      </c>
      <c r="AI130" s="152"/>
      <c r="AJ130" s="152"/>
      <c r="AK130" s="152"/>
      <c r="AL130" s="152"/>
      <c r="AM130" s="152"/>
      <c r="AN130" s="152"/>
      <c r="AO130" s="152"/>
      <c r="AP130" s="158"/>
      <c r="AQ130" s="154">
        <f t="shared" si="39"/>
        <v>0</v>
      </c>
      <c r="AR130" s="151"/>
      <c r="AS130" s="151"/>
      <c r="AT130" s="151"/>
      <c r="AU130" s="151"/>
      <c r="AV130" s="153">
        <f t="shared" si="35"/>
        <v>0</v>
      </c>
      <c r="AW130" s="658"/>
      <c r="AX130" s="658"/>
      <c r="AY130" s="658"/>
      <c r="AZ130" s="658"/>
      <c r="BA130" s="154">
        <f t="shared" si="36"/>
        <v>0</v>
      </c>
      <c r="BB130" s="151"/>
      <c r="BC130" s="151"/>
      <c r="BD130" s="151"/>
      <c r="BE130" s="151"/>
      <c r="BF130" s="154">
        <f t="shared" si="37"/>
        <v>0</v>
      </c>
      <c r="BG130" s="151"/>
      <c r="BH130" s="151"/>
      <c r="BI130" s="151"/>
      <c r="BJ130" s="151"/>
    </row>
    <row r="131" spans="1:62" hidden="1">
      <c r="A131" s="113" t="s">
        <v>416</v>
      </c>
      <c r="B131" s="17"/>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18"/>
      <c r="AD131" s="18"/>
      <c r="AE131" s="18"/>
      <c r="AF131" s="18"/>
      <c r="AG131" s="155">
        <f t="shared" si="38"/>
        <v>0</v>
      </c>
      <c r="AH131" s="155">
        <f t="shared" si="38"/>
        <v>0</v>
      </c>
      <c r="AI131" s="155"/>
      <c r="AJ131" s="155"/>
      <c r="AK131" s="155"/>
      <c r="AL131" s="155"/>
      <c r="AM131" s="155"/>
      <c r="AN131" s="155"/>
      <c r="AO131" s="155"/>
      <c r="AP131" s="155"/>
      <c r="AQ131" s="154">
        <f t="shared" si="39"/>
        <v>0</v>
      </c>
      <c r="AR131" s="154"/>
      <c r="AS131" s="154"/>
      <c r="AT131" s="154"/>
      <c r="AU131" s="154"/>
      <c r="AV131" s="153">
        <f t="shared" si="35"/>
        <v>0</v>
      </c>
      <c r="AW131" s="153"/>
      <c r="AX131" s="153"/>
      <c r="AY131" s="153"/>
      <c r="AZ131" s="153"/>
      <c r="BA131" s="154">
        <f t="shared" si="36"/>
        <v>0</v>
      </c>
      <c r="BB131" s="154"/>
      <c r="BC131" s="154"/>
      <c r="BD131" s="154"/>
      <c r="BE131" s="154"/>
      <c r="BF131" s="154">
        <f t="shared" si="37"/>
        <v>0</v>
      </c>
      <c r="BG131" s="154"/>
      <c r="BH131" s="154"/>
      <c r="BI131" s="154"/>
      <c r="BJ131" s="154"/>
    </row>
    <row r="132" spans="1:62" hidden="1">
      <c r="A132" s="111" t="s">
        <v>416</v>
      </c>
      <c r="B132" s="14"/>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12"/>
      <c r="AD132" s="12"/>
      <c r="AE132" s="12"/>
      <c r="AF132" s="12"/>
      <c r="AG132" s="155">
        <f t="shared" si="38"/>
        <v>0</v>
      </c>
      <c r="AH132" s="155">
        <f t="shared" si="38"/>
        <v>0</v>
      </c>
      <c r="AI132" s="146"/>
      <c r="AJ132" s="146"/>
      <c r="AK132" s="146"/>
      <c r="AL132" s="146"/>
      <c r="AM132" s="146"/>
      <c r="AN132" s="146"/>
      <c r="AO132" s="146"/>
      <c r="AP132" s="155"/>
      <c r="AQ132" s="154">
        <f t="shared" si="39"/>
        <v>0</v>
      </c>
      <c r="AR132" s="148"/>
      <c r="AS132" s="148"/>
      <c r="AT132" s="148"/>
      <c r="AU132" s="148"/>
      <c r="AV132" s="153">
        <f t="shared" si="35"/>
        <v>0</v>
      </c>
      <c r="AW132" s="145"/>
      <c r="AX132" s="145"/>
      <c r="AY132" s="145"/>
      <c r="AZ132" s="145"/>
      <c r="BA132" s="154">
        <f t="shared" si="36"/>
        <v>0</v>
      </c>
      <c r="BB132" s="148"/>
      <c r="BC132" s="148"/>
      <c r="BD132" s="148"/>
      <c r="BE132" s="148"/>
      <c r="BF132" s="154">
        <f t="shared" si="37"/>
        <v>0</v>
      </c>
      <c r="BG132" s="148"/>
      <c r="BH132" s="148"/>
      <c r="BI132" s="148"/>
      <c r="BJ132" s="148"/>
    </row>
    <row r="133" spans="1:62" ht="83.25" hidden="1" customHeight="1">
      <c r="A133" s="123" t="s">
        <v>359</v>
      </c>
      <c r="B133" s="14">
        <v>7100</v>
      </c>
      <c r="C133" s="65"/>
      <c r="D133" s="65"/>
      <c r="E133" s="65"/>
      <c r="F133" s="65"/>
      <c r="G133" s="65"/>
      <c r="H133" s="65"/>
      <c r="I133" s="65"/>
      <c r="J133" s="65"/>
      <c r="K133" s="65"/>
      <c r="L133" s="65"/>
      <c r="M133" s="65"/>
      <c r="N133" s="65"/>
      <c r="O133" s="65"/>
      <c r="P133" s="65"/>
      <c r="Q133" s="58"/>
      <c r="R133" s="58"/>
      <c r="S133" s="58"/>
      <c r="T133" s="58"/>
      <c r="U133" s="58"/>
      <c r="V133" s="58"/>
      <c r="W133" s="58"/>
      <c r="X133" s="65"/>
      <c r="Y133" s="65"/>
      <c r="Z133" s="65"/>
      <c r="AA133" s="65"/>
      <c r="AB133" s="65"/>
      <c r="AC133" s="12"/>
      <c r="AD133" s="12"/>
      <c r="AE133" s="12"/>
      <c r="AF133" s="12"/>
      <c r="AG133" s="155">
        <f t="shared" si="38"/>
        <v>0</v>
      </c>
      <c r="AH133" s="155">
        <f t="shared" si="38"/>
        <v>0</v>
      </c>
      <c r="AI133" s="146"/>
      <c r="AJ133" s="146"/>
      <c r="AK133" s="146"/>
      <c r="AL133" s="146"/>
      <c r="AM133" s="146"/>
      <c r="AN133" s="146"/>
      <c r="AO133" s="146"/>
      <c r="AP133" s="155"/>
      <c r="AQ133" s="154">
        <f t="shared" si="39"/>
        <v>0</v>
      </c>
      <c r="AR133" s="148"/>
      <c r="AS133" s="148"/>
      <c r="AT133" s="148"/>
      <c r="AU133" s="148"/>
      <c r="AV133" s="153">
        <f t="shared" si="35"/>
        <v>0</v>
      </c>
      <c r="AW133" s="145"/>
      <c r="AX133" s="145"/>
      <c r="AY133" s="145"/>
      <c r="AZ133" s="145"/>
      <c r="BA133" s="154">
        <f t="shared" si="36"/>
        <v>0</v>
      </c>
      <c r="BB133" s="148"/>
      <c r="BC133" s="148"/>
      <c r="BD133" s="148"/>
      <c r="BE133" s="148"/>
      <c r="BF133" s="154">
        <f t="shared" si="37"/>
        <v>0</v>
      </c>
      <c r="BG133" s="148"/>
      <c r="BH133" s="148"/>
      <c r="BI133" s="148"/>
      <c r="BJ133" s="148"/>
    </row>
    <row r="134" spans="1:62" ht="36" hidden="1">
      <c r="A134" s="123" t="s">
        <v>360</v>
      </c>
      <c r="B134" s="14">
        <v>7101</v>
      </c>
      <c r="C134" s="65"/>
      <c r="D134" s="65"/>
      <c r="E134" s="65"/>
      <c r="F134" s="65"/>
      <c r="G134" s="65"/>
      <c r="H134" s="65"/>
      <c r="I134" s="65"/>
      <c r="J134" s="65"/>
      <c r="K134" s="65"/>
      <c r="L134" s="65"/>
      <c r="M134" s="65"/>
      <c r="N134" s="65"/>
      <c r="O134" s="65"/>
      <c r="P134" s="65"/>
      <c r="Q134" s="58"/>
      <c r="R134" s="58"/>
      <c r="S134" s="58"/>
      <c r="T134" s="58"/>
      <c r="U134" s="58"/>
      <c r="V134" s="58"/>
      <c r="W134" s="58"/>
      <c r="X134" s="65"/>
      <c r="Y134" s="65"/>
      <c r="Z134" s="65"/>
      <c r="AA134" s="65"/>
      <c r="AB134" s="65"/>
      <c r="AC134" s="12"/>
      <c r="AD134" s="1"/>
      <c r="AE134" s="12"/>
      <c r="AF134" s="12"/>
      <c r="AG134" s="155">
        <f t="shared" si="38"/>
        <v>0</v>
      </c>
      <c r="AH134" s="155">
        <f t="shared" si="38"/>
        <v>0</v>
      </c>
      <c r="AI134" s="146"/>
      <c r="AJ134" s="146"/>
      <c r="AK134" s="146"/>
      <c r="AL134" s="146"/>
      <c r="AM134" s="146"/>
      <c r="AN134" s="146"/>
      <c r="AO134" s="146"/>
      <c r="AP134" s="155"/>
      <c r="AQ134" s="154">
        <f t="shared" si="39"/>
        <v>0</v>
      </c>
      <c r="AR134" s="148"/>
      <c r="AS134" s="148"/>
      <c r="AT134" s="148"/>
      <c r="AU134" s="148"/>
      <c r="AV134" s="153">
        <f t="shared" si="35"/>
        <v>0</v>
      </c>
      <c r="AW134" s="145"/>
      <c r="AX134" s="145"/>
      <c r="AY134" s="145"/>
      <c r="AZ134" s="145"/>
      <c r="BA134" s="154">
        <f t="shared" si="36"/>
        <v>0</v>
      </c>
      <c r="BB134" s="148"/>
      <c r="BC134" s="148"/>
      <c r="BD134" s="148"/>
      <c r="BE134" s="148"/>
      <c r="BF134" s="154">
        <f t="shared" si="37"/>
        <v>0</v>
      </c>
      <c r="BG134" s="148"/>
      <c r="BH134" s="148"/>
      <c r="BI134" s="148"/>
      <c r="BJ134" s="148"/>
    </row>
    <row r="135" spans="1:62" ht="84" hidden="1">
      <c r="A135" s="111" t="s">
        <v>198</v>
      </c>
      <c r="B135" s="14">
        <v>7200</v>
      </c>
      <c r="C135" s="94" t="s">
        <v>234</v>
      </c>
      <c r="D135" s="92" t="s">
        <v>234</v>
      </c>
      <c r="E135" s="92" t="s">
        <v>234</v>
      </c>
      <c r="F135" s="92" t="s">
        <v>234</v>
      </c>
      <c r="G135" s="92" t="s">
        <v>234</v>
      </c>
      <c r="H135" s="92" t="s">
        <v>234</v>
      </c>
      <c r="I135" s="92" t="s">
        <v>234</v>
      </c>
      <c r="J135" s="92" t="s">
        <v>234</v>
      </c>
      <c r="K135" s="92" t="s">
        <v>234</v>
      </c>
      <c r="L135" s="92" t="s">
        <v>234</v>
      </c>
      <c r="M135" s="92" t="s">
        <v>234</v>
      </c>
      <c r="N135" s="92" t="s">
        <v>234</v>
      </c>
      <c r="O135" s="92" t="s">
        <v>234</v>
      </c>
      <c r="P135" s="92" t="s">
        <v>234</v>
      </c>
      <c r="Q135" s="93" t="s">
        <v>234</v>
      </c>
      <c r="R135" s="93" t="s">
        <v>234</v>
      </c>
      <c r="S135" s="93" t="s">
        <v>234</v>
      </c>
      <c r="T135" s="93" t="s">
        <v>234</v>
      </c>
      <c r="U135" s="93" t="s">
        <v>234</v>
      </c>
      <c r="V135" s="93" t="s">
        <v>234</v>
      </c>
      <c r="W135" s="93" t="s">
        <v>234</v>
      </c>
      <c r="X135" s="92" t="s">
        <v>234</v>
      </c>
      <c r="Y135" s="92" t="s">
        <v>234</v>
      </c>
      <c r="Z135" s="92" t="s">
        <v>234</v>
      </c>
      <c r="AA135" s="92" t="s">
        <v>234</v>
      </c>
      <c r="AB135" s="92" t="s">
        <v>234</v>
      </c>
      <c r="AC135" s="8" t="s">
        <v>234</v>
      </c>
      <c r="AD135" s="8" t="s">
        <v>234</v>
      </c>
      <c r="AE135" s="8"/>
      <c r="AF135" s="8"/>
      <c r="AG135" s="155">
        <f t="shared" si="38"/>
        <v>0</v>
      </c>
      <c r="AH135" s="155">
        <f t="shared" si="38"/>
        <v>0</v>
      </c>
      <c r="AI135" s="146"/>
      <c r="AJ135" s="146"/>
      <c r="AK135" s="146"/>
      <c r="AL135" s="146"/>
      <c r="AM135" s="146"/>
      <c r="AN135" s="146"/>
      <c r="AO135" s="146"/>
      <c r="AP135" s="155"/>
      <c r="AQ135" s="154">
        <f t="shared" si="39"/>
        <v>0</v>
      </c>
      <c r="AR135" s="148"/>
      <c r="AS135" s="148"/>
      <c r="AT135" s="148"/>
      <c r="AU135" s="148"/>
      <c r="AV135" s="153">
        <f t="shared" si="35"/>
        <v>0</v>
      </c>
      <c r="AW135" s="145"/>
      <c r="AX135" s="145"/>
      <c r="AY135" s="145"/>
      <c r="AZ135" s="145"/>
      <c r="BA135" s="154">
        <f t="shared" si="36"/>
        <v>0</v>
      </c>
      <c r="BB135" s="148"/>
      <c r="BC135" s="148"/>
      <c r="BD135" s="148"/>
      <c r="BE135" s="148"/>
      <c r="BF135" s="154">
        <f t="shared" si="37"/>
        <v>0</v>
      </c>
      <c r="BG135" s="148"/>
      <c r="BH135" s="148"/>
      <c r="BI135" s="148"/>
      <c r="BJ135" s="148"/>
    </row>
    <row r="136" spans="1:62" hidden="1">
      <c r="A136" s="112" t="s">
        <v>415</v>
      </c>
      <c r="B136" s="15"/>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16"/>
      <c r="AD136" s="16"/>
      <c r="AE136" s="16"/>
      <c r="AF136" s="16"/>
      <c r="AG136" s="155">
        <f t="shared" si="38"/>
        <v>0</v>
      </c>
      <c r="AH136" s="155">
        <f t="shared" si="38"/>
        <v>0</v>
      </c>
      <c r="AI136" s="152"/>
      <c r="AJ136" s="152"/>
      <c r="AK136" s="152"/>
      <c r="AL136" s="152"/>
      <c r="AM136" s="152"/>
      <c r="AN136" s="152"/>
      <c r="AO136" s="152"/>
      <c r="AP136" s="158"/>
      <c r="AQ136" s="154">
        <f t="shared" si="39"/>
        <v>0</v>
      </c>
      <c r="AR136" s="151"/>
      <c r="AS136" s="151"/>
      <c r="AT136" s="151"/>
      <c r="AU136" s="151"/>
      <c r="AV136" s="153">
        <f t="shared" si="35"/>
        <v>0</v>
      </c>
      <c r="AW136" s="658"/>
      <c r="AX136" s="658"/>
      <c r="AY136" s="658"/>
      <c r="AZ136" s="658"/>
      <c r="BA136" s="154">
        <f t="shared" si="36"/>
        <v>0</v>
      </c>
      <c r="BB136" s="151"/>
      <c r="BC136" s="151"/>
      <c r="BD136" s="151"/>
      <c r="BE136" s="151"/>
      <c r="BF136" s="154">
        <f t="shared" si="37"/>
        <v>0</v>
      </c>
      <c r="BG136" s="151"/>
      <c r="BH136" s="151"/>
      <c r="BI136" s="151"/>
      <c r="BJ136" s="151"/>
    </row>
    <row r="137" spans="1:62" hidden="1">
      <c r="A137" s="113" t="s">
        <v>416</v>
      </c>
      <c r="B137" s="17"/>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18"/>
      <c r="AD137" s="18"/>
      <c r="AE137" s="18"/>
      <c r="AF137" s="18"/>
      <c r="AG137" s="155">
        <f t="shared" si="38"/>
        <v>0</v>
      </c>
      <c r="AH137" s="155">
        <f t="shared" si="38"/>
        <v>0</v>
      </c>
      <c r="AI137" s="155"/>
      <c r="AJ137" s="155"/>
      <c r="AK137" s="155"/>
      <c r="AL137" s="155"/>
      <c r="AM137" s="155"/>
      <c r="AN137" s="155"/>
      <c r="AO137" s="155"/>
      <c r="AP137" s="155"/>
      <c r="AQ137" s="154">
        <f t="shared" si="39"/>
        <v>0</v>
      </c>
      <c r="AR137" s="154"/>
      <c r="AS137" s="154"/>
      <c r="AT137" s="154"/>
      <c r="AU137" s="154"/>
      <c r="AV137" s="153">
        <f t="shared" si="35"/>
        <v>0</v>
      </c>
      <c r="AW137" s="153"/>
      <c r="AX137" s="153"/>
      <c r="AY137" s="153"/>
      <c r="AZ137" s="153"/>
      <c r="BA137" s="154">
        <f t="shared" si="36"/>
        <v>0</v>
      </c>
      <c r="BB137" s="154"/>
      <c r="BC137" s="154"/>
      <c r="BD137" s="154"/>
      <c r="BE137" s="154"/>
      <c r="BF137" s="154">
        <f t="shared" si="37"/>
        <v>0</v>
      </c>
      <c r="BG137" s="154"/>
      <c r="BH137" s="154"/>
      <c r="BI137" s="154"/>
      <c r="BJ137" s="154"/>
    </row>
    <row r="138" spans="1:62" hidden="1">
      <c r="A138" s="111" t="s">
        <v>416</v>
      </c>
      <c r="B138" s="14"/>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12"/>
      <c r="AD138" s="12"/>
      <c r="AE138" s="12"/>
      <c r="AF138" s="12"/>
      <c r="AG138" s="155">
        <f t="shared" si="38"/>
        <v>0</v>
      </c>
      <c r="AH138" s="155">
        <f t="shared" si="38"/>
        <v>0</v>
      </c>
      <c r="AI138" s="146"/>
      <c r="AJ138" s="146"/>
      <c r="AK138" s="146"/>
      <c r="AL138" s="146"/>
      <c r="AM138" s="146"/>
      <c r="AN138" s="146"/>
      <c r="AO138" s="146"/>
      <c r="AP138" s="155"/>
      <c r="AQ138" s="154">
        <f t="shared" si="39"/>
        <v>0</v>
      </c>
      <c r="AR138" s="148"/>
      <c r="AS138" s="148"/>
      <c r="AT138" s="148"/>
      <c r="AU138" s="148"/>
      <c r="AV138" s="153">
        <f t="shared" si="35"/>
        <v>0</v>
      </c>
      <c r="AW138" s="145"/>
      <c r="AX138" s="145"/>
      <c r="AY138" s="145"/>
      <c r="AZ138" s="145"/>
      <c r="BA138" s="154">
        <f t="shared" si="36"/>
        <v>0</v>
      </c>
      <c r="BB138" s="148"/>
      <c r="BC138" s="148"/>
      <c r="BD138" s="148"/>
      <c r="BE138" s="148"/>
      <c r="BF138" s="154">
        <f t="shared" si="37"/>
        <v>0</v>
      </c>
      <c r="BG138" s="148"/>
      <c r="BH138" s="148"/>
      <c r="BI138" s="148"/>
      <c r="BJ138" s="148"/>
    </row>
    <row r="139" spans="1:62" s="40" customFormat="1" ht="132">
      <c r="A139" s="116" t="s">
        <v>203</v>
      </c>
      <c r="B139" s="37">
        <v>7300</v>
      </c>
      <c r="C139" s="95" t="s">
        <v>234</v>
      </c>
      <c r="D139" s="75" t="s">
        <v>234</v>
      </c>
      <c r="E139" s="75" t="s">
        <v>234</v>
      </c>
      <c r="F139" s="75" t="s">
        <v>234</v>
      </c>
      <c r="G139" s="75" t="s">
        <v>234</v>
      </c>
      <c r="H139" s="75" t="s">
        <v>234</v>
      </c>
      <c r="I139" s="75" t="s">
        <v>234</v>
      </c>
      <c r="J139" s="75" t="s">
        <v>234</v>
      </c>
      <c r="K139" s="75" t="s">
        <v>234</v>
      </c>
      <c r="L139" s="75" t="s">
        <v>234</v>
      </c>
      <c r="M139" s="75" t="s">
        <v>234</v>
      </c>
      <c r="N139" s="75" t="s">
        <v>234</v>
      </c>
      <c r="O139" s="75" t="s">
        <v>234</v>
      </c>
      <c r="P139" s="75" t="s">
        <v>234</v>
      </c>
      <c r="Q139" s="76" t="s">
        <v>234</v>
      </c>
      <c r="R139" s="76" t="s">
        <v>234</v>
      </c>
      <c r="S139" s="76" t="s">
        <v>234</v>
      </c>
      <c r="T139" s="76" t="s">
        <v>234</v>
      </c>
      <c r="U139" s="76" t="s">
        <v>234</v>
      </c>
      <c r="V139" s="76" t="s">
        <v>234</v>
      </c>
      <c r="W139" s="76" t="s">
        <v>234</v>
      </c>
      <c r="X139" s="75" t="s">
        <v>234</v>
      </c>
      <c r="Y139" s="75" t="s">
        <v>234</v>
      </c>
      <c r="Z139" s="75" t="s">
        <v>234</v>
      </c>
      <c r="AA139" s="75" t="s">
        <v>234</v>
      </c>
      <c r="AB139" s="75" t="s">
        <v>234</v>
      </c>
      <c r="AC139" s="38" t="s">
        <v>234</v>
      </c>
      <c r="AD139" s="38" t="s">
        <v>234</v>
      </c>
      <c r="AE139" s="38"/>
      <c r="AF139" s="38"/>
      <c r="AG139" s="161">
        <f t="shared" si="38"/>
        <v>224.2</v>
      </c>
      <c r="AH139" s="155">
        <f t="shared" si="38"/>
        <v>224.2</v>
      </c>
      <c r="AI139" s="150">
        <f t="shared" ref="AI139:AT139" si="40">AI140+AI150</f>
        <v>224.2</v>
      </c>
      <c r="AJ139" s="150">
        <f t="shared" si="40"/>
        <v>224.2</v>
      </c>
      <c r="AK139" s="150">
        <f t="shared" si="40"/>
        <v>0</v>
      </c>
      <c r="AL139" s="150"/>
      <c r="AM139" s="150">
        <f t="shared" si="40"/>
        <v>0</v>
      </c>
      <c r="AN139" s="150"/>
      <c r="AO139" s="150"/>
      <c r="AP139" s="161"/>
      <c r="AQ139" s="160">
        <f t="shared" si="39"/>
        <v>204.5</v>
      </c>
      <c r="AR139" s="149">
        <f t="shared" si="40"/>
        <v>204.5</v>
      </c>
      <c r="AS139" s="149">
        <f t="shared" si="40"/>
        <v>0</v>
      </c>
      <c r="AT139" s="149">
        <f t="shared" si="40"/>
        <v>0</v>
      </c>
      <c r="AU139" s="149"/>
      <c r="AV139" s="162">
        <f t="shared" si="35"/>
        <v>210.3</v>
      </c>
      <c r="AW139" s="657">
        <f>AW140+AW150</f>
        <v>210.3</v>
      </c>
      <c r="AX139" s="657">
        <f>AX140+AX150</f>
        <v>0</v>
      </c>
      <c r="AY139" s="657">
        <f>AY140+AY150</f>
        <v>0</v>
      </c>
      <c r="AZ139" s="657"/>
      <c r="BA139" s="160">
        <f t="shared" si="36"/>
        <v>218.1</v>
      </c>
      <c r="BB139" s="149">
        <f>BB140+BB150</f>
        <v>218.1</v>
      </c>
      <c r="BC139" s="149">
        <f>BC140+BC150</f>
        <v>0</v>
      </c>
      <c r="BD139" s="149">
        <f>BD140+BD150</f>
        <v>0</v>
      </c>
      <c r="BE139" s="149"/>
      <c r="BF139" s="160">
        <f t="shared" si="37"/>
        <v>218.1</v>
      </c>
      <c r="BG139" s="149">
        <f>BG140+BG150</f>
        <v>218.1</v>
      </c>
      <c r="BH139" s="149">
        <f>BH140+BH150</f>
        <v>0</v>
      </c>
      <c r="BI139" s="149">
        <f>BI140+BI150</f>
        <v>0</v>
      </c>
      <c r="BJ139" s="149"/>
    </row>
    <row r="140" spans="1:62" ht="36">
      <c r="A140" s="111" t="s">
        <v>356</v>
      </c>
      <c r="B140" s="14">
        <v>7301</v>
      </c>
      <c r="C140" s="96" t="s">
        <v>234</v>
      </c>
      <c r="D140" s="92" t="s">
        <v>234</v>
      </c>
      <c r="E140" s="92" t="s">
        <v>234</v>
      </c>
      <c r="F140" s="92" t="s">
        <v>234</v>
      </c>
      <c r="G140" s="92" t="s">
        <v>234</v>
      </c>
      <c r="H140" s="92" t="s">
        <v>234</v>
      </c>
      <c r="I140" s="92" t="s">
        <v>234</v>
      </c>
      <c r="J140" s="92" t="s">
        <v>234</v>
      </c>
      <c r="K140" s="92" t="s">
        <v>234</v>
      </c>
      <c r="L140" s="92" t="s">
        <v>234</v>
      </c>
      <c r="M140" s="92" t="s">
        <v>234</v>
      </c>
      <c r="N140" s="92" t="s">
        <v>234</v>
      </c>
      <c r="O140" s="92" t="s">
        <v>234</v>
      </c>
      <c r="P140" s="92" t="s">
        <v>234</v>
      </c>
      <c r="Q140" s="93" t="s">
        <v>234</v>
      </c>
      <c r="R140" s="93" t="s">
        <v>234</v>
      </c>
      <c r="S140" s="93" t="s">
        <v>234</v>
      </c>
      <c r="T140" s="93" t="s">
        <v>234</v>
      </c>
      <c r="U140" s="93" t="s">
        <v>234</v>
      </c>
      <c r="V140" s="93" t="s">
        <v>234</v>
      </c>
      <c r="W140" s="93" t="s">
        <v>234</v>
      </c>
      <c r="X140" s="92" t="s">
        <v>234</v>
      </c>
      <c r="Y140" s="92" t="s">
        <v>234</v>
      </c>
      <c r="Z140" s="92" t="s">
        <v>234</v>
      </c>
      <c r="AA140" s="92" t="s">
        <v>234</v>
      </c>
      <c r="AB140" s="92" t="s">
        <v>234</v>
      </c>
      <c r="AC140" s="8" t="s">
        <v>234</v>
      </c>
      <c r="AD140" s="8" t="s">
        <v>234</v>
      </c>
      <c r="AE140" s="8"/>
      <c r="AF140" s="8"/>
      <c r="AG140" s="155">
        <f t="shared" si="38"/>
        <v>224.2</v>
      </c>
      <c r="AH140" s="155">
        <f t="shared" si="38"/>
        <v>224.2</v>
      </c>
      <c r="AI140" s="146">
        <f t="shared" ref="AI140:AT140" si="41">AI143+AI148</f>
        <v>224.2</v>
      </c>
      <c r="AJ140" s="146">
        <f t="shared" si="41"/>
        <v>224.2</v>
      </c>
      <c r="AK140" s="146">
        <f t="shared" si="41"/>
        <v>0</v>
      </c>
      <c r="AL140" s="146"/>
      <c r="AM140" s="146">
        <f t="shared" si="41"/>
        <v>0</v>
      </c>
      <c r="AN140" s="146"/>
      <c r="AO140" s="146"/>
      <c r="AP140" s="155"/>
      <c r="AQ140" s="154">
        <f t="shared" si="39"/>
        <v>204.5</v>
      </c>
      <c r="AR140" s="148">
        <f t="shared" si="41"/>
        <v>204.5</v>
      </c>
      <c r="AS140" s="148">
        <f t="shared" si="41"/>
        <v>0</v>
      </c>
      <c r="AT140" s="148">
        <f t="shared" si="41"/>
        <v>0</v>
      </c>
      <c r="AU140" s="148"/>
      <c r="AV140" s="153">
        <f t="shared" si="35"/>
        <v>210.3</v>
      </c>
      <c r="AW140" s="145">
        <f>AW143+AW148</f>
        <v>210.3</v>
      </c>
      <c r="AX140" s="145">
        <f>AX143+AX148</f>
        <v>0</v>
      </c>
      <c r="AY140" s="145">
        <f>AY143+AY148</f>
        <v>0</v>
      </c>
      <c r="AZ140" s="145"/>
      <c r="BA140" s="154">
        <f t="shared" si="36"/>
        <v>218.1</v>
      </c>
      <c r="BB140" s="148">
        <f>BB143+BB148</f>
        <v>218.1</v>
      </c>
      <c r="BC140" s="148">
        <f>BC143+BC148</f>
        <v>0</v>
      </c>
      <c r="BD140" s="148">
        <f>BD143+BD148</f>
        <v>0</v>
      </c>
      <c r="BE140" s="148"/>
      <c r="BF140" s="154">
        <f t="shared" si="37"/>
        <v>218.1</v>
      </c>
      <c r="BG140" s="148">
        <f>BG143+BG148</f>
        <v>218.1</v>
      </c>
      <c r="BH140" s="148">
        <f>BH143+BH148</f>
        <v>0</v>
      </c>
      <c r="BI140" s="148">
        <f>BI143+BI148</f>
        <v>0</v>
      </c>
      <c r="BJ140" s="148"/>
    </row>
    <row r="141" spans="1:62" hidden="1">
      <c r="A141" s="112" t="s">
        <v>415</v>
      </c>
      <c r="B141" s="15"/>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16"/>
      <c r="AD141" s="16"/>
      <c r="AE141" s="16"/>
      <c r="AF141" s="16"/>
      <c r="AG141" s="155">
        <f t="shared" si="38"/>
        <v>0</v>
      </c>
      <c r="AH141" s="155">
        <f t="shared" si="38"/>
        <v>0</v>
      </c>
      <c r="AI141" s="152"/>
      <c r="AJ141" s="152"/>
      <c r="AK141" s="152"/>
      <c r="AL141" s="152"/>
      <c r="AM141" s="152"/>
      <c r="AN141" s="152"/>
      <c r="AO141" s="152"/>
      <c r="AP141" s="158"/>
      <c r="AQ141" s="154">
        <f t="shared" si="39"/>
        <v>0</v>
      </c>
      <c r="AR141" s="151"/>
      <c r="AS141" s="151"/>
      <c r="AT141" s="151"/>
      <c r="AU141" s="151"/>
      <c r="AV141" s="153">
        <f t="shared" si="35"/>
        <v>0</v>
      </c>
      <c r="AW141" s="658"/>
      <c r="AX141" s="658"/>
      <c r="AY141" s="658"/>
      <c r="AZ141" s="658"/>
      <c r="BA141" s="154">
        <f t="shared" si="36"/>
        <v>0</v>
      </c>
      <c r="BB141" s="151"/>
      <c r="BC141" s="151"/>
      <c r="BD141" s="151"/>
      <c r="BE141" s="151"/>
      <c r="BF141" s="154">
        <f t="shared" si="37"/>
        <v>0</v>
      </c>
      <c r="BG141" s="151"/>
      <c r="BH141" s="151"/>
      <c r="BI141" s="151"/>
      <c r="BJ141" s="151"/>
    </row>
    <row r="142" spans="1:62" hidden="1">
      <c r="A142" s="113" t="s">
        <v>416</v>
      </c>
      <c r="B142" s="17"/>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18"/>
      <c r="AD142" s="18"/>
      <c r="AE142" s="18"/>
      <c r="AF142" s="18"/>
      <c r="AG142" s="155">
        <f t="shared" si="38"/>
        <v>0</v>
      </c>
      <c r="AH142" s="155">
        <f t="shared" si="38"/>
        <v>0</v>
      </c>
      <c r="AI142" s="155"/>
      <c r="AJ142" s="155"/>
      <c r="AK142" s="155"/>
      <c r="AL142" s="155"/>
      <c r="AM142" s="155"/>
      <c r="AN142" s="155"/>
      <c r="AO142" s="155"/>
      <c r="AP142" s="155"/>
      <c r="AQ142" s="154">
        <f t="shared" si="39"/>
        <v>0</v>
      </c>
      <c r="AR142" s="154"/>
      <c r="AS142" s="154"/>
      <c r="AT142" s="154"/>
      <c r="AU142" s="154"/>
      <c r="AV142" s="153">
        <f t="shared" si="35"/>
        <v>0</v>
      </c>
      <c r="AW142" s="153"/>
      <c r="AX142" s="153"/>
      <c r="AY142" s="153"/>
      <c r="AZ142" s="153"/>
      <c r="BA142" s="154">
        <f t="shared" si="36"/>
        <v>0</v>
      </c>
      <c r="BB142" s="154"/>
      <c r="BC142" s="154"/>
      <c r="BD142" s="154"/>
      <c r="BE142" s="154"/>
      <c r="BF142" s="154">
        <f t="shared" si="37"/>
        <v>0</v>
      </c>
      <c r="BG142" s="154"/>
      <c r="BH142" s="154"/>
      <c r="BI142" s="154"/>
      <c r="BJ142" s="154"/>
    </row>
    <row r="143" spans="1:62" ht="27.75" customHeight="1">
      <c r="A143" s="890" t="s">
        <v>450</v>
      </c>
      <c r="B143" s="891">
        <v>7304</v>
      </c>
      <c r="C143" s="738" t="s">
        <v>405</v>
      </c>
      <c r="D143" s="735" t="s">
        <v>284</v>
      </c>
      <c r="E143" s="722" t="s">
        <v>406</v>
      </c>
      <c r="F143" s="58"/>
      <c r="G143" s="58"/>
      <c r="H143" s="58"/>
      <c r="I143" s="58"/>
      <c r="J143" s="58"/>
      <c r="K143" s="58"/>
      <c r="L143" s="58"/>
      <c r="M143" s="931" t="s">
        <v>372</v>
      </c>
      <c r="N143" s="59" t="s">
        <v>284</v>
      </c>
      <c r="O143" s="59" t="s">
        <v>373</v>
      </c>
      <c r="P143" s="58">
        <v>29</v>
      </c>
      <c r="Q143" s="58"/>
      <c r="R143" s="58"/>
      <c r="S143" s="58"/>
      <c r="T143" s="58"/>
      <c r="U143" s="58"/>
      <c r="V143" s="58"/>
      <c r="W143" s="738" t="s">
        <v>344</v>
      </c>
      <c r="X143" s="735" t="s">
        <v>235</v>
      </c>
      <c r="Y143" s="735" t="s">
        <v>469</v>
      </c>
      <c r="Z143" s="1041" t="s">
        <v>499</v>
      </c>
      <c r="AA143" s="921" t="s">
        <v>284</v>
      </c>
      <c r="AB143" s="921" t="s">
        <v>368</v>
      </c>
      <c r="AC143" s="18"/>
      <c r="AD143" s="18" t="s">
        <v>411</v>
      </c>
      <c r="AE143" s="18"/>
      <c r="AF143" s="18"/>
      <c r="AG143" s="155">
        <f t="shared" si="38"/>
        <v>224.2</v>
      </c>
      <c r="AH143" s="155">
        <f t="shared" si="38"/>
        <v>224.2</v>
      </c>
      <c r="AI143" s="155">
        <f>AI144+AI145</f>
        <v>224.2</v>
      </c>
      <c r="AJ143" s="155">
        <f>AJ144+AJ145</f>
        <v>224.2</v>
      </c>
      <c r="AK143" s="155"/>
      <c r="AL143" s="155"/>
      <c r="AM143" s="155"/>
      <c r="AN143" s="155"/>
      <c r="AO143" s="155"/>
      <c r="AP143" s="155"/>
      <c r="AQ143" s="154">
        <f t="shared" si="39"/>
        <v>204.5</v>
      </c>
      <c r="AR143" s="154">
        <f>AR144+AR145</f>
        <v>204.5</v>
      </c>
      <c r="AS143" s="154"/>
      <c r="AT143" s="154"/>
      <c r="AU143" s="154"/>
      <c r="AV143" s="153">
        <f t="shared" si="35"/>
        <v>210.3</v>
      </c>
      <c r="AW143" s="153">
        <f>AW144+AW145</f>
        <v>210.3</v>
      </c>
      <c r="AX143" s="153"/>
      <c r="AY143" s="153"/>
      <c r="AZ143" s="153"/>
      <c r="BA143" s="154">
        <f t="shared" si="36"/>
        <v>218.1</v>
      </c>
      <c r="BB143" s="154">
        <f>BB144+BB145</f>
        <v>218.1</v>
      </c>
      <c r="BC143" s="154"/>
      <c r="BD143" s="154"/>
      <c r="BE143" s="154"/>
      <c r="BF143" s="154">
        <f t="shared" si="37"/>
        <v>218.1</v>
      </c>
      <c r="BG143" s="154">
        <f>BG144+BG145</f>
        <v>218.1</v>
      </c>
      <c r="BH143" s="154"/>
      <c r="BI143" s="154"/>
      <c r="BJ143" s="154"/>
    </row>
    <row r="144" spans="1:62">
      <c r="A144" s="888"/>
      <c r="B144" s="892"/>
      <c r="C144" s="739"/>
      <c r="D144" s="736"/>
      <c r="E144" s="723"/>
      <c r="F144" s="58"/>
      <c r="G144" s="58"/>
      <c r="H144" s="58"/>
      <c r="I144" s="58"/>
      <c r="J144" s="58"/>
      <c r="K144" s="58"/>
      <c r="L144" s="58"/>
      <c r="M144" s="932"/>
      <c r="N144" s="59"/>
      <c r="O144" s="59"/>
      <c r="P144" s="58"/>
      <c r="Q144" s="58"/>
      <c r="R144" s="58"/>
      <c r="S144" s="58"/>
      <c r="T144" s="58"/>
      <c r="U144" s="58"/>
      <c r="V144" s="58"/>
      <c r="W144" s="739"/>
      <c r="X144" s="736"/>
      <c r="Y144" s="736"/>
      <c r="Z144" s="1042"/>
      <c r="AA144" s="922"/>
      <c r="AB144" s="922"/>
      <c r="AC144" s="18"/>
      <c r="AD144" s="18" t="s">
        <v>411</v>
      </c>
      <c r="AE144" s="18" t="s">
        <v>274</v>
      </c>
      <c r="AF144" s="18" t="s">
        <v>266</v>
      </c>
      <c r="AG144" s="155">
        <f t="shared" si="38"/>
        <v>196.5</v>
      </c>
      <c r="AH144" s="155">
        <f t="shared" si="38"/>
        <v>196.5</v>
      </c>
      <c r="AI144" s="155">
        <v>196.5</v>
      </c>
      <c r="AJ144" s="155">
        <v>196.5</v>
      </c>
      <c r="AK144" s="155"/>
      <c r="AL144" s="155"/>
      <c r="AM144" s="155"/>
      <c r="AN144" s="155"/>
      <c r="AO144" s="155"/>
      <c r="AP144" s="155"/>
      <c r="AQ144" s="154">
        <f t="shared" si="39"/>
        <v>199.9</v>
      </c>
      <c r="AR144" s="154">
        <v>199.9</v>
      </c>
      <c r="AS144" s="154"/>
      <c r="AT144" s="154"/>
      <c r="AU144" s="154"/>
      <c r="AV144" s="153">
        <f t="shared" si="35"/>
        <v>209.5</v>
      </c>
      <c r="AW144" s="153">
        <v>209.5</v>
      </c>
      <c r="AX144" s="153"/>
      <c r="AY144" s="153"/>
      <c r="AZ144" s="153"/>
      <c r="BA144" s="154">
        <f t="shared" si="36"/>
        <v>215.4</v>
      </c>
      <c r="BB144" s="154">
        <v>215.4</v>
      </c>
      <c r="BC144" s="154"/>
      <c r="BD144" s="154"/>
      <c r="BE144" s="154"/>
      <c r="BF144" s="154">
        <f t="shared" si="37"/>
        <v>215.4</v>
      </c>
      <c r="BG144" s="154">
        <v>215.4</v>
      </c>
      <c r="BH144" s="154"/>
      <c r="BI144" s="154"/>
      <c r="BJ144" s="154"/>
    </row>
    <row r="145" spans="1:62" ht="126.75" customHeight="1" thickBot="1">
      <c r="A145" s="889"/>
      <c r="B145" s="893"/>
      <c r="C145" s="869"/>
      <c r="D145" s="877"/>
      <c r="E145" s="868"/>
      <c r="F145" s="58"/>
      <c r="G145" s="58"/>
      <c r="H145" s="58"/>
      <c r="I145" s="58"/>
      <c r="J145" s="58"/>
      <c r="K145" s="58"/>
      <c r="L145" s="58"/>
      <c r="M145" s="933"/>
      <c r="N145" s="59"/>
      <c r="O145" s="59"/>
      <c r="P145" s="58"/>
      <c r="Q145" s="58"/>
      <c r="R145" s="58"/>
      <c r="S145" s="58"/>
      <c r="T145" s="58"/>
      <c r="U145" s="58"/>
      <c r="V145" s="58"/>
      <c r="W145" s="869"/>
      <c r="X145" s="877"/>
      <c r="Y145" s="877"/>
      <c r="Z145" s="1042"/>
      <c r="AA145" s="922"/>
      <c r="AB145" s="922"/>
      <c r="AC145" s="18"/>
      <c r="AD145" s="18" t="s">
        <v>411</v>
      </c>
      <c r="AE145" s="18" t="s">
        <v>274</v>
      </c>
      <c r="AF145" s="18" t="s">
        <v>272</v>
      </c>
      <c r="AG145" s="155">
        <f t="shared" si="38"/>
        <v>27.7</v>
      </c>
      <c r="AH145" s="155">
        <f t="shared" si="38"/>
        <v>27.7</v>
      </c>
      <c r="AI145" s="155">
        <v>27.7</v>
      </c>
      <c r="AJ145" s="155">
        <v>27.7</v>
      </c>
      <c r="AK145" s="155"/>
      <c r="AL145" s="155"/>
      <c r="AM145" s="155"/>
      <c r="AN145" s="155"/>
      <c r="AO145" s="155"/>
      <c r="AP145" s="155"/>
      <c r="AQ145" s="154">
        <f t="shared" si="39"/>
        <v>4.5999999999999996</v>
      </c>
      <c r="AR145" s="154">
        <v>4.5999999999999996</v>
      </c>
      <c r="AS145" s="154"/>
      <c r="AT145" s="154"/>
      <c r="AU145" s="154"/>
      <c r="AV145" s="153">
        <f t="shared" si="35"/>
        <v>0.8</v>
      </c>
      <c r="AW145" s="153">
        <v>0.8</v>
      </c>
      <c r="AX145" s="153"/>
      <c r="AY145" s="153"/>
      <c r="AZ145" s="153"/>
      <c r="BA145" s="154">
        <f t="shared" si="36"/>
        <v>2.7</v>
      </c>
      <c r="BB145" s="154">
        <v>2.7</v>
      </c>
      <c r="BC145" s="154"/>
      <c r="BD145" s="154"/>
      <c r="BE145" s="154"/>
      <c r="BF145" s="154">
        <f t="shared" si="37"/>
        <v>2.7</v>
      </c>
      <c r="BG145" s="154">
        <v>2.7</v>
      </c>
      <c r="BH145" s="154"/>
      <c r="BI145" s="154"/>
      <c r="BJ145" s="154"/>
    </row>
    <row r="146" spans="1:62" ht="24.75" thickBot="1">
      <c r="A146" s="124" t="s">
        <v>319</v>
      </c>
      <c r="B146" s="17">
        <v>7400</v>
      </c>
      <c r="C146" s="97"/>
      <c r="D146" s="57"/>
      <c r="E146" s="57"/>
      <c r="F146" s="58"/>
      <c r="G146" s="58"/>
      <c r="H146" s="58"/>
      <c r="I146" s="58"/>
      <c r="J146" s="58"/>
      <c r="K146" s="58"/>
      <c r="L146" s="58"/>
      <c r="M146" s="60"/>
      <c r="N146" s="59"/>
      <c r="O146" s="59"/>
      <c r="P146" s="58"/>
      <c r="Q146" s="58"/>
      <c r="R146" s="58"/>
      <c r="S146" s="58"/>
      <c r="T146" s="58"/>
      <c r="U146" s="58"/>
      <c r="V146" s="58"/>
      <c r="W146" s="97"/>
      <c r="X146" s="57"/>
      <c r="Y146" s="57"/>
      <c r="Z146" s="62"/>
      <c r="AA146" s="62"/>
      <c r="AB146" s="62"/>
      <c r="AC146" s="18"/>
      <c r="AD146" s="18"/>
      <c r="AE146" s="18"/>
      <c r="AF146" s="18"/>
      <c r="AG146" s="155">
        <f t="shared" si="38"/>
        <v>0</v>
      </c>
      <c r="AH146" s="155">
        <f t="shared" si="38"/>
        <v>0</v>
      </c>
      <c r="AI146" s="155"/>
      <c r="AJ146" s="155"/>
      <c r="AK146" s="155"/>
      <c r="AL146" s="155"/>
      <c r="AM146" s="155"/>
      <c r="AN146" s="155"/>
      <c r="AO146" s="155"/>
      <c r="AP146" s="155"/>
      <c r="AQ146" s="154">
        <f t="shared" si="39"/>
        <v>0</v>
      </c>
      <c r="AR146" s="154"/>
      <c r="AS146" s="154"/>
      <c r="AT146" s="154"/>
      <c r="AU146" s="154"/>
      <c r="AV146" s="153">
        <f t="shared" si="35"/>
        <v>0</v>
      </c>
      <c r="AW146" s="153"/>
      <c r="AX146" s="153"/>
      <c r="AY146" s="153"/>
      <c r="AZ146" s="153"/>
      <c r="BA146" s="154">
        <f t="shared" ref="BA146:BA156" si="42">BB146+BC146+BD146+BE146</f>
        <v>0</v>
      </c>
      <c r="BB146" s="154"/>
      <c r="BC146" s="154"/>
      <c r="BD146" s="154"/>
      <c r="BE146" s="154"/>
      <c r="BF146" s="154">
        <f t="shared" si="37"/>
        <v>0</v>
      </c>
      <c r="BG146" s="154"/>
      <c r="BH146" s="154"/>
      <c r="BI146" s="154"/>
      <c r="BJ146" s="154"/>
    </row>
    <row r="147" spans="1:62" hidden="1">
      <c r="A147" s="125"/>
      <c r="B147" s="17"/>
      <c r="C147" s="97"/>
      <c r="D147" s="57"/>
      <c r="E147" s="57"/>
      <c r="F147" s="58"/>
      <c r="G147" s="58"/>
      <c r="H147" s="58"/>
      <c r="I147" s="58"/>
      <c r="J147" s="58"/>
      <c r="K147" s="58"/>
      <c r="L147" s="58"/>
      <c r="M147" s="60"/>
      <c r="N147" s="59"/>
      <c r="O147" s="59"/>
      <c r="P147" s="58"/>
      <c r="Q147" s="58"/>
      <c r="R147" s="58"/>
      <c r="S147" s="58"/>
      <c r="T147" s="58"/>
      <c r="U147" s="58"/>
      <c r="V147" s="58"/>
      <c r="W147" s="97"/>
      <c r="X147" s="57"/>
      <c r="Y147" s="57"/>
      <c r="Z147" s="62"/>
      <c r="AA147" s="62"/>
      <c r="AB147" s="62"/>
      <c r="AC147" s="18"/>
      <c r="AD147" s="18"/>
      <c r="AE147" s="18"/>
      <c r="AF147" s="18"/>
      <c r="AG147" s="155">
        <f t="shared" si="38"/>
        <v>0</v>
      </c>
      <c r="AH147" s="155">
        <f t="shared" si="38"/>
        <v>0</v>
      </c>
      <c r="AI147" s="155"/>
      <c r="AJ147" s="155"/>
      <c r="AK147" s="155"/>
      <c r="AL147" s="155"/>
      <c r="AM147" s="155"/>
      <c r="AN147" s="155"/>
      <c r="AO147" s="155"/>
      <c r="AP147" s="155"/>
      <c r="AQ147" s="154">
        <f t="shared" si="39"/>
        <v>0</v>
      </c>
      <c r="AR147" s="154"/>
      <c r="AS147" s="154"/>
      <c r="AT147" s="154"/>
      <c r="AU147" s="154"/>
      <c r="AV147" s="153">
        <f t="shared" si="35"/>
        <v>0</v>
      </c>
      <c r="AW147" s="153"/>
      <c r="AX147" s="153"/>
      <c r="AY147" s="153"/>
      <c r="AZ147" s="153"/>
      <c r="BA147" s="154">
        <f t="shared" si="42"/>
        <v>0</v>
      </c>
      <c r="BB147" s="154"/>
      <c r="BC147" s="154"/>
      <c r="BD147" s="154"/>
      <c r="BE147" s="154"/>
      <c r="BF147" s="154">
        <f t="shared" si="37"/>
        <v>0</v>
      </c>
      <c r="BG147" s="154"/>
      <c r="BH147" s="154"/>
      <c r="BI147" s="154"/>
      <c r="BJ147" s="154"/>
    </row>
    <row r="148" spans="1:62" ht="138" hidden="1" customHeight="1">
      <c r="A148" s="111" t="s">
        <v>361</v>
      </c>
      <c r="B148" s="17">
        <v>7454</v>
      </c>
      <c r="C148" s="57" t="s">
        <v>452</v>
      </c>
      <c r="D148" s="57" t="s">
        <v>245</v>
      </c>
      <c r="E148" s="57" t="s">
        <v>453</v>
      </c>
      <c r="F148" s="58"/>
      <c r="G148" s="58"/>
      <c r="H148" s="58"/>
      <c r="I148" s="58"/>
      <c r="J148" s="58"/>
      <c r="K148" s="58"/>
      <c r="L148" s="58"/>
      <c r="M148" s="63" t="s">
        <v>342</v>
      </c>
      <c r="N148" s="65" t="s">
        <v>284</v>
      </c>
      <c r="O148" s="59" t="s">
        <v>343</v>
      </c>
      <c r="P148" s="58">
        <v>17</v>
      </c>
      <c r="Q148" s="58"/>
      <c r="R148" s="58"/>
      <c r="S148" s="58"/>
      <c r="T148" s="58"/>
      <c r="U148" s="58"/>
      <c r="V148" s="58"/>
      <c r="W148" s="57" t="s">
        <v>344</v>
      </c>
      <c r="X148" s="57" t="s">
        <v>235</v>
      </c>
      <c r="Y148" s="57" t="s">
        <v>469</v>
      </c>
      <c r="Z148" s="79" t="s">
        <v>477</v>
      </c>
      <c r="AA148" s="80" t="s">
        <v>418</v>
      </c>
      <c r="AB148" s="80" t="s">
        <v>478</v>
      </c>
      <c r="AC148" s="18"/>
      <c r="AD148" s="18" t="s">
        <v>483</v>
      </c>
      <c r="AE148" s="18" t="s">
        <v>273</v>
      </c>
      <c r="AF148" s="18" t="s">
        <v>246</v>
      </c>
      <c r="AG148" s="155">
        <f t="shared" si="38"/>
        <v>0</v>
      </c>
      <c r="AH148" s="155">
        <f t="shared" si="38"/>
        <v>0</v>
      </c>
      <c r="AI148" s="155"/>
      <c r="AJ148" s="155"/>
      <c r="AK148" s="155"/>
      <c r="AL148" s="155"/>
      <c r="AM148" s="155"/>
      <c r="AN148" s="155"/>
      <c r="AO148" s="155"/>
      <c r="AP148" s="155"/>
      <c r="AQ148" s="154">
        <f t="shared" si="39"/>
        <v>0</v>
      </c>
      <c r="AR148" s="154"/>
      <c r="AS148" s="154"/>
      <c r="AT148" s="154"/>
      <c r="AU148" s="154"/>
      <c r="AV148" s="153">
        <f t="shared" si="35"/>
        <v>0</v>
      </c>
      <c r="AW148" s="153"/>
      <c r="AX148" s="153"/>
      <c r="AY148" s="153"/>
      <c r="AZ148" s="153"/>
      <c r="BA148" s="154">
        <f t="shared" si="42"/>
        <v>0</v>
      </c>
      <c r="BB148" s="154"/>
      <c r="BC148" s="154"/>
      <c r="BD148" s="154"/>
      <c r="BE148" s="154"/>
      <c r="BF148" s="154">
        <f t="shared" si="37"/>
        <v>0</v>
      </c>
      <c r="BG148" s="154"/>
      <c r="BH148" s="154"/>
      <c r="BI148" s="154"/>
      <c r="BJ148" s="154"/>
    </row>
    <row r="149" spans="1:62" hidden="1">
      <c r="A149" s="111"/>
      <c r="B149" s="14"/>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12"/>
      <c r="AD149" s="12"/>
      <c r="AE149" s="12"/>
      <c r="AF149" s="12"/>
      <c r="AG149" s="155">
        <f t="shared" si="38"/>
        <v>0</v>
      </c>
      <c r="AH149" s="155">
        <f t="shared" si="38"/>
        <v>0</v>
      </c>
      <c r="AI149" s="146"/>
      <c r="AJ149" s="146"/>
      <c r="AK149" s="146"/>
      <c r="AL149" s="146"/>
      <c r="AM149" s="146"/>
      <c r="AN149" s="146"/>
      <c r="AO149" s="146"/>
      <c r="AP149" s="155"/>
      <c r="AQ149" s="154">
        <f t="shared" si="39"/>
        <v>0</v>
      </c>
      <c r="AR149" s="148"/>
      <c r="AS149" s="148"/>
      <c r="AT149" s="148"/>
      <c r="AU149" s="148"/>
      <c r="AV149" s="153">
        <f t="shared" si="35"/>
        <v>0</v>
      </c>
      <c r="AW149" s="145"/>
      <c r="AX149" s="145"/>
      <c r="AY149" s="145"/>
      <c r="AZ149" s="145"/>
      <c r="BA149" s="154">
        <f t="shared" si="42"/>
        <v>0</v>
      </c>
      <c r="BB149" s="148"/>
      <c r="BC149" s="148"/>
      <c r="BD149" s="148"/>
      <c r="BE149" s="148"/>
      <c r="BF149" s="154">
        <f t="shared" si="37"/>
        <v>0</v>
      </c>
      <c r="BG149" s="148"/>
      <c r="BH149" s="148"/>
      <c r="BI149" s="148"/>
      <c r="BJ149" s="148"/>
    </row>
    <row r="150" spans="1:62" ht="36">
      <c r="A150" s="111" t="s">
        <v>204</v>
      </c>
      <c r="B150" s="14">
        <v>7500</v>
      </c>
      <c r="C150" s="96" t="s">
        <v>234</v>
      </c>
      <c r="D150" s="92" t="s">
        <v>234</v>
      </c>
      <c r="E150" s="92" t="s">
        <v>234</v>
      </c>
      <c r="F150" s="92" t="s">
        <v>234</v>
      </c>
      <c r="G150" s="92" t="s">
        <v>234</v>
      </c>
      <c r="H150" s="92" t="s">
        <v>234</v>
      </c>
      <c r="I150" s="92" t="s">
        <v>234</v>
      </c>
      <c r="J150" s="92" t="s">
        <v>234</v>
      </c>
      <c r="K150" s="92" t="s">
        <v>234</v>
      </c>
      <c r="L150" s="92" t="s">
        <v>234</v>
      </c>
      <c r="M150" s="92" t="s">
        <v>234</v>
      </c>
      <c r="N150" s="92" t="s">
        <v>234</v>
      </c>
      <c r="O150" s="92" t="s">
        <v>234</v>
      </c>
      <c r="P150" s="92" t="s">
        <v>234</v>
      </c>
      <c r="Q150" s="93" t="s">
        <v>234</v>
      </c>
      <c r="R150" s="93" t="s">
        <v>234</v>
      </c>
      <c r="S150" s="93" t="s">
        <v>234</v>
      </c>
      <c r="T150" s="93" t="s">
        <v>234</v>
      </c>
      <c r="U150" s="93" t="s">
        <v>234</v>
      </c>
      <c r="V150" s="93" t="s">
        <v>234</v>
      </c>
      <c r="W150" s="93" t="s">
        <v>234</v>
      </c>
      <c r="X150" s="92" t="s">
        <v>234</v>
      </c>
      <c r="Y150" s="92" t="s">
        <v>234</v>
      </c>
      <c r="Z150" s="92" t="s">
        <v>234</v>
      </c>
      <c r="AA150" s="92" t="s">
        <v>234</v>
      </c>
      <c r="AB150" s="92" t="s">
        <v>234</v>
      </c>
      <c r="AC150" s="8" t="s">
        <v>234</v>
      </c>
      <c r="AD150" s="8" t="s">
        <v>234</v>
      </c>
      <c r="AE150" s="8"/>
      <c r="AF150" s="8"/>
      <c r="AG150" s="155">
        <f t="shared" si="38"/>
        <v>0</v>
      </c>
      <c r="AH150" s="155">
        <f t="shared" si="38"/>
        <v>0</v>
      </c>
      <c r="AI150" s="146"/>
      <c r="AJ150" s="146"/>
      <c r="AK150" s="146"/>
      <c r="AL150" s="146"/>
      <c r="AM150" s="146"/>
      <c r="AN150" s="146"/>
      <c r="AO150" s="146"/>
      <c r="AP150" s="155"/>
      <c r="AQ150" s="154">
        <f t="shared" si="39"/>
        <v>0</v>
      </c>
      <c r="AR150" s="148"/>
      <c r="AS150" s="148"/>
      <c r="AT150" s="148"/>
      <c r="AU150" s="148"/>
      <c r="AV150" s="153">
        <f t="shared" si="35"/>
        <v>0</v>
      </c>
      <c r="AW150" s="145"/>
      <c r="AX150" s="145"/>
      <c r="AY150" s="145"/>
      <c r="AZ150" s="145"/>
      <c r="BA150" s="154">
        <f t="shared" si="42"/>
        <v>0</v>
      </c>
      <c r="BB150" s="148"/>
      <c r="BC150" s="148"/>
      <c r="BD150" s="148"/>
      <c r="BE150" s="148"/>
      <c r="BF150" s="154">
        <f t="shared" si="37"/>
        <v>0</v>
      </c>
      <c r="BG150" s="148"/>
      <c r="BH150" s="148"/>
      <c r="BI150" s="148"/>
      <c r="BJ150" s="148"/>
    </row>
    <row r="151" spans="1:62" hidden="1">
      <c r="A151" s="112" t="s">
        <v>415</v>
      </c>
      <c r="B151" s="15">
        <v>7501</v>
      </c>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16"/>
      <c r="AD151" s="16"/>
      <c r="AE151" s="16"/>
      <c r="AF151" s="16"/>
      <c r="AG151" s="155">
        <f t="shared" si="38"/>
        <v>0</v>
      </c>
      <c r="AH151" s="155">
        <f t="shared" si="38"/>
        <v>0</v>
      </c>
      <c r="AI151" s="152"/>
      <c r="AJ151" s="152"/>
      <c r="AK151" s="152"/>
      <c r="AL151" s="152"/>
      <c r="AM151" s="152"/>
      <c r="AN151" s="152"/>
      <c r="AO151" s="152"/>
      <c r="AP151" s="158"/>
      <c r="AQ151" s="154">
        <f t="shared" si="39"/>
        <v>0</v>
      </c>
      <c r="AR151" s="151"/>
      <c r="AS151" s="151"/>
      <c r="AT151" s="151"/>
      <c r="AU151" s="151"/>
      <c r="AV151" s="153">
        <f t="shared" si="35"/>
        <v>0</v>
      </c>
      <c r="AW151" s="658"/>
      <c r="AX151" s="658"/>
      <c r="AY151" s="658"/>
      <c r="AZ151" s="658"/>
      <c r="BA151" s="154">
        <f t="shared" si="42"/>
        <v>0</v>
      </c>
      <c r="BB151" s="151"/>
      <c r="BC151" s="151"/>
      <c r="BD151" s="151"/>
      <c r="BE151" s="151"/>
      <c r="BF151" s="154">
        <f t="shared" si="37"/>
        <v>0</v>
      </c>
      <c r="BG151" s="151"/>
      <c r="BH151" s="151"/>
      <c r="BI151" s="151"/>
      <c r="BJ151" s="151"/>
    </row>
    <row r="152" spans="1:62" hidden="1">
      <c r="A152" s="113" t="s">
        <v>416</v>
      </c>
      <c r="B152" s="17"/>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18"/>
      <c r="AD152" s="18"/>
      <c r="AE152" s="18"/>
      <c r="AF152" s="18"/>
      <c r="AG152" s="155">
        <f t="shared" si="38"/>
        <v>0</v>
      </c>
      <c r="AH152" s="155">
        <f t="shared" si="38"/>
        <v>0</v>
      </c>
      <c r="AI152" s="155"/>
      <c r="AJ152" s="155"/>
      <c r="AK152" s="155"/>
      <c r="AL152" s="155"/>
      <c r="AM152" s="155"/>
      <c r="AN152" s="155"/>
      <c r="AO152" s="155"/>
      <c r="AP152" s="155"/>
      <c r="AQ152" s="154">
        <f t="shared" si="39"/>
        <v>0</v>
      </c>
      <c r="AR152" s="154"/>
      <c r="AS152" s="154"/>
      <c r="AT152" s="154"/>
      <c r="AU152" s="154"/>
      <c r="AV152" s="153">
        <f t="shared" si="35"/>
        <v>0</v>
      </c>
      <c r="AW152" s="153"/>
      <c r="AX152" s="153"/>
      <c r="AY152" s="153"/>
      <c r="AZ152" s="153"/>
      <c r="BA152" s="154">
        <f t="shared" si="42"/>
        <v>0</v>
      </c>
      <c r="BB152" s="154"/>
      <c r="BC152" s="154"/>
      <c r="BD152" s="154"/>
      <c r="BE152" s="154"/>
      <c r="BF152" s="154">
        <f t="shared" si="37"/>
        <v>0</v>
      </c>
      <c r="BG152" s="154"/>
      <c r="BH152" s="154"/>
      <c r="BI152" s="154"/>
      <c r="BJ152" s="154"/>
    </row>
    <row r="153" spans="1:62" ht="48">
      <c r="A153" s="126" t="s">
        <v>320</v>
      </c>
      <c r="B153" s="33">
        <v>7600</v>
      </c>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12"/>
      <c r="AD153" s="12"/>
      <c r="AE153" s="12"/>
      <c r="AF153" s="12"/>
      <c r="AG153" s="155">
        <f t="shared" si="38"/>
        <v>0</v>
      </c>
      <c r="AH153" s="155">
        <f t="shared" si="38"/>
        <v>0</v>
      </c>
      <c r="AI153" s="146"/>
      <c r="AJ153" s="146"/>
      <c r="AK153" s="146"/>
      <c r="AL153" s="146"/>
      <c r="AM153" s="146"/>
      <c r="AN153" s="146"/>
      <c r="AO153" s="146"/>
      <c r="AP153" s="155"/>
      <c r="AQ153" s="154">
        <f t="shared" si="39"/>
        <v>0</v>
      </c>
      <c r="AR153" s="148"/>
      <c r="AS153" s="148"/>
      <c r="AT153" s="148"/>
      <c r="AU153" s="148"/>
      <c r="AV153" s="153">
        <f t="shared" si="35"/>
        <v>0</v>
      </c>
      <c r="AW153" s="145"/>
      <c r="AX153" s="145"/>
      <c r="AY153" s="145"/>
      <c r="AZ153" s="145"/>
      <c r="BA153" s="154">
        <f t="shared" si="42"/>
        <v>0</v>
      </c>
      <c r="BB153" s="148"/>
      <c r="BC153" s="148"/>
      <c r="BD153" s="148"/>
      <c r="BE153" s="148"/>
      <c r="BF153" s="154">
        <f t="shared" si="37"/>
        <v>0</v>
      </c>
      <c r="BG153" s="148"/>
      <c r="BH153" s="148"/>
      <c r="BI153" s="148"/>
      <c r="BJ153" s="148"/>
    </row>
    <row r="154" spans="1:62" s="40" customFormat="1" ht="96">
      <c r="A154" s="116" t="s">
        <v>205</v>
      </c>
      <c r="B154" s="37">
        <v>7700</v>
      </c>
      <c r="C154" s="98" t="s">
        <v>234</v>
      </c>
      <c r="D154" s="75" t="s">
        <v>234</v>
      </c>
      <c r="E154" s="75" t="s">
        <v>234</v>
      </c>
      <c r="F154" s="75" t="s">
        <v>234</v>
      </c>
      <c r="G154" s="75" t="s">
        <v>234</v>
      </c>
      <c r="H154" s="75" t="s">
        <v>234</v>
      </c>
      <c r="I154" s="75" t="s">
        <v>234</v>
      </c>
      <c r="J154" s="75" t="s">
        <v>234</v>
      </c>
      <c r="K154" s="75" t="s">
        <v>234</v>
      </c>
      <c r="L154" s="75" t="s">
        <v>234</v>
      </c>
      <c r="M154" s="75" t="s">
        <v>234</v>
      </c>
      <c r="N154" s="75" t="s">
        <v>234</v>
      </c>
      <c r="O154" s="75" t="s">
        <v>234</v>
      </c>
      <c r="P154" s="75" t="s">
        <v>234</v>
      </c>
      <c r="Q154" s="76" t="s">
        <v>234</v>
      </c>
      <c r="R154" s="76" t="s">
        <v>234</v>
      </c>
      <c r="S154" s="76" t="s">
        <v>234</v>
      </c>
      <c r="T154" s="76" t="s">
        <v>234</v>
      </c>
      <c r="U154" s="76" t="s">
        <v>234</v>
      </c>
      <c r="V154" s="76" t="s">
        <v>234</v>
      </c>
      <c r="W154" s="76" t="s">
        <v>234</v>
      </c>
      <c r="X154" s="75" t="s">
        <v>234</v>
      </c>
      <c r="Y154" s="75" t="s">
        <v>234</v>
      </c>
      <c r="Z154" s="75" t="s">
        <v>234</v>
      </c>
      <c r="AA154" s="75" t="s">
        <v>234</v>
      </c>
      <c r="AB154" s="75" t="s">
        <v>234</v>
      </c>
      <c r="AC154" s="38" t="s">
        <v>234</v>
      </c>
      <c r="AD154" s="38" t="s">
        <v>234</v>
      </c>
      <c r="AE154" s="38"/>
      <c r="AF154" s="38"/>
      <c r="AG154" s="161">
        <f t="shared" si="38"/>
        <v>501.4</v>
      </c>
      <c r="AH154" s="155">
        <f t="shared" si="38"/>
        <v>501.4</v>
      </c>
      <c r="AI154" s="150">
        <f t="shared" ref="AI154:AU154" si="43">AI155+AI156</f>
        <v>0</v>
      </c>
      <c r="AJ154" s="150"/>
      <c r="AK154" s="150">
        <f t="shared" si="43"/>
        <v>0</v>
      </c>
      <c r="AL154" s="150"/>
      <c r="AM154" s="150">
        <f>AM155+AM156</f>
        <v>0</v>
      </c>
      <c r="AN154" s="150"/>
      <c r="AO154" s="150">
        <f>AO155+AO156</f>
        <v>501.4</v>
      </c>
      <c r="AP154" s="150">
        <f>AP155+AP156</f>
        <v>501.4</v>
      </c>
      <c r="AQ154" s="160">
        <f>AR154+AS154+AT154+AU154</f>
        <v>509.5</v>
      </c>
      <c r="AR154" s="149">
        <f t="shared" si="43"/>
        <v>0</v>
      </c>
      <c r="AS154" s="149">
        <f t="shared" si="43"/>
        <v>0</v>
      </c>
      <c r="AT154" s="149">
        <f t="shared" si="43"/>
        <v>0</v>
      </c>
      <c r="AU154" s="149">
        <f t="shared" si="43"/>
        <v>509.5</v>
      </c>
      <c r="AV154" s="162">
        <f>AW154+AX154+AY154+AZ154</f>
        <v>509.5</v>
      </c>
      <c r="AW154" s="657">
        <f>AW155+AW156</f>
        <v>0</v>
      </c>
      <c r="AX154" s="657">
        <f>AX155+AX156</f>
        <v>0</v>
      </c>
      <c r="AY154" s="657">
        <f>AY155+AY156</f>
        <v>0</v>
      </c>
      <c r="AZ154" s="657">
        <f>AZ155+AZ156</f>
        <v>509.5</v>
      </c>
      <c r="BA154" s="160">
        <f t="shared" si="42"/>
        <v>509.5</v>
      </c>
      <c r="BB154" s="149">
        <f>BB155+BB156</f>
        <v>0</v>
      </c>
      <c r="BC154" s="149">
        <f>BC155+BC156</f>
        <v>0</v>
      </c>
      <c r="BD154" s="149">
        <f>BD155+BD156</f>
        <v>0</v>
      </c>
      <c r="BE154" s="149">
        <f>BE155+BE156</f>
        <v>509.5</v>
      </c>
      <c r="BF154" s="160">
        <f t="shared" si="37"/>
        <v>509.5</v>
      </c>
      <c r="BG154" s="149">
        <f>BG155+BG156</f>
        <v>0</v>
      </c>
      <c r="BH154" s="149">
        <f>BH155+BH156</f>
        <v>0</v>
      </c>
      <c r="BI154" s="149">
        <f>BI155+BI156</f>
        <v>0</v>
      </c>
      <c r="BJ154" s="149">
        <f>BJ155+BJ156</f>
        <v>509.5</v>
      </c>
    </row>
    <row r="155" spans="1:62" ht="24">
      <c r="A155" s="111" t="s">
        <v>498</v>
      </c>
      <c r="B155" s="14">
        <v>7701</v>
      </c>
      <c r="C155" s="99" t="s">
        <v>234</v>
      </c>
      <c r="D155" s="92" t="s">
        <v>234</v>
      </c>
      <c r="E155" s="92" t="s">
        <v>234</v>
      </c>
      <c r="F155" s="92" t="s">
        <v>234</v>
      </c>
      <c r="G155" s="92" t="s">
        <v>234</v>
      </c>
      <c r="H155" s="92" t="s">
        <v>234</v>
      </c>
      <c r="I155" s="92" t="s">
        <v>234</v>
      </c>
      <c r="J155" s="92" t="s">
        <v>234</v>
      </c>
      <c r="K155" s="92" t="s">
        <v>234</v>
      </c>
      <c r="L155" s="92" t="s">
        <v>234</v>
      </c>
      <c r="M155" s="92" t="s">
        <v>234</v>
      </c>
      <c r="N155" s="92" t="s">
        <v>234</v>
      </c>
      <c r="O155" s="92" t="s">
        <v>234</v>
      </c>
      <c r="P155" s="92" t="s">
        <v>234</v>
      </c>
      <c r="Q155" s="93" t="s">
        <v>234</v>
      </c>
      <c r="R155" s="93" t="s">
        <v>234</v>
      </c>
      <c r="S155" s="93" t="s">
        <v>234</v>
      </c>
      <c r="T155" s="93" t="s">
        <v>234</v>
      </c>
      <c r="U155" s="93" t="s">
        <v>234</v>
      </c>
      <c r="V155" s="93" t="s">
        <v>234</v>
      </c>
      <c r="W155" s="93" t="s">
        <v>234</v>
      </c>
      <c r="X155" s="92" t="s">
        <v>234</v>
      </c>
      <c r="Y155" s="92" t="s">
        <v>234</v>
      </c>
      <c r="Z155" s="92" t="s">
        <v>234</v>
      </c>
      <c r="AA155" s="92" t="s">
        <v>234</v>
      </c>
      <c r="AB155" s="92" t="s">
        <v>234</v>
      </c>
      <c r="AC155" s="8" t="s">
        <v>234</v>
      </c>
      <c r="AD155" s="8" t="s">
        <v>234</v>
      </c>
      <c r="AE155" s="8"/>
      <c r="AF155" s="8"/>
      <c r="AG155" s="155">
        <f t="shared" si="38"/>
        <v>0</v>
      </c>
      <c r="AH155" s="155">
        <f t="shared" si="38"/>
        <v>0</v>
      </c>
      <c r="AI155" s="146"/>
      <c r="AJ155" s="146"/>
      <c r="AK155" s="146"/>
      <c r="AL155" s="146"/>
      <c r="AM155" s="146"/>
      <c r="AN155" s="146"/>
      <c r="AO155" s="146"/>
      <c r="AP155" s="155"/>
      <c r="AQ155" s="154">
        <f t="shared" si="39"/>
        <v>0</v>
      </c>
      <c r="AR155" s="148"/>
      <c r="AS155" s="148"/>
      <c r="AT155" s="148"/>
      <c r="AU155" s="148"/>
      <c r="AV155" s="153">
        <f>AW155+AX155+AY155+AZ155</f>
        <v>0</v>
      </c>
      <c r="AW155" s="145"/>
      <c r="AX155" s="145"/>
      <c r="AY155" s="145"/>
      <c r="AZ155" s="145"/>
      <c r="BA155" s="154">
        <f t="shared" si="42"/>
        <v>0</v>
      </c>
      <c r="BB155" s="148"/>
      <c r="BC155" s="148"/>
      <c r="BD155" s="148"/>
      <c r="BE155" s="148"/>
      <c r="BF155" s="154">
        <f t="shared" si="37"/>
        <v>0</v>
      </c>
      <c r="BG155" s="148"/>
      <c r="BH155" s="148"/>
      <c r="BI155" s="148"/>
      <c r="BJ155" s="148"/>
    </row>
    <row r="156" spans="1:62" ht="24">
      <c r="A156" s="111" t="s">
        <v>219</v>
      </c>
      <c r="B156" s="14">
        <v>7800</v>
      </c>
      <c r="C156" s="99" t="s">
        <v>234</v>
      </c>
      <c r="D156" s="94" t="s">
        <v>234</v>
      </c>
      <c r="E156" s="92" t="s">
        <v>234</v>
      </c>
      <c r="F156" s="92" t="s">
        <v>234</v>
      </c>
      <c r="G156" s="92" t="s">
        <v>234</v>
      </c>
      <c r="H156" s="92" t="s">
        <v>234</v>
      </c>
      <c r="I156" s="92" t="s">
        <v>234</v>
      </c>
      <c r="J156" s="92" t="s">
        <v>234</v>
      </c>
      <c r="K156" s="92" t="s">
        <v>234</v>
      </c>
      <c r="L156" s="92" t="s">
        <v>234</v>
      </c>
      <c r="M156" s="92" t="s">
        <v>234</v>
      </c>
      <c r="N156" s="92" t="s">
        <v>234</v>
      </c>
      <c r="O156" s="92" t="s">
        <v>234</v>
      </c>
      <c r="P156" s="92" t="s">
        <v>234</v>
      </c>
      <c r="Q156" s="93" t="s">
        <v>234</v>
      </c>
      <c r="R156" s="93" t="s">
        <v>234</v>
      </c>
      <c r="S156" s="93" t="s">
        <v>234</v>
      </c>
      <c r="T156" s="93" t="s">
        <v>234</v>
      </c>
      <c r="U156" s="93" t="s">
        <v>234</v>
      </c>
      <c r="V156" s="93" t="s">
        <v>234</v>
      </c>
      <c r="W156" s="93" t="s">
        <v>234</v>
      </c>
      <c r="X156" s="92" t="s">
        <v>234</v>
      </c>
      <c r="Y156" s="92" t="s">
        <v>234</v>
      </c>
      <c r="Z156" s="92" t="s">
        <v>234</v>
      </c>
      <c r="AA156" s="92" t="s">
        <v>234</v>
      </c>
      <c r="AB156" s="92" t="s">
        <v>234</v>
      </c>
      <c r="AC156" s="8" t="s">
        <v>234</v>
      </c>
      <c r="AD156" s="8" t="s">
        <v>234</v>
      </c>
      <c r="AE156" s="8"/>
      <c r="AF156" s="8"/>
      <c r="AG156" s="155">
        <f t="shared" si="38"/>
        <v>501.4</v>
      </c>
      <c r="AH156" s="155">
        <f t="shared" si="38"/>
        <v>501.4</v>
      </c>
      <c r="AI156" s="146">
        <f>AI157+AI162</f>
        <v>0</v>
      </c>
      <c r="AJ156" s="146"/>
      <c r="AK156" s="146">
        <f>AK157+AK162</f>
        <v>0</v>
      </c>
      <c r="AL156" s="146"/>
      <c r="AM156" s="146">
        <f>AM157+AM162</f>
        <v>0</v>
      </c>
      <c r="AN156" s="146"/>
      <c r="AO156" s="146">
        <f>AO157+AO162</f>
        <v>501.4</v>
      </c>
      <c r="AP156" s="146">
        <f>AP157+AP162</f>
        <v>501.4</v>
      </c>
      <c r="AQ156" s="154">
        <f t="shared" si="39"/>
        <v>509.5</v>
      </c>
      <c r="AR156" s="148">
        <f>AR157+AR162</f>
        <v>0</v>
      </c>
      <c r="AS156" s="148">
        <f>AS157+AS162</f>
        <v>0</v>
      </c>
      <c r="AT156" s="148">
        <f>AT157+AT162</f>
        <v>0</v>
      </c>
      <c r="AU156" s="148">
        <f>AU157+AU162</f>
        <v>509.5</v>
      </c>
      <c r="AV156" s="153">
        <f>AW156+AX156+AY156+AZ156</f>
        <v>509.5</v>
      </c>
      <c r="AW156" s="145">
        <f>AW157+AW162</f>
        <v>0</v>
      </c>
      <c r="AX156" s="145">
        <f>AX157+AX162</f>
        <v>0</v>
      </c>
      <c r="AY156" s="145">
        <f>AY157+AY162</f>
        <v>0</v>
      </c>
      <c r="AZ156" s="145">
        <f>AZ157+AZ162</f>
        <v>509.5</v>
      </c>
      <c r="BA156" s="154">
        <f t="shared" si="42"/>
        <v>509.5</v>
      </c>
      <c r="BB156" s="148">
        <f>BB157+BB162</f>
        <v>0</v>
      </c>
      <c r="BC156" s="148">
        <f>BC157+BC162</f>
        <v>0</v>
      </c>
      <c r="BD156" s="148">
        <f>BD157+BD162</f>
        <v>0</v>
      </c>
      <c r="BE156" s="148">
        <f>BE157+BE162</f>
        <v>509.5</v>
      </c>
      <c r="BF156" s="154">
        <f t="shared" si="37"/>
        <v>509.5</v>
      </c>
      <c r="BG156" s="148">
        <f>BG157+BG162</f>
        <v>0</v>
      </c>
      <c r="BH156" s="148">
        <f>BH157+BH162</f>
        <v>0</v>
      </c>
      <c r="BI156" s="148">
        <f>BI157+BI162</f>
        <v>0</v>
      </c>
      <c r="BJ156" s="148">
        <f>BJ157+BJ162</f>
        <v>509.5</v>
      </c>
    </row>
    <row r="157" spans="1:62" ht="83.25" customHeight="1">
      <c r="A157" s="111" t="s">
        <v>493</v>
      </c>
      <c r="B157" s="14">
        <v>7801</v>
      </c>
      <c r="C157" s="92" t="s">
        <v>234</v>
      </c>
      <c r="D157" s="94" t="s">
        <v>234</v>
      </c>
      <c r="E157" s="92" t="s">
        <v>234</v>
      </c>
      <c r="F157" s="92" t="s">
        <v>234</v>
      </c>
      <c r="G157" s="92" t="s">
        <v>234</v>
      </c>
      <c r="H157" s="92" t="s">
        <v>234</v>
      </c>
      <c r="I157" s="92" t="s">
        <v>234</v>
      </c>
      <c r="J157" s="92" t="s">
        <v>234</v>
      </c>
      <c r="K157" s="92" t="s">
        <v>234</v>
      </c>
      <c r="L157" s="92" t="s">
        <v>234</v>
      </c>
      <c r="M157" s="92" t="s">
        <v>234</v>
      </c>
      <c r="N157" s="92" t="s">
        <v>234</v>
      </c>
      <c r="O157" s="92" t="s">
        <v>234</v>
      </c>
      <c r="P157" s="92" t="s">
        <v>234</v>
      </c>
      <c r="Q157" s="93" t="s">
        <v>234</v>
      </c>
      <c r="R157" s="93" t="s">
        <v>234</v>
      </c>
      <c r="S157" s="93" t="s">
        <v>234</v>
      </c>
      <c r="T157" s="93" t="s">
        <v>234</v>
      </c>
      <c r="U157" s="93" t="s">
        <v>234</v>
      </c>
      <c r="V157" s="93" t="s">
        <v>234</v>
      </c>
      <c r="W157" s="93" t="s">
        <v>234</v>
      </c>
      <c r="X157" s="92" t="s">
        <v>234</v>
      </c>
      <c r="Y157" s="92" t="s">
        <v>234</v>
      </c>
      <c r="Z157" s="92" t="s">
        <v>234</v>
      </c>
      <c r="AA157" s="92" t="s">
        <v>234</v>
      </c>
      <c r="AB157" s="92" t="s">
        <v>234</v>
      </c>
      <c r="AC157" s="8" t="s">
        <v>234</v>
      </c>
      <c r="AD157" s="8" t="s">
        <v>234</v>
      </c>
      <c r="AE157" s="8"/>
      <c r="AF157" s="8"/>
      <c r="AG157" s="148">
        <f>AG159+AG160</f>
        <v>501.4</v>
      </c>
      <c r="AH157" s="155">
        <f t="shared" si="38"/>
        <v>501.4</v>
      </c>
      <c r="AI157" s="148">
        <f>AI159+AI160</f>
        <v>0</v>
      </c>
      <c r="AJ157" s="148"/>
      <c r="AK157" s="148">
        <f>AK159+AK160</f>
        <v>0</v>
      </c>
      <c r="AL157" s="148"/>
      <c r="AM157" s="148">
        <f>AM159+AM160</f>
        <v>0</v>
      </c>
      <c r="AN157" s="148"/>
      <c r="AO157" s="148">
        <f>AO159+AO160</f>
        <v>501.4</v>
      </c>
      <c r="AP157" s="148">
        <f>AP159+AP160</f>
        <v>501.4</v>
      </c>
      <c r="AQ157" s="148">
        <f>AQ159+AQ160+AQ161</f>
        <v>509.5</v>
      </c>
      <c r="AR157" s="148">
        <f>AR159+AR160+AR161</f>
        <v>0</v>
      </c>
      <c r="AS157" s="148">
        <f>AS159+AS160+AS161</f>
        <v>0</v>
      </c>
      <c r="AT157" s="148">
        <f>AT159+AT160+AT161</f>
        <v>0</v>
      </c>
      <c r="AU157" s="148">
        <f>AU159+AU160+AU161</f>
        <v>509.5</v>
      </c>
      <c r="AV157" s="145">
        <f t="shared" ref="AV157:BE157" si="44">AV159+AV160</f>
        <v>509.5</v>
      </c>
      <c r="AW157" s="145">
        <f t="shared" si="44"/>
        <v>0</v>
      </c>
      <c r="AX157" s="145">
        <f t="shared" si="44"/>
        <v>0</v>
      </c>
      <c r="AY157" s="145">
        <f t="shared" si="44"/>
        <v>0</v>
      </c>
      <c r="AZ157" s="145">
        <f t="shared" si="44"/>
        <v>509.5</v>
      </c>
      <c r="BA157" s="148">
        <f t="shared" si="44"/>
        <v>509.5</v>
      </c>
      <c r="BB157" s="148">
        <f t="shared" si="44"/>
        <v>0</v>
      </c>
      <c r="BC157" s="148">
        <f t="shared" si="44"/>
        <v>0</v>
      </c>
      <c r="BD157" s="148">
        <f t="shared" si="44"/>
        <v>0</v>
      </c>
      <c r="BE157" s="148">
        <f t="shared" si="44"/>
        <v>509.5</v>
      </c>
      <c r="BF157" s="148">
        <f>BF159+BF160</f>
        <v>509.5</v>
      </c>
      <c r="BG157" s="148">
        <f>BG159+BG160</f>
        <v>0</v>
      </c>
      <c r="BH157" s="148">
        <f>BH159+BH160</f>
        <v>0</v>
      </c>
      <c r="BI157" s="148">
        <f>BI159+BI160</f>
        <v>0</v>
      </c>
      <c r="BJ157" s="148">
        <f>BJ159+BJ160</f>
        <v>509.5</v>
      </c>
    </row>
    <row r="158" spans="1:62" ht="0.75" hidden="1" customHeight="1">
      <c r="A158" s="112" t="s">
        <v>415</v>
      </c>
      <c r="B158" s="15"/>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16"/>
      <c r="AD158" s="16"/>
      <c r="AE158" s="16"/>
      <c r="AF158" s="16"/>
      <c r="AG158" s="155">
        <f t="shared" si="38"/>
        <v>0</v>
      </c>
      <c r="AH158" s="155">
        <f t="shared" si="38"/>
        <v>0</v>
      </c>
      <c r="AI158" s="152"/>
      <c r="AJ158" s="152"/>
      <c r="AK158" s="152"/>
      <c r="AL158" s="152"/>
      <c r="AM158" s="152"/>
      <c r="AN158" s="152"/>
      <c r="AO158" s="152"/>
      <c r="AP158" s="158"/>
      <c r="AQ158" s="154">
        <f t="shared" si="39"/>
        <v>0</v>
      </c>
      <c r="AR158" s="151"/>
      <c r="AS158" s="151"/>
      <c r="AT158" s="151"/>
      <c r="AU158" s="151"/>
      <c r="AV158" s="153">
        <f t="shared" ref="AV158:AV165" si="45">AW158+AX158+AY158+AZ158</f>
        <v>0</v>
      </c>
      <c r="AW158" s="658"/>
      <c r="AX158" s="658"/>
      <c r="AY158" s="658"/>
      <c r="AZ158" s="658"/>
      <c r="BA158" s="154">
        <f t="shared" ref="BA158:BA165" si="46">BB158+BC158+BD158+BE158</f>
        <v>0</v>
      </c>
      <c r="BB158" s="151"/>
      <c r="BC158" s="151"/>
      <c r="BD158" s="151"/>
      <c r="BE158" s="151"/>
      <c r="BF158" s="154">
        <f t="shared" ref="BF158:BF165" si="47">BG158+BH158+BI158+BJ158</f>
        <v>0</v>
      </c>
      <c r="BG158" s="151"/>
      <c r="BH158" s="151"/>
      <c r="BI158" s="151"/>
      <c r="BJ158" s="151"/>
    </row>
    <row r="159" spans="1:62" ht="116.25" customHeight="1">
      <c r="A159" s="113" t="s">
        <v>409</v>
      </c>
      <c r="B159" s="17">
        <v>7803</v>
      </c>
      <c r="C159" s="57" t="s">
        <v>452</v>
      </c>
      <c r="D159" s="57" t="s">
        <v>237</v>
      </c>
      <c r="E159" s="57" t="s">
        <v>453</v>
      </c>
      <c r="F159" s="58"/>
      <c r="G159" s="58"/>
      <c r="H159" s="58"/>
      <c r="I159" s="58"/>
      <c r="J159" s="58"/>
      <c r="K159" s="58"/>
      <c r="L159" s="58"/>
      <c r="M159" s="63" t="s">
        <v>451</v>
      </c>
      <c r="N159" s="59" t="s">
        <v>284</v>
      </c>
      <c r="O159" s="66" t="s">
        <v>373</v>
      </c>
      <c r="P159" s="58">
        <v>9</v>
      </c>
      <c r="Q159" s="58"/>
      <c r="R159" s="58"/>
      <c r="S159" s="58"/>
      <c r="T159" s="58"/>
      <c r="U159" s="58"/>
      <c r="V159" s="58"/>
      <c r="W159" s="387" t="s">
        <v>172</v>
      </c>
      <c r="X159" s="292" t="s">
        <v>173</v>
      </c>
      <c r="Y159" s="294" t="s">
        <v>174</v>
      </c>
      <c r="Z159" s="58"/>
      <c r="AA159" s="58"/>
      <c r="AB159" s="58"/>
      <c r="AC159" s="18"/>
      <c r="AD159" s="18" t="s">
        <v>486</v>
      </c>
      <c r="AE159" s="18" t="s">
        <v>264</v>
      </c>
      <c r="AF159" s="18" t="s">
        <v>276</v>
      </c>
      <c r="AG159" s="155">
        <f t="shared" si="38"/>
        <v>0</v>
      </c>
      <c r="AH159" s="155">
        <f t="shared" si="38"/>
        <v>0</v>
      </c>
      <c r="AI159" s="155"/>
      <c r="AJ159" s="155"/>
      <c r="AK159" s="155"/>
      <c r="AL159" s="155"/>
      <c r="AM159" s="155"/>
      <c r="AN159" s="155"/>
      <c r="AO159" s="155"/>
      <c r="AP159" s="155"/>
      <c r="AQ159" s="154">
        <f t="shared" si="39"/>
        <v>0</v>
      </c>
      <c r="AR159" s="154"/>
      <c r="AS159" s="154"/>
      <c r="AT159" s="154"/>
      <c r="AU159" s="154"/>
      <c r="AV159" s="153">
        <f t="shared" si="45"/>
        <v>0</v>
      </c>
      <c r="AW159" s="153"/>
      <c r="AX159" s="153"/>
      <c r="AY159" s="153"/>
      <c r="AZ159" s="153"/>
      <c r="BA159" s="154">
        <f t="shared" si="46"/>
        <v>0</v>
      </c>
      <c r="BB159" s="154"/>
      <c r="BC159" s="154"/>
      <c r="BD159" s="154"/>
      <c r="BE159" s="154"/>
      <c r="BF159" s="154">
        <f t="shared" si="47"/>
        <v>0</v>
      </c>
      <c r="BG159" s="154"/>
      <c r="BH159" s="154"/>
      <c r="BI159" s="154"/>
      <c r="BJ159" s="154"/>
    </row>
    <row r="160" spans="1:62" ht="15.75" customHeight="1">
      <c r="A160" s="111" t="s">
        <v>416</v>
      </c>
      <c r="B160" s="14"/>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8" t="s">
        <v>486</v>
      </c>
      <c r="AE160" s="18" t="s">
        <v>17</v>
      </c>
      <c r="AF160" s="18" t="s">
        <v>276</v>
      </c>
      <c r="AG160" s="155">
        <f t="shared" si="38"/>
        <v>501.4</v>
      </c>
      <c r="AH160" s="155">
        <f t="shared" si="38"/>
        <v>501.4</v>
      </c>
      <c r="AI160" s="146"/>
      <c r="AJ160" s="146"/>
      <c r="AK160" s="146"/>
      <c r="AL160" s="146"/>
      <c r="AM160" s="146"/>
      <c r="AN160" s="146"/>
      <c r="AO160" s="146">
        <v>501.4</v>
      </c>
      <c r="AP160" s="146">
        <v>501.4</v>
      </c>
      <c r="AQ160" s="154">
        <f t="shared" si="39"/>
        <v>509.5</v>
      </c>
      <c r="AR160" s="148"/>
      <c r="AS160" s="148"/>
      <c r="AT160" s="148"/>
      <c r="AU160" s="148">
        <v>509.5</v>
      </c>
      <c r="AV160" s="153">
        <f t="shared" si="45"/>
        <v>509.5</v>
      </c>
      <c r="AW160" s="145"/>
      <c r="AX160" s="145"/>
      <c r="AY160" s="145"/>
      <c r="AZ160" s="145">
        <v>509.5</v>
      </c>
      <c r="BA160" s="154">
        <f t="shared" si="46"/>
        <v>509.5</v>
      </c>
      <c r="BB160" s="148"/>
      <c r="BC160" s="148"/>
      <c r="BD160" s="148"/>
      <c r="BE160" s="148">
        <v>509.5</v>
      </c>
      <c r="BF160" s="154">
        <f t="shared" si="47"/>
        <v>509.5</v>
      </c>
      <c r="BG160" s="148"/>
      <c r="BH160" s="148"/>
      <c r="BI160" s="148"/>
      <c r="BJ160" s="148">
        <v>509.5</v>
      </c>
    </row>
    <row r="161" spans="1:62" ht="15.75" customHeight="1">
      <c r="A161" s="111" t="s">
        <v>471</v>
      </c>
      <c r="B161" s="14"/>
      <c r="C161" s="12"/>
      <c r="D161" s="12"/>
      <c r="E161" s="12"/>
      <c r="F161" s="12"/>
      <c r="G161" s="12"/>
      <c r="H161" s="12"/>
      <c r="I161" s="12"/>
      <c r="J161" s="12"/>
      <c r="K161" s="12"/>
      <c r="L161" s="12"/>
      <c r="M161" s="12"/>
      <c r="N161" s="12"/>
      <c r="O161" s="12"/>
      <c r="P161" s="12"/>
      <c r="Q161" s="18"/>
      <c r="R161" s="18"/>
      <c r="S161" s="18"/>
      <c r="T161" s="18"/>
      <c r="U161" s="18"/>
      <c r="V161" s="18"/>
      <c r="W161" s="18"/>
      <c r="X161" s="12"/>
      <c r="Y161" s="12"/>
      <c r="Z161" s="12"/>
      <c r="AA161" s="12"/>
      <c r="AB161" s="12"/>
      <c r="AC161" s="12"/>
      <c r="AD161" s="18">
        <v>503</v>
      </c>
      <c r="AE161" s="18" t="s">
        <v>199</v>
      </c>
      <c r="AF161" s="18">
        <v>540</v>
      </c>
      <c r="AG161" s="155"/>
      <c r="AH161" s="155"/>
      <c r="AI161" s="146"/>
      <c r="AJ161" s="146"/>
      <c r="AK161" s="146"/>
      <c r="AL161" s="146"/>
      <c r="AM161" s="146"/>
      <c r="AN161" s="146"/>
      <c r="AO161" s="146"/>
      <c r="AP161" s="155"/>
      <c r="AQ161" s="154">
        <f t="shared" si="39"/>
        <v>0</v>
      </c>
      <c r="AR161" s="148"/>
      <c r="AS161" s="148"/>
      <c r="AT161" s="148"/>
      <c r="AU161" s="148">
        <v>0</v>
      </c>
      <c r="AV161" s="153"/>
      <c r="AW161" s="145"/>
      <c r="AX161" s="145"/>
      <c r="AY161" s="145"/>
      <c r="AZ161" s="145"/>
      <c r="BA161" s="154"/>
      <c r="BB161" s="148"/>
      <c r="BC161" s="148"/>
      <c r="BD161" s="148"/>
      <c r="BE161" s="148"/>
      <c r="BF161" s="154"/>
      <c r="BG161" s="148"/>
      <c r="BH161" s="148"/>
      <c r="BI161" s="148"/>
      <c r="BJ161" s="148"/>
    </row>
    <row r="162" spans="1:62" ht="9.75" hidden="1" customHeight="1">
      <c r="A162" s="111" t="s">
        <v>220</v>
      </c>
      <c r="B162" s="14">
        <v>7900</v>
      </c>
      <c r="C162" s="8" t="s">
        <v>234</v>
      </c>
      <c r="D162" s="25" t="s">
        <v>234</v>
      </c>
      <c r="E162" s="8" t="s">
        <v>234</v>
      </c>
      <c r="F162" s="8" t="s">
        <v>234</v>
      </c>
      <c r="G162" s="8" t="s">
        <v>234</v>
      </c>
      <c r="H162" s="8" t="s">
        <v>234</v>
      </c>
      <c r="I162" s="8" t="s">
        <v>234</v>
      </c>
      <c r="J162" s="8" t="s">
        <v>234</v>
      </c>
      <c r="K162" s="8" t="s">
        <v>234</v>
      </c>
      <c r="L162" s="8" t="s">
        <v>234</v>
      </c>
      <c r="M162" s="8" t="s">
        <v>234</v>
      </c>
      <c r="N162" s="8" t="s">
        <v>234</v>
      </c>
      <c r="O162" s="8" t="s">
        <v>234</v>
      </c>
      <c r="P162" s="8" t="s">
        <v>234</v>
      </c>
      <c r="Q162" s="11" t="s">
        <v>234</v>
      </c>
      <c r="R162" s="11" t="s">
        <v>234</v>
      </c>
      <c r="S162" s="11" t="s">
        <v>234</v>
      </c>
      <c r="T162" s="11" t="s">
        <v>234</v>
      </c>
      <c r="U162" s="11" t="s">
        <v>234</v>
      </c>
      <c r="V162" s="11" t="s">
        <v>234</v>
      </c>
      <c r="W162" s="11" t="s">
        <v>234</v>
      </c>
      <c r="X162" s="8" t="s">
        <v>234</v>
      </c>
      <c r="Y162" s="8" t="s">
        <v>234</v>
      </c>
      <c r="Z162" s="8" t="s">
        <v>234</v>
      </c>
      <c r="AA162" s="8" t="s">
        <v>234</v>
      </c>
      <c r="AB162" s="8" t="s">
        <v>234</v>
      </c>
      <c r="AC162" s="8" t="s">
        <v>234</v>
      </c>
      <c r="AD162" s="8" t="s">
        <v>234</v>
      </c>
      <c r="AE162" s="8"/>
      <c r="AF162" s="8"/>
      <c r="AG162" s="155">
        <f t="shared" si="38"/>
        <v>0</v>
      </c>
      <c r="AH162" s="155"/>
      <c r="AI162" s="146"/>
      <c r="AJ162" s="146"/>
      <c r="AK162" s="146"/>
      <c r="AL162" s="146"/>
      <c r="AM162" s="146"/>
      <c r="AN162" s="146"/>
      <c r="AO162" s="146"/>
      <c r="AP162" s="155"/>
      <c r="AQ162" s="154">
        <f t="shared" si="39"/>
        <v>0</v>
      </c>
      <c r="AR162" s="148"/>
      <c r="AS162" s="148"/>
      <c r="AT162" s="148"/>
      <c r="AU162" s="148"/>
      <c r="AV162" s="153">
        <f t="shared" si="45"/>
        <v>0</v>
      </c>
      <c r="AW162" s="145"/>
      <c r="AX162" s="145"/>
      <c r="AY162" s="145"/>
      <c r="AZ162" s="145"/>
      <c r="BA162" s="154">
        <f t="shared" si="46"/>
        <v>0</v>
      </c>
      <c r="BB162" s="148"/>
      <c r="BC162" s="148"/>
      <c r="BD162" s="148"/>
      <c r="BE162" s="148"/>
      <c r="BF162" s="154">
        <f t="shared" si="47"/>
        <v>0</v>
      </c>
      <c r="BG162" s="148"/>
      <c r="BH162" s="148"/>
      <c r="BI162" s="148"/>
      <c r="BJ162" s="148"/>
    </row>
    <row r="163" spans="1:62" ht="12.75" hidden="1" customHeight="1">
      <c r="A163" s="112" t="s">
        <v>415</v>
      </c>
      <c r="B163" s="15">
        <v>7901</v>
      </c>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55">
        <f t="shared" si="38"/>
        <v>0</v>
      </c>
      <c r="AH163" s="158"/>
      <c r="AI163" s="152"/>
      <c r="AJ163" s="152"/>
      <c r="AK163" s="152"/>
      <c r="AL163" s="152"/>
      <c r="AM163" s="152"/>
      <c r="AN163" s="152"/>
      <c r="AO163" s="152"/>
      <c r="AP163" s="158"/>
      <c r="AQ163" s="154">
        <f t="shared" si="39"/>
        <v>0</v>
      </c>
      <c r="AR163" s="151"/>
      <c r="AS163" s="151"/>
      <c r="AT163" s="151"/>
      <c r="AU163" s="151"/>
      <c r="AV163" s="153">
        <f t="shared" si="45"/>
        <v>0</v>
      </c>
      <c r="AW163" s="658"/>
      <c r="AX163" s="658"/>
      <c r="AY163" s="658"/>
      <c r="AZ163" s="658"/>
      <c r="BA163" s="154">
        <f t="shared" si="46"/>
        <v>0</v>
      </c>
      <c r="BB163" s="151"/>
      <c r="BC163" s="151"/>
      <c r="BD163" s="151"/>
      <c r="BE163" s="151"/>
      <c r="BF163" s="154">
        <f t="shared" si="47"/>
        <v>0</v>
      </c>
      <c r="BG163" s="151"/>
      <c r="BH163" s="151"/>
      <c r="BI163" s="151"/>
      <c r="BJ163" s="151"/>
    </row>
    <row r="164" spans="1:62" ht="11.25" hidden="1" customHeight="1">
      <c r="A164" s="113" t="s">
        <v>416</v>
      </c>
      <c r="B164" s="17"/>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55">
        <f t="shared" si="38"/>
        <v>0</v>
      </c>
      <c r="AH164" s="155"/>
      <c r="AI164" s="155"/>
      <c r="AJ164" s="155"/>
      <c r="AK164" s="155"/>
      <c r="AL164" s="155"/>
      <c r="AM164" s="155"/>
      <c r="AN164" s="155"/>
      <c r="AO164" s="155"/>
      <c r="AP164" s="155"/>
      <c r="AQ164" s="154">
        <f t="shared" si="39"/>
        <v>0</v>
      </c>
      <c r="AR164" s="154"/>
      <c r="AS164" s="154"/>
      <c r="AT164" s="154"/>
      <c r="AU164" s="154"/>
      <c r="AV164" s="153">
        <f t="shared" si="45"/>
        <v>0</v>
      </c>
      <c r="AW164" s="153"/>
      <c r="AX164" s="153"/>
      <c r="AY164" s="153"/>
      <c r="AZ164" s="153"/>
      <c r="BA164" s="154">
        <f t="shared" si="46"/>
        <v>0</v>
      </c>
      <c r="BB164" s="154"/>
      <c r="BC164" s="154"/>
      <c r="BD164" s="154"/>
      <c r="BE164" s="154"/>
      <c r="BF164" s="154">
        <f t="shared" si="47"/>
        <v>0</v>
      </c>
      <c r="BG164" s="154"/>
      <c r="BH164" s="154"/>
      <c r="BI164" s="154"/>
      <c r="BJ164" s="154"/>
    </row>
    <row r="165" spans="1:62" ht="37.5" customHeight="1">
      <c r="A165" s="111" t="s">
        <v>323</v>
      </c>
      <c r="B165" s="29">
        <v>8000</v>
      </c>
      <c r="C165" s="16"/>
      <c r="D165" s="16"/>
      <c r="E165" s="16"/>
      <c r="F165" s="16"/>
      <c r="G165" s="16"/>
      <c r="H165" s="16"/>
      <c r="I165" s="16"/>
      <c r="J165" s="16"/>
      <c r="K165" s="16"/>
      <c r="L165" s="16"/>
      <c r="M165" s="16"/>
      <c r="N165" s="16"/>
      <c r="O165" s="16"/>
      <c r="P165" s="16"/>
      <c r="Q165" s="21"/>
      <c r="R165" s="21"/>
      <c r="S165" s="21"/>
      <c r="T165" s="21"/>
      <c r="U165" s="21"/>
      <c r="V165" s="21"/>
      <c r="W165" s="12"/>
      <c r="X165" s="16"/>
      <c r="Y165" s="16"/>
      <c r="Z165" s="16"/>
      <c r="AA165" s="16"/>
      <c r="AB165" s="16"/>
      <c r="AC165" s="16"/>
      <c r="AD165" s="450" t="s">
        <v>177</v>
      </c>
      <c r="AE165" s="450" t="s">
        <v>194</v>
      </c>
      <c r="AF165" s="450" t="s">
        <v>282</v>
      </c>
      <c r="AG165" s="155">
        <f t="shared" si="38"/>
        <v>0</v>
      </c>
      <c r="AH165" s="158"/>
      <c r="AI165" s="152"/>
      <c r="AJ165" s="152"/>
      <c r="AK165" s="152"/>
      <c r="AL165" s="152"/>
      <c r="AM165" s="152"/>
      <c r="AN165" s="152"/>
      <c r="AO165" s="152">
        <v>0</v>
      </c>
      <c r="AP165" s="158"/>
      <c r="AQ165" s="154">
        <f t="shared" si="39"/>
        <v>0</v>
      </c>
      <c r="AR165" s="151"/>
      <c r="AS165" s="151"/>
      <c r="AT165" s="151"/>
      <c r="AU165" s="151">
        <v>0</v>
      </c>
      <c r="AV165" s="153">
        <f t="shared" si="45"/>
        <v>156.30000000000001</v>
      </c>
      <c r="AW165" s="658"/>
      <c r="AX165" s="658"/>
      <c r="AY165" s="658"/>
      <c r="AZ165" s="658">
        <v>156.30000000000001</v>
      </c>
      <c r="BA165" s="154">
        <f t="shared" si="46"/>
        <v>306.5</v>
      </c>
      <c r="BB165" s="151"/>
      <c r="BC165" s="151"/>
      <c r="BD165" s="151"/>
      <c r="BE165" s="151">
        <v>306.5</v>
      </c>
      <c r="BF165" s="154">
        <f t="shared" si="47"/>
        <v>306.5</v>
      </c>
      <c r="BG165" s="151"/>
      <c r="BH165" s="151"/>
      <c r="BI165" s="151"/>
      <c r="BJ165" s="151">
        <v>306.5</v>
      </c>
    </row>
    <row r="166" spans="1:62" ht="24.75" thickBot="1">
      <c r="A166" s="111" t="s">
        <v>221</v>
      </c>
      <c r="B166" s="26">
        <v>10700</v>
      </c>
      <c r="C166" s="27" t="s">
        <v>234</v>
      </c>
      <c r="D166" s="27" t="s">
        <v>234</v>
      </c>
      <c r="E166" s="27" t="s">
        <v>234</v>
      </c>
      <c r="F166" s="27" t="s">
        <v>234</v>
      </c>
      <c r="G166" s="27" t="s">
        <v>234</v>
      </c>
      <c r="H166" s="27" t="s">
        <v>234</v>
      </c>
      <c r="I166" s="27" t="s">
        <v>234</v>
      </c>
      <c r="J166" s="27" t="s">
        <v>234</v>
      </c>
      <c r="K166" s="27" t="s">
        <v>234</v>
      </c>
      <c r="L166" s="27" t="s">
        <v>234</v>
      </c>
      <c r="M166" s="27" t="s">
        <v>234</v>
      </c>
      <c r="N166" s="27" t="s">
        <v>234</v>
      </c>
      <c r="O166" s="27" t="s">
        <v>234</v>
      </c>
      <c r="P166" s="27" t="s">
        <v>234</v>
      </c>
      <c r="Q166" s="28" t="s">
        <v>234</v>
      </c>
      <c r="R166" s="28" t="s">
        <v>234</v>
      </c>
      <c r="S166" s="28" t="s">
        <v>234</v>
      </c>
      <c r="T166" s="28" t="s">
        <v>234</v>
      </c>
      <c r="U166" s="28" t="s">
        <v>234</v>
      </c>
      <c r="V166" s="28" t="s">
        <v>234</v>
      </c>
      <c r="W166" s="28" t="s">
        <v>234</v>
      </c>
      <c r="X166" s="27" t="s">
        <v>234</v>
      </c>
      <c r="Y166" s="27" t="s">
        <v>234</v>
      </c>
      <c r="Z166" s="27" t="s">
        <v>234</v>
      </c>
      <c r="AA166" s="27" t="s">
        <v>234</v>
      </c>
      <c r="AB166" s="27" t="s">
        <v>234</v>
      </c>
      <c r="AC166" s="27" t="s">
        <v>234</v>
      </c>
      <c r="AD166" s="27" t="s">
        <v>234</v>
      </c>
      <c r="AE166" s="27"/>
      <c r="AF166" s="27"/>
      <c r="AG166" s="165">
        <f t="shared" ref="AG166:AU166" si="48">AG20</f>
        <v>12298</v>
      </c>
      <c r="AH166" s="165">
        <f t="shared" si="48"/>
        <v>11591.6</v>
      </c>
      <c r="AI166" s="165">
        <f t="shared" si="48"/>
        <v>224.2</v>
      </c>
      <c r="AJ166" s="165">
        <f t="shared" si="48"/>
        <v>224.2</v>
      </c>
      <c r="AK166" s="165">
        <f t="shared" si="48"/>
        <v>6112.4</v>
      </c>
      <c r="AL166" s="165">
        <f t="shared" si="48"/>
        <v>6109.0999999999995</v>
      </c>
      <c r="AM166" s="165">
        <f t="shared" si="48"/>
        <v>0</v>
      </c>
      <c r="AN166" s="165"/>
      <c r="AO166" s="165">
        <f t="shared" si="48"/>
        <v>5961.4</v>
      </c>
      <c r="AP166" s="165">
        <f t="shared" si="48"/>
        <v>5258.2999999999993</v>
      </c>
      <c r="AQ166" s="165">
        <f t="shared" si="48"/>
        <v>10857.2</v>
      </c>
      <c r="AR166" s="165">
        <f t="shared" si="48"/>
        <v>204.5</v>
      </c>
      <c r="AS166" s="165">
        <f t="shared" si="48"/>
        <v>3397.8</v>
      </c>
      <c r="AT166" s="165">
        <f t="shared" si="48"/>
        <v>0</v>
      </c>
      <c r="AU166" s="165">
        <f t="shared" si="48"/>
        <v>7254.9</v>
      </c>
      <c r="AV166" s="165">
        <f t="shared" ref="AV166:BE166" si="49">AV20</f>
        <v>7318.5</v>
      </c>
      <c r="AW166" s="165">
        <f t="shared" si="49"/>
        <v>210.3</v>
      </c>
      <c r="AX166" s="165">
        <f t="shared" si="49"/>
        <v>858.8</v>
      </c>
      <c r="AY166" s="165">
        <f t="shared" si="49"/>
        <v>0</v>
      </c>
      <c r="AZ166" s="165">
        <f t="shared" si="49"/>
        <v>6249.4</v>
      </c>
      <c r="BA166" s="165">
        <f t="shared" si="49"/>
        <v>7206</v>
      </c>
      <c r="BB166" s="165">
        <f t="shared" si="49"/>
        <v>218.1</v>
      </c>
      <c r="BC166" s="165">
        <f t="shared" si="49"/>
        <v>858.8</v>
      </c>
      <c r="BD166" s="165">
        <f t="shared" si="49"/>
        <v>0</v>
      </c>
      <c r="BE166" s="165">
        <f t="shared" si="49"/>
        <v>6129.1</v>
      </c>
      <c r="BF166" s="165">
        <f>BF20</f>
        <v>7206</v>
      </c>
      <c r="BG166" s="165">
        <f>BG20</f>
        <v>218.1</v>
      </c>
      <c r="BH166" s="165">
        <f>BH20</f>
        <v>858.8</v>
      </c>
      <c r="BI166" s="165">
        <f>BI20</f>
        <v>0</v>
      </c>
      <c r="BJ166" s="165">
        <f>BJ20</f>
        <v>6129.1</v>
      </c>
    </row>
    <row r="167" spans="1:62" ht="20.25" customHeight="1"/>
    <row r="168" spans="1:62" hidden="1"/>
    <row r="169" spans="1:62" s="46" customFormat="1" ht="16.5">
      <c r="A169" s="196"/>
      <c r="B169" s="42"/>
      <c r="C169" s="43"/>
      <c r="D169" s="43"/>
      <c r="E169" s="43"/>
      <c r="F169" s="43"/>
      <c r="G169" s="44"/>
      <c r="H169" s="43"/>
      <c r="I169" s="43"/>
      <c r="J169" s="43"/>
      <c r="K169" s="44"/>
      <c r="L169" s="44"/>
      <c r="M169" s="43"/>
      <c r="N169" s="43"/>
      <c r="O169" s="43"/>
      <c r="P169" s="43"/>
      <c r="Q169" s="44"/>
      <c r="R169" s="44"/>
      <c r="S169" s="44"/>
      <c r="T169" s="44"/>
      <c r="U169" s="44"/>
      <c r="V169" s="44"/>
      <c r="W169" s="411"/>
      <c r="X169" s="44"/>
      <c r="Y169" s="44"/>
      <c r="Z169" s="44"/>
      <c r="AA169" s="44"/>
      <c r="AB169" s="44"/>
      <c r="AC169" s="44"/>
      <c r="AD169" s="45"/>
      <c r="AE169" s="43"/>
      <c r="AF169" s="44"/>
      <c r="AG169" s="44"/>
      <c r="AH169" s="44"/>
      <c r="AI169" s="44"/>
      <c r="AJ169" s="44"/>
      <c r="AK169" s="44"/>
      <c r="AL169" s="44"/>
      <c r="AM169" s="44"/>
      <c r="AN169" s="44"/>
      <c r="AO169" s="44"/>
      <c r="AP169" s="44"/>
      <c r="AQ169" s="44"/>
      <c r="AR169" s="44"/>
      <c r="AS169" s="44"/>
      <c r="AT169" s="44"/>
      <c r="AU169" s="44"/>
      <c r="AV169" s="44"/>
      <c r="AW169" s="44"/>
      <c r="AX169" s="44"/>
      <c r="AY169" s="44"/>
      <c r="AZ169" s="44"/>
    </row>
    <row r="171" spans="1:62" s="46" customFormat="1" ht="16.5">
      <c r="A171" s="53"/>
      <c r="B171" s="49"/>
      <c r="C171" s="130"/>
      <c r="D171" s="49"/>
      <c r="E171" s="49"/>
      <c r="F171" s="48"/>
      <c r="G171" s="48"/>
      <c r="H171" s="43"/>
      <c r="I171" s="43"/>
      <c r="J171" s="43"/>
      <c r="K171" s="48"/>
      <c r="L171" s="48"/>
      <c r="M171" s="43"/>
      <c r="N171" s="43"/>
      <c r="O171" s="43"/>
      <c r="P171" s="43"/>
      <c r="Q171" s="48"/>
      <c r="R171" s="48"/>
      <c r="S171" s="48"/>
      <c r="T171" s="48"/>
      <c r="U171" s="48"/>
      <c r="V171" s="48"/>
      <c r="W171" s="50"/>
      <c r="X171" s="44"/>
      <c r="Y171" s="44"/>
      <c r="Z171" s="48"/>
      <c r="AA171" s="48"/>
      <c r="AB171" s="48"/>
      <c r="AC171" s="48"/>
      <c r="AD171" s="51"/>
      <c r="AE171" s="108"/>
      <c r="AF171" s="48"/>
      <c r="AG171" s="48"/>
      <c r="AH171" s="48"/>
      <c r="AI171" s="48"/>
      <c r="AJ171" s="48"/>
      <c r="AK171" s="48"/>
      <c r="AL171" s="48"/>
      <c r="AM171" s="48"/>
      <c r="AN171" s="48"/>
      <c r="AO171" s="48"/>
      <c r="AP171" s="48"/>
      <c r="AQ171" s="48"/>
      <c r="AR171" s="48"/>
      <c r="AS171" s="48"/>
      <c r="AT171" s="48"/>
      <c r="AU171" s="48"/>
      <c r="AV171" s="48"/>
      <c r="AW171" s="48"/>
      <c r="AX171" s="48"/>
      <c r="AY171" s="48"/>
      <c r="AZ171" s="48"/>
    </row>
    <row r="172" spans="1:62" s="35" customFormat="1"/>
    <row r="174" spans="1:62" s="34" customFormat="1"/>
  </sheetData>
  <mergeCells count="181">
    <mergeCell ref="BG14:BG18"/>
    <mergeCell ref="AV12:AZ12"/>
    <mergeCell ref="BH14:BH18"/>
    <mergeCell ref="BA12:BJ12"/>
    <mergeCell ref="AP14:AP18"/>
    <mergeCell ref="BB14:BB18"/>
    <mergeCell ref="AT13:AT18"/>
    <mergeCell ref="AV13:AV18"/>
    <mergeCell ref="AW13:AW18"/>
    <mergeCell ref="AX13:AX18"/>
    <mergeCell ref="BJ14:BJ18"/>
    <mergeCell ref="A25:A31"/>
    <mergeCell ref="C70:C77"/>
    <mergeCell ref="A70:A77"/>
    <mergeCell ref="A52:A53"/>
    <mergeCell ref="B37:B51"/>
    <mergeCell ref="A32:A36"/>
    <mergeCell ref="A37:A51"/>
    <mergeCell ref="C25:C31"/>
    <mergeCell ref="B32:B36"/>
    <mergeCell ref="C32:C36"/>
    <mergeCell ref="C37:C50"/>
    <mergeCell ref="BI14:BI18"/>
    <mergeCell ref="BF13:BJ13"/>
    <mergeCell ref="S13:S18"/>
    <mergeCell ref="BC14:BC18"/>
    <mergeCell ref="BA14:BA18"/>
    <mergeCell ref="BF14:BF18"/>
    <mergeCell ref="D25:D31"/>
    <mergeCell ref="B25:B31"/>
    <mergeCell ref="D37:D51"/>
    <mergeCell ref="C78:C92"/>
    <mergeCell ref="B78:B92"/>
    <mergeCell ref="D78:D82"/>
    <mergeCell ref="B52:B53"/>
    <mergeCell ref="C54:C63"/>
    <mergeCell ref="D54:D63"/>
    <mergeCell ref="D70:D77"/>
    <mergeCell ref="X25:X31"/>
    <mergeCell ref="E54:E63"/>
    <mergeCell ref="W37:W50"/>
    <mergeCell ref="X70:X77"/>
    <mergeCell ref="X37:X51"/>
    <mergeCell ref="W25:W31"/>
    <mergeCell ref="W32:W36"/>
    <mergeCell ref="M143:M145"/>
    <mergeCell ref="W98:W99"/>
    <mergeCell ref="Y108:Y110"/>
    <mergeCell ref="X143:X145"/>
    <mergeCell ref="W108:W122"/>
    <mergeCell ref="W78:W92"/>
    <mergeCell ref="X78:X82"/>
    <mergeCell ref="A116:A122"/>
    <mergeCell ref="D143:D145"/>
    <mergeCell ref="C143:C145"/>
    <mergeCell ref="Y143:Y145"/>
    <mergeCell ref="E143:E145"/>
    <mergeCell ref="E108:E110"/>
    <mergeCell ref="A143:A145"/>
    <mergeCell ref="M108:M122"/>
    <mergeCell ref="B143:B145"/>
    <mergeCell ref="W143:W145"/>
    <mergeCell ref="AB143:AB145"/>
    <mergeCell ref="AA143:AA145"/>
    <mergeCell ref="Z143:Z145"/>
    <mergeCell ref="Z108:Z122"/>
    <mergeCell ref="AB108:AB110"/>
    <mergeCell ref="Z78:Z79"/>
    <mergeCell ref="Z88:Z92"/>
    <mergeCell ref="Y32:Y36"/>
    <mergeCell ref="B111:B115"/>
    <mergeCell ref="B116:B122"/>
    <mergeCell ref="C108:C122"/>
    <mergeCell ref="E32:E36"/>
    <mergeCell ref="E78:E82"/>
    <mergeCell ref="B54:B64"/>
    <mergeCell ref="B70:B77"/>
    <mergeCell ref="W54:W63"/>
    <mergeCell ref="Z25:Z31"/>
    <mergeCell ref="E25:E31"/>
    <mergeCell ref="E70:E77"/>
    <mergeCell ref="M25:M31"/>
    <mergeCell ref="E37:E51"/>
    <mergeCell ref="M37:M50"/>
    <mergeCell ref="M54:M63"/>
    <mergeCell ref="M74:M77"/>
    <mergeCell ref="Y25:Y31"/>
    <mergeCell ref="A111:A115"/>
    <mergeCell ref="A108:A110"/>
    <mergeCell ref="A98:A99"/>
    <mergeCell ref="C98:C99"/>
    <mergeCell ref="F102:F103"/>
    <mergeCell ref="M80:M87"/>
    <mergeCell ref="M88:M92"/>
    <mergeCell ref="A54:A64"/>
    <mergeCell ref="A78:A93"/>
    <mergeCell ref="Z37:Z51"/>
    <mergeCell ref="Z54:Z63"/>
    <mergeCell ref="Y78:Y82"/>
    <mergeCell ref="Y37:Y51"/>
    <mergeCell ref="Y54:Y63"/>
    <mergeCell ref="Y70:Y77"/>
    <mergeCell ref="X54:X63"/>
    <mergeCell ref="W70:W77"/>
    <mergeCell ref="AB54:AB63"/>
    <mergeCell ref="AG14:AG18"/>
    <mergeCell ref="AA13:AA18"/>
    <mergeCell ref="AC9:AC18"/>
    <mergeCell ref="AG13:AH13"/>
    <mergeCell ref="AB13:AB18"/>
    <mergeCell ref="AA54:AA63"/>
    <mergeCell ref="AB37:AB51"/>
    <mergeCell ref="AA37:AA51"/>
    <mergeCell ref="AA25:AA31"/>
    <mergeCell ref="AB25:AB31"/>
    <mergeCell ref="AH14:AH18"/>
    <mergeCell ref="AE13:AE18"/>
    <mergeCell ref="AD9:AF12"/>
    <mergeCell ref="AG9:BJ11"/>
    <mergeCell ref="BD14:BD18"/>
    <mergeCell ref="AY13:AY18"/>
    <mergeCell ref="AZ13:AZ18"/>
    <mergeCell ref="BA13:BE13"/>
    <mergeCell ref="BE14:BE18"/>
    <mergeCell ref="W11:AB11"/>
    <mergeCell ref="Z12:AB12"/>
    <mergeCell ref="AR13:AR18"/>
    <mergeCell ref="AO13:AP13"/>
    <mergeCell ref="AK13:AL13"/>
    <mergeCell ref="AM13:AN13"/>
    <mergeCell ref="AK14:AK18"/>
    <mergeCell ref="AQ12:AU12"/>
    <mergeCell ref="AQ13:AQ18"/>
    <mergeCell ref="AN14:AN18"/>
    <mergeCell ref="H13:H18"/>
    <mergeCell ref="U13:U18"/>
    <mergeCell ref="C13:C18"/>
    <mergeCell ref="AU13:AU18"/>
    <mergeCell ref="AO14:AO18"/>
    <mergeCell ref="AM14:AM18"/>
    <mergeCell ref="AI14:AI18"/>
    <mergeCell ref="AS13:AS18"/>
    <mergeCell ref="AL14:AL18"/>
    <mergeCell ref="AJ14:AJ18"/>
    <mergeCell ref="AD13:AD18"/>
    <mergeCell ref="X13:X18"/>
    <mergeCell ref="W13:W18"/>
    <mergeCell ref="Y13:Y18"/>
    <mergeCell ref="Z13:Z18"/>
    <mergeCell ref="C12:E12"/>
    <mergeCell ref="D13:D18"/>
    <mergeCell ref="V13:V18"/>
    <mergeCell ref="Q13:Q18"/>
    <mergeCell ref="E13:E18"/>
    <mergeCell ref="AF13:AF18"/>
    <mergeCell ref="AI13:AJ13"/>
    <mergeCell ref="AG12:AO12"/>
    <mergeCell ref="A3:AU4"/>
    <mergeCell ref="A5:AK5"/>
    <mergeCell ref="T12:V12"/>
    <mergeCell ref="A9:A18"/>
    <mergeCell ref="M12:P12"/>
    <mergeCell ref="W12:Y12"/>
    <mergeCell ref="C9:AB10"/>
    <mergeCell ref="B9:B18"/>
    <mergeCell ref="N13:N18"/>
    <mergeCell ref="J13:J18"/>
    <mergeCell ref="I13:I18"/>
    <mergeCell ref="J12:L12"/>
    <mergeCell ref="K13:K18"/>
    <mergeCell ref="F12:I12"/>
    <mergeCell ref="C11:V11"/>
    <mergeCell ref="F13:F18"/>
    <mergeCell ref="G13:G18"/>
    <mergeCell ref="T13:T18"/>
    <mergeCell ref="L13:L18"/>
    <mergeCell ref="Q12:S12"/>
    <mergeCell ref="P13:P18"/>
    <mergeCell ref="R13:R18"/>
    <mergeCell ref="M13:M18"/>
    <mergeCell ref="O13:O18"/>
  </mergeCells>
  <phoneticPr fontId="0" type="noConversion"/>
  <pageMargins left="0.75" right="0.28000000000000003" top="0.49" bottom="0.4" header="0.5" footer="0.38"/>
  <pageSetup paperSize="9" scale="44"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BJ168"/>
  <sheetViews>
    <sheetView view="pageBreakPreview" zoomScaleNormal="75" zoomScaleSheetLayoutView="100" workbookViewId="0">
      <selection activeCell="A163" sqref="A163:W163"/>
    </sheetView>
  </sheetViews>
  <sheetFormatPr defaultRowHeight="12.75"/>
  <cols>
    <col min="1" max="1" width="40.7109375" style="2" customWidth="1"/>
    <col min="2" max="2" width="5" style="2" customWidth="1"/>
    <col min="3" max="3" width="15.42578125" style="2" customWidth="1"/>
    <col min="4" max="4" width="3.28515625" style="2" customWidth="1"/>
    <col min="5" max="5" width="4.42578125" style="2" customWidth="1"/>
    <col min="6" max="6" width="0.28515625" style="2" hidden="1" customWidth="1"/>
    <col min="7" max="7" width="8.5703125" style="2" hidden="1" customWidth="1"/>
    <col min="8" max="8" width="9" style="2" hidden="1" customWidth="1"/>
    <col min="9" max="9" width="8.7109375" style="2" hidden="1" customWidth="1"/>
    <col min="10" max="10" width="9" style="2" hidden="1" customWidth="1"/>
    <col min="11" max="11" width="9.42578125" style="2" hidden="1" customWidth="1"/>
    <col min="12" max="12" width="10" style="2" hidden="1" customWidth="1"/>
    <col min="13" max="13" width="9.42578125" style="2" hidden="1" customWidth="1"/>
    <col min="14" max="14" width="8" style="2" hidden="1" customWidth="1"/>
    <col min="15" max="15" width="8.7109375" style="2" hidden="1" customWidth="1"/>
    <col min="16" max="16" width="9.7109375" style="2" hidden="1" customWidth="1"/>
    <col min="17" max="17" width="11.140625" style="2" hidden="1" customWidth="1"/>
    <col min="18" max="18" width="10.42578125" style="2" hidden="1" customWidth="1"/>
    <col min="19" max="19" width="10.7109375" style="2" hidden="1" customWidth="1"/>
    <col min="20" max="20" width="8.5703125" style="2" hidden="1" customWidth="1"/>
    <col min="21" max="21" width="9.85546875" style="2" hidden="1" customWidth="1"/>
    <col min="22" max="22" width="10.42578125" style="2" hidden="1" customWidth="1"/>
    <col min="23" max="23" width="15.42578125" style="2" customWidth="1"/>
    <col min="24" max="24" width="3" style="2" customWidth="1"/>
    <col min="25" max="25" width="5.140625" style="2" customWidth="1"/>
    <col min="26" max="26" width="14.85546875" style="2" hidden="1" customWidth="1"/>
    <col min="27" max="27" width="3.42578125" style="2" hidden="1" customWidth="1"/>
    <col min="28" max="28" width="4.42578125" style="2" hidden="1" customWidth="1"/>
    <col min="29" max="29" width="7.85546875" style="2" hidden="1" customWidth="1"/>
    <col min="30" max="30" width="5.28515625" style="2" customWidth="1"/>
    <col min="31" max="31" width="11.7109375" style="2" customWidth="1"/>
    <col min="32" max="32" width="4.28515625" style="2" customWidth="1"/>
    <col min="33" max="34" width="7.7109375" style="2" customWidth="1"/>
    <col min="35" max="36" width="5.5703125" style="2" customWidth="1"/>
    <col min="37" max="38" width="7.140625" style="2" customWidth="1"/>
    <col min="39" max="40" width="4.7109375" style="2" customWidth="1"/>
    <col min="41" max="42" width="7.28515625" style="2" customWidth="1"/>
    <col min="43" max="43" width="8.85546875" style="2" customWidth="1"/>
    <col min="44" max="44" width="6.85546875" style="2" customWidth="1"/>
    <col min="45" max="45" width="6.28515625" style="2" customWidth="1"/>
    <col min="46" max="46" width="5" style="2" customWidth="1"/>
    <col min="47" max="47" width="7" style="2" customWidth="1"/>
    <col min="48" max="48" width="7.28515625" style="2" customWidth="1"/>
    <col min="49" max="50" width="6.28515625" style="2" customWidth="1"/>
    <col min="51" max="51" width="4.28515625" style="2" customWidth="1"/>
    <col min="52" max="52" width="7.28515625" style="2" customWidth="1"/>
    <col min="53" max="53" width="7.85546875" style="2" customWidth="1"/>
    <col min="54" max="54" width="6" style="2" customWidth="1"/>
    <col min="55" max="55" width="6.28515625" style="2" customWidth="1"/>
    <col min="56" max="56" width="4" style="2" customWidth="1"/>
    <col min="57" max="57" width="7.28515625" style="2" customWidth="1"/>
    <col min="58" max="58" width="8" style="2" customWidth="1"/>
    <col min="59" max="59" width="6.42578125" style="2" customWidth="1"/>
    <col min="60" max="60" width="6.5703125" style="2" customWidth="1"/>
    <col min="61" max="61" width="5" style="2" customWidth="1"/>
    <col min="62" max="62" width="8" style="2" customWidth="1"/>
    <col min="63" max="16384" width="9.140625" style="2"/>
  </cols>
  <sheetData>
    <row r="1" spans="1:62" ht="12" customHeight="1"/>
    <row r="2" spans="1:62" hidden="1"/>
    <row r="3" spans="1:62" s="55" customFormat="1" ht="18.75" customHeight="1">
      <c r="A3" s="965" t="s">
        <v>505</v>
      </c>
      <c r="B3" s="965"/>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965"/>
      <c r="AJ3" s="965"/>
      <c r="AK3" s="965"/>
      <c r="AL3" s="965"/>
      <c r="AM3" s="965"/>
      <c r="AN3" s="965"/>
      <c r="AO3" s="965"/>
      <c r="AP3" s="965"/>
      <c r="AQ3" s="965"/>
      <c r="AR3" s="965"/>
      <c r="AS3" s="965"/>
      <c r="AT3" s="965"/>
      <c r="AU3" s="965"/>
      <c r="AV3" s="54"/>
      <c r="AW3" s="54"/>
      <c r="AX3" s="54"/>
      <c r="AY3" s="54"/>
      <c r="AZ3" s="54"/>
    </row>
    <row r="4" spans="1:62" s="55" customFormat="1" ht="2.25" customHeight="1">
      <c r="A4" s="965"/>
      <c r="B4" s="965"/>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965"/>
      <c r="AD4" s="965"/>
      <c r="AE4" s="965"/>
      <c r="AF4" s="965"/>
      <c r="AG4" s="965"/>
      <c r="AH4" s="965"/>
      <c r="AI4" s="965"/>
      <c r="AJ4" s="965"/>
      <c r="AK4" s="965"/>
      <c r="AL4" s="965"/>
      <c r="AM4" s="965"/>
      <c r="AN4" s="965"/>
      <c r="AO4" s="965"/>
      <c r="AP4" s="965"/>
      <c r="AQ4" s="965"/>
      <c r="AR4" s="965"/>
      <c r="AS4" s="965"/>
      <c r="AT4" s="965"/>
      <c r="AU4" s="965"/>
      <c r="AV4" s="54"/>
      <c r="AW4" s="54"/>
      <c r="AX4" s="54"/>
      <c r="AY4" s="54"/>
      <c r="AZ4" s="54"/>
    </row>
    <row r="5" spans="1:62" s="55" customFormat="1" ht="15">
      <c r="A5" s="966" t="s">
        <v>141</v>
      </c>
      <c r="B5" s="966"/>
      <c r="C5" s="966"/>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c r="AG5" s="966"/>
      <c r="AH5" s="966"/>
      <c r="AI5" s="966"/>
      <c r="AJ5" s="966"/>
      <c r="AK5" s="966"/>
      <c r="AL5" s="667"/>
      <c r="AM5" s="56"/>
      <c r="AN5" s="56"/>
      <c r="AO5" s="56"/>
      <c r="AP5" s="56"/>
      <c r="AQ5" s="56"/>
      <c r="AR5" s="56"/>
      <c r="AS5" s="56"/>
      <c r="AT5" s="56"/>
      <c r="AU5" s="56"/>
      <c r="AV5" s="56"/>
      <c r="AW5" s="56"/>
      <c r="AX5" s="56"/>
      <c r="AY5" s="56"/>
      <c r="AZ5" s="56"/>
    </row>
    <row r="6" spans="1:62">
      <c r="B6" s="3"/>
    </row>
    <row r="7" spans="1:62" hidden="1">
      <c r="A7" s="2" t="s">
        <v>413</v>
      </c>
      <c r="B7" s="4"/>
      <c r="C7" s="5"/>
      <c r="D7" s="5"/>
      <c r="E7" s="5"/>
      <c r="F7" s="5"/>
      <c r="G7" s="5"/>
      <c r="H7" s="5"/>
      <c r="I7" s="5"/>
      <c r="J7" s="5"/>
      <c r="K7" s="5"/>
      <c r="L7" s="5"/>
      <c r="M7" s="5"/>
      <c r="N7" s="5"/>
      <c r="O7" s="5"/>
      <c r="P7" s="5"/>
      <c r="Q7" s="6"/>
      <c r="R7" s="6"/>
      <c r="S7" s="6"/>
      <c r="T7" s="6"/>
      <c r="U7" s="6"/>
      <c r="V7" s="6"/>
    </row>
    <row r="8" spans="1:62">
      <c r="A8" s="2" t="s">
        <v>414</v>
      </c>
      <c r="B8" s="3"/>
    </row>
    <row r="9" spans="1:62" ht="28.5" customHeight="1">
      <c r="A9" s="913" t="s">
        <v>231</v>
      </c>
      <c r="B9" s="939" t="s">
        <v>232</v>
      </c>
      <c r="C9" s="967" t="s">
        <v>500</v>
      </c>
      <c r="D9" s="968"/>
      <c r="E9" s="968"/>
      <c r="F9" s="968"/>
      <c r="G9" s="968"/>
      <c r="H9" s="968"/>
      <c r="I9" s="968"/>
      <c r="J9" s="968"/>
      <c r="K9" s="968"/>
      <c r="L9" s="968"/>
      <c r="M9" s="968"/>
      <c r="N9" s="968"/>
      <c r="O9" s="968"/>
      <c r="P9" s="968"/>
      <c r="Q9" s="968"/>
      <c r="R9" s="968"/>
      <c r="S9" s="968"/>
      <c r="T9" s="968"/>
      <c r="U9" s="968"/>
      <c r="V9" s="968"/>
      <c r="W9" s="968"/>
      <c r="X9" s="968"/>
      <c r="Y9" s="968"/>
      <c r="Z9" s="968"/>
      <c r="AA9" s="968"/>
      <c r="AB9" s="969"/>
      <c r="AC9" s="913" t="s">
        <v>224</v>
      </c>
      <c r="AD9" s="945" t="s">
        <v>225</v>
      </c>
      <c r="AE9" s="946"/>
      <c r="AF9" s="947"/>
      <c r="AG9" s="750" t="s">
        <v>226</v>
      </c>
      <c r="AH9" s="751"/>
      <c r="AI9" s="751"/>
      <c r="AJ9" s="751"/>
      <c r="AK9" s="751"/>
      <c r="AL9" s="751"/>
      <c r="AM9" s="751"/>
      <c r="AN9" s="751"/>
      <c r="AO9" s="751"/>
      <c r="AP9" s="751"/>
      <c r="AQ9" s="751"/>
      <c r="AR9" s="751"/>
      <c r="AS9" s="751"/>
      <c r="AT9" s="751"/>
      <c r="AU9" s="751"/>
      <c r="AV9" s="751"/>
      <c r="AW9" s="751"/>
      <c r="AX9" s="751"/>
      <c r="AY9" s="751"/>
      <c r="AZ9" s="751"/>
      <c r="BA9" s="751"/>
      <c r="BB9" s="751"/>
      <c r="BC9" s="751"/>
      <c r="BD9" s="751"/>
      <c r="BE9" s="751"/>
      <c r="BF9" s="751"/>
      <c r="BG9" s="751"/>
      <c r="BH9" s="751"/>
      <c r="BI9" s="751"/>
      <c r="BJ9" s="752"/>
    </row>
    <row r="10" spans="1:62" ht="18" hidden="1" customHeight="1">
      <c r="A10" s="914"/>
      <c r="B10" s="940"/>
      <c r="C10" s="970"/>
      <c r="D10" s="971"/>
      <c r="E10" s="971"/>
      <c r="F10" s="971"/>
      <c r="G10" s="971"/>
      <c r="H10" s="971"/>
      <c r="I10" s="971"/>
      <c r="J10" s="971"/>
      <c r="K10" s="971"/>
      <c r="L10" s="971"/>
      <c r="M10" s="971"/>
      <c r="N10" s="971"/>
      <c r="O10" s="971"/>
      <c r="P10" s="971"/>
      <c r="Q10" s="971"/>
      <c r="R10" s="971"/>
      <c r="S10" s="971"/>
      <c r="T10" s="971"/>
      <c r="U10" s="971"/>
      <c r="V10" s="971"/>
      <c r="W10" s="971"/>
      <c r="X10" s="971"/>
      <c r="Y10" s="971"/>
      <c r="Z10" s="971"/>
      <c r="AA10" s="971"/>
      <c r="AB10" s="972"/>
      <c r="AC10" s="914"/>
      <c r="AD10" s="948"/>
      <c r="AE10" s="949"/>
      <c r="AF10" s="950"/>
      <c r="AG10" s="753"/>
      <c r="AH10" s="754"/>
      <c r="AI10" s="754"/>
      <c r="AJ10" s="754"/>
      <c r="AK10" s="754"/>
      <c r="AL10" s="754"/>
      <c r="AM10" s="754"/>
      <c r="AN10" s="754"/>
      <c r="AO10" s="754"/>
      <c r="AP10" s="754"/>
      <c r="AQ10" s="754"/>
      <c r="AR10" s="754"/>
      <c r="AS10" s="754"/>
      <c r="AT10" s="754"/>
      <c r="AU10" s="754"/>
      <c r="AV10" s="754"/>
      <c r="AW10" s="754"/>
      <c r="AX10" s="754"/>
      <c r="AY10" s="754"/>
      <c r="AZ10" s="754"/>
      <c r="BA10" s="754"/>
      <c r="BB10" s="754"/>
      <c r="BC10" s="754"/>
      <c r="BD10" s="754"/>
      <c r="BE10" s="754"/>
      <c r="BF10" s="754"/>
      <c r="BG10" s="754"/>
      <c r="BH10" s="754"/>
      <c r="BI10" s="754"/>
      <c r="BJ10" s="755"/>
    </row>
    <row r="11" spans="1:62" ht="18" hidden="1" customHeight="1">
      <c r="A11" s="914"/>
      <c r="B11" s="940"/>
      <c r="C11" s="942" t="s">
        <v>328</v>
      </c>
      <c r="D11" s="943"/>
      <c r="E11" s="943"/>
      <c r="F11" s="943"/>
      <c r="G11" s="943"/>
      <c r="H11" s="943"/>
      <c r="I11" s="943"/>
      <c r="J11" s="943"/>
      <c r="K11" s="943"/>
      <c r="L11" s="943"/>
      <c r="M11" s="943"/>
      <c r="N11" s="943"/>
      <c r="O11" s="943"/>
      <c r="P11" s="943"/>
      <c r="Q11" s="943"/>
      <c r="R11" s="943"/>
      <c r="S11" s="943"/>
      <c r="T11" s="943"/>
      <c r="U11" s="943"/>
      <c r="V11" s="943"/>
      <c r="W11" s="942" t="s">
        <v>329</v>
      </c>
      <c r="X11" s="943"/>
      <c r="Y11" s="943"/>
      <c r="Z11" s="943"/>
      <c r="AA11" s="943"/>
      <c r="AB11" s="943"/>
      <c r="AC11" s="914"/>
      <c r="AD11" s="948"/>
      <c r="AE11" s="949"/>
      <c r="AF11" s="950"/>
      <c r="AG11" s="756"/>
      <c r="AH11" s="757"/>
      <c r="AI11" s="757"/>
      <c r="AJ11" s="757"/>
      <c r="AK11" s="757"/>
      <c r="AL11" s="757"/>
      <c r="AM11" s="757"/>
      <c r="AN11" s="757"/>
      <c r="AO11" s="757"/>
      <c r="AP11" s="757"/>
      <c r="AQ11" s="757"/>
      <c r="AR11" s="757"/>
      <c r="AS11" s="757"/>
      <c r="AT11" s="757"/>
      <c r="AU11" s="757"/>
      <c r="AV11" s="757"/>
      <c r="AW11" s="757"/>
      <c r="AX11" s="757"/>
      <c r="AY11" s="757"/>
      <c r="AZ11" s="757"/>
      <c r="BA11" s="757"/>
      <c r="BB11" s="757"/>
      <c r="BC11" s="757"/>
      <c r="BD11" s="757"/>
      <c r="BE11" s="757"/>
      <c r="BF11" s="757"/>
      <c r="BG11" s="757"/>
      <c r="BH11" s="757"/>
      <c r="BI11" s="757"/>
      <c r="BJ11" s="758"/>
    </row>
    <row r="12" spans="1:62" ht="38.25" customHeight="1">
      <c r="A12" s="914"/>
      <c r="B12" s="940"/>
      <c r="C12" s="962" t="s">
        <v>227</v>
      </c>
      <c r="D12" s="963"/>
      <c r="E12" s="964"/>
      <c r="F12" s="942" t="s">
        <v>228</v>
      </c>
      <c r="G12" s="943"/>
      <c r="H12" s="943"/>
      <c r="I12" s="944"/>
      <c r="J12" s="942" t="s">
        <v>229</v>
      </c>
      <c r="K12" s="943"/>
      <c r="L12" s="944"/>
      <c r="M12" s="967" t="s">
        <v>330</v>
      </c>
      <c r="N12" s="968"/>
      <c r="O12" s="968"/>
      <c r="P12" s="969"/>
      <c r="Q12" s="942" t="s">
        <v>230</v>
      </c>
      <c r="R12" s="943"/>
      <c r="S12" s="943"/>
      <c r="T12" s="942" t="s">
        <v>331</v>
      </c>
      <c r="U12" s="943"/>
      <c r="V12" s="944"/>
      <c r="W12" s="942" t="s">
        <v>332</v>
      </c>
      <c r="X12" s="943"/>
      <c r="Y12" s="944"/>
      <c r="Z12" s="942" t="s">
        <v>333</v>
      </c>
      <c r="AA12" s="943"/>
      <c r="AB12" s="944"/>
      <c r="AC12" s="914"/>
      <c r="AD12" s="948"/>
      <c r="AE12" s="949"/>
      <c r="AF12" s="950"/>
      <c r="AG12" s="750" t="s">
        <v>404</v>
      </c>
      <c r="AH12" s="751"/>
      <c r="AI12" s="751"/>
      <c r="AJ12" s="751"/>
      <c r="AK12" s="751"/>
      <c r="AL12" s="751"/>
      <c r="AM12" s="751"/>
      <c r="AN12" s="751"/>
      <c r="AO12" s="752"/>
      <c r="AP12" s="143"/>
      <c r="AQ12" s="750" t="s">
        <v>402</v>
      </c>
      <c r="AR12" s="751"/>
      <c r="AS12" s="751"/>
      <c r="AT12" s="751"/>
      <c r="AU12" s="752"/>
      <c r="AV12" s="750" t="s">
        <v>401</v>
      </c>
      <c r="AW12" s="751"/>
      <c r="AX12" s="751"/>
      <c r="AY12" s="751"/>
      <c r="AZ12" s="752"/>
      <c r="BA12" s="977" t="s">
        <v>436</v>
      </c>
      <c r="BB12" s="978"/>
      <c r="BC12" s="978"/>
      <c r="BD12" s="978"/>
      <c r="BE12" s="978"/>
      <c r="BF12" s="978"/>
      <c r="BG12" s="978"/>
      <c r="BH12" s="978"/>
      <c r="BI12" s="978"/>
      <c r="BJ12" s="979"/>
    </row>
    <row r="13" spans="1:62" ht="81.75" customHeight="1">
      <c r="A13" s="914"/>
      <c r="B13" s="940"/>
      <c r="C13" s="982" t="s">
        <v>334</v>
      </c>
      <c r="D13" s="982" t="s">
        <v>335</v>
      </c>
      <c r="E13" s="982" t="s">
        <v>336</v>
      </c>
      <c r="F13" s="982" t="s">
        <v>334</v>
      </c>
      <c r="G13" s="982" t="s">
        <v>335</v>
      </c>
      <c r="H13" s="982" t="s">
        <v>336</v>
      </c>
      <c r="I13" s="913" t="s">
        <v>337</v>
      </c>
      <c r="J13" s="982" t="s">
        <v>334</v>
      </c>
      <c r="K13" s="967" t="s">
        <v>338</v>
      </c>
      <c r="L13" s="982" t="s">
        <v>336</v>
      </c>
      <c r="M13" s="982" t="s">
        <v>334</v>
      </c>
      <c r="N13" s="967" t="s">
        <v>338</v>
      </c>
      <c r="O13" s="982" t="s">
        <v>336</v>
      </c>
      <c r="P13" s="913" t="s">
        <v>337</v>
      </c>
      <c r="Q13" s="982" t="s">
        <v>334</v>
      </c>
      <c r="R13" s="967" t="s">
        <v>338</v>
      </c>
      <c r="S13" s="913" t="s">
        <v>336</v>
      </c>
      <c r="T13" s="982" t="s">
        <v>334</v>
      </c>
      <c r="U13" s="967" t="s">
        <v>338</v>
      </c>
      <c r="V13" s="913" t="s">
        <v>336</v>
      </c>
      <c r="W13" s="982" t="s">
        <v>334</v>
      </c>
      <c r="X13" s="982" t="s">
        <v>335</v>
      </c>
      <c r="Y13" s="982" t="s">
        <v>336</v>
      </c>
      <c r="Z13" s="982" t="s">
        <v>334</v>
      </c>
      <c r="AA13" s="967" t="s">
        <v>338</v>
      </c>
      <c r="AB13" s="982" t="s">
        <v>336</v>
      </c>
      <c r="AC13" s="914"/>
      <c r="AD13" s="980" t="s">
        <v>339</v>
      </c>
      <c r="AE13" s="980" t="s">
        <v>294</v>
      </c>
      <c r="AF13" s="980" t="s">
        <v>295</v>
      </c>
      <c r="AG13" s="1058" t="s">
        <v>440</v>
      </c>
      <c r="AH13" s="1059"/>
      <c r="AI13" s="750" t="s">
        <v>501</v>
      </c>
      <c r="AJ13" s="752"/>
      <c r="AK13" s="750" t="s">
        <v>502</v>
      </c>
      <c r="AL13" s="752"/>
      <c r="AM13" s="750" t="s">
        <v>6</v>
      </c>
      <c r="AN13" s="752"/>
      <c r="AO13" s="750" t="s">
        <v>480</v>
      </c>
      <c r="AP13" s="752"/>
      <c r="AQ13" s="916" t="s">
        <v>440</v>
      </c>
      <c r="AR13" s="916" t="s">
        <v>501</v>
      </c>
      <c r="AS13" s="916" t="s">
        <v>502</v>
      </c>
      <c r="AT13" s="916" t="s">
        <v>6</v>
      </c>
      <c r="AU13" s="916" t="s">
        <v>480</v>
      </c>
      <c r="AV13" s="916" t="s">
        <v>440</v>
      </c>
      <c r="AW13" s="916" t="s">
        <v>501</v>
      </c>
      <c r="AX13" s="916" t="s">
        <v>502</v>
      </c>
      <c r="AY13" s="916" t="s">
        <v>6</v>
      </c>
      <c r="AZ13" s="916" t="s">
        <v>480</v>
      </c>
      <c r="BA13" s="977" t="s">
        <v>69</v>
      </c>
      <c r="BB13" s="978"/>
      <c r="BC13" s="978"/>
      <c r="BD13" s="978"/>
      <c r="BE13" s="979"/>
      <c r="BF13" s="977" t="s">
        <v>403</v>
      </c>
      <c r="BG13" s="978"/>
      <c r="BH13" s="978"/>
      <c r="BI13" s="978"/>
      <c r="BJ13" s="979"/>
    </row>
    <row r="14" spans="1:62" ht="18" customHeight="1">
      <c r="A14" s="914"/>
      <c r="B14" s="940"/>
      <c r="C14" s="982"/>
      <c r="D14" s="982"/>
      <c r="E14" s="982"/>
      <c r="F14" s="982"/>
      <c r="G14" s="982"/>
      <c r="H14" s="982"/>
      <c r="I14" s="914"/>
      <c r="J14" s="982"/>
      <c r="K14" s="986"/>
      <c r="L14" s="982"/>
      <c r="M14" s="982"/>
      <c r="N14" s="986"/>
      <c r="O14" s="982"/>
      <c r="P14" s="914"/>
      <c r="Q14" s="982"/>
      <c r="R14" s="986"/>
      <c r="S14" s="914"/>
      <c r="T14" s="982"/>
      <c r="U14" s="986"/>
      <c r="V14" s="914"/>
      <c r="W14" s="982"/>
      <c r="X14" s="982"/>
      <c r="Y14" s="982"/>
      <c r="Z14" s="982"/>
      <c r="AA14" s="986"/>
      <c r="AB14" s="982"/>
      <c r="AC14" s="914"/>
      <c r="AD14" s="980"/>
      <c r="AE14" s="980"/>
      <c r="AF14" s="980"/>
      <c r="AG14" s="916" t="s">
        <v>437</v>
      </c>
      <c r="AH14" s="916" t="s">
        <v>438</v>
      </c>
      <c r="AI14" s="976" t="s">
        <v>322</v>
      </c>
      <c r="AJ14" s="976" t="s">
        <v>321</v>
      </c>
      <c r="AK14" s="976" t="s">
        <v>322</v>
      </c>
      <c r="AL14" s="976" t="s">
        <v>321</v>
      </c>
      <c r="AM14" s="976" t="s">
        <v>322</v>
      </c>
      <c r="AN14" s="976" t="s">
        <v>321</v>
      </c>
      <c r="AO14" s="976" t="s">
        <v>322</v>
      </c>
      <c r="AP14" s="976" t="s">
        <v>321</v>
      </c>
      <c r="AQ14" s="917"/>
      <c r="AR14" s="917"/>
      <c r="AS14" s="917"/>
      <c r="AT14" s="917"/>
      <c r="AU14" s="917"/>
      <c r="AV14" s="917"/>
      <c r="AW14" s="917"/>
      <c r="AX14" s="917"/>
      <c r="AY14" s="917"/>
      <c r="AZ14" s="917"/>
      <c r="BA14" s="973" t="s">
        <v>440</v>
      </c>
      <c r="BB14" s="916" t="s">
        <v>501</v>
      </c>
      <c r="BC14" s="916" t="s">
        <v>502</v>
      </c>
      <c r="BD14" s="916" t="s">
        <v>6</v>
      </c>
      <c r="BE14" s="916" t="s">
        <v>480</v>
      </c>
      <c r="BF14" s="973" t="s">
        <v>440</v>
      </c>
      <c r="BG14" s="916" t="s">
        <v>501</v>
      </c>
      <c r="BH14" s="916" t="s">
        <v>502</v>
      </c>
      <c r="BI14" s="916" t="s">
        <v>6</v>
      </c>
      <c r="BJ14" s="916" t="s">
        <v>480</v>
      </c>
    </row>
    <row r="15" spans="1:62" ht="78" customHeight="1">
      <c r="A15" s="914"/>
      <c r="B15" s="940"/>
      <c r="C15" s="982"/>
      <c r="D15" s="982"/>
      <c r="E15" s="982"/>
      <c r="F15" s="982"/>
      <c r="G15" s="982"/>
      <c r="H15" s="982"/>
      <c r="I15" s="914"/>
      <c r="J15" s="982"/>
      <c r="K15" s="986"/>
      <c r="L15" s="982"/>
      <c r="M15" s="982"/>
      <c r="N15" s="986"/>
      <c r="O15" s="982"/>
      <c r="P15" s="914"/>
      <c r="Q15" s="982"/>
      <c r="R15" s="986"/>
      <c r="S15" s="914"/>
      <c r="T15" s="982"/>
      <c r="U15" s="986"/>
      <c r="V15" s="914"/>
      <c r="W15" s="982"/>
      <c r="X15" s="982"/>
      <c r="Y15" s="982"/>
      <c r="Z15" s="982"/>
      <c r="AA15" s="986"/>
      <c r="AB15" s="982"/>
      <c r="AC15" s="914"/>
      <c r="AD15" s="980"/>
      <c r="AE15" s="980"/>
      <c r="AF15" s="980"/>
      <c r="AG15" s="917"/>
      <c r="AH15" s="917"/>
      <c r="AI15" s="976"/>
      <c r="AJ15" s="976"/>
      <c r="AK15" s="976"/>
      <c r="AL15" s="976"/>
      <c r="AM15" s="976"/>
      <c r="AN15" s="976"/>
      <c r="AO15" s="976"/>
      <c r="AP15" s="976"/>
      <c r="AQ15" s="917"/>
      <c r="AR15" s="917"/>
      <c r="AS15" s="917"/>
      <c r="AT15" s="917"/>
      <c r="AU15" s="917"/>
      <c r="AV15" s="917"/>
      <c r="AW15" s="917"/>
      <c r="AX15" s="917"/>
      <c r="AY15" s="917"/>
      <c r="AZ15" s="917"/>
      <c r="BA15" s="974"/>
      <c r="BB15" s="917"/>
      <c r="BC15" s="917"/>
      <c r="BD15" s="917"/>
      <c r="BE15" s="917"/>
      <c r="BF15" s="974"/>
      <c r="BG15" s="917"/>
      <c r="BH15" s="917"/>
      <c r="BI15" s="917"/>
      <c r="BJ15" s="917"/>
    </row>
    <row r="16" spans="1:62" ht="18" hidden="1" customHeight="1">
      <c r="A16" s="914"/>
      <c r="B16" s="940"/>
      <c r="C16" s="982"/>
      <c r="D16" s="982"/>
      <c r="E16" s="982"/>
      <c r="F16" s="982"/>
      <c r="G16" s="982"/>
      <c r="H16" s="982"/>
      <c r="I16" s="914"/>
      <c r="J16" s="982"/>
      <c r="K16" s="986"/>
      <c r="L16" s="982"/>
      <c r="M16" s="982"/>
      <c r="N16" s="986"/>
      <c r="O16" s="982"/>
      <c r="P16" s="914"/>
      <c r="Q16" s="982"/>
      <c r="R16" s="986"/>
      <c r="S16" s="914"/>
      <c r="T16" s="982"/>
      <c r="U16" s="986"/>
      <c r="V16" s="914"/>
      <c r="W16" s="982"/>
      <c r="X16" s="982"/>
      <c r="Y16" s="982"/>
      <c r="Z16" s="982"/>
      <c r="AA16" s="986"/>
      <c r="AB16" s="982"/>
      <c r="AC16" s="914"/>
      <c r="AD16" s="980"/>
      <c r="AE16" s="980"/>
      <c r="AF16" s="980"/>
      <c r="AG16" s="917"/>
      <c r="AH16" s="917"/>
      <c r="AI16" s="976"/>
      <c r="AJ16" s="976"/>
      <c r="AK16" s="976"/>
      <c r="AL16" s="976"/>
      <c r="AM16" s="976"/>
      <c r="AN16" s="976"/>
      <c r="AO16" s="976"/>
      <c r="AP16" s="976"/>
      <c r="AQ16" s="917"/>
      <c r="AR16" s="917"/>
      <c r="AS16" s="917"/>
      <c r="AT16" s="917"/>
      <c r="AU16" s="917"/>
      <c r="AV16" s="917"/>
      <c r="AW16" s="917"/>
      <c r="AX16" s="917"/>
      <c r="AY16" s="917"/>
      <c r="AZ16" s="917"/>
      <c r="BA16" s="974"/>
      <c r="BB16" s="917"/>
      <c r="BC16" s="917"/>
      <c r="BD16" s="917"/>
      <c r="BE16" s="917"/>
      <c r="BF16" s="974"/>
      <c r="BG16" s="917"/>
      <c r="BH16" s="917"/>
      <c r="BI16" s="917"/>
      <c r="BJ16" s="917"/>
    </row>
    <row r="17" spans="1:62" ht="18" hidden="1" customHeight="1">
      <c r="A17" s="914"/>
      <c r="B17" s="940"/>
      <c r="C17" s="982"/>
      <c r="D17" s="982"/>
      <c r="E17" s="982"/>
      <c r="F17" s="982"/>
      <c r="G17" s="982"/>
      <c r="H17" s="982"/>
      <c r="I17" s="914"/>
      <c r="J17" s="982"/>
      <c r="K17" s="986"/>
      <c r="L17" s="982"/>
      <c r="M17" s="982"/>
      <c r="N17" s="986"/>
      <c r="O17" s="982"/>
      <c r="P17" s="914"/>
      <c r="Q17" s="982"/>
      <c r="R17" s="986"/>
      <c r="S17" s="914"/>
      <c r="T17" s="982"/>
      <c r="U17" s="986"/>
      <c r="V17" s="914"/>
      <c r="W17" s="982"/>
      <c r="X17" s="982"/>
      <c r="Y17" s="982"/>
      <c r="Z17" s="982"/>
      <c r="AA17" s="986"/>
      <c r="AB17" s="982"/>
      <c r="AC17" s="914"/>
      <c r="AD17" s="980"/>
      <c r="AE17" s="980"/>
      <c r="AF17" s="980"/>
      <c r="AG17" s="917"/>
      <c r="AH17" s="917"/>
      <c r="AI17" s="976"/>
      <c r="AJ17" s="976"/>
      <c r="AK17" s="976"/>
      <c r="AL17" s="976"/>
      <c r="AM17" s="976"/>
      <c r="AN17" s="976"/>
      <c r="AO17" s="976"/>
      <c r="AP17" s="976"/>
      <c r="AQ17" s="917"/>
      <c r="AR17" s="917"/>
      <c r="AS17" s="917"/>
      <c r="AT17" s="917"/>
      <c r="AU17" s="917"/>
      <c r="AV17" s="917"/>
      <c r="AW17" s="917"/>
      <c r="AX17" s="917"/>
      <c r="AY17" s="917"/>
      <c r="AZ17" s="917"/>
      <c r="BA17" s="974"/>
      <c r="BB17" s="917"/>
      <c r="BC17" s="917"/>
      <c r="BD17" s="917"/>
      <c r="BE17" s="917"/>
      <c r="BF17" s="974"/>
      <c r="BG17" s="917"/>
      <c r="BH17" s="917"/>
      <c r="BI17" s="917"/>
      <c r="BJ17" s="917"/>
    </row>
    <row r="18" spans="1:62" ht="18" hidden="1" customHeight="1">
      <c r="A18" s="915"/>
      <c r="B18" s="941"/>
      <c r="C18" s="982"/>
      <c r="D18" s="982"/>
      <c r="E18" s="982"/>
      <c r="F18" s="982"/>
      <c r="G18" s="982"/>
      <c r="H18" s="982"/>
      <c r="I18" s="915"/>
      <c r="J18" s="982"/>
      <c r="K18" s="970"/>
      <c r="L18" s="982"/>
      <c r="M18" s="982"/>
      <c r="N18" s="970"/>
      <c r="O18" s="982"/>
      <c r="P18" s="915"/>
      <c r="Q18" s="982"/>
      <c r="R18" s="970"/>
      <c r="S18" s="915"/>
      <c r="T18" s="982"/>
      <c r="U18" s="970"/>
      <c r="V18" s="915"/>
      <c r="W18" s="982"/>
      <c r="X18" s="982"/>
      <c r="Y18" s="982"/>
      <c r="Z18" s="982"/>
      <c r="AA18" s="970"/>
      <c r="AB18" s="982"/>
      <c r="AC18" s="915"/>
      <c r="AD18" s="980"/>
      <c r="AE18" s="980"/>
      <c r="AF18" s="980"/>
      <c r="AG18" s="918"/>
      <c r="AH18" s="918"/>
      <c r="AI18" s="976"/>
      <c r="AJ18" s="976"/>
      <c r="AK18" s="976"/>
      <c r="AL18" s="976"/>
      <c r="AM18" s="976"/>
      <c r="AN18" s="976"/>
      <c r="AO18" s="976"/>
      <c r="AP18" s="976"/>
      <c r="AQ18" s="918"/>
      <c r="AR18" s="918"/>
      <c r="AS18" s="918"/>
      <c r="AT18" s="918"/>
      <c r="AU18" s="918"/>
      <c r="AV18" s="918"/>
      <c r="AW18" s="918"/>
      <c r="AX18" s="918"/>
      <c r="AY18" s="918"/>
      <c r="AZ18" s="918"/>
      <c r="BA18" s="975"/>
      <c r="BB18" s="918"/>
      <c r="BC18" s="918"/>
      <c r="BD18" s="918"/>
      <c r="BE18" s="918"/>
      <c r="BF18" s="975"/>
      <c r="BG18" s="918"/>
      <c r="BH18" s="918"/>
      <c r="BI18" s="918"/>
      <c r="BJ18" s="918"/>
    </row>
    <row r="19" spans="1:62" ht="18" customHeight="1">
      <c r="A19" s="8">
        <v>1</v>
      </c>
      <c r="B19" s="9" t="s">
        <v>233</v>
      </c>
      <c r="C19" s="36">
        <v>3</v>
      </c>
      <c r="D19" s="36">
        <v>4</v>
      </c>
      <c r="E19" s="36">
        <v>5</v>
      </c>
      <c r="F19" s="36">
        <v>6</v>
      </c>
      <c r="G19" s="36">
        <v>7</v>
      </c>
      <c r="H19" s="36">
        <v>8</v>
      </c>
      <c r="I19" s="36">
        <v>9</v>
      </c>
      <c r="J19" s="36">
        <v>10</v>
      </c>
      <c r="K19" s="36">
        <v>11</v>
      </c>
      <c r="L19" s="36">
        <v>12</v>
      </c>
      <c r="M19" s="36">
        <v>13</v>
      </c>
      <c r="N19" s="36">
        <v>14</v>
      </c>
      <c r="O19" s="36">
        <v>15</v>
      </c>
      <c r="P19" s="36">
        <v>16</v>
      </c>
      <c r="Q19" s="36">
        <v>17</v>
      </c>
      <c r="R19" s="36">
        <v>18</v>
      </c>
      <c r="S19" s="36">
        <v>19</v>
      </c>
      <c r="T19" s="36">
        <v>20</v>
      </c>
      <c r="U19" s="36">
        <v>21</v>
      </c>
      <c r="V19" s="36">
        <v>22</v>
      </c>
      <c r="W19" s="188">
        <v>23</v>
      </c>
      <c r="X19" s="36">
        <v>24</v>
      </c>
      <c r="Y19" s="36">
        <v>25</v>
      </c>
      <c r="Z19" s="36">
        <v>26</v>
      </c>
      <c r="AA19" s="36">
        <v>27</v>
      </c>
      <c r="AB19" s="36">
        <v>28</v>
      </c>
      <c r="AC19" s="36">
        <v>29</v>
      </c>
      <c r="AD19" s="36">
        <v>30</v>
      </c>
      <c r="AE19" s="7"/>
      <c r="AF19" s="7"/>
      <c r="AG19" s="144">
        <v>35</v>
      </c>
      <c r="AH19" s="144"/>
      <c r="AI19" s="144"/>
      <c r="AJ19" s="144"/>
      <c r="AK19" s="144"/>
      <c r="AL19" s="144"/>
      <c r="AM19" s="144"/>
      <c r="AN19" s="144"/>
      <c r="AO19" s="144"/>
      <c r="AP19" s="144"/>
      <c r="AQ19" s="144">
        <v>36</v>
      </c>
      <c r="AR19" s="144"/>
      <c r="AS19" s="144"/>
      <c r="AT19" s="144"/>
      <c r="AU19" s="144"/>
      <c r="AV19" s="144"/>
      <c r="AW19" s="144"/>
      <c r="AX19" s="144"/>
      <c r="AY19" s="144"/>
      <c r="AZ19" s="144"/>
      <c r="BA19" s="144"/>
      <c r="BB19" s="144"/>
      <c r="BC19" s="144"/>
      <c r="BD19" s="144"/>
      <c r="BE19" s="144"/>
      <c r="BF19" s="680"/>
      <c r="BG19" s="680"/>
      <c r="BH19" s="680"/>
      <c r="BI19" s="680"/>
      <c r="BJ19" s="680"/>
    </row>
    <row r="20" spans="1:62" ht="48">
      <c r="A20" s="110" t="s">
        <v>382</v>
      </c>
      <c r="B20" s="10">
        <v>6500</v>
      </c>
      <c r="C20" s="8" t="s">
        <v>234</v>
      </c>
      <c r="D20" s="8" t="s">
        <v>234</v>
      </c>
      <c r="E20" s="8" t="s">
        <v>234</v>
      </c>
      <c r="F20" s="8" t="s">
        <v>234</v>
      </c>
      <c r="G20" s="8" t="s">
        <v>234</v>
      </c>
      <c r="H20" s="8" t="s">
        <v>234</v>
      </c>
      <c r="I20" s="8" t="s">
        <v>234</v>
      </c>
      <c r="J20" s="8" t="s">
        <v>234</v>
      </c>
      <c r="K20" s="8" t="s">
        <v>234</v>
      </c>
      <c r="L20" s="8" t="s">
        <v>234</v>
      </c>
      <c r="M20" s="8" t="s">
        <v>234</v>
      </c>
      <c r="N20" s="8" t="s">
        <v>234</v>
      </c>
      <c r="O20" s="8" t="s">
        <v>234</v>
      </c>
      <c r="P20" s="8" t="s">
        <v>234</v>
      </c>
      <c r="Q20" s="11" t="s">
        <v>234</v>
      </c>
      <c r="R20" s="11" t="s">
        <v>234</v>
      </c>
      <c r="S20" s="11" t="s">
        <v>234</v>
      </c>
      <c r="T20" s="11" t="s">
        <v>234</v>
      </c>
      <c r="U20" s="11" t="s">
        <v>234</v>
      </c>
      <c r="V20" s="11" t="s">
        <v>234</v>
      </c>
      <c r="W20" s="11" t="s">
        <v>234</v>
      </c>
      <c r="X20" s="8" t="s">
        <v>234</v>
      </c>
      <c r="Y20" s="8" t="s">
        <v>234</v>
      </c>
      <c r="Z20" s="8" t="s">
        <v>234</v>
      </c>
      <c r="AA20" s="8" t="s">
        <v>234</v>
      </c>
      <c r="AB20" s="8" t="s">
        <v>234</v>
      </c>
      <c r="AC20" s="8" t="s">
        <v>234</v>
      </c>
      <c r="AD20" s="8" t="s">
        <v>234</v>
      </c>
      <c r="AE20" s="8"/>
      <c r="AF20" s="8"/>
      <c r="AG20" s="147">
        <f>AG21+AG101+AG118+AG133+AG148+AG160</f>
        <v>11426.800000000001</v>
      </c>
      <c r="AH20" s="147">
        <f>AH21+AH101+AH118+AH133+AH148+AH160</f>
        <v>11100.4</v>
      </c>
      <c r="AI20" s="166">
        <f t="shared" ref="AI20:AZ20" si="0">AI21+AI101+AI118+AI133+AI148+AI160</f>
        <v>98.2</v>
      </c>
      <c r="AJ20" s="166">
        <f t="shared" si="0"/>
        <v>98.2</v>
      </c>
      <c r="AK20" s="147">
        <f t="shared" si="0"/>
        <v>6802.9</v>
      </c>
      <c r="AL20" s="147">
        <f t="shared" si="0"/>
        <v>6802.9</v>
      </c>
      <c r="AM20" s="147">
        <f t="shared" si="0"/>
        <v>0</v>
      </c>
      <c r="AN20" s="147"/>
      <c r="AO20" s="147">
        <f t="shared" si="0"/>
        <v>4525.7</v>
      </c>
      <c r="AP20" s="147">
        <f t="shared" si="0"/>
        <v>4199.3</v>
      </c>
      <c r="AQ20" s="147">
        <f t="shared" si="0"/>
        <v>12478.6</v>
      </c>
      <c r="AR20" s="147">
        <f t="shared" si="0"/>
        <v>3383.2</v>
      </c>
      <c r="AS20" s="166">
        <f t="shared" si="0"/>
        <v>4472.1000000000004</v>
      </c>
      <c r="AT20" s="147">
        <f t="shared" si="0"/>
        <v>0</v>
      </c>
      <c r="AU20" s="147">
        <f t="shared" si="0"/>
        <v>4623.3</v>
      </c>
      <c r="AV20" s="147">
        <f t="shared" si="0"/>
        <v>4596.0999999999995</v>
      </c>
      <c r="AW20" s="147">
        <f t="shared" si="0"/>
        <v>105.7</v>
      </c>
      <c r="AX20" s="147">
        <f t="shared" si="0"/>
        <v>804.09999999999991</v>
      </c>
      <c r="AY20" s="147">
        <f t="shared" si="0"/>
        <v>0</v>
      </c>
      <c r="AZ20" s="147">
        <f t="shared" si="0"/>
        <v>3686.2999999999993</v>
      </c>
      <c r="BA20" s="147">
        <f t="shared" ref="BA20:BJ20" si="1">BA21+BA101+BA118+BA133+BA148+BA160</f>
        <v>4556.8</v>
      </c>
      <c r="BB20" s="147">
        <f t="shared" si="1"/>
        <v>110.60000000000001</v>
      </c>
      <c r="BC20" s="147">
        <f t="shared" si="1"/>
        <v>804.09999999999991</v>
      </c>
      <c r="BD20" s="147">
        <f t="shared" si="1"/>
        <v>0</v>
      </c>
      <c r="BE20" s="147">
        <f t="shared" si="1"/>
        <v>3642.1</v>
      </c>
      <c r="BF20" s="147">
        <f t="shared" si="1"/>
        <v>4556.8</v>
      </c>
      <c r="BG20" s="147">
        <f t="shared" si="1"/>
        <v>110.60000000000001</v>
      </c>
      <c r="BH20" s="147">
        <f t="shared" si="1"/>
        <v>804.09999999999991</v>
      </c>
      <c r="BI20" s="147">
        <f t="shared" si="1"/>
        <v>0</v>
      </c>
      <c r="BJ20" s="147">
        <f t="shared" si="1"/>
        <v>3642.1</v>
      </c>
    </row>
    <row r="21" spans="1:62" ht="72">
      <c r="A21" s="111" t="s">
        <v>236</v>
      </c>
      <c r="B21" s="10">
        <v>6501</v>
      </c>
      <c r="C21" s="13" t="s">
        <v>234</v>
      </c>
      <c r="D21" s="8" t="s">
        <v>234</v>
      </c>
      <c r="E21" s="8" t="s">
        <v>234</v>
      </c>
      <c r="F21" s="8" t="s">
        <v>234</v>
      </c>
      <c r="G21" s="8" t="s">
        <v>234</v>
      </c>
      <c r="H21" s="8" t="s">
        <v>234</v>
      </c>
      <c r="I21" s="8" t="s">
        <v>234</v>
      </c>
      <c r="J21" s="8" t="s">
        <v>234</v>
      </c>
      <c r="K21" s="8" t="s">
        <v>234</v>
      </c>
      <c r="L21" s="8" t="s">
        <v>234</v>
      </c>
      <c r="M21" s="8" t="s">
        <v>234</v>
      </c>
      <c r="N21" s="8" t="s">
        <v>234</v>
      </c>
      <c r="O21" s="8" t="s">
        <v>234</v>
      </c>
      <c r="P21" s="8" t="s">
        <v>234</v>
      </c>
      <c r="Q21" s="11" t="s">
        <v>234</v>
      </c>
      <c r="R21" s="11" t="s">
        <v>234</v>
      </c>
      <c r="S21" s="11" t="s">
        <v>234</v>
      </c>
      <c r="T21" s="11" t="s">
        <v>234</v>
      </c>
      <c r="U21" s="11" t="s">
        <v>234</v>
      </c>
      <c r="V21" s="11" t="s">
        <v>234</v>
      </c>
      <c r="W21" s="11" t="s">
        <v>234</v>
      </c>
      <c r="X21" s="8" t="s">
        <v>234</v>
      </c>
      <c r="Y21" s="8" t="s">
        <v>234</v>
      </c>
      <c r="Z21" s="8" t="s">
        <v>234</v>
      </c>
      <c r="AA21" s="8" t="s">
        <v>234</v>
      </c>
      <c r="AB21" s="8" t="s">
        <v>234</v>
      </c>
      <c r="AC21" s="8" t="s">
        <v>234</v>
      </c>
      <c r="AD21" s="8" t="s">
        <v>234</v>
      </c>
      <c r="AE21" s="8"/>
      <c r="AF21" s="8"/>
      <c r="AG21" s="146">
        <f>AG22+AG61</f>
        <v>9253.1</v>
      </c>
      <c r="AH21" s="146">
        <f>AH22+AH61</f>
        <v>9006.2999999999993</v>
      </c>
      <c r="AI21" s="146">
        <f t="shared" ref="AI21:AU21" si="2">AI22+AI61</f>
        <v>0</v>
      </c>
      <c r="AJ21" s="146">
        <f t="shared" si="2"/>
        <v>0</v>
      </c>
      <c r="AK21" s="146">
        <f t="shared" si="2"/>
        <v>6802.9</v>
      </c>
      <c r="AL21" s="146">
        <f t="shared" si="2"/>
        <v>6802.9</v>
      </c>
      <c r="AM21" s="146">
        <f t="shared" si="2"/>
        <v>0</v>
      </c>
      <c r="AN21" s="146"/>
      <c r="AO21" s="146">
        <f t="shared" si="2"/>
        <v>2450.1999999999998</v>
      </c>
      <c r="AP21" s="146">
        <f t="shared" si="2"/>
        <v>2203.4</v>
      </c>
      <c r="AQ21" s="148">
        <f t="shared" si="2"/>
        <v>10189.5</v>
      </c>
      <c r="AR21" s="148">
        <f t="shared" si="2"/>
        <v>3279.6</v>
      </c>
      <c r="AS21" s="148">
        <f t="shared" si="2"/>
        <v>4472.1000000000004</v>
      </c>
      <c r="AT21" s="148">
        <f t="shared" si="2"/>
        <v>0</v>
      </c>
      <c r="AU21" s="148">
        <f t="shared" si="2"/>
        <v>2437.8000000000002</v>
      </c>
      <c r="AV21" s="145">
        <f t="shared" ref="AV21:BE21" si="3">AV22+AV61</f>
        <v>2212.6999999999998</v>
      </c>
      <c r="AW21" s="145">
        <f t="shared" si="3"/>
        <v>0</v>
      </c>
      <c r="AX21" s="145">
        <f t="shared" si="3"/>
        <v>804.09999999999991</v>
      </c>
      <c r="AY21" s="145">
        <f t="shared" si="3"/>
        <v>0</v>
      </c>
      <c r="AZ21" s="145">
        <f t="shared" si="3"/>
        <v>1408.6</v>
      </c>
      <c r="BA21" s="148">
        <f t="shared" si="3"/>
        <v>2078.1</v>
      </c>
      <c r="BB21" s="148">
        <f t="shared" si="3"/>
        <v>0</v>
      </c>
      <c r="BC21" s="148">
        <f t="shared" si="3"/>
        <v>804.09999999999991</v>
      </c>
      <c r="BD21" s="148">
        <f t="shared" si="3"/>
        <v>0</v>
      </c>
      <c r="BE21" s="148">
        <f t="shared" si="3"/>
        <v>1274</v>
      </c>
      <c r="BF21" s="148">
        <f>BF22+BF61</f>
        <v>2078.1</v>
      </c>
      <c r="BG21" s="148">
        <f>BG22+BG61</f>
        <v>0</v>
      </c>
      <c r="BH21" s="148">
        <f>BH22+BH61</f>
        <v>804.09999999999991</v>
      </c>
      <c r="BI21" s="148">
        <f>BI22+BI61</f>
        <v>0</v>
      </c>
      <c r="BJ21" s="148">
        <f>BJ22+BJ61</f>
        <v>1274</v>
      </c>
    </row>
    <row r="22" spans="1:62" s="40" customFormat="1" ht="57.75" customHeight="1">
      <c r="A22" s="111" t="s">
        <v>476</v>
      </c>
      <c r="B22" s="33">
        <v>6502</v>
      </c>
      <c r="C22" s="41" t="s">
        <v>234</v>
      </c>
      <c r="D22" s="38" t="s">
        <v>234</v>
      </c>
      <c r="E22" s="38" t="s">
        <v>234</v>
      </c>
      <c r="F22" s="38" t="s">
        <v>234</v>
      </c>
      <c r="G22" s="38" t="s">
        <v>234</v>
      </c>
      <c r="H22" s="38" t="s">
        <v>234</v>
      </c>
      <c r="I22" s="38" t="s">
        <v>234</v>
      </c>
      <c r="J22" s="38" t="s">
        <v>234</v>
      </c>
      <c r="K22" s="38" t="s">
        <v>234</v>
      </c>
      <c r="L22" s="38" t="s">
        <v>234</v>
      </c>
      <c r="M22" s="38" t="s">
        <v>234</v>
      </c>
      <c r="N22" s="38" t="s">
        <v>234</v>
      </c>
      <c r="O22" s="38" t="s">
        <v>234</v>
      </c>
      <c r="P22" s="38" t="s">
        <v>234</v>
      </c>
      <c r="Q22" s="39" t="s">
        <v>234</v>
      </c>
      <c r="R22" s="39" t="s">
        <v>234</v>
      </c>
      <c r="S22" s="39" t="s">
        <v>234</v>
      </c>
      <c r="T22" s="39" t="s">
        <v>234</v>
      </c>
      <c r="U22" s="39" t="s">
        <v>234</v>
      </c>
      <c r="V22" s="39" t="s">
        <v>234</v>
      </c>
      <c r="W22" s="39" t="s">
        <v>234</v>
      </c>
      <c r="X22" s="38" t="s">
        <v>234</v>
      </c>
      <c r="Y22" s="38" t="s">
        <v>234</v>
      </c>
      <c r="Z22" s="38" t="s">
        <v>234</v>
      </c>
      <c r="AA22" s="38" t="s">
        <v>234</v>
      </c>
      <c r="AB22" s="38" t="s">
        <v>234</v>
      </c>
      <c r="AC22" s="38" t="s">
        <v>234</v>
      </c>
      <c r="AD22" s="38" t="s">
        <v>234</v>
      </c>
      <c r="AE22" s="38"/>
      <c r="AF22" s="38"/>
      <c r="AG22" s="150">
        <f t="shared" ref="AG22:AM22" si="4">AG25+AG30+AG33+AG47+AG49+AG58+AG60+AG27</f>
        <v>7195</v>
      </c>
      <c r="AH22" s="150">
        <f t="shared" si="4"/>
        <v>7180.9</v>
      </c>
      <c r="AI22" s="150">
        <f t="shared" si="4"/>
        <v>0</v>
      </c>
      <c r="AJ22" s="150">
        <f t="shared" si="4"/>
        <v>0</v>
      </c>
      <c r="AK22" s="150">
        <f t="shared" si="4"/>
        <v>5583.2</v>
      </c>
      <c r="AL22" s="150">
        <f t="shared" si="4"/>
        <v>5583.2</v>
      </c>
      <c r="AM22" s="150">
        <f t="shared" si="4"/>
        <v>0</v>
      </c>
      <c r="AN22" s="150"/>
      <c r="AO22" s="150">
        <f>AO25+AO30+AO33+AO47+AO49+AO58+AO60+AO27</f>
        <v>1611.8</v>
      </c>
      <c r="AP22" s="150">
        <f>AP25+AP30+AP33+AP47+AP49+AP58+AP60+AP27</f>
        <v>1597.7</v>
      </c>
      <c r="AQ22" s="149">
        <f t="shared" ref="AQ22:AZ22" si="5">AQ25+AQ30+AQ33+AQ47+AQ49+AQ58+AQ59+AQ60</f>
        <v>7278.4</v>
      </c>
      <c r="AR22" s="149">
        <f t="shared" si="5"/>
        <v>3279.6</v>
      </c>
      <c r="AS22" s="149">
        <f t="shared" si="5"/>
        <v>2929</v>
      </c>
      <c r="AT22" s="149">
        <f t="shared" si="5"/>
        <v>0</v>
      </c>
      <c r="AU22" s="149">
        <f t="shared" si="5"/>
        <v>1069.8</v>
      </c>
      <c r="AV22" s="657">
        <f t="shared" si="5"/>
        <v>600</v>
      </c>
      <c r="AW22" s="657">
        <f t="shared" si="5"/>
        <v>0</v>
      </c>
      <c r="AX22" s="657">
        <f t="shared" si="5"/>
        <v>0</v>
      </c>
      <c r="AY22" s="657">
        <f t="shared" si="5"/>
        <v>0</v>
      </c>
      <c r="AZ22" s="657">
        <f t="shared" si="5"/>
        <v>600</v>
      </c>
      <c r="BA22" s="149">
        <f t="shared" ref="BA22:BJ22" si="6">BA25+BA30+BA33+BA47+BA49+BA58+BA59+BA60</f>
        <v>541.20000000000005</v>
      </c>
      <c r="BB22" s="149">
        <f t="shared" si="6"/>
        <v>0</v>
      </c>
      <c r="BC22" s="149">
        <f t="shared" si="6"/>
        <v>0</v>
      </c>
      <c r="BD22" s="149">
        <f t="shared" si="6"/>
        <v>0</v>
      </c>
      <c r="BE22" s="149">
        <f t="shared" si="6"/>
        <v>541.20000000000005</v>
      </c>
      <c r="BF22" s="149">
        <f t="shared" si="6"/>
        <v>541.20000000000005</v>
      </c>
      <c r="BG22" s="149">
        <f t="shared" si="6"/>
        <v>0</v>
      </c>
      <c r="BH22" s="149">
        <f t="shared" si="6"/>
        <v>0</v>
      </c>
      <c r="BI22" s="149">
        <f t="shared" si="6"/>
        <v>0</v>
      </c>
      <c r="BJ22" s="149">
        <f t="shared" si="6"/>
        <v>541.20000000000005</v>
      </c>
    </row>
    <row r="23" spans="1:62" hidden="1">
      <c r="A23" s="112" t="s">
        <v>415</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52"/>
      <c r="AH23" s="152"/>
      <c r="AI23" s="152"/>
      <c r="AJ23" s="152"/>
      <c r="AK23" s="152"/>
      <c r="AL23" s="152"/>
      <c r="AM23" s="152"/>
      <c r="AN23" s="152"/>
      <c r="AO23" s="152"/>
      <c r="AP23" s="152"/>
      <c r="AQ23" s="151"/>
      <c r="AR23" s="151"/>
      <c r="AS23" s="151"/>
      <c r="AT23" s="151"/>
      <c r="AU23" s="151"/>
      <c r="AV23" s="658"/>
      <c r="AW23" s="658"/>
      <c r="AX23" s="658"/>
      <c r="AY23" s="658"/>
      <c r="AZ23" s="658"/>
      <c r="BA23" s="151"/>
      <c r="BB23" s="151"/>
      <c r="BC23" s="151"/>
      <c r="BD23" s="151"/>
      <c r="BE23" s="151"/>
      <c r="BF23" s="151"/>
      <c r="BG23" s="151"/>
      <c r="BH23" s="151"/>
      <c r="BI23" s="151"/>
      <c r="BJ23" s="151"/>
    </row>
    <row r="24" spans="1:62" ht="16.5" hidden="1" customHeight="1">
      <c r="A24" s="113" t="s">
        <v>416</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55"/>
      <c r="AH24" s="155"/>
      <c r="AI24" s="155"/>
      <c r="AJ24" s="155"/>
      <c r="AK24" s="155"/>
      <c r="AL24" s="155"/>
      <c r="AM24" s="155"/>
      <c r="AN24" s="155"/>
      <c r="AO24" s="155"/>
      <c r="AP24" s="155"/>
      <c r="AQ24" s="154"/>
      <c r="AR24" s="154"/>
      <c r="AS24" s="154"/>
      <c r="AT24" s="154"/>
      <c r="AU24" s="154"/>
      <c r="AV24" s="153"/>
      <c r="AW24" s="153"/>
      <c r="AX24" s="153"/>
      <c r="AY24" s="153"/>
      <c r="AZ24" s="153"/>
      <c r="BA24" s="154"/>
      <c r="BB24" s="154"/>
      <c r="BC24" s="154"/>
      <c r="BD24" s="154"/>
      <c r="BE24" s="154"/>
      <c r="BF24" s="154"/>
      <c r="BG24" s="154"/>
      <c r="BH24" s="154"/>
      <c r="BI24" s="154"/>
      <c r="BJ24" s="154"/>
    </row>
    <row r="25" spans="1:62" ht="18.75" customHeight="1">
      <c r="A25" s="904" t="s">
        <v>286</v>
      </c>
      <c r="B25" s="891">
        <v>6505</v>
      </c>
      <c r="C25" s="738" t="s">
        <v>452</v>
      </c>
      <c r="D25" s="735" t="s">
        <v>422</v>
      </c>
      <c r="E25" s="722" t="s">
        <v>453</v>
      </c>
      <c r="F25" s="58"/>
      <c r="G25" s="58"/>
      <c r="H25" s="58"/>
      <c r="I25" s="58"/>
      <c r="J25" s="58"/>
      <c r="K25" s="58"/>
      <c r="L25" s="58"/>
      <c r="M25" s="931" t="s">
        <v>372</v>
      </c>
      <c r="N25" s="59" t="s">
        <v>284</v>
      </c>
      <c r="O25" s="59" t="s">
        <v>373</v>
      </c>
      <c r="P25" s="58">
        <v>29</v>
      </c>
      <c r="Q25" s="58"/>
      <c r="R25" s="58"/>
      <c r="S25" s="58"/>
      <c r="T25" s="58"/>
      <c r="U25" s="58"/>
      <c r="V25" s="58"/>
      <c r="W25" s="738" t="s">
        <v>357</v>
      </c>
      <c r="X25" s="735" t="s">
        <v>238</v>
      </c>
      <c r="Y25" s="735" t="s">
        <v>358</v>
      </c>
      <c r="Z25" s="936" t="s">
        <v>499</v>
      </c>
      <c r="AA25" s="921" t="s">
        <v>284</v>
      </c>
      <c r="AB25" s="921" t="s">
        <v>368</v>
      </c>
      <c r="AC25" s="18"/>
      <c r="AD25" s="18" t="s">
        <v>491</v>
      </c>
      <c r="AE25" s="18"/>
      <c r="AF25" s="18"/>
      <c r="AG25" s="155">
        <f t="shared" ref="AG25:AH40" si="7">AI25+AK25+AM25+AO25</f>
        <v>0</v>
      </c>
      <c r="AH25" s="155"/>
      <c r="AI25" s="155"/>
      <c r="AJ25" s="155"/>
      <c r="AK25" s="155"/>
      <c r="AL25" s="155"/>
      <c r="AM25" s="155"/>
      <c r="AN25" s="155"/>
      <c r="AO25" s="155"/>
      <c r="AP25" s="155"/>
      <c r="AQ25" s="154">
        <f t="shared" ref="AQ25:AQ37" si="8">AR25+AS25+AT25+AU25</f>
        <v>0</v>
      </c>
      <c r="AR25" s="154">
        <f>AR26+AR27+AR29</f>
        <v>0</v>
      </c>
      <c r="AS25" s="154">
        <f>AS26+AS27+AS29</f>
        <v>0</v>
      </c>
      <c r="AT25" s="154">
        <f>AT26+AT27+AT29</f>
        <v>0</v>
      </c>
      <c r="AU25" s="154">
        <f>AU26+AU27+AU29</f>
        <v>0</v>
      </c>
      <c r="AV25" s="153">
        <f t="shared" ref="AV25:AV37" si="9">AW25+AX25+AY25+AZ25</f>
        <v>0</v>
      </c>
      <c r="AW25" s="153">
        <f>AW26+AW27+AW29</f>
        <v>0</v>
      </c>
      <c r="AX25" s="153">
        <f>AX26+AX27+AX29</f>
        <v>0</v>
      </c>
      <c r="AY25" s="153">
        <f>AY26+AY27+AY29</f>
        <v>0</v>
      </c>
      <c r="AZ25" s="153">
        <f>AZ26+AZ27+AZ29</f>
        <v>0</v>
      </c>
      <c r="BA25" s="154">
        <f t="shared" ref="BA25:BA48" si="10">BB25+BC25+BD25+BE25</f>
        <v>0</v>
      </c>
      <c r="BB25" s="154">
        <f>BB26+BB27+BB29</f>
        <v>0</v>
      </c>
      <c r="BC25" s="154">
        <f>BC26+BC27+BC29</f>
        <v>0</v>
      </c>
      <c r="BD25" s="154">
        <f>BD26+BD27+BD29</f>
        <v>0</v>
      </c>
      <c r="BE25" s="154">
        <f>BE26+BE27+BE29</f>
        <v>0</v>
      </c>
      <c r="BF25" s="154">
        <f t="shared" ref="BF25:BF48" si="11">BG25+BH25+BI25+BJ25</f>
        <v>0</v>
      </c>
      <c r="BG25" s="154">
        <f>BG26+BG27+BG29</f>
        <v>0</v>
      </c>
      <c r="BH25" s="154">
        <f>BH26+BH27+BH29</f>
        <v>0</v>
      </c>
      <c r="BI25" s="154">
        <f>BI26+BI27+BI29</f>
        <v>0</v>
      </c>
      <c r="BJ25" s="154">
        <f>BJ26+BJ27+BJ29</f>
        <v>0</v>
      </c>
    </row>
    <row r="26" spans="1:62" ht="14.25" customHeight="1">
      <c r="A26" s="898"/>
      <c r="B26" s="892"/>
      <c r="C26" s="739"/>
      <c r="D26" s="736"/>
      <c r="E26" s="723"/>
      <c r="F26" s="58"/>
      <c r="G26" s="58"/>
      <c r="H26" s="58"/>
      <c r="I26" s="58"/>
      <c r="J26" s="58"/>
      <c r="K26" s="58"/>
      <c r="L26" s="58"/>
      <c r="M26" s="932"/>
      <c r="N26" s="59"/>
      <c r="O26" s="59"/>
      <c r="P26" s="58"/>
      <c r="Q26" s="58"/>
      <c r="R26" s="58"/>
      <c r="S26" s="58"/>
      <c r="T26" s="58"/>
      <c r="U26" s="58"/>
      <c r="V26" s="58"/>
      <c r="W26" s="739"/>
      <c r="X26" s="736"/>
      <c r="Y26" s="736"/>
      <c r="Z26" s="937"/>
      <c r="AA26" s="922"/>
      <c r="AB26" s="922"/>
      <c r="AC26" s="18"/>
      <c r="AD26" s="18" t="s">
        <v>491</v>
      </c>
      <c r="AE26" s="18" t="s">
        <v>117</v>
      </c>
      <c r="AF26" s="18" t="s">
        <v>246</v>
      </c>
      <c r="AG26" s="155">
        <f t="shared" si="7"/>
        <v>0</v>
      </c>
      <c r="AH26" s="155"/>
      <c r="AI26" s="155"/>
      <c r="AJ26" s="155"/>
      <c r="AK26" s="155"/>
      <c r="AL26" s="155"/>
      <c r="AM26" s="155"/>
      <c r="AN26" s="155"/>
      <c r="AO26" s="155"/>
      <c r="AP26" s="155"/>
      <c r="AQ26" s="154">
        <f t="shared" si="8"/>
        <v>0</v>
      </c>
      <c r="AR26" s="154"/>
      <c r="AS26" s="154"/>
      <c r="AT26" s="154"/>
      <c r="AU26" s="154">
        <v>0</v>
      </c>
      <c r="AV26" s="153">
        <f t="shared" si="9"/>
        <v>0</v>
      </c>
      <c r="AW26" s="153"/>
      <c r="AX26" s="153"/>
      <c r="AY26" s="153"/>
      <c r="AZ26" s="153"/>
      <c r="BA26" s="154">
        <f t="shared" si="10"/>
        <v>0</v>
      </c>
      <c r="BB26" s="154"/>
      <c r="BC26" s="154"/>
      <c r="BD26" s="154"/>
      <c r="BE26" s="154"/>
      <c r="BF26" s="154">
        <f t="shared" si="11"/>
        <v>0</v>
      </c>
      <c r="BG26" s="154"/>
      <c r="BH26" s="154"/>
      <c r="BI26" s="154"/>
      <c r="BJ26" s="154"/>
    </row>
    <row r="27" spans="1:62" ht="13.5" customHeight="1">
      <c r="A27" s="898"/>
      <c r="B27" s="892"/>
      <c r="C27" s="739"/>
      <c r="D27" s="736"/>
      <c r="E27" s="723"/>
      <c r="F27" s="58"/>
      <c r="G27" s="58"/>
      <c r="H27" s="58"/>
      <c r="I27" s="58"/>
      <c r="J27" s="58"/>
      <c r="K27" s="58"/>
      <c r="L27" s="58"/>
      <c r="M27" s="932"/>
      <c r="N27" s="59"/>
      <c r="O27" s="59"/>
      <c r="P27" s="58"/>
      <c r="Q27" s="58"/>
      <c r="R27" s="58"/>
      <c r="S27" s="58"/>
      <c r="T27" s="58"/>
      <c r="U27" s="58"/>
      <c r="V27" s="58"/>
      <c r="W27" s="739"/>
      <c r="X27" s="736"/>
      <c r="Y27" s="736"/>
      <c r="Z27" s="937"/>
      <c r="AA27" s="922"/>
      <c r="AB27" s="922"/>
      <c r="AC27" s="18"/>
      <c r="AD27" s="18" t="s">
        <v>485</v>
      </c>
      <c r="AE27" s="18" t="s">
        <v>355</v>
      </c>
      <c r="AF27" s="18">
        <v>240</v>
      </c>
      <c r="AG27" s="155"/>
      <c r="AH27" s="155"/>
      <c r="AI27" s="155"/>
      <c r="AJ27" s="155"/>
      <c r="AK27" s="155"/>
      <c r="AL27" s="155"/>
      <c r="AM27" s="155"/>
      <c r="AN27" s="155"/>
      <c r="AO27" s="155"/>
      <c r="AP27" s="155"/>
      <c r="AQ27" s="154">
        <f t="shared" si="8"/>
        <v>0</v>
      </c>
      <c r="AR27" s="154"/>
      <c r="AS27" s="154"/>
      <c r="AT27" s="154"/>
      <c r="AU27" s="154"/>
      <c r="AV27" s="153">
        <f t="shared" si="9"/>
        <v>0</v>
      </c>
      <c r="AW27" s="153"/>
      <c r="AX27" s="153"/>
      <c r="AY27" s="153"/>
      <c r="AZ27" s="153"/>
      <c r="BA27" s="154">
        <f t="shared" si="10"/>
        <v>0</v>
      </c>
      <c r="BB27" s="154"/>
      <c r="BC27" s="154"/>
      <c r="BD27" s="154"/>
      <c r="BE27" s="154"/>
      <c r="BF27" s="154">
        <f t="shared" si="11"/>
        <v>0</v>
      </c>
      <c r="BG27" s="154"/>
      <c r="BH27" s="154"/>
      <c r="BI27" s="154"/>
      <c r="BJ27" s="154"/>
    </row>
    <row r="28" spans="1:62" ht="14.25" customHeight="1">
      <c r="A28" s="898"/>
      <c r="B28" s="892"/>
      <c r="C28" s="739"/>
      <c r="D28" s="736"/>
      <c r="E28" s="723"/>
      <c r="F28" s="58"/>
      <c r="G28" s="58"/>
      <c r="H28" s="58"/>
      <c r="I28" s="58"/>
      <c r="J28" s="58"/>
      <c r="K28" s="58"/>
      <c r="L28" s="58"/>
      <c r="M28" s="932"/>
      <c r="N28" s="59"/>
      <c r="O28" s="59"/>
      <c r="P28" s="58"/>
      <c r="Q28" s="58"/>
      <c r="R28" s="58"/>
      <c r="S28" s="58"/>
      <c r="T28" s="58"/>
      <c r="U28" s="58"/>
      <c r="V28" s="58"/>
      <c r="W28" s="739"/>
      <c r="X28" s="736"/>
      <c r="Y28" s="736"/>
      <c r="Z28" s="937"/>
      <c r="AA28" s="922"/>
      <c r="AB28" s="922"/>
      <c r="AC28" s="18"/>
      <c r="AD28" s="18" t="s">
        <v>485</v>
      </c>
      <c r="AE28" s="18" t="s">
        <v>263</v>
      </c>
      <c r="AF28" s="18" t="s">
        <v>246</v>
      </c>
      <c r="AG28" s="155">
        <f t="shared" si="7"/>
        <v>0</v>
      </c>
      <c r="AH28" s="155"/>
      <c r="AI28" s="155"/>
      <c r="AJ28" s="155"/>
      <c r="AK28" s="155"/>
      <c r="AL28" s="155"/>
      <c r="AM28" s="155"/>
      <c r="AN28" s="155"/>
      <c r="AO28" s="155"/>
      <c r="AP28" s="155"/>
      <c r="AQ28" s="154">
        <f t="shared" si="8"/>
        <v>0</v>
      </c>
      <c r="AR28" s="154"/>
      <c r="AS28" s="154"/>
      <c r="AT28" s="154"/>
      <c r="AU28" s="154"/>
      <c r="AV28" s="153">
        <f t="shared" si="9"/>
        <v>0</v>
      </c>
      <c r="AW28" s="153"/>
      <c r="AX28" s="153"/>
      <c r="AY28" s="153"/>
      <c r="AZ28" s="153"/>
      <c r="BA28" s="154">
        <f t="shared" si="10"/>
        <v>0</v>
      </c>
      <c r="BB28" s="154"/>
      <c r="BC28" s="154"/>
      <c r="BD28" s="154"/>
      <c r="BE28" s="154"/>
      <c r="BF28" s="154">
        <f t="shared" si="11"/>
        <v>0</v>
      </c>
      <c r="BG28" s="154"/>
      <c r="BH28" s="154"/>
      <c r="BI28" s="154"/>
      <c r="BJ28" s="154"/>
    </row>
    <row r="29" spans="1:62" ht="12" customHeight="1">
      <c r="A29" s="899"/>
      <c r="B29" s="893"/>
      <c r="C29" s="869"/>
      <c r="D29" s="877"/>
      <c r="E29" s="868"/>
      <c r="F29" s="58"/>
      <c r="G29" s="58"/>
      <c r="H29" s="58"/>
      <c r="I29" s="58"/>
      <c r="J29" s="58"/>
      <c r="K29" s="58"/>
      <c r="L29" s="58"/>
      <c r="M29" s="933"/>
      <c r="N29" s="59"/>
      <c r="O29" s="59"/>
      <c r="P29" s="58"/>
      <c r="Q29" s="58"/>
      <c r="R29" s="58"/>
      <c r="S29" s="58"/>
      <c r="T29" s="58"/>
      <c r="U29" s="58"/>
      <c r="V29" s="58"/>
      <c r="W29" s="869"/>
      <c r="X29" s="877"/>
      <c r="Y29" s="877"/>
      <c r="Z29" s="938"/>
      <c r="AA29" s="923"/>
      <c r="AB29" s="923"/>
      <c r="AC29" s="21"/>
      <c r="AD29" s="18" t="s">
        <v>489</v>
      </c>
      <c r="AE29" s="18" t="s">
        <v>312</v>
      </c>
      <c r="AF29" s="18" t="s">
        <v>246</v>
      </c>
      <c r="AG29" s="155">
        <f t="shared" si="7"/>
        <v>0</v>
      </c>
      <c r="AH29" s="155"/>
      <c r="AI29" s="155"/>
      <c r="AJ29" s="155"/>
      <c r="AK29" s="155"/>
      <c r="AL29" s="155"/>
      <c r="AM29" s="155"/>
      <c r="AN29" s="155"/>
      <c r="AO29" s="155"/>
      <c r="AP29" s="155"/>
      <c r="AQ29" s="154">
        <f t="shared" si="8"/>
        <v>0</v>
      </c>
      <c r="AR29" s="154"/>
      <c r="AS29" s="154"/>
      <c r="AT29" s="154"/>
      <c r="AU29" s="154"/>
      <c r="AV29" s="153">
        <f t="shared" si="9"/>
        <v>0</v>
      </c>
      <c r="AW29" s="153"/>
      <c r="AX29" s="153"/>
      <c r="AY29" s="153"/>
      <c r="AZ29" s="153"/>
      <c r="BA29" s="154">
        <f t="shared" si="10"/>
        <v>0</v>
      </c>
      <c r="BB29" s="154"/>
      <c r="BC29" s="154"/>
      <c r="BD29" s="154"/>
      <c r="BE29" s="154"/>
      <c r="BF29" s="154">
        <f t="shared" si="11"/>
        <v>0</v>
      </c>
      <c r="BG29" s="154"/>
      <c r="BH29" s="154"/>
      <c r="BI29" s="154"/>
      <c r="BJ29" s="154"/>
    </row>
    <row r="30" spans="1:62" ht="65.25" customHeight="1">
      <c r="A30" s="904" t="s">
        <v>287</v>
      </c>
      <c r="B30" s="906">
        <v>6506</v>
      </c>
      <c r="C30" s="57" t="s">
        <v>383</v>
      </c>
      <c r="D30" s="57" t="s">
        <v>239</v>
      </c>
      <c r="E30" s="960" t="s">
        <v>384</v>
      </c>
      <c r="F30" s="58"/>
      <c r="G30" s="58"/>
      <c r="H30" s="58"/>
      <c r="I30" s="58"/>
      <c r="J30" s="58"/>
      <c r="K30" s="58"/>
      <c r="L30" s="58"/>
      <c r="M30" s="63" t="s">
        <v>341</v>
      </c>
      <c r="N30" s="59" t="s">
        <v>284</v>
      </c>
      <c r="O30" s="59" t="s">
        <v>373</v>
      </c>
      <c r="P30" s="58" t="s">
        <v>425</v>
      </c>
      <c r="Q30" s="58"/>
      <c r="R30" s="58"/>
      <c r="S30" s="58"/>
      <c r="T30" s="58"/>
      <c r="U30" s="58"/>
      <c r="V30" s="58"/>
      <c r="W30" s="958" t="s">
        <v>385</v>
      </c>
      <c r="X30" s="57" t="s">
        <v>386</v>
      </c>
      <c r="Y30" s="960" t="s">
        <v>387</v>
      </c>
      <c r="Z30" s="65"/>
      <c r="AA30" s="65"/>
      <c r="AB30" s="65"/>
      <c r="AC30" s="12"/>
      <c r="AD30" s="18" t="s">
        <v>285</v>
      </c>
      <c r="AE30" s="18" t="s">
        <v>354</v>
      </c>
      <c r="AF30" s="18">
        <v>240</v>
      </c>
      <c r="AG30" s="155">
        <f t="shared" si="7"/>
        <v>21.4</v>
      </c>
      <c r="AH30" s="155">
        <f t="shared" si="7"/>
        <v>21.4</v>
      </c>
      <c r="AI30" s="155">
        <f>AI31+AI32</f>
        <v>0</v>
      </c>
      <c r="AJ30" s="155"/>
      <c r="AK30" s="155">
        <f>AK31+AK32</f>
        <v>0</v>
      </c>
      <c r="AL30" s="155"/>
      <c r="AM30" s="155">
        <f>AM31+AM32</f>
        <v>0</v>
      </c>
      <c r="AN30" s="155"/>
      <c r="AO30" s="155">
        <v>21.4</v>
      </c>
      <c r="AP30" s="155">
        <v>21.4</v>
      </c>
      <c r="AQ30" s="154">
        <f t="shared" si="8"/>
        <v>0</v>
      </c>
      <c r="AR30" s="154">
        <f>AR31+AR32</f>
        <v>0</v>
      </c>
      <c r="AS30" s="154">
        <f>AS31+AS32</f>
        <v>0</v>
      </c>
      <c r="AT30" s="154">
        <f>AT31+AT32</f>
        <v>0</v>
      </c>
      <c r="AU30" s="154">
        <v>0</v>
      </c>
      <c r="AV30" s="153">
        <f t="shared" si="9"/>
        <v>0</v>
      </c>
      <c r="AW30" s="153">
        <f>AW31+AW32</f>
        <v>0</v>
      </c>
      <c r="AX30" s="153">
        <f>AX31+AX32</f>
        <v>0</v>
      </c>
      <c r="AY30" s="153">
        <f>AY31+AY32</f>
        <v>0</v>
      </c>
      <c r="AZ30" s="153">
        <f>AZ31+AZ32</f>
        <v>0</v>
      </c>
      <c r="BA30" s="154">
        <f t="shared" si="10"/>
        <v>0</v>
      </c>
      <c r="BB30" s="154">
        <f>BB31+BB32</f>
        <v>0</v>
      </c>
      <c r="BC30" s="154">
        <f>BC31+BC32</f>
        <v>0</v>
      </c>
      <c r="BD30" s="154">
        <f>BD31+BD32</f>
        <v>0</v>
      </c>
      <c r="BE30" s="154">
        <f>BE31+BE32</f>
        <v>0</v>
      </c>
      <c r="BF30" s="154">
        <f t="shared" si="11"/>
        <v>0</v>
      </c>
      <c r="BG30" s="154">
        <f>BG31+BG32</f>
        <v>0</v>
      </c>
      <c r="BH30" s="154">
        <f>BH31+BH32</f>
        <v>0</v>
      </c>
      <c r="BI30" s="154">
        <f>BI31+BI32</f>
        <v>0</v>
      </c>
      <c r="BJ30" s="154">
        <f>BJ31+BJ32</f>
        <v>0</v>
      </c>
    </row>
    <row r="31" spans="1:62" ht="15" customHeight="1">
      <c r="A31" s="898"/>
      <c r="B31" s="907"/>
      <c r="C31" s="57"/>
      <c r="D31" s="57"/>
      <c r="E31" s="723"/>
      <c r="F31" s="58"/>
      <c r="G31" s="58"/>
      <c r="H31" s="58"/>
      <c r="I31" s="58"/>
      <c r="J31" s="58"/>
      <c r="K31" s="58"/>
      <c r="L31" s="58"/>
      <c r="M31" s="63"/>
      <c r="N31" s="59"/>
      <c r="O31" s="66"/>
      <c r="P31" s="58"/>
      <c r="Q31" s="58"/>
      <c r="R31" s="58"/>
      <c r="S31" s="58"/>
      <c r="T31" s="58"/>
      <c r="U31" s="58"/>
      <c r="V31" s="58"/>
      <c r="W31" s="739"/>
      <c r="X31" s="57"/>
      <c r="Y31" s="723"/>
      <c r="Z31" s="65"/>
      <c r="AA31" s="65"/>
      <c r="AB31" s="65"/>
      <c r="AC31" s="12"/>
      <c r="AD31" s="18" t="s">
        <v>285</v>
      </c>
      <c r="AE31" s="18" t="s">
        <v>492</v>
      </c>
      <c r="AF31" s="18">
        <v>240</v>
      </c>
      <c r="AG31" s="155">
        <f t="shared" si="7"/>
        <v>0</v>
      </c>
      <c r="AH31" s="155">
        <f t="shared" si="7"/>
        <v>0</v>
      </c>
      <c r="AI31" s="155"/>
      <c r="AJ31" s="155"/>
      <c r="AK31" s="155"/>
      <c r="AL31" s="155"/>
      <c r="AM31" s="155"/>
      <c r="AN31" s="155"/>
      <c r="AO31" s="155"/>
      <c r="AP31" s="155"/>
      <c r="AQ31" s="154">
        <f t="shared" si="8"/>
        <v>0</v>
      </c>
      <c r="AR31" s="154"/>
      <c r="AS31" s="154"/>
      <c r="AT31" s="154"/>
      <c r="AU31" s="154"/>
      <c r="AV31" s="153">
        <f t="shared" si="9"/>
        <v>0</v>
      </c>
      <c r="AW31" s="153"/>
      <c r="AX31" s="153"/>
      <c r="AY31" s="153"/>
      <c r="AZ31" s="153"/>
      <c r="BA31" s="154">
        <f t="shared" si="10"/>
        <v>0</v>
      </c>
      <c r="BB31" s="154"/>
      <c r="BC31" s="154"/>
      <c r="BD31" s="154"/>
      <c r="BE31" s="154"/>
      <c r="BF31" s="154">
        <f t="shared" si="11"/>
        <v>0</v>
      </c>
      <c r="BG31" s="154"/>
      <c r="BH31" s="154"/>
      <c r="BI31" s="154"/>
      <c r="BJ31" s="154"/>
    </row>
    <row r="32" spans="1:62" ht="0.75" customHeight="1">
      <c r="A32" s="899"/>
      <c r="B32" s="908"/>
      <c r="C32" s="57"/>
      <c r="D32" s="57"/>
      <c r="E32" s="868"/>
      <c r="F32" s="58"/>
      <c r="G32" s="58"/>
      <c r="H32" s="58"/>
      <c r="I32" s="58"/>
      <c r="J32" s="58"/>
      <c r="K32" s="58"/>
      <c r="L32" s="58"/>
      <c r="M32" s="63"/>
      <c r="N32" s="59"/>
      <c r="O32" s="66"/>
      <c r="P32" s="58"/>
      <c r="Q32" s="58"/>
      <c r="R32" s="58"/>
      <c r="S32" s="58"/>
      <c r="T32" s="58"/>
      <c r="U32" s="58"/>
      <c r="V32" s="58"/>
      <c r="W32" s="869"/>
      <c r="X32" s="57"/>
      <c r="Y32" s="868"/>
      <c r="Z32" s="65"/>
      <c r="AA32" s="65"/>
      <c r="AB32" s="65"/>
      <c r="AC32" s="12"/>
      <c r="AD32" s="18" t="s">
        <v>285</v>
      </c>
      <c r="AE32" s="18" t="s">
        <v>299</v>
      </c>
      <c r="AF32" s="18">
        <v>244</v>
      </c>
      <c r="AG32" s="155">
        <f t="shared" si="7"/>
        <v>0</v>
      </c>
      <c r="AH32" s="155">
        <f t="shared" si="7"/>
        <v>0</v>
      </c>
      <c r="AI32" s="155"/>
      <c r="AJ32" s="155"/>
      <c r="AK32" s="155"/>
      <c r="AL32" s="155"/>
      <c r="AM32" s="155"/>
      <c r="AN32" s="155"/>
      <c r="AO32" s="155"/>
      <c r="AP32" s="155"/>
      <c r="AQ32" s="154">
        <f t="shared" si="8"/>
        <v>0</v>
      </c>
      <c r="AR32" s="154"/>
      <c r="AS32" s="154"/>
      <c r="AT32" s="154"/>
      <c r="AU32" s="154"/>
      <c r="AV32" s="153">
        <f t="shared" si="9"/>
        <v>0</v>
      </c>
      <c r="AW32" s="153"/>
      <c r="AX32" s="153"/>
      <c r="AY32" s="153"/>
      <c r="AZ32" s="153"/>
      <c r="BA32" s="154">
        <f t="shared" si="10"/>
        <v>0</v>
      </c>
      <c r="BB32" s="154"/>
      <c r="BC32" s="154"/>
      <c r="BD32" s="154"/>
      <c r="BE32" s="154"/>
      <c r="BF32" s="154">
        <f t="shared" si="11"/>
        <v>0</v>
      </c>
      <c r="BG32" s="154"/>
      <c r="BH32" s="154"/>
      <c r="BI32" s="154"/>
      <c r="BJ32" s="154"/>
    </row>
    <row r="33" spans="1:62" ht="22.5" customHeight="1">
      <c r="A33" s="904" t="s">
        <v>441</v>
      </c>
      <c r="B33" s="906">
        <v>6508</v>
      </c>
      <c r="C33" s="905" t="s">
        <v>452</v>
      </c>
      <c r="D33" s="905" t="s">
        <v>422</v>
      </c>
      <c r="E33" s="960" t="s">
        <v>453</v>
      </c>
      <c r="F33" s="58"/>
      <c r="G33" s="58"/>
      <c r="H33" s="58"/>
      <c r="I33" s="58"/>
      <c r="J33" s="58"/>
      <c r="K33" s="58"/>
      <c r="L33" s="58"/>
      <c r="M33" s="931" t="s">
        <v>451</v>
      </c>
      <c r="N33" s="59" t="s">
        <v>284</v>
      </c>
      <c r="O33" s="66" t="s">
        <v>373</v>
      </c>
      <c r="P33" s="58">
        <v>9</v>
      </c>
      <c r="Q33" s="58"/>
      <c r="R33" s="58"/>
      <c r="S33" s="58"/>
      <c r="T33" s="58"/>
      <c r="U33" s="58"/>
      <c r="V33" s="58"/>
      <c r="W33" s="958" t="s">
        <v>357</v>
      </c>
      <c r="X33" s="905" t="s">
        <v>238</v>
      </c>
      <c r="Y33" s="905" t="s">
        <v>358</v>
      </c>
      <c r="Z33" s="928" t="s">
        <v>419</v>
      </c>
      <c r="AA33" s="990" t="s">
        <v>420</v>
      </c>
      <c r="AB33" s="990" t="s">
        <v>421</v>
      </c>
      <c r="AC33" s="18"/>
      <c r="AD33" s="18" t="s">
        <v>486</v>
      </c>
      <c r="AE33" s="18"/>
      <c r="AF33" s="18"/>
      <c r="AG33" s="155">
        <f t="shared" si="7"/>
        <v>2393.8000000000002</v>
      </c>
      <c r="AH33" s="155">
        <f t="shared" si="7"/>
        <v>2383.8000000000002</v>
      </c>
      <c r="AI33" s="155">
        <f>AI34+AI35+AI36+AI37+AI38+AI39+AI40+AI41+AI42+AI43+AI44+AI45</f>
        <v>0</v>
      </c>
      <c r="AJ33" s="155"/>
      <c r="AK33" s="155">
        <f>AK34+AK35+AK36+AK37+AK38+AK39+AK40+AK41+AK42+AK43+AK44+AK45</f>
        <v>1680</v>
      </c>
      <c r="AL33" s="155">
        <f>AL34+AL35+AL36+AL37+AL38+AL39+AL40+AL41+AL42+AL43+AL44+AL45</f>
        <v>1680</v>
      </c>
      <c r="AM33" s="155">
        <f>AM34+AM35+AM36+AM37+AM38+AM39+AM40+AM41+AM42+AM43+AM44+AM45</f>
        <v>0</v>
      </c>
      <c r="AN33" s="155"/>
      <c r="AO33" s="155">
        <f>AO34+AO35+AO36+AO37+AO38+AO39+AO40+AO41+AO42+AO43+AO44+AO45</f>
        <v>713.80000000000007</v>
      </c>
      <c r="AP33" s="155">
        <f>AP34+AP35+AP36+AP37+AP38+AP39+AP40+AP41+AP42+AP43+AP44+AP45</f>
        <v>703.80000000000007</v>
      </c>
      <c r="AQ33" s="154">
        <f t="shared" si="8"/>
        <v>2854.6</v>
      </c>
      <c r="AR33" s="154">
        <f>AR34+AR35+AR36+AR37+AR38+AR39+AR40+AR41+AR42+AR43+AR44+AR45</f>
        <v>2194.5</v>
      </c>
      <c r="AS33" s="154">
        <f>AS34+AS35+AS36+AS37+AS38+AS39+AS40+AS41+AS42+AS43+AS44+AS45</f>
        <v>285.09999999999997</v>
      </c>
      <c r="AT33" s="154">
        <f>AT34+AT35+AT36+AT37+AT38+AT39+AT40+AT41+AT42+AT43+AT44+AT45</f>
        <v>0</v>
      </c>
      <c r="AU33" s="154">
        <f>AU34+AU35+AU36+AU37+AU38+AU39+AU40+AU41+AU42+AU43+AU44+AU45</f>
        <v>375</v>
      </c>
      <c r="AV33" s="153">
        <f t="shared" si="9"/>
        <v>375</v>
      </c>
      <c r="AW33" s="153">
        <f>AW34+AW35+AW36+AW37+AW38+AW39+AW40+AW41+AW42+AW43+AW44+AW45</f>
        <v>0</v>
      </c>
      <c r="AX33" s="153">
        <f>AX34+AX35+AX36+AX37+AX38+AX39+AX40+AX41+AX42+AX43+AX44+AX45</f>
        <v>0</v>
      </c>
      <c r="AY33" s="153">
        <f>AY34+AY35+AY36+AY37+AY38+AY39+AY40+AY41+AY42+AY43+AY44+AY45</f>
        <v>0</v>
      </c>
      <c r="AZ33" s="153">
        <f>AZ34+AZ35+AZ36+AZ37+AZ38+AZ39+AZ40+AZ41+AZ42+AZ43+AZ44+AZ45</f>
        <v>375</v>
      </c>
      <c r="BA33" s="154">
        <f t="shared" si="10"/>
        <v>316.2</v>
      </c>
      <c r="BB33" s="154">
        <f>BB34+BB35+BB36+BB37+BB38+BB39+BB40+BB41+BB42+BB43+BB44+BB45</f>
        <v>0</v>
      </c>
      <c r="BC33" s="154">
        <f>BC34+BC35+BC36+BC37+BC38+BC39+BC40+BC41+BC42+BC43+BC44+BC45</f>
        <v>0</v>
      </c>
      <c r="BD33" s="154">
        <f>BD34+BD35+BD36+BD37+BD38+BD39+BD40+BD41+BD42+BD43+BD44+BD45</f>
        <v>0</v>
      </c>
      <c r="BE33" s="154">
        <f>BE34+BE35+BE36+BE37+BE38+BE39+BE40+BE41+BE42+BE43+BE44+BE45</f>
        <v>316.2</v>
      </c>
      <c r="BF33" s="154">
        <f t="shared" si="11"/>
        <v>316.2</v>
      </c>
      <c r="BG33" s="154">
        <f>BG34+BG35+BG36+BG37+BG38+BG39+BG40+BG41+BG42+BG43+BG44+BG45</f>
        <v>0</v>
      </c>
      <c r="BH33" s="154">
        <f>BH34+BH35+BH36+BH37+BH38+BH39+BH40+BH41+BH42+BH43+BH44+BH45</f>
        <v>0</v>
      </c>
      <c r="BI33" s="154">
        <f>BI34+BI35+BI36+BI37+BI38+BI39+BI40+BI41+BI42+BI43+BI44+BI45</f>
        <v>0</v>
      </c>
      <c r="BJ33" s="154">
        <f>BJ34+BJ35+BJ36+BJ37+BJ38+BJ39+BJ40+BJ41+BJ42+BJ43+BJ44+BJ45</f>
        <v>316.2</v>
      </c>
    </row>
    <row r="34" spans="1:62">
      <c r="A34" s="898"/>
      <c r="B34" s="907"/>
      <c r="C34" s="736"/>
      <c r="D34" s="736"/>
      <c r="E34" s="723"/>
      <c r="F34" s="58"/>
      <c r="G34" s="58"/>
      <c r="H34" s="58"/>
      <c r="I34" s="58"/>
      <c r="J34" s="58"/>
      <c r="K34" s="58"/>
      <c r="L34" s="58"/>
      <c r="M34" s="932"/>
      <c r="N34" s="59"/>
      <c r="O34" s="66"/>
      <c r="P34" s="58"/>
      <c r="Q34" s="58"/>
      <c r="R34" s="58"/>
      <c r="S34" s="58"/>
      <c r="T34" s="58"/>
      <c r="U34" s="58"/>
      <c r="V34" s="58"/>
      <c r="W34" s="739"/>
      <c r="X34" s="736"/>
      <c r="Y34" s="736"/>
      <c r="Z34" s="929"/>
      <c r="AA34" s="991"/>
      <c r="AB34" s="991"/>
      <c r="AC34" s="18"/>
      <c r="AD34" s="18" t="s">
        <v>486</v>
      </c>
      <c r="AE34" s="18" t="s">
        <v>17</v>
      </c>
      <c r="AF34" s="18" t="s">
        <v>246</v>
      </c>
      <c r="AG34" s="155">
        <f t="shared" si="7"/>
        <v>596.6</v>
      </c>
      <c r="AH34" s="155">
        <f t="shared" si="7"/>
        <v>586.6</v>
      </c>
      <c r="AI34" s="155"/>
      <c r="AJ34" s="155"/>
      <c r="AK34" s="155"/>
      <c r="AL34" s="155"/>
      <c r="AM34" s="155"/>
      <c r="AN34" s="155"/>
      <c r="AO34" s="155">
        <v>596.6</v>
      </c>
      <c r="AP34" s="155">
        <v>586.6</v>
      </c>
      <c r="AQ34" s="154">
        <f t="shared" si="8"/>
        <v>375</v>
      </c>
      <c r="AR34" s="154"/>
      <c r="AS34" s="154"/>
      <c r="AT34" s="154"/>
      <c r="AU34" s="154">
        <v>375</v>
      </c>
      <c r="AV34" s="153">
        <f t="shared" si="9"/>
        <v>375</v>
      </c>
      <c r="AW34" s="153"/>
      <c r="AX34" s="153"/>
      <c r="AY34" s="153"/>
      <c r="AZ34" s="153">
        <v>375</v>
      </c>
      <c r="BA34" s="154">
        <f t="shared" si="10"/>
        <v>316.2</v>
      </c>
      <c r="BB34" s="154"/>
      <c r="BC34" s="154"/>
      <c r="BD34" s="154"/>
      <c r="BE34" s="154">
        <v>316.2</v>
      </c>
      <c r="BF34" s="154">
        <f t="shared" si="11"/>
        <v>316.2</v>
      </c>
      <c r="BG34" s="154"/>
      <c r="BH34" s="154"/>
      <c r="BI34" s="154"/>
      <c r="BJ34" s="154">
        <v>316.2</v>
      </c>
    </row>
    <row r="35" spans="1:62">
      <c r="A35" s="898"/>
      <c r="B35" s="907"/>
      <c r="C35" s="736"/>
      <c r="D35" s="736"/>
      <c r="E35" s="723"/>
      <c r="F35" s="58"/>
      <c r="G35" s="58"/>
      <c r="H35" s="58"/>
      <c r="I35" s="58"/>
      <c r="J35" s="58"/>
      <c r="K35" s="58"/>
      <c r="L35" s="58"/>
      <c r="M35" s="932"/>
      <c r="N35" s="59"/>
      <c r="O35" s="66"/>
      <c r="P35" s="58"/>
      <c r="Q35" s="58"/>
      <c r="R35" s="58"/>
      <c r="S35" s="58"/>
      <c r="T35" s="58"/>
      <c r="U35" s="58"/>
      <c r="V35" s="58"/>
      <c r="W35" s="739"/>
      <c r="X35" s="736"/>
      <c r="Y35" s="736"/>
      <c r="Z35" s="929"/>
      <c r="AA35" s="991"/>
      <c r="AB35" s="991"/>
      <c r="AC35" s="18"/>
      <c r="AD35" s="1" t="s">
        <v>486</v>
      </c>
      <c r="AE35" s="12" t="s">
        <v>429</v>
      </c>
      <c r="AF35" s="12" t="s">
        <v>246</v>
      </c>
      <c r="AG35" s="155">
        <f t="shared" si="7"/>
        <v>0</v>
      </c>
      <c r="AH35" s="155">
        <f t="shared" si="7"/>
        <v>0</v>
      </c>
      <c r="AI35" s="155"/>
      <c r="AJ35" s="155"/>
      <c r="AK35" s="155"/>
      <c r="AL35" s="155"/>
      <c r="AM35" s="155"/>
      <c r="AN35" s="155"/>
      <c r="AO35" s="155"/>
      <c r="AP35" s="155"/>
      <c r="AQ35" s="154">
        <f t="shared" si="8"/>
        <v>0</v>
      </c>
      <c r="AR35" s="154"/>
      <c r="AS35" s="154"/>
      <c r="AT35" s="154"/>
      <c r="AU35" s="154"/>
      <c r="AV35" s="153">
        <f t="shared" si="9"/>
        <v>0</v>
      </c>
      <c r="AW35" s="153"/>
      <c r="AX35" s="153"/>
      <c r="AY35" s="153"/>
      <c r="AZ35" s="153"/>
      <c r="BA35" s="154">
        <f t="shared" si="10"/>
        <v>0</v>
      </c>
      <c r="BB35" s="154"/>
      <c r="BC35" s="154"/>
      <c r="BD35" s="154"/>
      <c r="BE35" s="154"/>
      <c r="BF35" s="154">
        <f t="shared" si="11"/>
        <v>0</v>
      </c>
      <c r="BG35" s="154"/>
      <c r="BH35" s="154"/>
      <c r="BI35" s="154"/>
      <c r="BJ35" s="154"/>
    </row>
    <row r="36" spans="1:62">
      <c r="A36" s="898"/>
      <c r="B36" s="907"/>
      <c r="C36" s="736"/>
      <c r="D36" s="736"/>
      <c r="E36" s="723"/>
      <c r="F36" s="58"/>
      <c r="G36" s="58"/>
      <c r="H36" s="58"/>
      <c r="I36" s="58"/>
      <c r="J36" s="58"/>
      <c r="K36" s="58"/>
      <c r="L36" s="58"/>
      <c r="M36" s="932"/>
      <c r="N36" s="59"/>
      <c r="O36" s="66"/>
      <c r="P36" s="58"/>
      <c r="Q36" s="58"/>
      <c r="R36" s="58"/>
      <c r="S36" s="58"/>
      <c r="T36" s="58"/>
      <c r="U36" s="58"/>
      <c r="V36" s="58"/>
      <c r="W36" s="739"/>
      <c r="X36" s="736"/>
      <c r="Y36" s="736"/>
      <c r="Z36" s="929"/>
      <c r="AA36" s="991"/>
      <c r="AB36" s="991"/>
      <c r="AC36" s="18"/>
      <c r="AD36" s="18" t="s">
        <v>486</v>
      </c>
      <c r="AE36" s="18" t="s">
        <v>293</v>
      </c>
      <c r="AF36" s="18" t="s">
        <v>246</v>
      </c>
      <c r="AG36" s="155">
        <f t="shared" si="7"/>
        <v>0</v>
      </c>
      <c r="AH36" s="155">
        <f t="shared" si="7"/>
        <v>0</v>
      </c>
      <c r="AI36" s="155"/>
      <c r="AJ36" s="155"/>
      <c r="AK36" s="155"/>
      <c r="AL36" s="155"/>
      <c r="AM36" s="155"/>
      <c r="AN36" s="155"/>
      <c r="AO36" s="155"/>
      <c r="AP36" s="155"/>
      <c r="AQ36" s="154">
        <f t="shared" si="8"/>
        <v>0</v>
      </c>
      <c r="AR36" s="154"/>
      <c r="AS36" s="154"/>
      <c r="AT36" s="154"/>
      <c r="AU36" s="154"/>
      <c r="AV36" s="153">
        <f t="shared" si="9"/>
        <v>0</v>
      </c>
      <c r="AW36" s="153"/>
      <c r="AX36" s="153"/>
      <c r="AY36" s="153"/>
      <c r="AZ36" s="153"/>
      <c r="BA36" s="154">
        <f t="shared" si="10"/>
        <v>0</v>
      </c>
      <c r="BB36" s="154"/>
      <c r="BC36" s="154"/>
      <c r="BD36" s="154"/>
      <c r="BE36" s="154"/>
      <c r="BF36" s="154">
        <f t="shared" si="11"/>
        <v>0</v>
      </c>
      <c r="BG36" s="154"/>
      <c r="BH36" s="154"/>
      <c r="BI36" s="154"/>
      <c r="BJ36" s="154"/>
    </row>
    <row r="37" spans="1:62">
      <c r="A37" s="898"/>
      <c r="B37" s="907"/>
      <c r="C37" s="736"/>
      <c r="D37" s="736"/>
      <c r="E37" s="723"/>
      <c r="F37" s="58"/>
      <c r="G37" s="58"/>
      <c r="H37" s="58"/>
      <c r="I37" s="58"/>
      <c r="J37" s="58"/>
      <c r="K37" s="58"/>
      <c r="L37" s="58"/>
      <c r="M37" s="932"/>
      <c r="N37" s="59"/>
      <c r="O37" s="66"/>
      <c r="P37" s="58"/>
      <c r="Q37" s="58"/>
      <c r="R37" s="58"/>
      <c r="S37" s="58"/>
      <c r="T37" s="58"/>
      <c r="U37" s="58"/>
      <c r="V37" s="58"/>
      <c r="W37" s="739"/>
      <c r="X37" s="736"/>
      <c r="Y37" s="736"/>
      <c r="Z37" s="929"/>
      <c r="AA37" s="991"/>
      <c r="AB37" s="991"/>
      <c r="AC37" s="18"/>
      <c r="AD37" s="18" t="s">
        <v>486</v>
      </c>
      <c r="AE37" s="18" t="s">
        <v>264</v>
      </c>
      <c r="AF37" s="18">
        <v>244</v>
      </c>
      <c r="AG37" s="155">
        <f t="shared" si="7"/>
        <v>0</v>
      </c>
      <c r="AH37" s="155">
        <f t="shared" si="7"/>
        <v>0</v>
      </c>
      <c r="AI37" s="155"/>
      <c r="AJ37" s="155"/>
      <c r="AK37" s="155"/>
      <c r="AL37" s="155"/>
      <c r="AM37" s="155"/>
      <c r="AN37" s="155"/>
      <c r="AO37" s="155"/>
      <c r="AP37" s="155"/>
      <c r="AQ37" s="154">
        <f t="shared" si="8"/>
        <v>0</v>
      </c>
      <c r="AR37" s="154"/>
      <c r="AS37" s="154"/>
      <c r="AT37" s="154"/>
      <c r="AU37" s="154"/>
      <c r="AV37" s="153">
        <f t="shared" si="9"/>
        <v>0</v>
      </c>
      <c r="AW37" s="153"/>
      <c r="AX37" s="153"/>
      <c r="AY37" s="153"/>
      <c r="AZ37" s="153"/>
      <c r="BA37" s="154">
        <f t="shared" si="10"/>
        <v>0</v>
      </c>
      <c r="BB37" s="154"/>
      <c r="BC37" s="154"/>
      <c r="BD37" s="154"/>
      <c r="BE37" s="154"/>
      <c r="BF37" s="154">
        <f t="shared" si="11"/>
        <v>0</v>
      </c>
      <c r="BG37" s="154"/>
      <c r="BH37" s="154"/>
      <c r="BI37" s="154"/>
      <c r="BJ37" s="154"/>
    </row>
    <row r="38" spans="1:62">
      <c r="A38" s="898"/>
      <c r="B38" s="907"/>
      <c r="C38" s="736"/>
      <c r="D38" s="736"/>
      <c r="E38" s="723"/>
      <c r="F38" s="58"/>
      <c r="G38" s="58"/>
      <c r="H38" s="58"/>
      <c r="I38" s="58"/>
      <c r="J38" s="58"/>
      <c r="K38" s="58"/>
      <c r="L38" s="58"/>
      <c r="M38" s="932"/>
      <c r="N38" s="59"/>
      <c r="O38" s="66"/>
      <c r="P38" s="58"/>
      <c r="Q38" s="58"/>
      <c r="R38" s="58"/>
      <c r="S38" s="58"/>
      <c r="T38" s="58"/>
      <c r="U38" s="58"/>
      <c r="V38" s="58"/>
      <c r="W38" s="739"/>
      <c r="X38" s="736"/>
      <c r="Y38" s="736"/>
      <c r="Z38" s="929"/>
      <c r="AA38" s="991"/>
      <c r="AB38" s="991"/>
      <c r="AC38" s="18"/>
      <c r="AD38" s="18" t="s">
        <v>486</v>
      </c>
      <c r="AE38" s="18" t="s">
        <v>116</v>
      </c>
      <c r="AF38" s="18" t="s">
        <v>246</v>
      </c>
      <c r="AG38" s="155">
        <f>AI38+AK38+AM38+AO38</f>
        <v>0</v>
      </c>
      <c r="AH38" s="155">
        <f t="shared" si="7"/>
        <v>0</v>
      </c>
      <c r="AI38" s="155"/>
      <c r="AJ38" s="155"/>
      <c r="AK38" s="155"/>
      <c r="AL38" s="155"/>
      <c r="AM38" s="155"/>
      <c r="AN38" s="155"/>
      <c r="AO38" s="155"/>
      <c r="AP38" s="155"/>
      <c r="AQ38" s="154">
        <f>AR38+AS38+AT38+AU38</f>
        <v>2216.6999999999998</v>
      </c>
      <c r="AR38" s="154">
        <v>2194.5</v>
      </c>
      <c r="AS38" s="154">
        <v>22.2</v>
      </c>
      <c r="AT38" s="154"/>
      <c r="AU38" s="154">
        <v>0</v>
      </c>
      <c r="AV38" s="153">
        <f t="shared" ref="AV38:AV48" si="12">AW38+AX38+AY38+AZ38</f>
        <v>0</v>
      </c>
      <c r="AW38" s="153"/>
      <c r="AX38" s="153"/>
      <c r="AY38" s="153"/>
      <c r="AZ38" s="153"/>
      <c r="BA38" s="154">
        <f t="shared" si="10"/>
        <v>0</v>
      </c>
      <c r="BB38" s="154"/>
      <c r="BC38" s="154"/>
      <c r="BD38" s="154"/>
      <c r="BE38" s="154"/>
      <c r="BF38" s="154">
        <f t="shared" si="11"/>
        <v>0</v>
      </c>
      <c r="BG38" s="154"/>
      <c r="BH38" s="154"/>
      <c r="BI38" s="154"/>
      <c r="BJ38" s="154"/>
    </row>
    <row r="39" spans="1:62" ht="15.75" customHeight="1">
      <c r="A39" s="898"/>
      <c r="B39" s="907"/>
      <c r="C39" s="736"/>
      <c r="D39" s="736"/>
      <c r="E39" s="723"/>
      <c r="F39" s="58"/>
      <c r="G39" s="58"/>
      <c r="H39" s="58"/>
      <c r="I39" s="58"/>
      <c r="J39" s="58"/>
      <c r="K39" s="58"/>
      <c r="L39" s="58"/>
      <c r="M39" s="932"/>
      <c r="N39" s="59"/>
      <c r="O39" s="66"/>
      <c r="P39" s="58"/>
      <c r="Q39" s="58"/>
      <c r="R39" s="58"/>
      <c r="S39" s="58"/>
      <c r="T39" s="58"/>
      <c r="U39" s="58"/>
      <c r="V39" s="58"/>
      <c r="W39" s="739"/>
      <c r="X39" s="736"/>
      <c r="Y39" s="736"/>
      <c r="Z39" s="929"/>
      <c r="AA39" s="991"/>
      <c r="AB39" s="991"/>
      <c r="AC39" s="18"/>
      <c r="AD39" s="18" t="s">
        <v>486</v>
      </c>
      <c r="AE39" s="18" t="s">
        <v>9</v>
      </c>
      <c r="AF39" s="18" t="s">
        <v>246</v>
      </c>
      <c r="AG39" s="155">
        <f t="shared" ref="AG39:AH118" si="13">AI39+AK39+AM39+AO39</f>
        <v>0</v>
      </c>
      <c r="AH39" s="155">
        <f t="shared" si="7"/>
        <v>0</v>
      </c>
      <c r="AI39" s="155"/>
      <c r="AJ39" s="155"/>
      <c r="AK39" s="155"/>
      <c r="AL39" s="155"/>
      <c r="AM39" s="155"/>
      <c r="AN39" s="155"/>
      <c r="AO39" s="155"/>
      <c r="AP39" s="155"/>
      <c r="AQ39" s="154">
        <f t="shared" ref="AQ39:AQ118" si="14">AR39+AS39+AT39+AU39</f>
        <v>0</v>
      </c>
      <c r="AR39" s="154"/>
      <c r="AS39" s="154"/>
      <c r="AT39" s="154"/>
      <c r="AU39" s="154"/>
      <c r="AV39" s="153">
        <f t="shared" si="12"/>
        <v>0</v>
      </c>
      <c r="AW39" s="153"/>
      <c r="AX39" s="153"/>
      <c r="AY39" s="153"/>
      <c r="AZ39" s="153"/>
      <c r="BA39" s="154">
        <f t="shared" si="10"/>
        <v>0</v>
      </c>
      <c r="BB39" s="154"/>
      <c r="BC39" s="154"/>
      <c r="BD39" s="154"/>
      <c r="BE39" s="154"/>
      <c r="BF39" s="154">
        <f t="shared" si="11"/>
        <v>0</v>
      </c>
      <c r="BG39" s="154"/>
      <c r="BH39" s="154"/>
      <c r="BI39" s="154"/>
      <c r="BJ39" s="154"/>
    </row>
    <row r="40" spans="1:62" ht="18.75" hidden="1" customHeight="1">
      <c r="A40" s="898"/>
      <c r="B40" s="907"/>
      <c r="C40" s="736"/>
      <c r="D40" s="736"/>
      <c r="E40" s="723"/>
      <c r="F40" s="58"/>
      <c r="G40" s="58"/>
      <c r="H40" s="58"/>
      <c r="I40" s="58"/>
      <c r="J40" s="58"/>
      <c r="K40" s="58"/>
      <c r="L40" s="58"/>
      <c r="M40" s="932"/>
      <c r="N40" s="59"/>
      <c r="O40" s="66"/>
      <c r="P40" s="58"/>
      <c r="Q40" s="58"/>
      <c r="R40" s="58"/>
      <c r="S40" s="58"/>
      <c r="T40" s="58"/>
      <c r="U40" s="58"/>
      <c r="V40" s="58"/>
      <c r="W40" s="739"/>
      <c r="X40" s="736"/>
      <c r="Y40" s="736"/>
      <c r="Z40" s="929"/>
      <c r="AA40" s="991"/>
      <c r="AB40" s="991"/>
      <c r="AC40" s="18"/>
      <c r="AD40" s="18" t="s">
        <v>486</v>
      </c>
      <c r="AE40" s="18" t="s">
        <v>280</v>
      </c>
      <c r="AF40" s="18" t="s">
        <v>262</v>
      </c>
      <c r="AG40" s="155">
        <f t="shared" si="13"/>
        <v>0</v>
      </c>
      <c r="AH40" s="155">
        <f t="shared" si="7"/>
        <v>0</v>
      </c>
      <c r="AI40" s="155"/>
      <c r="AJ40" s="155"/>
      <c r="AK40" s="155"/>
      <c r="AL40" s="155"/>
      <c r="AM40" s="155"/>
      <c r="AN40" s="155"/>
      <c r="AO40" s="155"/>
      <c r="AP40" s="155"/>
      <c r="AQ40" s="154">
        <f t="shared" si="14"/>
        <v>0</v>
      </c>
      <c r="AR40" s="154"/>
      <c r="AS40" s="154"/>
      <c r="AT40" s="154"/>
      <c r="AU40" s="154"/>
      <c r="AV40" s="153">
        <f t="shared" si="12"/>
        <v>0</v>
      </c>
      <c r="AW40" s="153"/>
      <c r="AX40" s="153"/>
      <c r="AY40" s="153"/>
      <c r="AZ40" s="153"/>
      <c r="BA40" s="154">
        <f t="shared" si="10"/>
        <v>0</v>
      </c>
      <c r="BB40" s="154"/>
      <c r="BC40" s="154"/>
      <c r="BD40" s="154"/>
      <c r="BE40" s="154"/>
      <c r="BF40" s="154">
        <f t="shared" si="11"/>
        <v>0</v>
      </c>
      <c r="BG40" s="154"/>
      <c r="BH40" s="154"/>
      <c r="BI40" s="154"/>
      <c r="BJ40" s="154"/>
    </row>
    <row r="41" spans="1:62" ht="18" customHeight="1">
      <c r="A41" s="898"/>
      <c r="B41" s="907"/>
      <c r="C41" s="736"/>
      <c r="D41" s="736"/>
      <c r="E41" s="723"/>
      <c r="F41" s="58"/>
      <c r="G41" s="58"/>
      <c r="H41" s="58"/>
      <c r="I41" s="58"/>
      <c r="J41" s="58"/>
      <c r="K41" s="58"/>
      <c r="L41" s="58"/>
      <c r="M41" s="932"/>
      <c r="N41" s="59"/>
      <c r="O41" s="66"/>
      <c r="P41" s="58"/>
      <c r="Q41" s="58"/>
      <c r="R41" s="58"/>
      <c r="S41" s="58"/>
      <c r="T41" s="58"/>
      <c r="U41" s="58"/>
      <c r="V41" s="58"/>
      <c r="W41" s="739"/>
      <c r="X41" s="736"/>
      <c r="Y41" s="736"/>
      <c r="Z41" s="929"/>
      <c r="AA41" s="991"/>
      <c r="AB41" s="991"/>
      <c r="AC41" s="18"/>
      <c r="AD41" s="18" t="s">
        <v>486</v>
      </c>
      <c r="AE41" s="18" t="s">
        <v>468</v>
      </c>
      <c r="AF41" s="18">
        <v>240</v>
      </c>
      <c r="AG41" s="155">
        <f t="shared" si="13"/>
        <v>191.5</v>
      </c>
      <c r="AH41" s="155">
        <f t="shared" si="13"/>
        <v>191.5</v>
      </c>
      <c r="AI41" s="155"/>
      <c r="AJ41" s="155"/>
      <c r="AK41" s="155">
        <v>180</v>
      </c>
      <c r="AL41" s="155">
        <v>180</v>
      </c>
      <c r="AM41" s="155"/>
      <c r="AN41" s="155"/>
      <c r="AO41" s="155">
        <v>11.5</v>
      </c>
      <c r="AP41" s="155">
        <v>11.5</v>
      </c>
      <c r="AQ41" s="154">
        <f t="shared" si="14"/>
        <v>0</v>
      </c>
      <c r="AR41" s="154"/>
      <c r="AS41" s="154"/>
      <c r="AT41" s="154"/>
      <c r="AU41" s="154"/>
      <c r="AV41" s="153">
        <f t="shared" si="12"/>
        <v>0</v>
      </c>
      <c r="AW41" s="153"/>
      <c r="AX41" s="153"/>
      <c r="AY41" s="153"/>
      <c r="AZ41" s="153"/>
      <c r="BA41" s="154">
        <f t="shared" si="10"/>
        <v>0</v>
      </c>
      <c r="BB41" s="154"/>
      <c r="BC41" s="154"/>
      <c r="BD41" s="154"/>
      <c r="BE41" s="154"/>
      <c r="BF41" s="154">
        <f t="shared" si="11"/>
        <v>0</v>
      </c>
      <c r="BG41" s="154"/>
      <c r="BH41" s="154"/>
      <c r="BI41" s="154"/>
      <c r="BJ41" s="154"/>
    </row>
    <row r="42" spans="1:62" ht="15.75" customHeight="1">
      <c r="A42" s="898"/>
      <c r="B42" s="907"/>
      <c r="C42" s="736"/>
      <c r="D42" s="736"/>
      <c r="E42" s="723"/>
      <c r="F42" s="58"/>
      <c r="G42" s="58"/>
      <c r="H42" s="58"/>
      <c r="I42" s="58"/>
      <c r="J42" s="58"/>
      <c r="K42" s="58"/>
      <c r="L42" s="58"/>
      <c r="M42" s="932"/>
      <c r="N42" s="59"/>
      <c r="O42" s="66"/>
      <c r="P42" s="58"/>
      <c r="Q42" s="58"/>
      <c r="R42" s="58"/>
      <c r="S42" s="58"/>
      <c r="T42" s="58"/>
      <c r="U42" s="58"/>
      <c r="V42" s="58"/>
      <c r="W42" s="739"/>
      <c r="X42" s="736"/>
      <c r="Y42" s="736"/>
      <c r="Z42" s="929"/>
      <c r="AA42" s="991"/>
      <c r="AB42" s="991"/>
      <c r="AC42" s="18"/>
      <c r="AD42" s="18" t="s">
        <v>486</v>
      </c>
      <c r="AE42" s="18" t="s">
        <v>378</v>
      </c>
      <c r="AF42" s="18" t="s">
        <v>246</v>
      </c>
      <c r="AG42" s="155">
        <f t="shared" si="13"/>
        <v>1605.7</v>
      </c>
      <c r="AH42" s="155">
        <f t="shared" si="13"/>
        <v>1605.7</v>
      </c>
      <c r="AI42" s="155"/>
      <c r="AJ42" s="155"/>
      <c r="AK42" s="155">
        <v>1500</v>
      </c>
      <c r="AL42" s="155">
        <v>1500</v>
      </c>
      <c r="AM42" s="155"/>
      <c r="AN42" s="155"/>
      <c r="AO42" s="155">
        <v>105.7</v>
      </c>
      <c r="AP42" s="155">
        <v>105.7</v>
      </c>
      <c r="AQ42" s="154">
        <f t="shared" si="14"/>
        <v>0</v>
      </c>
      <c r="AR42" s="154"/>
      <c r="AS42" s="154"/>
      <c r="AT42" s="154"/>
      <c r="AU42" s="154"/>
      <c r="AV42" s="153">
        <f t="shared" si="12"/>
        <v>0</v>
      </c>
      <c r="AW42" s="153"/>
      <c r="AX42" s="153"/>
      <c r="AY42" s="153"/>
      <c r="AZ42" s="153"/>
      <c r="BA42" s="154">
        <f t="shared" si="10"/>
        <v>0</v>
      </c>
      <c r="BB42" s="154"/>
      <c r="BC42" s="154"/>
      <c r="BD42" s="154"/>
      <c r="BE42" s="154"/>
      <c r="BF42" s="154">
        <f t="shared" si="11"/>
        <v>0</v>
      </c>
      <c r="BG42" s="154"/>
      <c r="BH42" s="154"/>
      <c r="BI42" s="154"/>
      <c r="BJ42" s="154"/>
    </row>
    <row r="43" spans="1:62" ht="18" customHeight="1">
      <c r="A43" s="898"/>
      <c r="B43" s="907"/>
      <c r="C43" s="736"/>
      <c r="D43" s="736"/>
      <c r="E43" s="723"/>
      <c r="F43" s="58"/>
      <c r="G43" s="58"/>
      <c r="H43" s="58"/>
      <c r="I43" s="58"/>
      <c r="J43" s="58"/>
      <c r="K43" s="58"/>
      <c r="L43" s="58"/>
      <c r="M43" s="932"/>
      <c r="N43" s="59"/>
      <c r="O43" s="66"/>
      <c r="P43" s="58"/>
      <c r="Q43" s="58"/>
      <c r="R43" s="58"/>
      <c r="S43" s="58"/>
      <c r="T43" s="58"/>
      <c r="U43" s="58"/>
      <c r="V43" s="58"/>
      <c r="W43" s="739"/>
      <c r="X43" s="736"/>
      <c r="Y43" s="736"/>
      <c r="Z43" s="929"/>
      <c r="AA43" s="991"/>
      <c r="AB43" s="991"/>
      <c r="AC43" s="18"/>
      <c r="AD43" s="18" t="s">
        <v>486</v>
      </c>
      <c r="AE43" s="18" t="s">
        <v>84</v>
      </c>
      <c r="AF43" s="18" t="s">
        <v>246</v>
      </c>
      <c r="AG43" s="155">
        <f t="shared" si="13"/>
        <v>0</v>
      </c>
      <c r="AH43" s="155">
        <f t="shared" si="13"/>
        <v>0</v>
      </c>
      <c r="AI43" s="155"/>
      <c r="AJ43" s="155"/>
      <c r="AK43" s="155"/>
      <c r="AL43" s="155"/>
      <c r="AM43" s="155"/>
      <c r="AN43" s="155"/>
      <c r="AO43" s="155"/>
      <c r="AP43" s="155">
        <v>0</v>
      </c>
      <c r="AQ43" s="154">
        <f t="shared" si="14"/>
        <v>262.89999999999998</v>
      </c>
      <c r="AR43" s="154"/>
      <c r="AS43" s="154">
        <v>262.89999999999998</v>
      </c>
      <c r="AT43" s="154"/>
      <c r="AU43" s="154">
        <v>0</v>
      </c>
      <c r="AV43" s="153">
        <f t="shared" si="12"/>
        <v>0</v>
      </c>
      <c r="AW43" s="153"/>
      <c r="AX43" s="153"/>
      <c r="AY43" s="153"/>
      <c r="AZ43" s="153"/>
      <c r="BA43" s="154">
        <f t="shared" si="10"/>
        <v>0</v>
      </c>
      <c r="BB43" s="154"/>
      <c r="BC43" s="154"/>
      <c r="BD43" s="154"/>
      <c r="BE43" s="154"/>
      <c r="BF43" s="154">
        <f t="shared" si="11"/>
        <v>0</v>
      </c>
      <c r="BG43" s="154"/>
      <c r="BH43" s="154"/>
      <c r="BI43" s="154"/>
      <c r="BJ43" s="154"/>
    </row>
    <row r="44" spans="1:62" ht="0.75" hidden="1" customHeight="1">
      <c r="A44" s="898"/>
      <c r="B44" s="907"/>
      <c r="C44" s="736"/>
      <c r="D44" s="736"/>
      <c r="E44" s="723"/>
      <c r="F44" s="58"/>
      <c r="G44" s="58"/>
      <c r="H44" s="58"/>
      <c r="I44" s="58"/>
      <c r="J44" s="58"/>
      <c r="K44" s="58"/>
      <c r="L44" s="58"/>
      <c r="M44" s="932"/>
      <c r="N44" s="59"/>
      <c r="O44" s="66"/>
      <c r="P44" s="58"/>
      <c r="Q44" s="58"/>
      <c r="R44" s="58"/>
      <c r="S44" s="58"/>
      <c r="T44" s="58"/>
      <c r="U44" s="58"/>
      <c r="V44" s="58"/>
      <c r="W44" s="739"/>
      <c r="X44" s="736"/>
      <c r="Y44" s="736"/>
      <c r="Z44" s="929"/>
      <c r="AA44" s="991"/>
      <c r="AB44" s="991"/>
      <c r="AC44" s="18"/>
      <c r="AD44" s="18" t="s">
        <v>486</v>
      </c>
      <c r="AE44" s="18" t="s">
        <v>291</v>
      </c>
      <c r="AF44" s="18" t="s">
        <v>262</v>
      </c>
      <c r="AG44" s="155">
        <f t="shared" si="13"/>
        <v>0</v>
      </c>
      <c r="AH44" s="155">
        <f t="shared" si="13"/>
        <v>0</v>
      </c>
      <c r="AI44" s="155"/>
      <c r="AJ44" s="155"/>
      <c r="AK44" s="155"/>
      <c r="AL44" s="155"/>
      <c r="AM44" s="155"/>
      <c r="AN44" s="155"/>
      <c r="AO44" s="155"/>
      <c r="AP44" s="155"/>
      <c r="AQ44" s="154">
        <f t="shared" si="14"/>
        <v>0</v>
      </c>
      <c r="AR44" s="154"/>
      <c r="AS44" s="154"/>
      <c r="AT44" s="154"/>
      <c r="AU44" s="154"/>
      <c r="AV44" s="153">
        <f t="shared" si="12"/>
        <v>0</v>
      </c>
      <c r="AW44" s="153"/>
      <c r="AX44" s="153"/>
      <c r="AY44" s="153"/>
      <c r="AZ44" s="153"/>
      <c r="BA44" s="154">
        <f t="shared" si="10"/>
        <v>0</v>
      </c>
      <c r="BB44" s="154"/>
      <c r="BC44" s="154"/>
      <c r="BD44" s="154"/>
      <c r="BE44" s="154"/>
      <c r="BF44" s="154">
        <f t="shared" si="11"/>
        <v>0</v>
      </c>
      <c r="BG44" s="154"/>
      <c r="BH44" s="154"/>
      <c r="BI44" s="154"/>
      <c r="BJ44" s="154"/>
    </row>
    <row r="45" spans="1:62" ht="27" hidden="1" customHeight="1">
      <c r="A45" s="898"/>
      <c r="B45" s="907"/>
      <c r="C45" s="736"/>
      <c r="D45" s="877"/>
      <c r="E45" s="868"/>
      <c r="F45" s="58"/>
      <c r="G45" s="58"/>
      <c r="H45" s="58"/>
      <c r="I45" s="58"/>
      <c r="J45" s="58"/>
      <c r="K45" s="58"/>
      <c r="L45" s="58"/>
      <c r="M45" s="932"/>
      <c r="N45" s="59"/>
      <c r="O45" s="66"/>
      <c r="P45" s="58"/>
      <c r="Q45" s="58"/>
      <c r="R45" s="58"/>
      <c r="S45" s="58"/>
      <c r="T45" s="58"/>
      <c r="U45" s="58"/>
      <c r="V45" s="58"/>
      <c r="W45" s="739"/>
      <c r="X45" s="877"/>
      <c r="Y45" s="877"/>
      <c r="Z45" s="929"/>
      <c r="AA45" s="992"/>
      <c r="AB45" s="992"/>
      <c r="AC45" s="18"/>
      <c r="AD45" s="18" t="s">
        <v>486</v>
      </c>
      <c r="AE45" s="18" t="s">
        <v>290</v>
      </c>
      <c r="AF45" s="18" t="s">
        <v>246</v>
      </c>
      <c r="AG45" s="155">
        <f t="shared" si="13"/>
        <v>0</v>
      </c>
      <c r="AH45" s="155">
        <f t="shared" si="13"/>
        <v>0</v>
      </c>
      <c r="AI45" s="155"/>
      <c r="AJ45" s="155"/>
      <c r="AK45" s="155"/>
      <c r="AL45" s="155"/>
      <c r="AM45" s="155"/>
      <c r="AN45" s="155"/>
      <c r="AO45" s="155"/>
      <c r="AP45" s="155"/>
      <c r="AQ45" s="154">
        <f t="shared" si="14"/>
        <v>0</v>
      </c>
      <c r="AR45" s="154"/>
      <c r="AS45" s="154"/>
      <c r="AT45" s="154"/>
      <c r="AU45" s="154"/>
      <c r="AV45" s="153">
        <f t="shared" si="12"/>
        <v>0</v>
      </c>
      <c r="AW45" s="153"/>
      <c r="AX45" s="153"/>
      <c r="AY45" s="153"/>
      <c r="AZ45" s="153"/>
      <c r="BA45" s="154">
        <f t="shared" si="10"/>
        <v>0</v>
      </c>
      <c r="BB45" s="154"/>
      <c r="BC45" s="154"/>
      <c r="BD45" s="154"/>
      <c r="BE45" s="154"/>
      <c r="BF45" s="154">
        <f t="shared" si="11"/>
        <v>0</v>
      </c>
      <c r="BG45" s="154"/>
      <c r="BH45" s="154"/>
      <c r="BI45" s="154"/>
      <c r="BJ45" s="154"/>
    </row>
    <row r="46" spans="1:62" ht="0.75" hidden="1" customHeight="1">
      <c r="A46" s="899"/>
      <c r="B46" s="908"/>
      <c r="C46" s="877"/>
      <c r="D46" s="57"/>
      <c r="E46" s="57"/>
      <c r="F46" s="58"/>
      <c r="G46" s="58"/>
      <c r="H46" s="58"/>
      <c r="I46" s="58"/>
      <c r="J46" s="58"/>
      <c r="K46" s="58"/>
      <c r="L46" s="58"/>
      <c r="M46" s="933"/>
      <c r="N46" s="59"/>
      <c r="O46" s="66"/>
      <c r="P46" s="58"/>
      <c r="Q46" s="58"/>
      <c r="R46" s="58"/>
      <c r="S46" s="58"/>
      <c r="T46" s="58"/>
      <c r="U46" s="58"/>
      <c r="V46" s="58"/>
      <c r="W46" s="556"/>
      <c r="X46" s="57"/>
      <c r="Y46" s="57"/>
      <c r="Z46" s="930"/>
      <c r="AA46" s="68"/>
      <c r="AB46" s="68"/>
      <c r="AC46" s="18"/>
      <c r="AD46" s="18"/>
      <c r="AE46" s="18"/>
      <c r="AF46" s="18"/>
      <c r="AG46" s="155">
        <f t="shared" si="13"/>
        <v>713.80000000000007</v>
      </c>
      <c r="AH46" s="155">
        <f t="shared" si="13"/>
        <v>0</v>
      </c>
      <c r="AI46" s="155"/>
      <c r="AJ46" s="155"/>
      <c r="AK46" s="155"/>
      <c r="AL46" s="155"/>
      <c r="AM46" s="155"/>
      <c r="AN46" s="155"/>
      <c r="AO46" s="155">
        <f>SUM(AO34:AO45)</f>
        <v>713.80000000000007</v>
      </c>
      <c r="AP46" s="155"/>
      <c r="AQ46" s="154">
        <f t="shared" si="14"/>
        <v>375</v>
      </c>
      <c r="AR46" s="154"/>
      <c r="AS46" s="154"/>
      <c r="AT46" s="154"/>
      <c r="AU46" s="154">
        <f>SUM(AU34:AU45)</f>
        <v>375</v>
      </c>
      <c r="AV46" s="153">
        <f t="shared" si="12"/>
        <v>375</v>
      </c>
      <c r="AW46" s="153"/>
      <c r="AX46" s="153"/>
      <c r="AY46" s="153"/>
      <c r="AZ46" s="153">
        <f>SUM(AZ34:AZ45)</f>
        <v>375</v>
      </c>
      <c r="BA46" s="154">
        <f t="shared" si="10"/>
        <v>316.2</v>
      </c>
      <c r="BB46" s="154"/>
      <c r="BC46" s="154"/>
      <c r="BD46" s="154"/>
      <c r="BE46" s="154">
        <f>SUM(BE34:BE45)</f>
        <v>316.2</v>
      </c>
      <c r="BF46" s="154">
        <f t="shared" si="11"/>
        <v>316.2</v>
      </c>
      <c r="BG46" s="154"/>
      <c r="BH46" s="154"/>
      <c r="BI46" s="154"/>
      <c r="BJ46" s="154">
        <f>SUM(BJ34:BJ45)</f>
        <v>316.2</v>
      </c>
    </row>
    <row r="47" spans="1:62" ht="12" customHeight="1">
      <c r="A47" s="115" t="s">
        <v>315</v>
      </c>
      <c r="B47" s="17">
        <v>6509</v>
      </c>
      <c r="C47" s="67" t="s">
        <v>459</v>
      </c>
      <c r="D47" s="67" t="s">
        <v>240</v>
      </c>
      <c r="E47" s="67" t="s">
        <v>460</v>
      </c>
      <c r="F47" s="185"/>
      <c r="G47" s="185"/>
      <c r="H47" s="185"/>
      <c r="I47" s="185"/>
      <c r="J47" s="185"/>
      <c r="K47" s="185"/>
      <c r="L47" s="185"/>
      <c r="M47" s="88" t="s">
        <v>324</v>
      </c>
      <c r="N47" s="131" t="s">
        <v>284</v>
      </c>
      <c r="O47" s="131" t="s">
        <v>373</v>
      </c>
      <c r="P47" s="185">
        <v>11</v>
      </c>
      <c r="Q47" s="185"/>
      <c r="R47" s="185"/>
      <c r="S47" s="185"/>
      <c r="T47" s="185"/>
      <c r="U47" s="185"/>
      <c r="V47" s="185"/>
      <c r="W47" s="67" t="s">
        <v>462</v>
      </c>
      <c r="X47" s="67" t="s">
        <v>422</v>
      </c>
      <c r="Y47" s="67" t="s">
        <v>464</v>
      </c>
      <c r="Z47" s="69" t="s">
        <v>479</v>
      </c>
      <c r="AA47" s="69" t="s">
        <v>284</v>
      </c>
      <c r="AB47" s="69" t="s">
        <v>421</v>
      </c>
      <c r="AC47" s="18"/>
      <c r="AD47" s="18" t="s">
        <v>222</v>
      </c>
      <c r="AE47" s="18" t="s">
        <v>267</v>
      </c>
      <c r="AF47" s="18" t="s">
        <v>246</v>
      </c>
      <c r="AG47" s="155">
        <f t="shared" si="13"/>
        <v>0</v>
      </c>
      <c r="AH47" s="155">
        <f t="shared" si="13"/>
        <v>0</v>
      </c>
      <c r="AI47" s="155"/>
      <c r="AJ47" s="155"/>
      <c r="AK47" s="155"/>
      <c r="AL47" s="155"/>
      <c r="AM47" s="155"/>
      <c r="AN47" s="155"/>
      <c r="AO47" s="155"/>
      <c r="AP47" s="155"/>
      <c r="AQ47" s="154">
        <f t="shared" si="14"/>
        <v>0</v>
      </c>
      <c r="AR47" s="154"/>
      <c r="AS47" s="154"/>
      <c r="AT47" s="154"/>
      <c r="AU47" s="154"/>
      <c r="AV47" s="153">
        <f t="shared" si="12"/>
        <v>0</v>
      </c>
      <c r="AW47" s="153"/>
      <c r="AX47" s="153"/>
      <c r="AY47" s="153"/>
      <c r="AZ47" s="153"/>
      <c r="BA47" s="154">
        <f t="shared" si="10"/>
        <v>0</v>
      </c>
      <c r="BB47" s="154"/>
      <c r="BC47" s="154"/>
      <c r="BD47" s="154"/>
      <c r="BE47" s="154"/>
      <c r="BF47" s="154">
        <f t="shared" si="11"/>
        <v>0</v>
      </c>
      <c r="BG47" s="154"/>
      <c r="BH47" s="154"/>
      <c r="BI47" s="154"/>
      <c r="BJ47" s="154"/>
    </row>
    <row r="48" spans="1:62" ht="13.5" customHeight="1">
      <c r="A48" s="890" t="s">
        <v>316</v>
      </c>
      <c r="B48" s="578"/>
      <c r="C48" s="864" t="s">
        <v>452</v>
      </c>
      <c r="D48" s="1056" t="s">
        <v>422</v>
      </c>
      <c r="E48" s="909" t="s">
        <v>453</v>
      </c>
      <c r="F48" s="65"/>
      <c r="G48" s="65"/>
      <c r="H48" s="65"/>
      <c r="I48" s="65"/>
      <c r="J48" s="65"/>
      <c r="K48" s="65"/>
      <c r="L48" s="65"/>
      <c r="M48" s="934" t="s">
        <v>374</v>
      </c>
      <c r="N48" s="59" t="s">
        <v>284</v>
      </c>
      <c r="O48" s="59" t="s">
        <v>373</v>
      </c>
      <c r="P48" s="65" t="s">
        <v>424</v>
      </c>
      <c r="Q48" s="65"/>
      <c r="R48" s="65"/>
      <c r="S48" s="65"/>
      <c r="T48" s="65"/>
      <c r="U48" s="65"/>
      <c r="V48" s="65"/>
      <c r="W48" s="732" t="s">
        <v>357</v>
      </c>
      <c r="X48" s="909" t="s">
        <v>238</v>
      </c>
      <c r="Y48" s="909" t="s">
        <v>358</v>
      </c>
      <c r="Z48" s="983" t="s">
        <v>417</v>
      </c>
      <c r="AA48" s="987" t="s">
        <v>284</v>
      </c>
      <c r="AB48" s="987" t="s">
        <v>368</v>
      </c>
      <c r="AC48" s="18"/>
      <c r="AD48" s="18"/>
      <c r="AE48" s="18"/>
      <c r="AF48" s="18"/>
      <c r="AG48" s="155">
        <f t="shared" si="13"/>
        <v>0</v>
      </c>
      <c r="AH48" s="155">
        <f t="shared" si="13"/>
        <v>0</v>
      </c>
      <c r="AI48" s="155"/>
      <c r="AJ48" s="155"/>
      <c r="AK48" s="155"/>
      <c r="AL48" s="155"/>
      <c r="AM48" s="155"/>
      <c r="AN48" s="155"/>
      <c r="AO48" s="155"/>
      <c r="AP48" s="155"/>
      <c r="AQ48" s="154">
        <f t="shared" si="14"/>
        <v>0</v>
      </c>
      <c r="AR48" s="154"/>
      <c r="AS48" s="154"/>
      <c r="AT48" s="154"/>
      <c r="AU48" s="154"/>
      <c r="AV48" s="153">
        <f t="shared" si="12"/>
        <v>0</v>
      </c>
      <c r="AW48" s="153"/>
      <c r="AX48" s="153"/>
      <c r="AY48" s="153"/>
      <c r="AZ48" s="153"/>
      <c r="BA48" s="154">
        <f t="shared" si="10"/>
        <v>0</v>
      </c>
      <c r="BB48" s="154"/>
      <c r="BC48" s="154"/>
      <c r="BD48" s="154"/>
      <c r="BE48" s="154"/>
      <c r="BF48" s="154">
        <f t="shared" si="11"/>
        <v>0</v>
      </c>
      <c r="BG48" s="154"/>
      <c r="BH48" s="154"/>
      <c r="BI48" s="154"/>
      <c r="BJ48" s="154"/>
    </row>
    <row r="49" spans="1:62" ht="12.75" customHeight="1">
      <c r="A49" s="888"/>
      <c r="B49" s="902">
        <v>6513</v>
      </c>
      <c r="C49" s="865"/>
      <c r="D49" s="1056"/>
      <c r="E49" s="909"/>
      <c r="F49" s="65"/>
      <c r="G49" s="65"/>
      <c r="H49" s="65"/>
      <c r="I49" s="65"/>
      <c r="J49" s="65"/>
      <c r="K49" s="65"/>
      <c r="L49" s="65"/>
      <c r="M49" s="934"/>
      <c r="N49" s="186"/>
      <c r="O49" s="186"/>
      <c r="P49" s="186"/>
      <c r="Q49" s="65"/>
      <c r="R49" s="65"/>
      <c r="S49" s="65"/>
      <c r="T49" s="65"/>
      <c r="U49" s="65"/>
      <c r="V49" s="65"/>
      <c r="W49" s="733"/>
      <c r="X49" s="909"/>
      <c r="Y49" s="909"/>
      <c r="Z49" s="984"/>
      <c r="AA49" s="988"/>
      <c r="AB49" s="988"/>
      <c r="AC49" s="18"/>
      <c r="AD49" s="18" t="s">
        <v>484</v>
      </c>
      <c r="AE49" s="18"/>
      <c r="AF49" s="18"/>
      <c r="AG49" s="154">
        <f>AG50+AG51+AG52+AG56+AG53+AG59</f>
        <v>4779.7999999999993</v>
      </c>
      <c r="AH49" s="155">
        <f t="shared" si="13"/>
        <v>4775.7</v>
      </c>
      <c r="AI49" s="154">
        <f>AI50+AI51+AI52+AI56+AI53+AI59</f>
        <v>0</v>
      </c>
      <c r="AJ49" s="154"/>
      <c r="AK49" s="154">
        <f>AK50+AK51+AK52+AK56+AK53+AK59</f>
        <v>3903.2</v>
      </c>
      <c r="AL49" s="154">
        <f>AL50+AL51+AL52+AL56+AL53+AL59</f>
        <v>3903.2</v>
      </c>
      <c r="AM49" s="154">
        <f>AM50+AM51+AM52+AM56+AM53+AM59</f>
        <v>0</v>
      </c>
      <c r="AN49" s="154"/>
      <c r="AO49" s="154">
        <f>AO50+AO51+AO52+AO56+AO53+AO59</f>
        <v>876.59999999999991</v>
      </c>
      <c r="AP49" s="154">
        <f>AP50+AP51+AP52+AP56+AP53+AP59</f>
        <v>872.5</v>
      </c>
      <c r="AQ49" s="154">
        <f>AQ50+AQ51+AQ52+AQ56+AQ57+AQ54</f>
        <v>4423.8</v>
      </c>
      <c r="AR49" s="154">
        <f>AR50+AR51+AR52+AR56+AR57+AR54</f>
        <v>1085.0999999999999</v>
      </c>
      <c r="AS49" s="154">
        <f>AS50+AS51+AS52+AS56+AS57+AS54</f>
        <v>2643.9</v>
      </c>
      <c r="AT49" s="154">
        <f>AT50+AT51+AT52+AT56+AT57+AT54</f>
        <v>0</v>
      </c>
      <c r="AU49" s="154">
        <f>AU50+AU51+AU52+AU56+AU57+AU54</f>
        <v>694.8</v>
      </c>
      <c r="AV49" s="153">
        <f t="shared" ref="AV49:BE49" si="15">AV50+AV51+AV52+AV56</f>
        <v>225</v>
      </c>
      <c r="AW49" s="153">
        <f t="shared" si="15"/>
        <v>0</v>
      </c>
      <c r="AX49" s="153">
        <f t="shared" si="15"/>
        <v>0</v>
      </c>
      <c r="AY49" s="153">
        <f t="shared" si="15"/>
        <v>0</v>
      </c>
      <c r="AZ49" s="153">
        <f t="shared" si="15"/>
        <v>225</v>
      </c>
      <c r="BA49" s="154">
        <f t="shared" si="15"/>
        <v>225</v>
      </c>
      <c r="BB49" s="154">
        <f t="shared" si="15"/>
        <v>0</v>
      </c>
      <c r="BC49" s="154">
        <f t="shared" si="15"/>
        <v>0</v>
      </c>
      <c r="BD49" s="154">
        <f t="shared" si="15"/>
        <v>0</v>
      </c>
      <c r="BE49" s="154">
        <f t="shared" si="15"/>
        <v>225</v>
      </c>
      <c r="BF49" s="154">
        <f>BF50+BF51+BF52+BF56</f>
        <v>225</v>
      </c>
      <c r="BG49" s="154">
        <f>BG50+BG51+BG52+BG56</f>
        <v>0</v>
      </c>
      <c r="BH49" s="154">
        <f>BH50+BH51+BH52+BH56</f>
        <v>0</v>
      </c>
      <c r="BI49" s="154">
        <f>BI50+BI51+BI52+BI56</f>
        <v>0</v>
      </c>
      <c r="BJ49" s="154">
        <f>BJ50+BJ51+BJ52+BJ56</f>
        <v>225</v>
      </c>
    </row>
    <row r="50" spans="1:62" ht="12.75" customHeight="1">
      <c r="A50" s="888"/>
      <c r="B50" s="902"/>
      <c r="C50" s="865"/>
      <c r="D50" s="1056"/>
      <c r="E50" s="909"/>
      <c r="F50" s="65"/>
      <c r="G50" s="65"/>
      <c r="H50" s="65"/>
      <c r="I50" s="65"/>
      <c r="J50" s="65"/>
      <c r="K50" s="65"/>
      <c r="L50" s="65"/>
      <c r="M50" s="934"/>
      <c r="N50" s="59"/>
      <c r="O50" s="59"/>
      <c r="P50" s="65"/>
      <c r="Q50" s="65"/>
      <c r="R50" s="65"/>
      <c r="S50" s="65"/>
      <c r="T50" s="65"/>
      <c r="U50" s="65"/>
      <c r="V50" s="65"/>
      <c r="W50" s="733"/>
      <c r="X50" s="909"/>
      <c r="Y50" s="909"/>
      <c r="Z50" s="984"/>
      <c r="AA50" s="988"/>
      <c r="AB50" s="988"/>
      <c r="AC50" s="18"/>
      <c r="AD50" s="18" t="s">
        <v>484</v>
      </c>
      <c r="AE50" s="18" t="s">
        <v>85</v>
      </c>
      <c r="AF50" s="18" t="s">
        <v>246</v>
      </c>
      <c r="AG50" s="155">
        <f t="shared" si="13"/>
        <v>3151.7999999999997</v>
      </c>
      <c r="AH50" s="155">
        <f t="shared" si="13"/>
        <v>3147.7</v>
      </c>
      <c r="AI50" s="146"/>
      <c r="AJ50" s="146"/>
      <c r="AK50" s="146">
        <v>2829.6</v>
      </c>
      <c r="AL50" s="146">
        <v>2829.6</v>
      </c>
      <c r="AM50" s="146"/>
      <c r="AN50" s="146"/>
      <c r="AO50" s="146">
        <v>322.2</v>
      </c>
      <c r="AP50" s="155">
        <v>318.10000000000002</v>
      </c>
      <c r="AQ50" s="154">
        <f t="shared" si="14"/>
        <v>0</v>
      </c>
      <c r="AR50" s="154"/>
      <c r="AS50" s="154"/>
      <c r="AT50" s="154"/>
      <c r="AU50" s="148"/>
      <c r="AV50" s="153">
        <f t="shared" ref="AV50:AV75" si="16">AW50+AX50+AY50+AZ50</f>
        <v>0</v>
      </c>
      <c r="AW50" s="153"/>
      <c r="AX50" s="153"/>
      <c r="AY50" s="153"/>
      <c r="AZ50" s="145"/>
      <c r="BA50" s="154">
        <f>BB50+BC50+BD50+BE50</f>
        <v>0</v>
      </c>
      <c r="BB50" s="154"/>
      <c r="BC50" s="154"/>
      <c r="BD50" s="154"/>
      <c r="BE50" s="148"/>
      <c r="BF50" s="154">
        <f>BG50+BH50+BI50+BJ50</f>
        <v>0</v>
      </c>
      <c r="BG50" s="154"/>
      <c r="BH50" s="154"/>
      <c r="BI50" s="154"/>
      <c r="BJ50" s="148"/>
    </row>
    <row r="51" spans="1:62" ht="12.75" customHeight="1">
      <c r="A51" s="888"/>
      <c r="B51" s="902"/>
      <c r="C51" s="865"/>
      <c r="D51" s="1056"/>
      <c r="E51" s="909"/>
      <c r="F51" s="65"/>
      <c r="G51" s="65"/>
      <c r="H51" s="65"/>
      <c r="I51" s="65"/>
      <c r="J51" s="65"/>
      <c r="K51" s="65"/>
      <c r="L51" s="65"/>
      <c r="M51" s="934"/>
      <c r="N51" s="59"/>
      <c r="O51" s="59"/>
      <c r="P51" s="65"/>
      <c r="Q51" s="65"/>
      <c r="R51" s="65"/>
      <c r="S51" s="65"/>
      <c r="T51" s="65"/>
      <c r="U51" s="65"/>
      <c r="V51" s="65"/>
      <c r="W51" s="733"/>
      <c r="X51" s="909"/>
      <c r="Y51" s="909"/>
      <c r="Z51" s="984"/>
      <c r="AA51" s="988"/>
      <c r="AB51" s="988"/>
      <c r="AC51" s="18"/>
      <c r="AD51" s="18" t="s">
        <v>484</v>
      </c>
      <c r="AE51" s="18" t="s">
        <v>18</v>
      </c>
      <c r="AF51" s="18" t="s">
        <v>246</v>
      </c>
      <c r="AG51" s="155">
        <f t="shared" si="13"/>
        <v>220.6</v>
      </c>
      <c r="AH51" s="155">
        <f t="shared" si="13"/>
        <v>220.6</v>
      </c>
      <c r="AI51" s="146"/>
      <c r="AJ51" s="146"/>
      <c r="AK51" s="146"/>
      <c r="AL51" s="146"/>
      <c r="AM51" s="146"/>
      <c r="AN51" s="146"/>
      <c r="AO51" s="146">
        <v>220.6</v>
      </c>
      <c r="AP51" s="155">
        <v>220.6</v>
      </c>
      <c r="AQ51" s="154">
        <f t="shared" si="14"/>
        <v>25</v>
      </c>
      <c r="AR51" s="154"/>
      <c r="AS51" s="154"/>
      <c r="AT51" s="154"/>
      <c r="AU51" s="148">
        <v>25</v>
      </c>
      <c r="AV51" s="153">
        <f t="shared" si="16"/>
        <v>25</v>
      </c>
      <c r="AW51" s="153"/>
      <c r="AX51" s="153"/>
      <c r="AY51" s="153"/>
      <c r="AZ51" s="145">
        <v>25</v>
      </c>
      <c r="BA51" s="154">
        <f>BB51+BC51+BD51+BE51</f>
        <v>25</v>
      </c>
      <c r="BB51" s="154"/>
      <c r="BC51" s="154"/>
      <c r="BD51" s="154"/>
      <c r="BE51" s="148">
        <v>25</v>
      </c>
      <c r="BF51" s="154">
        <f>BG51+BH51+BI51+BJ51</f>
        <v>25</v>
      </c>
      <c r="BG51" s="154"/>
      <c r="BH51" s="154"/>
      <c r="BI51" s="154"/>
      <c r="BJ51" s="148">
        <v>25</v>
      </c>
    </row>
    <row r="52" spans="1:62" ht="12.75" customHeight="1">
      <c r="A52" s="888"/>
      <c r="B52" s="902"/>
      <c r="C52" s="865"/>
      <c r="D52" s="1056"/>
      <c r="E52" s="909"/>
      <c r="F52" s="65"/>
      <c r="G52" s="65"/>
      <c r="H52" s="65"/>
      <c r="I52" s="65"/>
      <c r="J52" s="65"/>
      <c r="K52" s="65"/>
      <c r="L52" s="65"/>
      <c r="M52" s="934"/>
      <c r="N52" s="59"/>
      <c r="O52" s="59"/>
      <c r="P52" s="65"/>
      <c r="Q52" s="65"/>
      <c r="R52" s="65"/>
      <c r="S52" s="65"/>
      <c r="T52" s="65"/>
      <c r="U52" s="65"/>
      <c r="V52" s="65"/>
      <c r="W52" s="733"/>
      <c r="X52" s="909"/>
      <c r="Y52" s="909"/>
      <c r="Z52" s="984"/>
      <c r="AA52" s="988"/>
      <c r="AB52" s="988"/>
      <c r="AC52" s="18"/>
      <c r="AD52" s="18" t="s">
        <v>484</v>
      </c>
      <c r="AE52" s="18" t="s">
        <v>467</v>
      </c>
      <c r="AF52" s="18" t="s">
        <v>246</v>
      </c>
      <c r="AG52" s="155">
        <f t="shared" si="13"/>
        <v>589.40000000000009</v>
      </c>
      <c r="AH52" s="155">
        <f t="shared" si="13"/>
        <v>589.40000000000009</v>
      </c>
      <c r="AI52" s="146"/>
      <c r="AJ52" s="146"/>
      <c r="AK52" s="146">
        <v>353.6</v>
      </c>
      <c r="AL52" s="146">
        <v>353.6</v>
      </c>
      <c r="AM52" s="146"/>
      <c r="AN52" s="146"/>
      <c r="AO52" s="146">
        <v>235.8</v>
      </c>
      <c r="AP52" s="155">
        <v>235.8</v>
      </c>
      <c r="AQ52" s="154">
        <f t="shared" si="14"/>
        <v>0</v>
      </c>
      <c r="AR52" s="154"/>
      <c r="AS52" s="154"/>
      <c r="AT52" s="154"/>
      <c r="AU52" s="148"/>
      <c r="AV52" s="153">
        <f t="shared" si="16"/>
        <v>0</v>
      </c>
      <c r="AW52" s="153"/>
      <c r="AX52" s="153"/>
      <c r="AY52" s="153"/>
      <c r="AZ52" s="145"/>
      <c r="BA52" s="154">
        <f>BB52+BC52+BD52+BE52</f>
        <v>0</v>
      </c>
      <c r="BB52" s="154"/>
      <c r="BC52" s="154"/>
      <c r="BD52" s="154"/>
      <c r="BE52" s="148"/>
      <c r="BF52" s="154">
        <f>BG52+BH52+BI52+BJ52</f>
        <v>0</v>
      </c>
      <c r="BG52" s="154"/>
      <c r="BH52" s="154"/>
      <c r="BI52" s="154"/>
      <c r="BJ52" s="148"/>
    </row>
    <row r="53" spans="1:62" ht="12.75" customHeight="1">
      <c r="A53" s="888"/>
      <c r="B53" s="902"/>
      <c r="C53" s="865"/>
      <c r="D53" s="1056"/>
      <c r="E53" s="909"/>
      <c r="F53" s="65"/>
      <c r="G53" s="65"/>
      <c r="H53" s="65"/>
      <c r="I53" s="65"/>
      <c r="J53" s="65"/>
      <c r="K53" s="65"/>
      <c r="L53" s="65"/>
      <c r="M53" s="934"/>
      <c r="N53" s="59"/>
      <c r="O53" s="59"/>
      <c r="P53" s="65"/>
      <c r="Q53" s="65"/>
      <c r="R53" s="65"/>
      <c r="S53" s="65"/>
      <c r="T53" s="65"/>
      <c r="U53" s="65"/>
      <c r="V53" s="65"/>
      <c r="W53" s="733"/>
      <c r="X53" s="909"/>
      <c r="Y53" s="909"/>
      <c r="Z53" s="984"/>
      <c r="AA53" s="988"/>
      <c r="AB53" s="988"/>
      <c r="AC53" s="18"/>
      <c r="AD53" s="12" t="s">
        <v>484</v>
      </c>
      <c r="AE53" s="18" t="s">
        <v>449</v>
      </c>
      <c r="AF53" s="18" t="s">
        <v>246</v>
      </c>
      <c r="AG53" s="155">
        <f t="shared" si="13"/>
        <v>600</v>
      </c>
      <c r="AH53" s="155">
        <f t="shared" si="13"/>
        <v>600</v>
      </c>
      <c r="AI53" s="146"/>
      <c r="AJ53" s="146"/>
      <c r="AK53" s="146">
        <v>600</v>
      </c>
      <c r="AL53" s="146">
        <v>600</v>
      </c>
      <c r="AM53" s="146"/>
      <c r="AN53" s="146"/>
      <c r="AO53" s="146"/>
      <c r="AP53" s="155"/>
      <c r="AQ53" s="154">
        <f t="shared" si="14"/>
        <v>0</v>
      </c>
      <c r="AR53" s="154"/>
      <c r="AS53" s="154"/>
      <c r="AT53" s="154"/>
      <c r="AU53" s="148"/>
      <c r="AV53" s="153">
        <f t="shared" si="16"/>
        <v>0</v>
      </c>
      <c r="AW53" s="153"/>
      <c r="AX53" s="153"/>
      <c r="AY53" s="153"/>
      <c r="AZ53" s="145"/>
      <c r="BA53" s="154">
        <f>BB53+BC53+BD53+BE53</f>
        <v>0</v>
      </c>
      <c r="BB53" s="154"/>
      <c r="BC53" s="154"/>
      <c r="BD53" s="154"/>
      <c r="BE53" s="148"/>
      <c r="BF53" s="154">
        <f>BG53+BH53+BI53+BJ53</f>
        <v>0</v>
      </c>
      <c r="BG53" s="154"/>
      <c r="BH53" s="154"/>
      <c r="BI53" s="154"/>
      <c r="BJ53" s="148"/>
    </row>
    <row r="54" spans="1:62" ht="12.75" customHeight="1">
      <c r="A54" s="888"/>
      <c r="B54" s="902"/>
      <c r="C54" s="865"/>
      <c r="D54" s="1056"/>
      <c r="E54" s="909"/>
      <c r="F54" s="65"/>
      <c r="G54" s="65"/>
      <c r="H54" s="65"/>
      <c r="I54" s="65"/>
      <c r="J54" s="65"/>
      <c r="K54" s="65"/>
      <c r="L54" s="65"/>
      <c r="M54" s="934"/>
      <c r="N54" s="59"/>
      <c r="O54" s="59"/>
      <c r="P54" s="65"/>
      <c r="Q54" s="65"/>
      <c r="R54" s="65"/>
      <c r="S54" s="65"/>
      <c r="T54" s="65"/>
      <c r="U54" s="65"/>
      <c r="V54" s="65"/>
      <c r="W54" s="733"/>
      <c r="X54" s="909"/>
      <c r="Y54" s="909"/>
      <c r="Z54" s="984"/>
      <c r="AA54" s="988"/>
      <c r="AB54" s="988"/>
      <c r="AC54" s="18"/>
      <c r="AD54" s="12" t="s">
        <v>484</v>
      </c>
      <c r="AE54" s="18" t="s">
        <v>199</v>
      </c>
      <c r="AF54" s="18" t="s">
        <v>246</v>
      </c>
      <c r="AG54" s="155"/>
      <c r="AH54" s="155">
        <f t="shared" si="13"/>
        <v>0</v>
      </c>
      <c r="AI54" s="146"/>
      <c r="AJ54" s="146"/>
      <c r="AK54" s="146"/>
      <c r="AL54" s="146"/>
      <c r="AM54" s="146"/>
      <c r="AN54" s="146"/>
      <c r="AO54" s="146"/>
      <c r="AP54" s="155"/>
      <c r="AQ54" s="154">
        <f t="shared" si="14"/>
        <v>2632.9</v>
      </c>
      <c r="AR54" s="154"/>
      <c r="AS54" s="584">
        <v>2632.9</v>
      </c>
      <c r="AT54" s="154"/>
      <c r="AU54" s="148">
        <v>0</v>
      </c>
      <c r="AV54" s="153"/>
      <c r="AW54" s="153"/>
      <c r="AX54" s="153"/>
      <c r="AY54" s="153"/>
      <c r="AZ54" s="145"/>
      <c r="BA54" s="154"/>
      <c r="BB54" s="154"/>
      <c r="BC54" s="154"/>
      <c r="BD54" s="154"/>
      <c r="BE54" s="148"/>
      <c r="BF54" s="154"/>
      <c r="BG54" s="154"/>
      <c r="BH54" s="154"/>
      <c r="BI54" s="154"/>
      <c r="BJ54" s="148"/>
    </row>
    <row r="55" spans="1:62" ht="12.75" customHeight="1">
      <c r="A55" s="888"/>
      <c r="B55" s="902"/>
      <c r="C55" s="865"/>
      <c r="D55" s="1056"/>
      <c r="E55" s="909"/>
      <c r="F55" s="65"/>
      <c r="G55" s="65"/>
      <c r="H55" s="65"/>
      <c r="I55" s="65"/>
      <c r="J55" s="65"/>
      <c r="K55" s="65"/>
      <c r="L55" s="65"/>
      <c r="M55" s="934"/>
      <c r="N55" s="59"/>
      <c r="O55" s="59"/>
      <c r="P55" s="65"/>
      <c r="Q55" s="65"/>
      <c r="R55" s="65"/>
      <c r="S55" s="65"/>
      <c r="T55" s="65"/>
      <c r="U55" s="65"/>
      <c r="V55" s="65"/>
      <c r="W55" s="733"/>
      <c r="X55" s="909"/>
      <c r="Y55" s="909"/>
      <c r="Z55" s="984"/>
      <c r="AA55" s="988"/>
      <c r="AB55" s="988"/>
      <c r="AC55" s="18"/>
      <c r="AD55" s="18" t="s">
        <v>484</v>
      </c>
      <c r="AE55" s="18" t="s">
        <v>73</v>
      </c>
      <c r="AF55" s="18" t="s">
        <v>246</v>
      </c>
      <c r="AG55" s="155"/>
      <c r="AH55" s="155">
        <f t="shared" si="13"/>
        <v>0</v>
      </c>
      <c r="AI55" s="146"/>
      <c r="AJ55" s="146"/>
      <c r="AK55" s="146"/>
      <c r="AL55" s="146"/>
      <c r="AM55" s="146"/>
      <c r="AN55" s="146"/>
      <c r="AO55" s="146"/>
      <c r="AP55" s="155"/>
      <c r="AQ55" s="154"/>
      <c r="AR55" s="154"/>
      <c r="AS55" s="154"/>
      <c r="AT55" s="154"/>
      <c r="AU55" s="148"/>
      <c r="AV55" s="153"/>
      <c r="AW55" s="153"/>
      <c r="AX55" s="153"/>
      <c r="AY55" s="153"/>
      <c r="AZ55" s="145"/>
      <c r="BA55" s="154"/>
      <c r="BB55" s="154"/>
      <c r="BC55" s="154"/>
      <c r="BD55" s="154"/>
      <c r="BE55" s="148"/>
      <c r="BF55" s="154"/>
      <c r="BG55" s="154"/>
      <c r="BH55" s="154"/>
      <c r="BI55" s="154"/>
      <c r="BJ55" s="148"/>
    </row>
    <row r="56" spans="1:62" ht="12" customHeight="1">
      <c r="A56" s="888"/>
      <c r="B56" s="902"/>
      <c r="C56" s="865"/>
      <c r="D56" s="1056"/>
      <c r="E56" s="909"/>
      <c r="F56" s="65"/>
      <c r="G56" s="65"/>
      <c r="H56" s="65"/>
      <c r="I56" s="65"/>
      <c r="J56" s="65"/>
      <c r="K56" s="65"/>
      <c r="L56" s="65"/>
      <c r="M56" s="934"/>
      <c r="N56" s="59"/>
      <c r="O56" s="59"/>
      <c r="P56" s="65"/>
      <c r="Q56" s="65"/>
      <c r="R56" s="65"/>
      <c r="S56" s="65"/>
      <c r="T56" s="65"/>
      <c r="U56" s="65"/>
      <c r="V56" s="65"/>
      <c r="W56" s="733"/>
      <c r="X56" s="909"/>
      <c r="Y56" s="909"/>
      <c r="Z56" s="984"/>
      <c r="AA56" s="988"/>
      <c r="AB56" s="988"/>
      <c r="AC56" s="18"/>
      <c r="AD56" s="12" t="s">
        <v>484</v>
      </c>
      <c r="AE56" s="18" t="s">
        <v>14</v>
      </c>
      <c r="AF56" s="18" t="s">
        <v>246</v>
      </c>
      <c r="AG56" s="155">
        <f t="shared" si="13"/>
        <v>98</v>
      </c>
      <c r="AH56" s="155">
        <f t="shared" si="13"/>
        <v>98</v>
      </c>
      <c r="AI56" s="146"/>
      <c r="AJ56" s="146"/>
      <c r="AK56" s="146"/>
      <c r="AL56" s="146"/>
      <c r="AM56" s="146"/>
      <c r="AN56" s="146"/>
      <c r="AO56" s="146">
        <v>98</v>
      </c>
      <c r="AP56" s="155">
        <v>98</v>
      </c>
      <c r="AQ56" s="154">
        <f t="shared" si="14"/>
        <v>200</v>
      </c>
      <c r="AR56" s="154"/>
      <c r="AS56" s="154"/>
      <c r="AT56" s="154"/>
      <c r="AU56" s="148">
        <v>200</v>
      </c>
      <c r="AV56" s="153">
        <f t="shared" si="16"/>
        <v>200</v>
      </c>
      <c r="AW56" s="153"/>
      <c r="AX56" s="153"/>
      <c r="AY56" s="153"/>
      <c r="AZ56" s="145">
        <v>200</v>
      </c>
      <c r="BA56" s="154">
        <f t="shared" ref="BA56:BA75" si="17">BB56+BC56+BD56+BE56</f>
        <v>200</v>
      </c>
      <c r="BB56" s="154"/>
      <c r="BC56" s="154"/>
      <c r="BD56" s="154"/>
      <c r="BE56" s="148">
        <v>200</v>
      </c>
      <c r="BF56" s="154">
        <f>BG56+BH56+BI56+BJ56</f>
        <v>200</v>
      </c>
      <c r="BG56" s="154"/>
      <c r="BH56" s="154"/>
      <c r="BI56" s="154"/>
      <c r="BJ56" s="148">
        <v>200</v>
      </c>
    </row>
    <row r="57" spans="1:62" ht="15" customHeight="1">
      <c r="A57" s="888"/>
      <c r="B57" s="902"/>
      <c r="C57" s="865"/>
      <c r="D57" s="1056"/>
      <c r="E57" s="909"/>
      <c r="F57" s="65"/>
      <c r="G57" s="65"/>
      <c r="H57" s="65"/>
      <c r="I57" s="65"/>
      <c r="J57" s="65"/>
      <c r="K57" s="65"/>
      <c r="L57" s="65"/>
      <c r="M57" s="934"/>
      <c r="N57" s="59"/>
      <c r="O57" s="59"/>
      <c r="P57" s="65"/>
      <c r="Q57" s="65"/>
      <c r="R57" s="65"/>
      <c r="S57" s="65"/>
      <c r="T57" s="65"/>
      <c r="U57" s="65"/>
      <c r="V57" s="65"/>
      <c r="W57" s="733"/>
      <c r="X57" s="909"/>
      <c r="Y57" s="909"/>
      <c r="Z57" s="985"/>
      <c r="AA57" s="989"/>
      <c r="AB57" s="989"/>
      <c r="AC57" s="18"/>
      <c r="AD57" s="12" t="s">
        <v>484</v>
      </c>
      <c r="AE57" s="18" t="s">
        <v>77</v>
      </c>
      <c r="AF57" s="18" t="s">
        <v>246</v>
      </c>
      <c r="AG57" s="155"/>
      <c r="AH57" s="155">
        <f t="shared" si="13"/>
        <v>0</v>
      </c>
      <c r="AI57" s="146"/>
      <c r="AJ57" s="146"/>
      <c r="AK57" s="146"/>
      <c r="AL57" s="146"/>
      <c r="AM57" s="146"/>
      <c r="AN57" s="146"/>
      <c r="AO57" s="146"/>
      <c r="AP57" s="155"/>
      <c r="AQ57" s="154">
        <f t="shared" si="14"/>
        <v>1565.8999999999999</v>
      </c>
      <c r="AR57" s="154">
        <v>1085.0999999999999</v>
      </c>
      <c r="AS57" s="154">
        <v>11</v>
      </c>
      <c r="AT57" s="154"/>
      <c r="AU57" s="148">
        <v>469.8</v>
      </c>
      <c r="AV57" s="153">
        <v>0</v>
      </c>
      <c r="AW57" s="153"/>
      <c r="AX57" s="153"/>
      <c r="AY57" s="153"/>
      <c r="AZ57" s="145">
        <v>0</v>
      </c>
      <c r="BA57" s="154">
        <v>0</v>
      </c>
      <c r="BB57" s="154"/>
      <c r="BC57" s="154"/>
      <c r="BD57" s="154"/>
      <c r="BE57" s="148">
        <v>0</v>
      </c>
      <c r="BF57" s="154">
        <v>0</v>
      </c>
      <c r="BG57" s="154"/>
      <c r="BH57" s="154"/>
      <c r="BI57" s="154"/>
      <c r="BJ57" s="148">
        <v>0</v>
      </c>
    </row>
    <row r="58" spans="1:62" ht="15.75" customHeight="1">
      <c r="A58" s="888"/>
      <c r="B58" s="902"/>
      <c r="C58" s="865"/>
      <c r="D58" s="579"/>
      <c r="E58" s="65"/>
      <c r="F58" s="65"/>
      <c r="G58" s="65"/>
      <c r="H58" s="65"/>
      <c r="I58" s="65"/>
      <c r="J58" s="65"/>
      <c r="K58" s="65"/>
      <c r="L58" s="65"/>
      <c r="M58" s="63" t="s">
        <v>362</v>
      </c>
      <c r="N58" s="59" t="s">
        <v>284</v>
      </c>
      <c r="O58" s="59" t="s">
        <v>373</v>
      </c>
      <c r="P58" s="65" t="s">
        <v>426</v>
      </c>
      <c r="Q58" s="65"/>
      <c r="R58" s="65"/>
      <c r="S58" s="65"/>
      <c r="T58" s="65"/>
      <c r="U58" s="65"/>
      <c r="V58" s="65"/>
      <c r="W58" s="733"/>
      <c r="X58" s="65"/>
      <c r="Y58" s="65"/>
      <c r="Z58" s="72"/>
      <c r="AA58" s="72"/>
      <c r="AB58" s="72"/>
      <c r="AC58" s="12"/>
      <c r="AD58" s="1" t="s">
        <v>8</v>
      </c>
      <c r="AE58" s="12" t="s">
        <v>302</v>
      </c>
      <c r="AF58" s="12" t="s">
        <v>246</v>
      </c>
      <c r="AG58" s="155">
        <f t="shared" si="13"/>
        <v>0</v>
      </c>
      <c r="AH58" s="155">
        <f t="shared" si="13"/>
        <v>0</v>
      </c>
      <c r="AI58" s="146"/>
      <c r="AJ58" s="146"/>
      <c r="AK58" s="146"/>
      <c r="AL58" s="146"/>
      <c r="AM58" s="146"/>
      <c r="AN58" s="146"/>
      <c r="AO58" s="146"/>
      <c r="AP58" s="155"/>
      <c r="AQ58" s="154">
        <f t="shared" si="14"/>
        <v>0</v>
      </c>
      <c r="AR58" s="119"/>
      <c r="AS58" s="119"/>
      <c r="AT58" s="119"/>
      <c r="AU58" s="119"/>
      <c r="AV58" s="153">
        <f t="shared" si="16"/>
        <v>0</v>
      </c>
      <c r="AW58" s="145"/>
      <c r="AX58" s="145"/>
      <c r="AY58" s="145"/>
      <c r="AZ58" s="145"/>
      <c r="BA58" s="154">
        <f t="shared" si="17"/>
        <v>0</v>
      </c>
      <c r="BB58" s="119"/>
      <c r="BC58" s="119"/>
      <c r="BD58" s="119"/>
      <c r="BE58" s="119"/>
      <c r="BF58" s="154">
        <f>BG58+BH58+BI58+BJ58</f>
        <v>0</v>
      </c>
      <c r="BG58" s="119"/>
      <c r="BH58" s="119"/>
      <c r="BI58" s="119"/>
      <c r="BJ58" s="119"/>
    </row>
    <row r="59" spans="1:62" ht="15" customHeight="1">
      <c r="A59" s="888"/>
      <c r="B59" s="902"/>
      <c r="C59" s="865"/>
      <c r="D59" s="579"/>
      <c r="E59" s="65"/>
      <c r="F59" s="65"/>
      <c r="G59" s="65"/>
      <c r="H59" s="65"/>
      <c r="I59" s="65"/>
      <c r="J59" s="65"/>
      <c r="K59" s="65"/>
      <c r="L59" s="65"/>
      <c r="M59" s="65"/>
      <c r="N59" s="65"/>
      <c r="O59" s="65"/>
      <c r="P59" s="65"/>
      <c r="Q59" s="58"/>
      <c r="R59" s="58"/>
      <c r="S59" s="58"/>
      <c r="T59" s="58"/>
      <c r="U59" s="58"/>
      <c r="V59" s="58"/>
      <c r="W59" s="733"/>
      <c r="X59" s="65"/>
      <c r="Y59" s="65"/>
      <c r="Z59" s="65"/>
      <c r="AA59" s="65"/>
      <c r="AB59" s="65"/>
      <c r="AC59" s="12"/>
      <c r="AD59" s="12" t="s">
        <v>484</v>
      </c>
      <c r="AE59" s="18" t="s">
        <v>223</v>
      </c>
      <c r="AF59" s="18" t="s">
        <v>246</v>
      </c>
      <c r="AG59" s="155">
        <f t="shared" si="13"/>
        <v>120</v>
      </c>
      <c r="AH59" s="155">
        <f t="shared" si="13"/>
        <v>120</v>
      </c>
      <c r="AI59" s="146"/>
      <c r="AJ59" s="146"/>
      <c r="AK59" s="146">
        <v>120</v>
      </c>
      <c r="AL59" s="146">
        <v>120</v>
      </c>
      <c r="AM59" s="146"/>
      <c r="AN59" s="146"/>
      <c r="AO59" s="146">
        <v>0</v>
      </c>
      <c r="AP59" s="146"/>
      <c r="AQ59" s="154">
        <f t="shared" si="14"/>
        <v>0</v>
      </c>
      <c r="AR59" s="159"/>
      <c r="AS59" s="159"/>
      <c r="AT59" s="159"/>
      <c r="AU59" s="159"/>
      <c r="AV59" s="153">
        <f t="shared" si="16"/>
        <v>0</v>
      </c>
      <c r="AW59" s="659"/>
      <c r="AX59" s="659"/>
      <c r="AY59" s="659"/>
      <c r="AZ59" s="659"/>
      <c r="BA59" s="154">
        <f t="shared" si="17"/>
        <v>0</v>
      </c>
      <c r="BB59" s="159"/>
      <c r="BC59" s="159"/>
      <c r="BD59" s="159"/>
      <c r="BE59" s="159"/>
      <c r="BF59" s="154">
        <f>BG59+BH59+BI59+BJ59</f>
        <v>0</v>
      </c>
      <c r="BG59" s="159"/>
      <c r="BH59" s="159"/>
      <c r="BI59" s="159"/>
      <c r="BJ59" s="159"/>
    </row>
    <row r="60" spans="1:62" ht="12.75" customHeight="1">
      <c r="A60" s="889"/>
      <c r="B60" s="903"/>
      <c r="C60" s="866"/>
      <c r="D60" s="141"/>
      <c r="E60" s="57"/>
      <c r="F60" s="65"/>
      <c r="G60" s="65"/>
      <c r="H60" s="65"/>
      <c r="I60" s="65"/>
      <c r="J60" s="65"/>
      <c r="K60" s="65"/>
      <c r="L60" s="65"/>
      <c r="M60" s="73"/>
      <c r="N60" s="59"/>
      <c r="O60" s="59"/>
      <c r="P60" s="65"/>
      <c r="Q60" s="58"/>
      <c r="R60" s="58"/>
      <c r="S60" s="58"/>
      <c r="T60" s="58"/>
      <c r="U60" s="58"/>
      <c r="V60" s="58"/>
      <c r="W60" s="998"/>
      <c r="X60" s="57"/>
      <c r="Y60" s="57"/>
      <c r="Z60" s="72"/>
      <c r="AA60" s="72"/>
      <c r="AB60" s="72"/>
      <c r="AC60" s="12"/>
      <c r="AD60" s="1" t="s">
        <v>8</v>
      </c>
      <c r="AE60" s="18" t="s">
        <v>305</v>
      </c>
      <c r="AF60" s="18" t="s">
        <v>246</v>
      </c>
      <c r="AG60" s="155">
        <f t="shared" si="13"/>
        <v>0</v>
      </c>
      <c r="AH60" s="155">
        <f t="shared" si="13"/>
        <v>0</v>
      </c>
      <c r="AI60" s="146"/>
      <c r="AJ60" s="146"/>
      <c r="AK60" s="146"/>
      <c r="AL60" s="146"/>
      <c r="AM60" s="146"/>
      <c r="AN60" s="146"/>
      <c r="AO60" s="146"/>
      <c r="AP60" s="146"/>
      <c r="AQ60" s="154">
        <f t="shared" si="14"/>
        <v>0</v>
      </c>
      <c r="AR60" s="119"/>
      <c r="AS60" s="119"/>
      <c r="AT60" s="119"/>
      <c r="AU60" s="119"/>
      <c r="AV60" s="153">
        <f t="shared" si="16"/>
        <v>0</v>
      </c>
      <c r="AW60" s="145"/>
      <c r="AX60" s="145"/>
      <c r="AY60" s="145"/>
      <c r="AZ60" s="145"/>
      <c r="BA60" s="154">
        <f t="shared" si="17"/>
        <v>0</v>
      </c>
      <c r="BB60" s="119"/>
      <c r="BC60" s="119"/>
      <c r="BD60" s="119"/>
      <c r="BE60" s="119"/>
      <c r="BF60" s="154">
        <f>BG60+BH60+BI60+BJ60</f>
        <v>0</v>
      </c>
      <c r="BG60" s="119"/>
      <c r="BH60" s="119"/>
      <c r="BI60" s="119"/>
      <c r="BJ60" s="119"/>
    </row>
    <row r="61" spans="1:62" s="40" customFormat="1" ht="113.25" customHeight="1">
      <c r="A61" s="116" t="s">
        <v>497</v>
      </c>
      <c r="B61" s="33">
        <v>6600</v>
      </c>
      <c r="C61" s="74" t="s">
        <v>234</v>
      </c>
      <c r="D61" s="75" t="s">
        <v>234</v>
      </c>
      <c r="E61" s="75" t="s">
        <v>234</v>
      </c>
      <c r="F61" s="75" t="s">
        <v>234</v>
      </c>
      <c r="G61" s="75" t="s">
        <v>234</v>
      </c>
      <c r="H61" s="75" t="s">
        <v>234</v>
      </c>
      <c r="I61" s="75" t="s">
        <v>234</v>
      </c>
      <c r="J61" s="75" t="s">
        <v>234</v>
      </c>
      <c r="K61" s="75" t="s">
        <v>234</v>
      </c>
      <c r="L61" s="75" t="s">
        <v>234</v>
      </c>
      <c r="M61" s="75" t="s">
        <v>234</v>
      </c>
      <c r="N61" s="75" t="s">
        <v>234</v>
      </c>
      <c r="O61" s="75" t="s">
        <v>234</v>
      </c>
      <c r="P61" s="75" t="s">
        <v>234</v>
      </c>
      <c r="Q61" s="76" t="s">
        <v>234</v>
      </c>
      <c r="R61" s="76" t="s">
        <v>234</v>
      </c>
      <c r="S61" s="76" t="s">
        <v>234</v>
      </c>
      <c r="T61" s="76" t="s">
        <v>234</v>
      </c>
      <c r="U61" s="76" t="s">
        <v>234</v>
      </c>
      <c r="V61" s="76" t="s">
        <v>234</v>
      </c>
      <c r="W61" s="76" t="s">
        <v>234</v>
      </c>
      <c r="X61" s="75" t="s">
        <v>234</v>
      </c>
      <c r="Y61" s="75" t="s">
        <v>234</v>
      </c>
      <c r="Z61" s="75" t="s">
        <v>234</v>
      </c>
      <c r="AA61" s="75" t="s">
        <v>234</v>
      </c>
      <c r="AB61" s="75" t="s">
        <v>234</v>
      </c>
      <c r="AC61" s="38" t="s">
        <v>234</v>
      </c>
      <c r="AD61" s="38" t="s">
        <v>234</v>
      </c>
      <c r="AE61" s="38"/>
      <c r="AF61" s="38"/>
      <c r="AG61" s="161">
        <f>AI61+AK61+AM61+AO61</f>
        <v>2058.1</v>
      </c>
      <c r="AH61" s="155">
        <f t="shared" si="13"/>
        <v>1825.3999999999999</v>
      </c>
      <c r="AI61" s="150">
        <f>AI64+AI72+AI92+AI93+AI95+AI67+AI68+AI91+AI90</f>
        <v>0</v>
      </c>
      <c r="AJ61" s="150"/>
      <c r="AK61" s="150">
        <f>AK75+AK78+AK82+AK84+AK85+AK92+AK94+AK80</f>
        <v>1219.6999999999998</v>
      </c>
      <c r="AL61" s="150">
        <f>AL75+AL78+AL82+AL84+AL85+AL92+AL94+AL80</f>
        <v>1219.6999999999998</v>
      </c>
      <c r="AM61" s="150">
        <f>AM75+AM78+AM82+AM84+AM85+AM92+AM94+AM80</f>
        <v>0</v>
      </c>
      <c r="AN61" s="150"/>
      <c r="AO61" s="150">
        <f>AO75+AO78+AO82+AO84+AO85+AO92+AO94+AO80+AO81</f>
        <v>838.40000000000009</v>
      </c>
      <c r="AP61" s="150">
        <f>AP75+AP78+AP82+AP84+AP85+AP92+AP94+AP80+AP81</f>
        <v>605.70000000000005</v>
      </c>
      <c r="AQ61" s="160">
        <f t="shared" si="14"/>
        <v>2911.1</v>
      </c>
      <c r="AR61" s="149">
        <f>AR64+AR72+AR92+AR93+AR95+AR67+AR68+AR91+AR90</f>
        <v>0</v>
      </c>
      <c r="AS61" s="149">
        <f>AS64+AS72+AS92+AS93+AS95+AS67+AS68+AS91+AS90+AS94</f>
        <v>1543.1</v>
      </c>
      <c r="AT61" s="149">
        <f t="shared" ref="AT61:BE61" si="18">AT64+AT72+AT92+AT93+AT95+AT67+AT68+AT91+AT90+AT94</f>
        <v>0</v>
      </c>
      <c r="AU61" s="149">
        <f t="shared" si="18"/>
        <v>1368</v>
      </c>
      <c r="AV61" s="149">
        <f t="shared" si="18"/>
        <v>1612.6999999999998</v>
      </c>
      <c r="AW61" s="149">
        <f t="shared" si="18"/>
        <v>0</v>
      </c>
      <c r="AX61" s="149">
        <f t="shared" si="18"/>
        <v>804.09999999999991</v>
      </c>
      <c r="AY61" s="149">
        <f t="shared" si="18"/>
        <v>0</v>
      </c>
      <c r="AZ61" s="149">
        <f t="shared" si="18"/>
        <v>808.59999999999991</v>
      </c>
      <c r="BA61" s="149">
        <f t="shared" si="18"/>
        <v>1536.8999999999999</v>
      </c>
      <c r="BB61" s="149">
        <f t="shared" si="18"/>
        <v>0</v>
      </c>
      <c r="BC61" s="149">
        <f t="shared" si="18"/>
        <v>804.09999999999991</v>
      </c>
      <c r="BD61" s="149">
        <f t="shared" si="18"/>
        <v>0</v>
      </c>
      <c r="BE61" s="149">
        <f t="shared" si="18"/>
        <v>732.8</v>
      </c>
      <c r="BF61" s="149">
        <f>BF64+BF72+BF92+BF93+BF95+BF67+BF68+BF91+BF90+BF94</f>
        <v>1536.8999999999999</v>
      </c>
      <c r="BG61" s="149">
        <f>BG64+BG72+BG92+BG93+BG95+BG67+BG68+BG91+BG90+BG94</f>
        <v>0</v>
      </c>
      <c r="BH61" s="149">
        <f>BH64+BH72+BH92+BH93+BH95+BH67+BH68+BH91+BH90+BH94</f>
        <v>804.09999999999991</v>
      </c>
      <c r="BI61" s="149">
        <f>BI64+BI72+BI92+BI93+BI95+BI67+BI68+BI91+BI90+BI94</f>
        <v>0</v>
      </c>
      <c r="BJ61" s="149">
        <f>BJ64+BJ72+BJ92+BJ93+BJ95+BJ67+BJ68+BJ91+BJ90+BJ94</f>
        <v>732.8</v>
      </c>
    </row>
    <row r="62" spans="1:62" ht="0.75" hidden="1" customHeight="1">
      <c r="A62" s="112" t="s">
        <v>415</v>
      </c>
      <c r="B62" s="15"/>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16"/>
      <c r="AD62" s="16"/>
      <c r="AE62" s="16"/>
      <c r="AF62" s="16"/>
      <c r="AG62" s="155">
        <f t="shared" si="13"/>
        <v>0</v>
      </c>
      <c r="AH62" s="155">
        <f t="shared" si="13"/>
        <v>0</v>
      </c>
      <c r="AI62" s="152"/>
      <c r="AJ62" s="152"/>
      <c r="AK62" s="152"/>
      <c r="AL62" s="152"/>
      <c r="AM62" s="152"/>
      <c r="AN62" s="152"/>
      <c r="AO62" s="152"/>
      <c r="AP62" s="158"/>
      <c r="AQ62" s="154">
        <f t="shared" si="14"/>
        <v>0</v>
      </c>
      <c r="AR62" s="151"/>
      <c r="AS62" s="151"/>
      <c r="AT62" s="151"/>
      <c r="AU62" s="151"/>
      <c r="AV62" s="153">
        <f t="shared" si="16"/>
        <v>0</v>
      </c>
      <c r="AW62" s="658"/>
      <c r="AX62" s="658"/>
      <c r="AY62" s="658"/>
      <c r="AZ62" s="658"/>
      <c r="BA62" s="154">
        <f t="shared" si="17"/>
        <v>0</v>
      </c>
      <c r="BB62" s="151"/>
      <c r="BC62" s="151"/>
      <c r="BD62" s="151"/>
      <c r="BE62" s="151"/>
      <c r="BF62" s="154">
        <f t="shared" ref="BF62:BF75" si="19">BG62+BH62+BI62+BJ62</f>
        <v>0</v>
      </c>
      <c r="BG62" s="151"/>
      <c r="BH62" s="151"/>
      <c r="BI62" s="151"/>
      <c r="BJ62" s="151"/>
    </row>
    <row r="63" spans="1:62" hidden="1">
      <c r="A63" s="113" t="s">
        <v>416</v>
      </c>
      <c r="B63" s="17"/>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18"/>
      <c r="AD63" s="18"/>
      <c r="AE63" s="18"/>
      <c r="AF63" s="18"/>
      <c r="AG63" s="155">
        <f t="shared" si="13"/>
        <v>0</v>
      </c>
      <c r="AH63" s="155">
        <f t="shared" si="13"/>
        <v>0</v>
      </c>
      <c r="AI63" s="155"/>
      <c r="AJ63" s="155"/>
      <c r="AK63" s="155"/>
      <c r="AL63" s="155"/>
      <c r="AM63" s="155"/>
      <c r="AN63" s="155"/>
      <c r="AO63" s="155"/>
      <c r="AP63" s="155"/>
      <c r="AQ63" s="154">
        <f t="shared" si="14"/>
        <v>0</v>
      </c>
      <c r="AR63" s="154"/>
      <c r="AS63" s="154"/>
      <c r="AT63" s="154"/>
      <c r="AU63" s="154"/>
      <c r="AV63" s="153">
        <f t="shared" si="16"/>
        <v>0</v>
      </c>
      <c r="AW63" s="153"/>
      <c r="AX63" s="153"/>
      <c r="AY63" s="153"/>
      <c r="AZ63" s="153"/>
      <c r="BA63" s="154">
        <f t="shared" si="17"/>
        <v>0</v>
      </c>
      <c r="BB63" s="154"/>
      <c r="BC63" s="154"/>
      <c r="BD63" s="154"/>
      <c r="BE63" s="154"/>
      <c r="BF63" s="154">
        <f t="shared" si="19"/>
        <v>0</v>
      </c>
      <c r="BG63" s="154"/>
      <c r="BH63" s="154"/>
      <c r="BI63" s="154"/>
      <c r="BJ63" s="154"/>
    </row>
    <row r="64" spans="1:62" ht="75" customHeight="1">
      <c r="A64" s="895" t="s">
        <v>423</v>
      </c>
      <c r="B64" s="1049">
        <v>6601</v>
      </c>
      <c r="C64" s="732" t="s">
        <v>452</v>
      </c>
      <c r="D64" s="67" t="s">
        <v>241</v>
      </c>
      <c r="E64" s="67" t="s">
        <v>453</v>
      </c>
      <c r="F64" s="58"/>
      <c r="G64" s="58"/>
      <c r="H64" s="58"/>
      <c r="I64" s="58"/>
      <c r="J64" s="58"/>
      <c r="K64" s="58"/>
      <c r="L64" s="58"/>
      <c r="M64" s="63" t="s">
        <v>374</v>
      </c>
      <c r="N64" s="59" t="s">
        <v>284</v>
      </c>
      <c r="O64" s="59" t="s">
        <v>373</v>
      </c>
      <c r="P64" s="58" t="s">
        <v>424</v>
      </c>
      <c r="Q64" s="58"/>
      <c r="R64" s="58"/>
      <c r="S64" s="58"/>
      <c r="T64" s="58"/>
      <c r="U64" s="58"/>
      <c r="V64" s="58"/>
      <c r="W64" s="732" t="s">
        <v>357</v>
      </c>
      <c r="X64" s="67" t="s">
        <v>238</v>
      </c>
      <c r="Y64" s="67" t="s">
        <v>358</v>
      </c>
      <c r="Z64" s="69" t="s">
        <v>417</v>
      </c>
      <c r="AA64" s="70" t="s">
        <v>284</v>
      </c>
      <c r="AB64" s="70" t="s">
        <v>368</v>
      </c>
      <c r="AC64" s="18"/>
      <c r="AD64" s="18" t="s">
        <v>488</v>
      </c>
      <c r="AE64" s="18"/>
      <c r="AF64" s="18"/>
      <c r="AG64" s="155">
        <f t="shared" si="13"/>
        <v>0</v>
      </c>
      <c r="AH64" s="155">
        <f t="shared" si="13"/>
        <v>0</v>
      </c>
      <c r="AI64" s="155"/>
      <c r="AJ64" s="155"/>
      <c r="AK64" s="155"/>
      <c r="AL64" s="155"/>
      <c r="AM64" s="155"/>
      <c r="AN64" s="155"/>
      <c r="AO64" s="155"/>
      <c r="AP64" s="155"/>
      <c r="AQ64" s="154">
        <f t="shared" si="14"/>
        <v>0</v>
      </c>
      <c r="AR64" s="154"/>
      <c r="AS64" s="154"/>
      <c r="AT64" s="154"/>
      <c r="AU64" s="154"/>
      <c r="AV64" s="153">
        <f t="shared" si="16"/>
        <v>0</v>
      </c>
      <c r="AW64" s="153"/>
      <c r="AX64" s="153"/>
      <c r="AY64" s="153"/>
      <c r="AZ64" s="153"/>
      <c r="BA64" s="154">
        <f t="shared" si="17"/>
        <v>0</v>
      </c>
      <c r="BB64" s="154"/>
      <c r="BC64" s="154"/>
      <c r="BD64" s="154"/>
      <c r="BE64" s="154"/>
      <c r="BF64" s="154">
        <f t="shared" si="19"/>
        <v>0</v>
      </c>
      <c r="BG64" s="154"/>
      <c r="BH64" s="154"/>
      <c r="BI64" s="154"/>
      <c r="BJ64" s="154"/>
    </row>
    <row r="65" spans="1:62">
      <c r="A65" s="896"/>
      <c r="B65" s="1050"/>
      <c r="C65" s="733"/>
      <c r="D65" s="78"/>
      <c r="E65" s="78"/>
      <c r="F65" s="58"/>
      <c r="G65" s="58"/>
      <c r="H65" s="58"/>
      <c r="I65" s="58"/>
      <c r="J65" s="58"/>
      <c r="K65" s="58"/>
      <c r="L65" s="58"/>
      <c r="M65" s="63"/>
      <c r="N65" s="59"/>
      <c r="O65" s="59"/>
      <c r="P65" s="58"/>
      <c r="Q65" s="58"/>
      <c r="R65" s="58"/>
      <c r="S65" s="58"/>
      <c r="T65" s="58"/>
      <c r="U65" s="58"/>
      <c r="V65" s="58"/>
      <c r="W65" s="733"/>
      <c r="X65" s="78"/>
      <c r="Y65" s="78"/>
      <c r="Z65" s="69"/>
      <c r="AA65" s="70"/>
      <c r="AB65" s="70"/>
      <c r="AC65" s="18"/>
      <c r="AD65" s="18" t="s">
        <v>488</v>
      </c>
      <c r="AE65" s="18" t="s">
        <v>289</v>
      </c>
      <c r="AF65" s="18" t="s">
        <v>262</v>
      </c>
      <c r="AG65" s="155">
        <f t="shared" si="13"/>
        <v>0</v>
      </c>
      <c r="AH65" s="155">
        <f t="shared" si="13"/>
        <v>0</v>
      </c>
      <c r="AI65" s="155"/>
      <c r="AJ65" s="155"/>
      <c r="AK65" s="155"/>
      <c r="AL65" s="155"/>
      <c r="AM65" s="155"/>
      <c r="AN65" s="155"/>
      <c r="AO65" s="155"/>
      <c r="AP65" s="155"/>
      <c r="AQ65" s="154">
        <f t="shared" si="14"/>
        <v>0</v>
      </c>
      <c r="AR65" s="154"/>
      <c r="AS65" s="154"/>
      <c r="AT65" s="154"/>
      <c r="AU65" s="154"/>
      <c r="AV65" s="153">
        <f t="shared" si="16"/>
        <v>0</v>
      </c>
      <c r="AW65" s="153"/>
      <c r="AX65" s="153"/>
      <c r="AY65" s="153"/>
      <c r="AZ65" s="153"/>
      <c r="BA65" s="154">
        <f t="shared" si="17"/>
        <v>0</v>
      </c>
      <c r="BB65" s="154"/>
      <c r="BC65" s="154"/>
      <c r="BD65" s="154"/>
      <c r="BE65" s="154"/>
      <c r="BF65" s="154">
        <f t="shared" si="19"/>
        <v>0</v>
      </c>
      <c r="BG65" s="154"/>
      <c r="BH65" s="154"/>
      <c r="BI65" s="154"/>
      <c r="BJ65" s="154"/>
    </row>
    <row r="66" spans="1:62">
      <c r="A66" s="896"/>
      <c r="B66" s="1050"/>
      <c r="C66" s="734"/>
      <c r="D66" s="78"/>
      <c r="E66" s="78"/>
      <c r="F66" s="58"/>
      <c r="G66" s="58"/>
      <c r="H66" s="58"/>
      <c r="I66" s="58"/>
      <c r="J66" s="58"/>
      <c r="K66" s="58"/>
      <c r="L66" s="58"/>
      <c r="M66" s="63"/>
      <c r="N66" s="59"/>
      <c r="O66" s="59"/>
      <c r="P66" s="58"/>
      <c r="Q66" s="58"/>
      <c r="R66" s="58"/>
      <c r="S66" s="58"/>
      <c r="T66" s="58"/>
      <c r="U66" s="58"/>
      <c r="V66" s="58"/>
      <c r="W66" s="734"/>
      <c r="X66" s="78"/>
      <c r="Y66" s="78"/>
      <c r="Z66" s="69"/>
      <c r="AA66" s="70"/>
      <c r="AB66" s="70"/>
      <c r="AC66" s="18"/>
      <c r="AD66" s="18" t="s">
        <v>488</v>
      </c>
      <c r="AE66" s="18" t="s">
        <v>288</v>
      </c>
      <c r="AF66" s="18" t="s">
        <v>262</v>
      </c>
      <c r="AG66" s="155">
        <f t="shared" si="13"/>
        <v>0</v>
      </c>
      <c r="AH66" s="155">
        <f t="shared" si="13"/>
        <v>0</v>
      </c>
      <c r="AI66" s="155"/>
      <c r="AJ66" s="155"/>
      <c r="AK66" s="155"/>
      <c r="AL66" s="155"/>
      <c r="AM66" s="155"/>
      <c r="AN66" s="155"/>
      <c r="AO66" s="155"/>
      <c r="AP66" s="155"/>
      <c r="AQ66" s="154">
        <f t="shared" si="14"/>
        <v>0</v>
      </c>
      <c r="AR66" s="154"/>
      <c r="AS66" s="154"/>
      <c r="AT66" s="154"/>
      <c r="AU66" s="154"/>
      <c r="AV66" s="153">
        <f t="shared" si="16"/>
        <v>0</v>
      </c>
      <c r="AW66" s="153"/>
      <c r="AX66" s="153"/>
      <c r="AY66" s="153"/>
      <c r="AZ66" s="153"/>
      <c r="BA66" s="154">
        <f t="shared" si="17"/>
        <v>0</v>
      </c>
      <c r="BB66" s="154"/>
      <c r="BC66" s="154"/>
      <c r="BD66" s="154"/>
      <c r="BE66" s="154"/>
      <c r="BF66" s="154">
        <f t="shared" si="19"/>
        <v>0</v>
      </c>
      <c r="BG66" s="154"/>
      <c r="BH66" s="154"/>
      <c r="BI66" s="154"/>
      <c r="BJ66" s="154"/>
    </row>
    <row r="67" spans="1:62" ht="17.25" hidden="1" customHeight="1">
      <c r="A67" s="896"/>
      <c r="B67" s="1051"/>
      <c r="C67" s="142"/>
      <c r="D67" s="58"/>
      <c r="E67" s="58"/>
      <c r="F67" s="58"/>
      <c r="G67" s="58"/>
      <c r="H67" s="58"/>
      <c r="I67" s="58"/>
      <c r="J67" s="58"/>
      <c r="K67" s="58"/>
      <c r="L67" s="58"/>
      <c r="M67" s="63"/>
      <c r="N67" s="59"/>
      <c r="O67" s="59"/>
      <c r="P67" s="58"/>
      <c r="Q67" s="58"/>
      <c r="R67" s="58"/>
      <c r="S67" s="58"/>
      <c r="T67" s="58"/>
      <c r="U67" s="58"/>
      <c r="V67" s="58"/>
      <c r="W67" s="58"/>
      <c r="X67" s="58"/>
      <c r="Y67" s="58"/>
      <c r="Z67" s="62"/>
      <c r="AA67" s="62"/>
      <c r="AB67" s="62"/>
      <c r="AC67" s="18"/>
      <c r="AD67" s="18" t="s">
        <v>488</v>
      </c>
      <c r="AE67" s="18"/>
      <c r="AF67" s="18"/>
      <c r="AG67" s="155">
        <f t="shared" si="13"/>
        <v>0</v>
      </c>
      <c r="AH67" s="155">
        <f t="shared" si="13"/>
        <v>0</v>
      </c>
      <c r="AI67" s="155"/>
      <c r="AJ67" s="155"/>
      <c r="AK67" s="155"/>
      <c r="AL67" s="155"/>
      <c r="AM67" s="155"/>
      <c r="AN67" s="155"/>
      <c r="AO67" s="155"/>
      <c r="AP67" s="155"/>
      <c r="AQ67" s="154">
        <f t="shared" si="14"/>
        <v>0</v>
      </c>
      <c r="AR67" s="154"/>
      <c r="AS67" s="154"/>
      <c r="AT67" s="154"/>
      <c r="AU67" s="154"/>
      <c r="AV67" s="153">
        <f t="shared" si="16"/>
        <v>0</v>
      </c>
      <c r="AW67" s="153"/>
      <c r="AX67" s="153"/>
      <c r="AY67" s="153"/>
      <c r="AZ67" s="153"/>
      <c r="BA67" s="154">
        <f t="shared" si="17"/>
        <v>0</v>
      </c>
      <c r="BB67" s="154"/>
      <c r="BC67" s="154"/>
      <c r="BD67" s="154"/>
      <c r="BE67" s="154"/>
      <c r="BF67" s="154">
        <f t="shared" si="19"/>
        <v>0</v>
      </c>
      <c r="BG67" s="154"/>
      <c r="BH67" s="154"/>
      <c r="BI67" s="154"/>
      <c r="BJ67" s="154"/>
    </row>
    <row r="68" spans="1:62" ht="16.5" hidden="1" customHeight="1">
      <c r="A68" s="898"/>
      <c r="B68" s="22"/>
      <c r="C68" s="58"/>
      <c r="D68" s="58"/>
      <c r="E68" s="58"/>
      <c r="F68" s="58"/>
      <c r="G68" s="58"/>
      <c r="H68" s="58"/>
      <c r="I68" s="58"/>
      <c r="J68" s="58"/>
      <c r="K68" s="58"/>
      <c r="L68" s="58"/>
      <c r="M68" s="931" t="s">
        <v>454</v>
      </c>
      <c r="N68" s="59" t="s">
        <v>284</v>
      </c>
      <c r="O68" s="59" t="s">
        <v>373</v>
      </c>
      <c r="P68" s="58">
        <v>10</v>
      </c>
      <c r="Q68" s="58"/>
      <c r="R68" s="58"/>
      <c r="S68" s="58"/>
      <c r="T68" s="58"/>
      <c r="U68" s="58"/>
      <c r="V68" s="58"/>
      <c r="W68" s="58"/>
      <c r="X68" s="58"/>
      <c r="Y68" s="58"/>
      <c r="Z68" s="65"/>
      <c r="AA68" s="65"/>
      <c r="AB68" s="65"/>
      <c r="AC68" s="18"/>
      <c r="AD68" s="18" t="s">
        <v>442</v>
      </c>
      <c r="AE68" s="18"/>
      <c r="AF68" s="18"/>
      <c r="AG68" s="155">
        <f t="shared" si="13"/>
        <v>0</v>
      </c>
      <c r="AH68" s="155">
        <f t="shared" si="13"/>
        <v>0</v>
      </c>
      <c r="AI68" s="155"/>
      <c r="AJ68" s="155"/>
      <c r="AK68" s="155"/>
      <c r="AL68" s="155"/>
      <c r="AM68" s="155"/>
      <c r="AN68" s="155"/>
      <c r="AO68" s="155"/>
      <c r="AP68" s="155"/>
      <c r="AQ68" s="154">
        <f t="shared" si="14"/>
        <v>0</v>
      </c>
      <c r="AR68" s="154"/>
      <c r="AS68" s="154"/>
      <c r="AT68" s="154"/>
      <c r="AU68" s="154"/>
      <c r="AV68" s="153">
        <f t="shared" si="16"/>
        <v>0</v>
      </c>
      <c r="AW68" s="153"/>
      <c r="AX68" s="153"/>
      <c r="AY68" s="153"/>
      <c r="AZ68" s="153"/>
      <c r="BA68" s="154">
        <f t="shared" si="17"/>
        <v>0</v>
      </c>
      <c r="BB68" s="154"/>
      <c r="BC68" s="154"/>
      <c r="BD68" s="154"/>
      <c r="BE68" s="154"/>
      <c r="BF68" s="154">
        <f t="shared" si="19"/>
        <v>0</v>
      </c>
      <c r="BG68" s="154"/>
      <c r="BH68" s="154"/>
      <c r="BI68" s="154"/>
      <c r="BJ68" s="154"/>
    </row>
    <row r="69" spans="1:62" hidden="1">
      <c r="A69" s="898"/>
      <c r="B69" s="22"/>
      <c r="C69" s="65"/>
      <c r="D69" s="65"/>
      <c r="E69" s="65"/>
      <c r="F69" s="58"/>
      <c r="G69" s="58"/>
      <c r="H69" s="58"/>
      <c r="I69" s="58"/>
      <c r="J69" s="58"/>
      <c r="K69" s="58"/>
      <c r="L69" s="58"/>
      <c r="M69" s="932"/>
      <c r="N69" s="66"/>
      <c r="O69" s="66"/>
      <c r="P69" s="58"/>
      <c r="Q69" s="58"/>
      <c r="R69" s="58"/>
      <c r="S69" s="58"/>
      <c r="T69" s="58"/>
      <c r="U69" s="58"/>
      <c r="V69" s="58"/>
      <c r="W69" s="65"/>
      <c r="X69" s="65"/>
      <c r="Y69" s="65"/>
      <c r="Z69" s="58"/>
      <c r="AA69" s="58"/>
      <c r="AB69" s="58"/>
      <c r="AC69" s="18"/>
      <c r="AD69" s="18" t="s">
        <v>442</v>
      </c>
      <c r="AE69" s="18" t="s">
        <v>306</v>
      </c>
      <c r="AF69" s="18" t="s">
        <v>246</v>
      </c>
      <c r="AG69" s="155">
        <f t="shared" si="13"/>
        <v>0</v>
      </c>
      <c r="AH69" s="155">
        <f t="shared" si="13"/>
        <v>0</v>
      </c>
      <c r="AI69" s="155"/>
      <c r="AJ69" s="155"/>
      <c r="AK69" s="155"/>
      <c r="AL69" s="155"/>
      <c r="AM69" s="155"/>
      <c r="AN69" s="155"/>
      <c r="AO69" s="155"/>
      <c r="AP69" s="155"/>
      <c r="AQ69" s="154">
        <f t="shared" si="14"/>
        <v>0</v>
      </c>
      <c r="AR69" s="154"/>
      <c r="AS69" s="154"/>
      <c r="AT69" s="154"/>
      <c r="AU69" s="154"/>
      <c r="AV69" s="153">
        <f t="shared" si="16"/>
        <v>0</v>
      </c>
      <c r="AW69" s="153"/>
      <c r="AX69" s="153"/>
      <c r="AY69" s="153"/>
      <c r="AZ69" s="153"/>
      <c r="BA69" s="154">
        <f t="shared" si="17"/>
        <v>0</v>
      </c>
      <c r="BB69" s="154"/>
      <c r="BC69" s="154"/>
      <c r="BD69" s="154"/>
      <c r="BE69" s="154"/>
      <c r="BF69" s="154">
        <f t="shared" si="19"/>
        <v>0</v>
      </c>
      <c r="BG69" s="154"/>
      <c r="BH69" s="154"/>
      <c r="BI69" s="154"/>
      <c r="BJ69" s="154"/>
    </row>
    <row r="70" spans="1:62" hidden="1">
      <c r="A70" s="898"/>
      <c r="B70" s="22"/>
      <c r="C70" s="65"/>
      <c r="D70" s="65"/>
      <c r="E70" s="65"/>
      <c r="F70" s="58"/>
      <c r="G70" s="58"/>
      <c r="H70" s="58"/>
      <c r="I70" s="58"/>
      <c r="J70" s="58"/>
      <c r="K70" s="58"/>
      <c r="L70" s="58"/>
      <c r="M70" s="932"/>
      <c r="N70" s="66"/>
      <c r="O70" s="66"/>
      <c r="P70" s="58"/>
      <c r="Q70" s="58"/>
      <c r="R70" s="58"/>
      <c r="S70" s="58"/>
      <c r="T70" s="58"/>
      <c r="U70" s="58"/>
      <c r="V70" s="58"/>
      <c r="W70" s="65"/>
      <c r="X70" s="65"/>
      <c r="Y70" s="65"/>
      <c r="Z70" s="58"/>
      <c r="AA70" s="58"/>
      <c r="AB70" s="58"/>
      <c r="AC70" s="18"/>
      <c r="AD70" s="18" t="s">
        <v>442</v>
      </c>
      <c r="AE70" s="18" t="s">
        <v>275</v>
      </c>
      <c r="AF70" s="18" t="s">
        <v>246</v>
      </c>
      <c r="AG70" s="155">
        <f t="shared" si="13"/>
        <v>0</v>
      </c>
      <c r="AH70" s="155">
        <f t="shared" si="13"/>
        <v>0</v>
      </c>
      <c r="AI70" s="155"/>
      <c r="AJ70" s="155"/>
      <c r="AK70" s="155"/>
      <c r="AL70" s="155"/>
      <c r="AM70" s="155"/>
      <c r="AN70" s="155"/>
      <c r="AO70" s="155"/>
      <c r="AP70" s="155"/>
      <c r="AQ70" s="154">
        <f t="shared" si="14"/>
        <v>0</v>
      </c>
      <c r="AR70" s="154"/>
      <c r="AS70" s="154"/>
      <c r="AT70" s="154"/>
      <c r="AU70" s="154"/>
      <c r="AV70" s="153">
        <f t="shared" si="16"/>
        <v>0</v>
      </c>
      <c r="AW70" s="153"/>
      <c r="AX70" s="153"/>
      <c r="AY70" s="153"/>
      <c r="AZ70" s="153"/>
      <c r="BA70" s="154">
        <f t="shared" si="17"/>
        <v>0</v>
      </c>
      <c r="BB70" s="154"/>
      <c r="BC70" s="154"/>
      <c r="BD70" s="154"/>
      <c r="BE70" s="154"/>
      <c r="BF70" s="154">
        <f t="shared" si="19"/>
        <v>0</v>
      </c>
      <c r="BG70" s="154"/>
      <c r="BH70" s="154"/>
      <c r="BI70" s="154"/>
      <c r="BJ70" s="154"/>
    </row>
    <row r="71" spans="1:62" hidden="1">
      <c r="A71" s="899"/>
      <c r="B71" s="22"/>
      <c r="C71" s="65"/>
      <c r="D71" s="65"/>
      <c r="E71" s="65"/>
      <c r="F71" s="58"/>
      <c r="G71" s="58"/>
      <c r="H71" s="58"/>
      <c r="I71" s="58"/>
      <c r="J71" s="58"/>
      <c r="K71" s="58"/>
      <c r="L71" s="58"/>
      <c r="M71" s="933"/>
      <c r="N71" s="66"/>
      <c r="O71" s="66"/>
      <c r="P71" s="58"/>
      <c r="Q71" s="58"/>
      <c r="R71" s="58"/>
      <c r="S71" s="58"/>
      <c r="T71" s="58"/>
      <c r="U71" s="58"/>
      <c r="V71" s="58"/>
      <c r="W71" s="65"/>
      <c r="X71" s="65"/>
      <c r="Y71" s="65"/>
      <c r="Z71" s="58"/>
      <c r="AA71" s="58"/>
      <c r="AB71" s="58"/>
      <c r="AC71" s="18"/>
      <c r="AD71" s="18" t="s">
        <v>442</v>
      </c>
      <c r="AE71" s="18" t="s">
        <v>263</v>
      </c>
      <c r="AF71" s="18" t="s">
        <v>246</v>
      </c>
      <c r="AG71" s="155">
        <f t="shared" si="13"/>
        <v>0</v>
      </c>
      <c r="AH71" s="155">
        <f t="shared" si="13"/>
        <v>0</v>
      </c>
      <c r="AI71" s="155"/>
      <c r="AJ71" s="155"/>
      <c r="AK71" s="155"/>
      <c r="AL71" s="155"/>
      <c r="AM71" s="155"/>
      <c r="AN71" s="155"/>
      <c r="AO71" s="155"/>
      <c r="AP71" s="155"/>
      <c r="AQ71" s="154">
        <f t="shared" si="14"/>
        <v>0</v>
      </c>
      <c r="AR71" s="154"/>
      <c r="AS71" s="154"/>
      <c r="AT71" s="154"/>
      <c r="AU71" s="154"/>
      <c r="AV71" s="153">
        <f t="shared" si="16"/>
        <v>0</v>
      </c>
      <c r="AW71" s="153"/>
      <c r="AX71" s="153"/>
      <c r="AY71" s="153"/>
      <c r="AZ71" s="153"/>
      <c r="BA71" s="154">
        <f t="shared" si="17"/>
        <v>0</v>
      </c>
      <c r="BB71" s="154"/>
      <c r="BC71" s="154"/>
      <c r="BD71" s="154"/>
      <c r="BE71" s="154"/>
      <c r="BF71" s="154">
        <f t="shared" si="19"/>
        <v>0</v>
      </c>
      <c r="BG71" s="154"/>
      <c r="BH71" s="154"/>
      <c r="BI71" s="154"/>
      <c r="BJ71" s="154"/>
    </row>
    <row r="72" spans="1:62" ht="21" customHeight="1">
      <c r="A72" s="1027" t="s">
        <v>430</v>
      </c>
      <c r="B72" s="891">
        <v>6603</v>
      </c>
      <c r="C72" s="909" t="s">
        <v>452</v>
      </c>
      <c r="D72" s="909" t="s">
        <v>242</v>
      </c>
      <c r="E72" s="909" t="s">
        <v>453</v>
      </c>
      <c r="F72" s="65"/>
      <c r="G72" s="65"/>
      <c r="H72" s="65"/>
      <c r="I72" s="65"/>
      <c r="J72" s="65"/>
      <c r="K72" s="65"/>
      <c r="L72" s="65"/>
      <c r="M72" s="65"/>
      <c r="N72" s="65"/>
      <c r="O72" s="65"/>
      <c r="P72" s="65" t="s">
        <v>440</v>
      </c>
      <c r="Q72" s="65"/>
      <c r="R72" s="65"/>
      <c r="S72" s="65"/>
      <c r="T72" s="65"/>
      <c r="U72" s="65"/>
      <c r="V72" s="65"/>
      <c r="W72" s="137" t="s">
        <v>357</v>
      </c>
      <c r="X72" s="137" t="s">
        <v>238</v>
      </c>
      <c r="Y72" s="137" t="s">
        <v>358</v>
      </c>
      <c r="Z72" s="1043" t="s">
        <v>477</v>
      </c>
      <c r="AA72" s="1057" t="s">
        <v>418</v>
      </c>
      <c r="AB72" s="1057" t="s">
        <v>478</v>
      </c>
      <c r="AC72" s="18"/>
      <c r="AD72" s="18" t="s">
        <v>481</v>
      </c>
      <c r="AE72" s="18"/>
      <c r="AF72" s="18"/>
      <c r="AG72" s="155"/>
      <c r="AH72" s="155">
        <f t="shared" si="13"/>
        <v>0</v>
      </c>
      <c r="AI72" s="155"/>
      <c r="AJ72" s="155"/>
      <c r="AK72" s="155"/>
      <c r="AL72" s="155"/>
      <c r="AM72" s="155"/>
      <c r="AN72" s="155"/>
      <c r="AO72" s="155"/>
      <c r="AP72" s="155"/>
      <c r="AQ72" s="154">
        <f t="shared" si="14"/>
        <v>1974.1999999999998</v>
      </c>
      <c r="AR72" s="154">
        <f>AR73+AR76+AR87</f>
        <v>0</v>
      </c>
      <c r="AS72" s="154">
        <f>AS73+AS76+AS87</f>
        <v>1543.1</v>
      </c>
      <c r="AT72" s="154">
        <f>AT73+AT76+AT87</f>
        <v>0</v>
      </c>
      <c r="AU72" s="154">
        <f>AU73+AU76+AU87</f>
        <v>431.09999999999997</v>
      </c>
      <c r="AV72" s="153">
        <f t="shared" si="16"/>
        <v>1277.0999999999999</v>
      </c>
      <c r="AW72" s="153">
        <f>AW73+AW76+AW87</f>
        <v>0</v>
      </c>
      <c r="AX72" s="153">
        <f>AX73+AX76+AX87</f>
        <v>804.09999999999991</v>
      </c>
      <c r="AY72" s="153">
        <f>AY73+AY76+AY87</f>
        <v>0</v>
      </c>
      <c r="AZ72" s="153">
        <f>AZ73+AZ76+AZ87</f>
        <v>472.99999999999994</v>
      </c>
      <c r="BA72" s="154">
        <f t="shared" si="17"/>
        <v>1356.6999999999998</v>
      </c>
      <c r="BB72" s="154">
        <f>BB73+BB76+BB87</f>
        <v>0</v>
      </c>
      <c r="BC72" s="154">
        <f>BC73+BC76+BC87</f>
        <v>804.09999999999991</v>
      </c>
      <c r="BD72" s="154">
        <f>BD73+BD76+BD87</f>
        <v>0</v>
      </c>
      <c r="BE72" s="154">
        <f>BE73+BE76+BE87</f>
        <v>552.6</v>
      </c>
      <c r="BF72" s="154">
        <f t="shared" si="19"/>
        <v>1356.6999999999998</v>
      </c>
      <c r="BG72" s="154">
        <f>BG73+BG76+BG87</f>
        <v>0</v>
      </c>
      <c r="BH72" s="154">
        <f>BH73+BH76+BH87</f>
        <v>804.09999999999991</v>
      </c>
      <c r="BI72" s="154">
        <f>BI73+BI76+BI87</f>
        <v>0</v>
      </c>
      <c r="BJ72" s="154">
        <f>BJ73+BJ76+BJ87</f>
        <v>552.6</v>
      </c>
    </row>
    <row r="73" spans="1:62" ht="27" hidden="1" customHeight="1">
      <c r="A73" s="1028"/>
      <c r="B73" s="892"/>
      <c r="C73" s="909"/>
      <c r="D73" s="909"/>
      <c r="E73" s="909"/>
      <c r="F73" s="65"/>
      <c r="G73" s="65"/>
      <c r="H73" s="65"/>
      <c r="I73" s="65"/>
      <c r="J73" s="65"/>
      <c r="K73" s="65"/>
      <c r="L73" s="65"/>
      <c r="M73" s="63" t="s">
        <v>342</v>
      </c>
      <c r="N73" s="65" t="s">
        <v>284</v>
      </c>
      <c r="O73" s="59" t="s">
        <v>343</v>
      </c>
      <c r="P73" s="65">
        <v>17</v>
      </c>
      <c r="Q73" s="65"/>
      <c r="R73" s="65"/>
      <c r="S73" s="65"/>
      <c r="T73" s="65"/>
      <c r="U73" s="65"/>
      <c r="V73" s="65"/>
      <c r="W73" s="138"/>
      <c r="X73" s="138"/>
      <c r="Y73" s="138"/>
      <c r="Z73" s="1043"/>
      <c r="AA73" s="1057"/>
      <c r="AB73" s="1057"/>
      <c r="AC73" s="18"/>
      <c r="AD73" s="18" t="s">
        <v>481</v>
      </c>
      <c r="AE73" s="18"/>
      <c r="AF73" s="18"/>
      <c r="AG73" s="155">
        <f t="shared" si="13"/>
        <v>0</v>
      </c>
      <c r="AH73" s="155">
        <f t="shared" si="13"/>
        <v>0</v>
      </c>
      <c r="AI73" s="155"/>
      <c r="AJ73" s="155"/>
      <c r="AK73" s="155"/>
      <c r="AL73" s="155"/>
      <c r="AM73" s="155"/>
      <c r="AN73" s="155"/>
      <c r="AO73" s="155"/>
      <c r="AP73" s="155"/>
      <c r="AQ73" s="154">
        <f t="shared" si="14"/>
        <v>0</v>
      </c>
      <c r="AR73" s="154"/>
      <c r="AS73" s="154"/>
      <c r="AT73" s="154"/>
      <c r="AU73" s="154"/>
      <c r="AV73" s="153">
        <f t="shared" si="16"/>
        <v>0</v>
      </c>
      <c r="AW73" s="153"/>
      <c r="AX73" s="153"/>
      <c r="AY73" s="153"/>
      <c r="AZ73" s="153"/>
      <c r="BA73" s="154">
        <f t="shared" si="17"/>
        <v>0</v>
      </c>
      <c r="BB73" s="154"/>
      <c r="BC73" s="154"/>
      <c r="BD73" s="154"/>
      <c r="BE73" s="154"/>
      <c r="BF73" s="154">
        <f t="shared" si="19"/>
        <v>0</v>
      </c>
      <c r="BG73" s="154"/>
      <c r="BH73" s="154"/>
      <c r="BI73" s="154"/>
      <c r="BJ73" s="154"/>
    </row>
    <row r="74" spans="1:62" ht="11.25" customHeight="1">
      <c r="A74" s="1028"/>
      <c r="B74" s="892"/>
      <c r="C74" s="909"/>
      <c r="D74" s="909"/>
      <c r="E74" s="909"/>
      <c r="F74" s="65"/>
      <c r="G74" s="65"/>
      <c r="H74" s="65"/>
      <c r="I74" s="65"/>
      <c r="J74" s="65"/>
      <c r="K74" s="65"/>
      <c r="L74" s="65"/>
      <c r="M74" s="63"/>
      <c r="N74" s="65"/>
      <c r="O74" s="59"/>
      <c r="P74" s="65"/>
      <c r="Q74" s="65"/>
      <c r="R74" s="65"/>
      <c r="S74" s="65"/>
      <c r="T74" s="65"/>
      <c r="U74" s="65"/>
      <c r="V74" s="65"/>
      <c r="W74" s="138"/>
      <c r="X74" s="138"/>
      <c r="Y74" s="138"/>
      <c r="Z74" s="1043"/>
      <c r="AA74" s="1057"/>
      <c r="AB74" s="1057"/>
      <c r="AC74" s="18"/>
      <c r="AD74" s="18" t="s">
        <v>481</v>
      </c>
      <c r="AE74" s="18" t="s">
        <v>307</v>
      </c>
      <c r="AF74" s="18" t="s">
        <v>262</v>
      </c>
      <c r="AG74" s="155">
        <f t="shared" si="13"/>
        <v>0</v>
      </c>
      <c r="AH74" s="155">
        <f t="shared" si="13"/>
        <v>0</v>
      </c>
      <c r="AI74" s="155"/>
      <c r="AJ74" s="155"/>
      <c r="AK74" s="155"/>
      <c r="AL74" s="155"/>
      <c r="AM74" s="155"/>
      <c r="AN74" s="155"/>
      <c r="AO74" s="155"/>
      <c r="AP74" s="155"/>
      <c r="AQ74" s="154">
        <f t="shared" si="14"/>
        <v>0</v>
      </c>
      <c r="AR74" s="154"/>
      <c r="AS74" s="154"/>
      <c r="AT74" s="154"/>
      <c r="AU74" s="154"/>
      <c r="AV74" s="153">
        <f t="shared" si="16"/>
        <v>0</v>
      </c>
      <c r="AW74" s="153"/>
      <c r="AX74" s="153"/>
      <c r="AY74" s="153"/>
      <c r="AZ74" s="153"/>
      <c r="BA74" s="154">
        <f t="shared" si="17"/>
        <v>0</v>
      </c>
      <c r="BB74" s="154"/>
      <c r="BC74" s="154"/>
      <c r="BD74" s="154"/>
      <c r="BE74" s="154"/>
      <c r="BF74" s="154">
        <f t="shared" si="19"/>
        <v>0</v>
      </c>
      <c r="BG74" s="154"/>
      <c r="BH74" s="154"/>
      <c r="BI74" s="154"/>
      <c r="BJ74" s="154"/>
    </row>
    <row r="75" spans="1:62" ht="13.5" customHeight="1">
      <c r="A75" s="1028"/>
      <c r="B75" s="892"/>
      <c r="C75" s="909"/>
      <c r="D75" s="909"/>
      <c r="E75" s="909"/>
      <c r="F75" s="65"/>
      <c r="G75" s="65"/>
      <c r="H75" s="65"/>
      <c r="I75" s="65"/>
      <c r="J75" s="65"/>
      <c r="K75" s="65"/>
      <c r="L75" s="65"/>
      <c r="M75" s="63"/>
      <c r="N75" s="65"/>
      <c r="O75" s="59"/>
      <c r="P75" s="65"/>
      <c r="Q75" s="65"/>
      <c r="R75" s="65"/>
      <c r="S75" s="65"/>
      <c r="T75" s="65"/>
      <c r="U75" s="65"/>
      <c r="V75" s="65"/>
      <c r="W75" s="138"/>
      <c r="X75" s="138"/>
      <c r="Y75" s="138"/>
      <c r="Z75" s="1043"/>
      <c r="AA75" s="1057"/>
      <c r="AB75" s="1057"/>
      <c r="AC75" s="18"/>
      <c r="AD75" s="18" t="s">
        <v>481</v>
      </c>
      <c r="AE75" s="18" t="s">
        <v>371</v>
      </c>
      <c r="AF75" s="18">
        <v>240</v>
      </c>
      <c r="AG75" s="155">
        <f t="shared" si="13"/>
        <v>25</v>
      </c>
      <c r="AH75" s="155">
        <f t="shared" si="13"/>
        <v>0</v>
      </c>
      <c r="AI75" s="155"/>
      <c r="AJ75" s="155"/>
      <c r="AK75" s="155"/>
      <c r="AL75" s="155"/>
      <c r="AM75" s="155"/>
      <c r="AN75" s="155"/>
      <c r="AO75" s="155">
        <v>25</v>
      </c>
      <c r="AP75" s="155">
        <v>0</v>
      </c>
      <c r="AQ75" s="154">
        <f t="shared" si="14"/>
        <v>0</v>
      </c>
      <c r="AR75" s="154"/>
      <c r="AS75" s="154"/>
      <c r="AT75" s="154"/>
      <c r="AU75" s="154"/>
      <c r="AV75" s="153">
        <f t="shared" si="16"/>
        <v>0</v>
      </c>
      <c r="AW75" s="153"/>
      <c r="AX75" s="153"/>
      <c r="AY75" s="153"/>
      <c r="AZ75" s="153"/>
      <c r="BA75" s="154">
        <f t="shared" si="17"/>
        <v>0</v>
      </c>
      <c r="BB75" s="154"/>
      <c r="BC75" s="154"/>
      <c r="BD75" s="154"/>
      <c r="BE75" s="154"/>
      <c r="BF75" s="154">
        <f t="shared" si="19"/>
        <v>0</v>
      </c>
      <c r="BG75" s="154"/>
      <c r="BH75" s="154"/>
      <c r="BI75" s="154"/>
      <c r="BJ75" s="154"/>
    </row>
    <row r="76" spans="1:62" ht="0.75" hidden="1" customHeight="1">
      <c r="A76" s="1028"/>
      <c r="B76" s="892"/>
      <c r="C76" s="909"/>
      <c r="D76" s="909"/>
      <c r="E76" s="909"/>
      <c r="F76" s="65"/>
      <c r="G76" s="65"/>
      <c r="H76" s="65"/>
      <c r="I76" s="65"/>
      <c r="J76" s="65"/>
      <c r="K76" s="65"/>
      <c r="L76" s="65"/>
      <c r="M76" s="934" t="s">
        <v>455</v>
      </c>
      <c r="N76" s="65"/>
      <c r="O76" s="65"/>
      <c r="P76" s="65">
        <v>35</v>
      </c>
      <c r="Q76" s="65"/>
      <c r="R76" s="65"/>
      <c r="S76" s="65"/>
      <c r="T76" s="65"/>
      <c r="U76" s="65"/>
      <c r="V76" s="65"/>
      <c r="W76" s="138"/>
      <c r="X76" s="138"/>
      <c r="Y76" s="138"/>
      <c r="Z76" s="1043"/>
      <c r="AA76" s="1057"/>
      <c r="AB76" s="1057"/>
      <c r="AC76" s="18"/>
      <c r="AD76" s="18" t="s">
        <v>481</v>
      </c>
      <c r="AE76" s="18"/>
      <c r="AF76" s="18"/>
      <c r="AG76" s="154"/>
      <c r="AH76" s="155">
        <f t="shared" si="13"/>
        <v>0</v>
      </c>
      <c r="AI76" s="154"/>
      <c r="AJ76" s="154"/>
      <c r="AK76" s="154"/>
      <c r="AL76" s="154"/>
      <c r="AM76" s="154"/>
      <c r="AN76" s="154"/>
      <c r="AO76" s="154"/>
      <c r="AP76" s="154"/>
      <c r="AQ76" s="154">
        <f t="shared" ref="AQ76:AZ76" si="20">AQ77+AQ78+AQ80+AQ83+AQ81+AQ82+AQ84+AQ85</f>
        <v>1974.2000000000003</v>
      </c>
      <c r="AR76" s="154">
        <f t="shared" si="20"/>
        <v>0</v>
      </c>
      <c r="AS76" s="154">
        <f t="shared" si="20"/>
        <v>1543.1</v>
      </c>
      <c r="AT76" s="154">
        <f t="shared" si="20"/>
        <v>0</v>
      </c>
      <c r="AU76" s="154">
        <f t="shared" si="20"/>
        <v>431.09999999999997</v>
      </c>
      <c r="AV76" s="153">
        <f t="shared" si="20"/>
        <v>1277.0999999999999</v>
      </c>
      <c r="AW76" s="153">
        <f t="shared" si="20"/>
        <v>0</v>
      </c>
      <c r="AX76" s="153">
        <f t="shared" si="20"/>
        <v>804.09999999999991</v>
      </c>
      <c r="AY76" s="153">
        <f t="shared" si="20"/>
        <v>0</v>
      </c>
      <c r="AZ76" s="153">
        <f t="shared" si="20"/>
        <v>472.99999999999994</v>
      </c>
      <c r="BA76" s="154">
        <f t="shared" ref="BA76:BJ76" si="21">BA77+BA78+BA80+BA83+BA81+BA82+BA84+BA85</f>
        <v>1356.7</v>
      </c>
      <c r="BB76" s="154">
        <f t="shared" si="21"/>
        <v>0</v>
      </c>
      <c r="BC76" s="154">
        <f t="shared" si="21"/>
        <v>804.09999999999991</v>
      </c>
      <c r="BD76" s="154">
        <f t="shared" si="21"/>
        <v>0</v>
      </c>
      <c r="BE76" s="154">
        <f t="shared" si="21"/>
        <v>552.6</v>
      </c>
      <c r="BF76" s="154">
        <f t="shared" si="21"/>
        <v>1356.7</v>
      </c>
      <c r="BG76" s="154">
        <f t="shared" si="21"/>
        <v>0</v>
      </c>
      <c r="BH76" s="154">
        <f t="shared" si="21"/>
        <v>804.09999999999991</v>
      </c>
      <c r="BI76" s="154">
        <f t="shared" si="21"/>
        <v>0</v>
      </c>
      <c r="BJ76" s="154">
        <f t="shared" si="21"/>
        <v>552.6</v>
      </c>
    </row>
    <row r="77" spans="1:62">
      <c r="A77" s="1028"/>
      <c r="B77" s="892"/>
      <c r="C77" s="909"/>
      <c r="D77" s="909"/>
      <c r="E77" s="909"/>
      <c r="F77" s="65"/>
      <c r="G77" s="65"/>
      <c r="H77" s="65"/>
      <c r="I77" s="65"/>
      <c r="J77" s="65"/>
      <c r="K77" s="65"/>
      <c r="L77" s="65"/>
      <c r="M77" s="934"/>
      <c r="N77" s="65"/>
      <c r="O77" s="65"/>
      <c r="P77" s="65"/>
      <c r="Q77" s="65"/>
      <c r="R77" s="65"/>
      <c r="S77" s="65"/>
      <c r="T77" s="65"/>
      <c r="U77" s="65"/>
      <c r="V77" s="65"/>
      <c r="W77" s="138"/>
      <c r="X77" s="138"/>
      <c r="Y77" s="138"/>
      <c r="Z77" s="1043"/>
      <c r="AA77" s="1057"/>
      <c r="AB77" s="1057"/>
      <c r="AC77" s="12"/>
      <c r="AD77" s="12" t="s">
        <v>481</v>
      </c>
      <c r="AE77" s="12" t="s">
        <v>308</v>
      </c>
      <c r="AF77" s="12" t="s">
        <v>246</v>
      </c>
      <c r="AG77" s="155">
        <f t="shared" si="13"/>
        <v>0</v>
      </c>
      <c r="AH77" s="155">
        <f t="shared" si="13"/>
        <v>0</v>
      </c>
      <c r="AI77" s="155"/>
      <c r="AJ77" s="155"/>
      <c r="AK77" s="155"/>
      <c r="AL77" s="155"/>
      <c r="AM77" s="155"/>
      <c r="AN77" s="155"/>
      <c r="AO77" s="155"/>
      <c r="AP77" s="155"/>
      <c r="AQ77" s="154">
        <f t="shared" si="14"/>
        <v>0</v>
      </c>
      <c r="AR77" s="154"/>
      <c r="AS77" s="154"/>
      <c r="AT77" s="154"/>
      <c r="AU77" s="154"/>
      <c r="AV77" s="153">
        <f t="shared" ref="AV77:AV115" si="22">AW77+AX77+AY77+AZ77</f>
        <v>0</v>
      </c>
      <c r="AW77" s="153"/>
      <c r="AX77" s="153"/>
      <c r="AY77" s="153"/>
      <c r="AZ77" s="153"/>
      <c r="BA77" s="154">
        <f>BB77+BC77+BD77+BE77</f>
        <v>0</v>
      </c>
      <c r="BB77" s="154"/>
      <c r="BC77" s="154"/>
      <c r="BD77" s="154"/>
      <c r="BE77" s="154"/>
      <c r="BF77" s="154">
        <f>BG77+BH77+BI77+BJ77</f>
        <v>0</v>
      </c>
      <c r="BG77" s="154"/>
      <c r="BH77" s="154"/>
      <c r="BI77" s="154"/>
      <c r="BJ77" s="154"/>
    </row>
    <row r="78" spans="1:62">
      <c r="A78" s="1028"/>
      <c r="B78" s="892"/>
      <c r="C78" s="909"/>
      <c r="D78" s="909"/>
      <c r="E78" s="909"/>
      <c r="F78" s="65"/>
      <c r="G78" s="65"/>
      <c r="H78" s="65"/>
      <c r="I78" s="65"/>
      <c r="J78" s="65"/>
      <c r="K78" s="65"/>
      <c r="L78" s="65"/>
      <c r="M78" s="934"/>
      <c r="N78" s="65"/>
      <c r="O78" s="65"/>
      <c r="P78" s="65"/>
      <c r="Q78" s="65"/>
      <c r="R78" s="65"/>
      <c r="S78" s="65"/>
      <c r="T78" s="65"/>
      <c r="U78" s="65"/>
      <c r="V78" s="65"/>
      <c r="W78" s="138"/>
      <c r="X78" s="138"/>
      <c r="Y78" s="138"/>
      <c r="Z78" s="1043"/>
      <c r="AA78" s="1057"/>
      <c r="AB78" s="1057"/>
      <c r="AC78" s="12"/>
      <c r="AD78" s="12" t="s">
        <v>481</v>
      </c>
      <c r="AE78" s="12" t="s">
        <v>84</v>
      </c>
      <c r="AF78" s="12" t="s">
        <v>246</v>
      </c>
      <c r="AG78" s="155"/>
      <c r="AH78" s="155">
        <f t="shared" si="13"/>
        <v>0</v>
      </c>
      <c r="AI78" s="155"/>
      <c r="AJ78" s="155"/>
      <c r="AK78" s="155"/>
      <c r="AL78" s="155"/>
      <c r="AM78" s="155"/>
      <c r="AN78" s="155"/>
      <c r="AO78" s="155"/>
      <c r="AP78" s="155"/>
      <c r="AQ78" s="154">
        <f t="shared" si="14"/>
        <v>0</v>
      </c>
      <c r="AR78" s="154"/>
      <c r="AS78" s="154"/>
      <c r="AT78" s="154"/>
      <c r="AU78" s="154"/>
      <c r="AV78" s="153">
        <f t="shared" si="22"/>
        <v>0</v>
      </c>
      <c r="AW78" s="153"/>
      <c r="AX78" s="153"/>
      <c r="AY78" s="153"/>
      <c r="AZ78" s="153"/>
      <c r="BA78" s="154">
        <f>BB78+BC78+BD78+BE78</f>
        <v>0</v>
      </c>
      <c r="BB78" s="154"/>
      <c r="BC78" s="154"/>
      <c r="BD78" s="154"/>
      <c r="BE78" s="154"/>
      <c r="BF78" s="154">
        <f>BG78+BH78+BI78+BJ78</f>
        <v>0</v>
      </c>
      <c r="BG78" s="154"/>
      <c r="BH78" s="154"/>
      <c r="BI78" s="154"/>
      <c r="BJ78" s="154"/>
    </row>
    <row r="79" spans="1:62">
      <c r="A79" s="1028"/>
      <c r="B79" s="892"/>
      <c r="C79" s="909"/>
      <c r="D79" s="909"/>
      <c r="E79" s="909"/>
      <c r="F79" s="65"/>
      <c r="G79" s="65"/>
      <c r="H79" s="65"/>
      <c r="I79" s="65"/>
      <c r="J79" s="65"/>
      <c r="K79" s="65"/>
      <c r="L79" s="65"/>
      <c r="M79" s="934"/>
      <c r="N79" s="65"/>
      <c r="O79" s="65"/>
      <c r="P79" s="65"/>
      <c r="Q79" s="65"/>
      <c r="R79" s="65"/>
      <c r="S79" s="65"/>
      <c r="T79" s="65"/>
      <c r="U79" s="65"/>
      <c r="V79" s="65"/>
      <c r="W79" s="138"/>
      <c r="X79" s="138"/>
      <c r="Y79" s="138"/>
      <c r="Z79" s="1043"/>
      <c r="AA79" s="1057"/>
      <c r="AB79" s="1057"/>
      <c r="AC79" s="21"/>
      <c r="AD79" s="1" t="s">
        <v>481</v>
      </c>
      <c r="AE79" s="12" t="s">
        <v>492</v>
      </c>
      <c r="AF79" s="12">
        <v>240</v>
      </c>
      <c r="AG79" s="155"/>
      <c r="AH79" s="155">
        <f t="shared" si="13"/>
        <v>0</v>
      </c>
      <c r="AI79" s="155"/>
      <c r="AJ79" s="155"/>
      <c r="AK79" s="155"/>
      <c r="AL79" s="155"/>
      <c r="AM79" s="155"/>
      <c r="AN79" s="155"/>
      <c r="AO79" s="155"/>
      <c r="AP79" s="155"/>
      <c r="AQ79" s="154"/>
      <c r="AR79" s="154"/>
      <c r="AS79" s="154"/>
      <c r="AT79" s="154"/>
      <c r="AU79" s="154"/>
      <c r="AV79" s="153"/>
      <c r="AW79" s="153"/>
      <c r="AX79" s="153"/>
      <c r="AY79" s="153"/>
      <c r="AZ79" s="153"/>
      <c r="BA79" s="154"/>
      <c r="BB79" s="154"/>
      <c r="BC79" s="154"/>
      <c r="BD79" s="154"/>
      <c r="BE79" s="154"/>
      <c r="BF79" s="154"/>
      <c r="BG79" s="154"/>
      <c r="BH79" s="154"/>
      <c r="BI79" s="154"/>
      <c r="BJ79" s="154"/>
    </row>
    <row r="80" spans="1:62">
      <c r="A80" s="1028"/>
      <c r="B80" s="892"/>
      <c r="C80" s="909"/>
      <c r="D80" s="909"/>
      <c r="E80" s="909"/>
      <c r="F80" s="65"/>
      <c r="G80" s="65"/>
      <c r="H80" s="65"/>
      <c r="I80" s="65"/>
      <c r="J80" s="65"/>
      <c r="K80" s="65"/>
      <c r="L80" s="65"/>
      <c r="M80" s="934"/>
      <c r="N80" s="65"/>
      <c r="O80" s="65"/>
      <c r="P80" s="65"/>
      <c r="Q80" s="65"/>
      <c r="R80" s="65"/>
      <c r="S80" s="65"/>
      <c r="T80" s="65"/>
      <c r="U80" s="65"/>
      <c r="V80" s="65"/>
      <c r="W80" s="138"/>
      <c r="X80" s="138"/>
      <c r="Y80" s="138"/>
      <c r="Z80" s="1043"/>
      <c r="AA80" s="1057"/>
      <c r="AB80" s="1057"/>
      <c r="AC80" s="21"/>
      <c r="AD80" s="12" t="s">
        <v>481</v>
      </c>
      <c r="AE80" s="12" t="s">
        <v>84</v>
      </c>
      <c r="AF80" s="12" t="s">
        <v>246</v>
      </c>
      <c r="AG80" s="155">
        <f t="shared" si="13"/>
        <v>1202.0999999999999</v>
      </c>
      <c r="AH80" s="155">
        <f t="shared" si="13"/>
        <v>1097.3</v>
      </c>
      <c r="AI80" s="155"/>
      <c r="AJ80" s="155"/>
      <c r="AK80" s="155">
        <v>658.4</v>
      </c>
      <c r="AL80" s="155">
        <v>658.4</v>
      </c>
      <c r="AM80" s="155"/>
      <c r="AN80" s="155"/>
      <c r="AO80" s="155">
        <v>543.70000000000005</v>
      </c>
      <c r="AP80" s="155">
        <v>438.9</v>
      </c>
      <c r="AQ80" s="154">
        <f t="shared" si="14"/>
        <v>992.4</v>
      </c>
      <c r="AR80" s="154"/>
      <c r="AS80" s="154">
        <v>992.4</v>
      </c>
      <c r="AT80" s="154"/>
      <c r="AU80" s="154">
        <v>0</v>
      </c>
      <c r="AV80" s="153">
        <f t="shared" si="22"/>
        <v>0</v>
      </c>
      <c r="AW80" s="153"/>
      <c r="AX80" s="153"/>
      <c r="AY80" s="153"/>
      <c r="AZ80" s="153">
        <v>0</v>
      </c>
      <c r="BA80" s="154">
        <f t="shared" ref="BA80:BA90" si="23">BB80+BC80+BD80+BE80</f>
        <v>0</v>
      </c>
      <c r="BB80" s="154"/>
      <c r="BC80" s="154"/>
      <c r="BD80" s="154"/>
      <c r="BE80" s="154">
        <v>0</v>
      </c>
      <c r="BF80" s="154">
        <f t="shared" ref="BF80:BF90" si="24">BG80+BH80+BI80+BJ80</f>
        <v>0</v>
      </c>
      <c r="BG80" s="154"/>
      <c r="BH80" s="154"/>
      <c r="BI80" s="154"/>
      <c r="BJ80" s="154">
        <v>0</v>
      </c>
    </row>
    <row r="81" spans="1:62">
      <c r="A81" s="1028"/>
      <c r="B81" s="892"/>
      <c r="C81" s="909"/>
      <c r="D81" s="909"/>
      <c r="E81" s="909"/>
      <c r="F81" s="65"/>
      <c r="G81" s="65"/>
      <c r="H81" s="65"/>
      <c r="I81" s="65"/>
      <c r="J81" s="65"/>
      <c r="K81" s="65"/>
      <c r="L81" s="65"/>
      <c r="M81" s="934"/>
      <c r="N81" s="65"/>
      <c r="O81" s="65"/>
      <c r="P81" s="65"/>
      <c r="Q81" s="65"/>
      <c r="R81" s="65"/>
      <c r="S81" s="65"/>
      <c r="T81" s="65"/>
      <c r="U81" s="65"/>
      <c r="V81" s="65"/>
      <c r="W81" s="138"/>
      <c r="X81" s="138"/>
      <c r="Y81" s="138"/>
      <c r="Z81" s="1043"/>
      <c r="AA81" s="1057"/>
      <c r="AB81" s="1057"/>
      <c r="AC81" s="21"/>
      <c r="AD81" s="12" t="s">
        <v>481</v>
      </c>
      <c r="AE81" s="12" t="s">
        <v>379</v>
      </c>
      <c r="AF81" s="12" t="s">
        <v>246</v>
      </c>
      <c r="AG81" s="155">
        <f t="shared" si="13"/>
        <v>80</v>
      </c>
      <c r="AH81" s="155">
        <f t="shared" si="13"/>
        <v>0</v>
      </c>
      <c r="AI81" s="155"/>
      <c r="AJ81" s="155"/>
      <c r="AK81" s="155"/>
      <c r="AL81" s="155"/>
      <c r="AM81" s="155"/>
      <c r="AN81" s="155"/>
      <c r="AO81" s="155">
        <v>80</v>
      </c>
      <c r="AP81" s="155">
        <v>0</v>
      </c>
      <c r="AQ81" s="154">
        <f t="shared" si="14"/>
        <v>206</v>
      </c>
      <c r="AR81" s="154"/>
      <c r="AS81" s="154"/>
      <c r="AT81" s="154"/>
      <c r="AU81" s="154">
        <v>206</v>
      </c>
      <c r="AV81" s="153">
        <f t="shared" si="22"/>
        <v>215</v>
      </c>
      <c r="AW81" s="153"/>
      <c r="AX81" s="153"/>
      <c r="AY81" s="153"/>
      <c r="AZ81" s="153">
        <v>215</v>
      </c>
      <c r="BA81" s="154">
        <f t="shared" si="23"/>
        <v>255</v>
      </c>
      <c r="BB81" s="154"/>
      <c r="BC81" s="154"/>
      <c r="BD81" s="154"/>
      <c r="BE81" s="154">
        <v>255</v>
      </c>
      <c r="BF81" s="154">
        <f t="shared" si="24"/>
        <v>255</v>
      </c>
      <c r="BG81" s="154"/>
      <c r="BH81" s="154"/>
      <c r="BI81" s="154"/>
      <c r="BJ81" s="154">
        <v>255</v>
      </c>
    </row>
    <row r="82" spans="1:62">
      <c r="A82" s="1028"/>
      <c r="B82" s="892"/>
      <c r="C82" s="909"/>
      <c r="D82" s="909"/>
      <c r="E82" s="909"/>
      <c r="F82" s="65"/>
      <c r="G82" s="65"/>
      <c r="H82" s="65"/>
      <c r="I82" s="65"/>
      <c r="J82" s="65"/>
      <c r="K82" s="65"/>
      <c r="L82" s="65"/>
      <c r="M82" s="934"/>
      <c r="N82" s="65"/>
      <c r="O82" s="65"/>
      <c r="P82" s="65"/>
      <c r="Q82" s="65"/>
      <c r="R82" s="65"/>
      <c r="S82" s="65"/>
      <c r="T82" s="65"/>
      <c r="U82" s="65"/>
      <c r="V82" s="65"/>
      <c r="W82" s="138"/>
      <c r="X82" s="138"/>
      <c r="Y82" s="138"/>
      <c r="Z82" s="1043"/>
      <c r="AA82" s="1057"/>
      <c r="AB82" s="1057"/>
      <c r="AC82" s="21"/>
      <c r="AD82" s="12" t="s">
        <v>481</v>
      </c>
      <c r="AE82" s="12" t="s">
        <v>380</v>
      </c>
      <c r="AF82" s="12" t="s">
        <v>246</v>
      </c>
      <c r="AG82" s="155">
        <f t="shared" si="13"/>
        <v>69.2</v>
      </c>
      <c r="AH82" s="155">
        <f t="shared" si="13"/>
        <v>46.3</v>
      </c>
      <c r="AI82" s="155"/>
      <c r="AJ82" s="155"/>
      <c r="AK82" s="155"/>
      <c r="AL82" s="155"/>
      <c r="AM82" s="155"/>
      <c r="AN82" s="155"/>
      <c r="AO82" s="155">
        <v>69.2</v>
      </c>
      <c r="AP82" s="155">
        <v>46.3</v>
      </c>
      <c r="AQ82" s="154">
        <f t="shared" si="14"/>
        <v>163.9</v>
      </c>
      <c r="AR82" s="154"/>
      <c r="AS82" s="154"/>
      <c r="AT82" s="154"/>
      <c r="AU82" s="154">
        <v>163.9</v>
      </c>
      <c r="AV82" s="153">
        <f t="shared" si="22"/>
        <v>168.7</v>
      </c>
      <c r="AW82" s="153"/>
      <c r="AX82" s="153"/>
      <c r="AY82" s="153"/>
      <c r="AZ82" s="153">
        <v>168.7</v>
      </c>
      <c r="BA82" s="154">
        <f t="shared" si="23"/>
        <v>208.3</v>
      </c>
      <c r="BB82" s="154"/>
      <c r="BC82" s="154"/>
      <c r="BD82" s="154"/>
      <c r="BE82" s="154">
        <v>208.3</v>
      </c>
      <c r="BF82" s="154">
        <f t="shared" si="24"/>
        <v>208.3</v>
      </c>
      <c r="BG82" s="154"/>
      <c r="BH82" s="154"/>
      <c r="BI82" s="154"/>
      <c r="BJ82" s="154">
        <v>208.3</v>
      </c>
    </row>
    <row r="83" spans="1:62">
      <c r="A83" s="1028"/>
      <c r="B83" s="892"/>
      <c r="C83" s="909"/>
      <c r="D83" s="909"/>
      <c r="E83" s="909"/>
      <c r="F83" s="65"/>
      <c r="G83" s="65"/>
      <c r="H83" s="65"/>
      <c r="I83" s="65"/>
      <c r="J83" s="65"/>
      <c r="K83" s="65"/>
      <c r="L83" s="65"/>
      <c r="M83" s="934"/>
      <c r="N83" s="65"/>
      <c r="O83" s="65"/>
      <c r="P83" s="65"/>
      <c r="Q83" s="65"/>
      <c r="R83" s="65"/>
      <c r="S83" s="65"/>
      <c r="T83" s="65"/>
      <c r="U83" s="65"/>
      <c r="V83" s="65"/>
      <c r="W83" s="138"/>
      <c r="X83" s="138"/>
      <c r="Y83" s="138"/>
      <c r="Z83" s="1043"/>
      <c r="AA83" s="1057"/>
      <c r="AB83" s="1057"/>
      <c r="AC83" s="21"/>
      <c r="AD83" s="12" t="s">
        <v>481</v>
      </c>
      <c r="AE83" s="12" t="s">
        <v>16</v>
      </c>
      <c r="AF83" s="12" t="s">
        <v>246</v>
      </c>
      <c r="AG83" s="155">
        <f t="shared" si="13"/>
        <v>0</v>
      </c>
      <c r="AH83" s="155">
        <f t="shared" si="13"/>
        <v>0</v>
      </c>
      <c r="AI83" s="155"/>
      <c r="AJ83" s="155"/>
      <c r="AK83" s="155">
        <v>0</v>
      </c>
      <c r="AL83" s="155"/>
      <c r="AM83" s="155"/>
      <c r="AN83" s="155"/>
      <c r="AO83" s="155">
        <v>0</v>
      </c>
      <c r="AP83" s="155"/>
      <c r="AQ83" s="154">
        <f t="shared" si="14"/>
        <v>0</v>
      </c>
      <c r="AR83" s="154"/>
      <c r="AS83" s="154">
        <v>0</v>
      </c>
      <c r="AT83" s="154"/>
      <c r="AU83" s="154">
        <v>0</v>
      </c>
      <c r="AV83" s="153">
        <f t="shared" si="22"/>
        <v>0</v>
      </c>
      <c r="AW83" s="153"/>
      <c r="AX83" s="153">
        <v>0</v>
      </c>
      <c r="AY83" s="153"/>
      <c r="AZ83" s="153">
        <v>0</v>
      </c>
      <c r="BA83" s="154">
        <f t="shared" si="23"/>
        <v>0</v>
      </c>
      <c r="BB83" s="154"/>
      <c r="BC83" s="154">
        <v>0</v>
      </c>
      <c r="BD83" s="154"/>
      <c r="BE83" s="154">
        <v>0</v>
      </c>
      <c r="BF83" s="154">
        <f t="shared" si="24"/>
        <v>0</v>
      </c>
      <c r="BG83" s="154"/>
      <c r="BH83" s="154">
        <v>0</v>
      </c>
      <c r="BI83" s="154"/>
      <c r="BJ83" s="154">
        <v>0</v>
      </c>
    </row>
    <row r="84" spans="1:62">
      <c r="A84" s="1028"/>
      <c r="B84" s="892"/>
      <c r="C84" s="909"/>
      <c r="D84" s="909"/>
      <c r="E84" s="909"/>
      <c r="F84" s="65"/>
      <c r="G84" s="65"/>
      <c r="H84" s="65"/>
      <c r="I84" s="65"/>
      <c r="J84" s="65"/>
      <c r="K84" s="65"/>
      <c r="L84" s="65"/>
      <c r="M84" s="934"/>
      <c r="N84" s="65"/>
      <c r="O84" s="65"/>
      <c r="P84" s="65"/>
      <c r="Q84" s="65"/>
      <c r="R84" s="65"/>
      <c r="S84" s="65"/>
      <c r="T84" s="65"/>
      <c r="U84" s="65"/>
      <c r="V84" s="65"/>
      <c r="W84" s="138"/>
      <c r="X84" s="138"/>
      <c r="Y84" s="138"/>
      <c r="Z84" s="1043"/>
      <c r="AA84" s="1057"/>
      <c r="AB84" s="1057"/>
      <c r="AC84" s="21"/>
      <c r="AD84" s="12" t="s">
        <v>481</v>
      </c>
      <c r="AE84" s="12" t="s">
        <v>375</v>
      </c>
      <c r="AF84" s="12" t="s">
        <v>246</v>
      </c>
      <c r="AG84" s="155">
        <f t="shared" si="13"/>
        <v>357.2</v>
      </c>
      <c r="AH84" s="155">
        <f t="shared" si="13"/>
        <v>357.2</v>
      </c>
      <c r="AI84" s="155"/>
      <c r="AJ84" s="155"/>
      <c r="AK84" s="155">
        <v>321.5</v>
      </c>
      <c r="AL84" s="155">
        <v>321.5</v>
      </c>
      <c r="AM84" s="155"/>
      <c r="AN84" s="155"/>
      <c r="AO84" s="155">
        <v>35.700000000000003</v>
      </c>
      <c r="AP84" s="155">
        <v>35.700000000000003</v>
      </c>
      <c r="AQ84" s="154">
        <f t="shared" si="14"/>
        <v>347.7</v>
      </c>
      <c r="AR84" s="154"/>
      <c r="AS84" s="154">
        <v>312.89999999999998</v>
      </c>
      <c r="AT84" s="154"/>
      <c r="AU84" s="154">
        <v>34.799999999999997</v>
      </c>
      <c r="AV84" s="153">
        <f t="shared" si="22"/>
        <v>629.19999999999993</v>
      </c>
      <c r="AW84" s="153"/>
      <c r="AX84" s="153">
        <v>566.29999999999995</v>
      </c>
      <c r="AY84" s="153"/>
      <c r="AZ84" s="153">
        <v>62.9</v>
      </c>
      <c r="BA84" s="154">
        <f t="shared" si="23"/>
        <v>629.19999999999993</v>
      </c>
      <c r="BB84" s="154"/>
      <c r="BC84" s="154">
        <v>566.29999999999995</v>
      </c>
      <c r="BD84" s="154"/>
      <c r="BE84" s="154">
        <v>62.9</v>
      </c>
      <c r="BF84" s="154">
        <f t="shared" si="24"/>
        <v>629.19999999999993</v>
      </c>
      <c r="BG84" s="154"/>
      <c r="BH84" s="154">
        <v>566.29999999999995</v>
      </c>
      <c r="BI84" s="154"/>
      <c r="BJ84" s="154">
        <v>62.9</v>
      </c>
    </row>
    <row r="85" spans="1:62">
      <c r="A85" s="1028"/>
      <c r="B85" s="892"/>
      <c r="C85" s="909"/>
      <c r="D85" s="909"/>
      <c r="E85" s="909"/>
      <c r="F85" s="65"/>
      <c r="G85" s="65"/>
      <c r="H85" s="65"/>
      <c r="I85" s="65"/>
      <c r="J85" s="65"/>
      <c r="K85" s="65"/>
      <c r="L85" s="65"/>
      <c r="M85" s="934"/>
      <c r="N85" s="65"/>
      <c r="O85" s="65"/>
      <c r="P85" s="65"/>
      <c r="Q85" s="65"/>
      <c r="R85" s="65"/>
      <c r="S85" s="65"/>
      <c r="T85" s="65"/>
      <c r="U85" s="65"/>
      <c r="V85" s="65"/>
      <c r="W85" s="138"/>
      <c r="X85" s="138"/>
      <c r="Y85" s="138"/>
      <c r="Z85" s="1043"/>
      <c r="AA85" s="1057"/>
      <c r="AB85" s="1057"/>
      <c r="AC85" s="21"/>
      <c r="AD85" s="12" t="s">
        <v>481</v>
      </c>
      <c r="AE85" s="12" t="s">
        <v>376</v>
      </c>
      <c r="AF85" s="12" t="s">
        <v>246</v>
      </c>
      <c r="AG85" s="155">
        <f t="shared" si="13"/>
        <v>266.40000000000003</v>
      </c>
      <c r="AH85" s="155">
        <f t="shared" si="13"/>
        <v>266.40000000000003</v>
      </c>
      <c r="AI85" s="155"/>
      <c r="AJ85" s="155"/>
      <c r="AK85" s="155">
        <v>239.8</v>
      </c>
      <c r="AL85" s="155">
        <v>239.8</v>
      </c>
      <c r="AM85" s="155"/>
      <c r="AN85" s="155"/>
      <c r="AO85" s="155">
        <v>26.6</v>
      </c>
      <c r="AP85" s="155">
        <v>26.6</v>
      </c>
      <c r="AQ85" s="154">
        <f t="shared" si="14"/>
        <v>264.2</v>
      </c>
      <c r="AR85" s="154"/>
      <c r="AS85" s="154">
        <v>237.8</v>
      </c>
      <c r="AT85" s="154"/>
      <c r="AU85" s="154">
        <v>26.4</v>
      </c>
      <c r="AV85" s="153">
        <f t="shared" si="22"/>
        <v>264.2</v>
      </c>
      <c r="AW85" s="153"/>
      <c r="AX85" s="153">
        <v>237.8</v>
      </c>
      <c r="AY85" s="153"/>
      <c r="AZ85" s="153">
        <v>26.4</v>
      </c>
      <c r="BA85" s="154">
        <f t="shared" si="23"/>
        <v>264.2</v>
      </c>
      <c r="BB85" s="154"/>
      <c r="BC85" s="154">
        <v>237.8</v>
      </c>
      <c r="BD85" s="154"/>
      <c r="BE85" s="154">
        <v>26.4</v>
      </c>
      <c r="BF85" s="154">
        <f t="shared" si="24"/>
        <v>264.2</v>
      </c>
      <c r="BG85" s="154"/>
      <c r="BH85" s="154">
        <v>237.8</v>
      </c>
      <c r="BI85" s="154"/>
      <c r="BJ85" s="154">
        <v>26.4</v>
      </c>
    </row>
    <row r="86" spans="1:62" ht="18.75" customHeight="1">
      <c r="A86" s="1029"/>
      <c r="B86" s="893"/>
      <c r="C86" s="909"/>
      <c r="D86" s="909"/>
      <c r="E86" s="909"/>
      <c r="F86" s="65"/>
      <c r="G86" s="65"/>
      <c r="H86" s="65"/>
      <c r="I86" s="65"/>
      <c r="J86" s="65"/>
      <c r="K86" s="65"/>
      <c r="L86" s="65"/>
      <c r="M86" s="934"/>
      <c r="N86" s="65"/>
      <c r="O86" s="65"/>
      <c r="P86" s="65"/>
      <c r="Q86" s="65"/>
      <c r="R86" s="65"/>
      <c r="S86" s="65"/>
      <c r="T86" s="65"/>
      <c r="U86" s="65"/>
      <c r="V86" s="65"/>
      <c r="W86" s="139"/>
      <c r="X86" s="139"/>
      <c r="Y86" s="139"/>
      <c r="Z86" s="1043"/>
      <c r="AA86" s="1057"/>
      <c r="AB86" s="1057"/>
      <c r="AC86" s="21"/>
      <c r="AD86" s="21"/>
      <c r="AE86" s="16"/>
      <c r="AF86" s="21"/>
      <c r="AG86" s="155"/>
      <c r="AH86" s="155">
        <f t="shared" si="13"/>
        <v>0</v>
      </c>
      <c r="AI86" s="155"/>
      <c r="AJ86" s="155"/>
      <c r="AK86" s="155"/>
      <c r="AL86" s="155"/>
      <c r="AM86" s="155"/>
      <c r="AN86" s="155"/>
      <c r="AO86" s="155"/>
      <c r="AP86" s="155"/>
      <c r="AQ86" s="154">
        <f t="shared" si="14"/>
        <v>0</v>
      </c>
      <c r="AR86" s="154"/>
      <c r="AS86" s="154"/>
      <c r="AT86" s="154"/>
      <c r="AU86" s="154">
        <f>SUM(AU77:AU78)</f>
        <v>0</v>
      </c>
      <c r="AV86" s="153">
        <f t="shared" si="22"/>
        <v>0</v>
      </c>
      <c r="AW86" s="153"/>
      <c r="AX86" s="153"/>
      <c r="AY86" s="153"/>
      <c r="AZ86" s="153">
        <f>SUM(AZ77:AZ78)</f>
        <v>0</v>
      </c>
      <c r="BA86" s="154">
        <f t="shared" si="23"/>
        <v>0</v>
      </c>
      <c r="BB86" s="154"/>
      <c r="BC86" s="154"/>
      <c r="BD86" s="154"/>
      <c r="BE86" s="154">
        <f>SUM(BE77:BE78)</f>
        <v>0</v>
      </c>
      <c r="BF86" s="154">
        <f t="shared" si="24"/>
        <v>0</v>
      </c>
      <c r="BG86" s="154"/>
      <c r="BH86" s="154"/>
      <c r="BI86" s="154"/>
      <c r="BJ86" s="154">
        <f>SUM(BJ77:BJ78)</f>
        <v>0</v>
      </c>
    </row>
    <row r="87" spans="1:62" ht="75.75" hidden="1" customHeight="1">
      <c r="A87" s="904" t="s">
        <v>430</v>
      </c>
      <c r="B87" s="129">
        <v>6603</v>
      </c>
      <c r="C87" s="58"/>
      <c r="D87" s="109"/>
      <c r="E87" s="58"/>
      <c r="F87" s="58"/>
      <c r="G87" s="58"/>
      <c r="H87" s="58"/>
      <c r="I87" s="58"/>
      <c r="J87" s="58"/>
      <c r="K87" s="58"/>
      <c r="L87" s="58"/>
      <c r="M87" s="931" t="s">
        <v>372</v>
      </c>
      <c r="N87" s="59" t="s">
        <v>284</v>
      </c>
      <c r="O87" s="59" t="s">
        <v>373</v>
      </c>
      <c r="P87" s="58">
        <v>29</v>
      </c>
      <c r="Q87" s="58"/>
      <c r="R87" s="58"/>
      <c r="S87" s="58"/>
      <c r="T87" s="58"/>
      <c r="U87" s="58"/>
      <c r="V87" s="58"/>
      <c r="W87" s="58"/>
      <c r="X87" s="58"/>
      <c r="Y87" s="58"/>
      <c r="Z87" s="922" t="s">
        <v>499</v>
      </c>
      <c r="AA87" s="62" t="s">
        <v>284</v>
      </c>
      <c r="AB87" s="62" t="s">
        <v>368</v>
      </c>
      <c r="AC87" s="21"/>
      <c r="AD87" s="21" t="s">
        <v>481</v>
      </c>
      <c r="AE87" s="16"/>
      <c r="AF87" s="21"/>
      <c r="AG87" s="155">
        <f t="shared" si="13"/>
        <v>0</v>
      </c>
      <c r="AH87" s="155">
        <f t="shared" si="13"/>
        <v>0</v>
      </c>
      <c r="AI87" s="155"/>
      <c r="AJ87" s="155"/>
      <c r="AK87" s="155"/>
      <c r="AL87" s="155"/>
      <c r="AM87" s="155"/>
      <c r="AN87" s="155"/>
      <c r="AO87" s="155"/>
      <c r="AP87" s="155"/>
      <c r="AQ87" s="154">
        <f t="shared" si="14"/>
        <v>0</v>
      </c>
      <c r="AR87" s="154"/>
      <c r="AS87" s="154"/>
      <c r="AT87" s="154"/>
      <c r="AU87" s="154"/>
      <c r="AV87" s="153">
        <f t="shared" si="22"/>
        <v>0</v>
      </c>
      <c r="AW87" s="153"/>
      <c r="AX87" s="153"/>
      <c r="AY87" s="153"/>
      <c r="AZ87" s="153"/>
      <c r="BA87" s="154">
        <f t="shared" si="23"/>
        <v>0</v>
      </c>
      <c r="BB87" s="154"/>
      <c r="BC87" s="154"/>
      <c r="BD87" s="154"/>
      <c r="BE87" s="154"/>
      <c r="BF87" s="154">
        <f t="shared" si="24"/>
        <v>0</v>
      </c>
      <c r="BG87" s="154"/>
      <c r="BH87" s="154"/>
      <c r="BI87" s="154"/>
      <c r="BJ87" s="154"/>
    </row>
    <row r="88" spans="1:62" hidden="1">
      <c r="A88" s="898"/>
      <c r="B88" s="181"/>
      <c r="C88" s="58"/>
      <c r="D88" s="58"/>
      <c r="E88" s="58"/>
      <c r="F88" s="58"/>
      <c r="G88" s="58"/>
      <c r="H88" s="58"/>
      <c r="I88" s="58"/>
      <c r="J88" s="58"/>
      <c r="K88" s="58"/>
      <c r="L88" s="58"/>
      <c r="M88" s="932"/>
      <c r="N88" s="59"/>
      <c r="O88" s="59"/>
      <c r="P88" s="58"/>
      <c r="Q88" s="58"/>
      <c r="R88" s="58"/>
      <c r="S88" s="58"/>
      <c r="T88" s="58"/>
      <c r="U88" s="58"/>
      <c r="V88" s="58"/>
      <c r="W88" s="58"/>
      <c r="X88" s="58"/>
      <c r="Y88" s="58"/>
      <c r="Z88" s="922"/>
      <c r="AA88" s="86"/>
      <c r="AB88" s="86"/>
      <c r="AC88" s="12"/>
      <c r="AD88" s="12" t="s">
        <v>481</v>
      </c>
      <c r="AE88" s="12" t="s">
        <v>309</v>
      </c>
      <c r="AF88" s="12" t="s">
        <v>246</v>
      </c>
      <c r="AG88" s="155">
        <f t="shared" si="13"/>
        <v>0</v>
      </c>
      <c r="AH88" s="155">
        <f t="shared" si="13"/>
        <v>0</v>
      </c>
      <c r="AI88" s="155"/>
      <c r="AJ88" s="155"/>
      <c r="AK88" s="155"/>
      <c r="AL88" s="155"/>
      <c r="AM88" s="155"/>
      <c r="AN88" s="155"/>
      <c r="AO88" s="155"/>
      <c r="AP88" s="155"/>
      <c r="AQ88" s="154">
        <f t="shared" si="14"/>
        <v>0</v>
      </c>
      <c r="AR88" s="154"/>
      <c r="AS88" s="154"/>
      <c r="AT88" s="154"/>
      <c r="AU88" s="154"/>
      <c r="AV88" s="153">
        <f t="shared" si="22"/>
        <v>0</v>
      </c>
      <c r="AW88" s="153"/>
      <c r="AX88" s="153"/>
      <c r="AY88" s="153"/>
      <c r="AZ88" s="153"/>
      <c r="BA88" s="154">
        <f t="shared" si="23"/>
        <v>0</v>
      </c>
      <c r="BB88" s="154"/>
      <c r="BC88" s="154"/>
      <c r="BD88" s="154"/>
      <c r="BE88" s="154"/>
      <c r="BF88" s="154">
        <f t="shared" si="24"/>
        <v>0</v>
      </c>
      <c r="BG88" s="154"/>
      <c r="BH88" s="154"/>
      <c r="BI88" s="154"/>
      <c r="BJ88" s="154"/>
    </row>
    <row r="89" spans="1:62" ht="114.75" hidden="1" customHeight="1">
      <c r="A89" s="899"/>
      <c r="B89" s="182"/>
      <c r="C89" s="58"/>
      <c r="D89" s="58"/>
      <c r="E89" s="58"/>
      <c r="F89" s="58"/>
      <c r="G89" s="58"/>
      <c r="H89" s="58"/>
      <c r="I89" s="58"/>
      <c r="J89" s="58"/>
      <c r="K89" s="58"/>
      <c r="L89" s="58"/>
      <c r="M89" s="933"/>
      <c r="N89" s="59"/>
      <c r="O89" s="59"/>
      <c r="P89" s="58"/>
      <c r="Q89" s="58"/>
      <c r="R89" s="58"/>
      <c r="S89" s="58"/>
      <c r="T89" s="58"/>
      <c r="U89" s="58"/>
      <c r="V89" s="58"/>
      <c r="W89" s="58"/>
      <c r="X89" s="58"/>
      <c r="Y89" s="58"/>
      <c r="Z89" s="923"/>
      <c r="AA89" s="86"/>
      <c r="AB89" s="86"/>
      <c r="AC89" s="12"/>
      <c r="AD89" s="12" t="s">
        <v>481</v>
      </c>
      <c r="AE89" s="12" t="s">
        <v>297</v>
      </c>
      <c r="AF89" s="12" t="s">
        <v>246</v>
      </c>
      <c r="AG89" s="155">
        <f t="shared" si="13"/>
        <v>0</v>
      </c>
      <c r="AH89" s="155">
        <f t="shared" si="13"/>
        <v>0</v>
      </c>
      <c r="AI89" s="155"/>
      <c r="AJ89" s="155"/>
      <c r="AK89" s="155"/>
      <c r="AL89" s="155"/>
      <c r="AM89" s="155"/>
      <c r="AN89" s="155"/>
      <c r="AO89" s="155"/>
      <c r="AP89" s="155"/>
      <c r="AQ89" s="154">
        <f t="shared" si="14"/>
        <v>0</v>
      </c>
      <c r="AR89" s="154"/>
      <c r="AS89" s="154"/>
      <c r="AT89" s="154"/>
      <c r="AU89" s="154"/>
      <c r="AV89" s="153">
        <f t="shared" si="22"/>
        <v>0</v>
      </c>
      <c r="AW89" s="153"/>
      <c r="AX89" s="153"/>
      <c r="AY89" s="153"/>
      <c r="AZ89" s="153"/>
      <c r="BA89" s="154">
        <f t="shared" si="23"/>
        <v>0</v>
      </c>
      <c r="BB89" s="154"/>
      <c r="BC89" s="154"/>
      <c r="BD89" s="154"/>
      <c r="BE89" s="154"/>
      <c r="BF89" s="154">
        <f t="shared" si="24"/>
        <v>0</v>
      </c>
      <c r="BG89" s="154"/>
      <c r="BH89" s="154"/>
      <c r="BI89" s="154"/>
      <c r="BJ89" s="154"/>
    </row>
    <row r="90" spans="1:62" ht="18.75" hidden="1" customHeight="1">
      <c r="A90" s="114" t="s">
        <v>381</v>
      </c>
      <c r="B90" s="23">
        <v>6604</v>
      </c>
      <c r="C90" s="87" t="s">
        <v>452</v>
      </c>
      <c r="D90" s="67" t="s">
        <v>347</v>
      </c>
      <c r="E90" s="67" t="s">
        <v>453</v>
      </c>
      <c r="F90" s="58"/>
      <c r="G90" s="58"/>
      <c r="H90" s="58"/>
      <c r="I90" s="58"/>
      <c r="J90" s="58"/>
      <c r="K90" s="58"/>
      <c r="L90" s="58"/>
      <c r="M90" s="88" t="s">
        <v>374</v>
      </c>
      <c r="N90" s="59" t="s">
        <v>284</v>
      </c>
      <c r="O90" s="59" t="s">
        <v>373</v>
      </c>
      <c r="P90" s="58" t="s">
        <v>424</v>
      </c>
      <c r="Q90" s="58"/>
      <c r="R90" s="58"/>
      <c r="S90" s="58"/>
      <c r="T90" s="58"/>
      <c r="U90" s="58"/>
      <c r="V90" s="58"/>
      <c r="W90" s="87" t="s">
        <v>357</v>
      </c>
      <c r="X90" s="67" t="s">
        <v>348</v>
      </c>
      <c r="Y90" s="67" t="s">
        <v>358</v>
      </c>
      <c r="Z90" s="89" t="s">
        <v>417</v>
      </c>
      <c r="AA90" s="70" t="s">
        <v>284</v>
      </c>
      <c r="AB90" s="70" t="s">
        <v>368</v>
      </c>
      <c r="AC90" s="18"/>
      <c r="AD90" s="18"/>
      <c r="AE90" s="18"/>
      <c r="AF90" s="18"/>
      <c r="AG90" s="155">
        <f t="shared" si="13"/>
        <v>0</v>
      </c>
      <c r="AH90" s="155">
        <f t="shared" si="13"/>
        <v>0</v>
      </c>
      <c r="AI90" s="155"/>
      <c r="AJ90" s="155"/>
      <c r="AK90" s="155"/>
      <c r="AL90" s="155"/>
      <c r="AM90" s="155"/>
      <c r="AN90" s="155"/>
      <c r="AO90" s="155"/>
      <c r="AP90" s="155"/>
      <c r="AQ90" s="154">
        <f t="shared" si="14"/>
        <v>0</v>
      </c>
      <c r="AR90" s="154"/>
      <c r="AS90" s="154"/>
      <c r="AT90" s="154"/>
      <c r="AU90" s="154"/>
      <c r="AV90" s="153">
        <f t="shared" si="22"/>
        <v>0</v>
      </c>
      <c r="AW90" s="153"/>
      <c r="AX90" s="153"/>
      <c r="AY90" s="153"/>
      <c r="AZ90" s="153"/>
      <c r="BA90" s="154">
        <f t="shared" si="23"/>
        <v>0</v>
      </c>
      <c r="BB90" s="154"/>
      <c r="BC90" s="154"/>
      <c r="BD90" s="154"/>
      <c r="BE90" s="154"/>
      <c r="BF90" s="154">
        <f t="shared" si="24"/>
        <v>0</v>
      </c>
      <c r="BG90" s="154"/>
      <c r="BH90" s="154"/>
      <c r="BI90" s="154"/>
      <c r="BJ90" s="154"/>
    </row>
    <row r="91" spans="1:62" ht="0.75" hidden="1" customHeight="1">
      <c r="A91" s="117" t="s">
        <v>345</v>
      </c>
      <c r="B91" s="24">
        <v>6610</v>
      </c>
      <c r="C91" s="90"/>
      <c r="D91" s="65"/>
      <c r="E91" s="65"/>
      <c r="F91" s="58"/>
      <c r="G91" s="58"/>
      <c r="H91" s="58"/>
      <c r="I91" s="58"/>
      <c r="J91" s="58"/>
      <c r="K91" s="58"/>
      <c r="L91" s="58"/>
      <c r="M91" s="63"/>
      <c r="N91" s="59"/>
      <c r="O91" s="59"/>
      <c r="P91" s="58"/>
      <c r="Q91" s="58"/>
      <c r="R91" s="58"/>
      <c r="S91" s="58"/>
      <c r="T91" s="58"/>
      <c r="U91" s="58"/>
      <c r="V91" s="58"/>
      <c r="W91" s="65"/>
      <c r="X91" s="65"/>
      <c r="Y91" s="65"/>
      <c r="Z91" s="86"/>
      <c r="AA91" s="86"/>
      <c r="AB91" s="86"/>
      <c r="AC91" s="12"/>
      <c r="AD91" s="1" t="s">
        <v>486</v>
      </c>
      <c r="AE91" s="12" t="s">
        <v>429</v>
      </c>
      <c r="AF91" s="12" t="s">
        <v>246</v>
      </c>
      <c r="AG91" s="155"/>
      <c r="AH91" s="155">
        <f t="shared" si="13"/>
        <v>0</v>
      </c>
      <c r="AI91" s="155"/>
      <c r="AJ91" s="155"/>
      <c r="AK91" s="155"/>
      <c r="AL91" s="155"/>
      <c r="AM91" s="155"/>
      <c r="AN91" s="155"/>
      <c r="AO91" s="155"/>
      <c r="AP91" s="155"/>
      <c r="AQ91" s="154"/>
      <c r="AR91" s="154"/>
      <c r="AS91" s="154"/>
      <c r="AT91" s="154"/>
      <c r="AU91" s="154"/>
      <c r="AV91" s="153"/>
      <c r="AW91" s="153"/>
      <c r="AX91" s="153"/>
      <c r="AY91" s="153"/>
      <c r="AZ91" s="153"/>
      <c r="BA91" s="154"/>
      <c r="BB91" s="154"/>
      <c r="BC91" s="154"/>
      <c r="BD91" s="154"/>
      <c r="BE91" s="154"/>
      <c r="BF91" s="154"/>
      <c r="BG91" s="154"/>
      <c r="BH91" s="154"/>
      <c r="BI91" s="154"/>
      <c r="BJ91" s="154"/>
    </row>
    <row r="92" spans="1:62" ht="138" customHeight="1">
      <c r="A92" s="114" t="s">
        <v>431</v>
      </c>
      <c r="B92" s="17">
        <v>6612</v>
      </c>
      <c r="C92" s="61" t="s">
        <v>407</v>
      </c>
      <c r="D92" s="61" t="s">
        <v>349</v>
      </c>
      <c r="E92" s="61" t="s">
        <v>408</v>
      </c>
      <c r="F92" s="58"/>
      <c r="G92" s="58"/>
      <c r="H92" s="58"/>
      <c r="I92" s="58"/>
      <c r="J92" s="58"/>
      <c r="K92" s="58"/>
      <c r="L92" s="58"/>
      <c r="M92" s="63" t="s">
        <v>372</v>
      </c>
      <c r="N92" s="59" t="s">
        <v>284</v>
      </c>
      <c r="O92" s="59" t="s">
        <v>373</v>
      </c>
      <c r="P92" s="58">
        <v>29</v>
      </c>
      <c r="Q92" s="58"/>
      <c r="R92" s="58"/>
      <c r="S92" s="58"/>
      <c r="T92" s="58"/>
      <c r="U92" s="58"/>
      <c r="V92" s="58"/>
      <c r="W92" s="61" t="s">
        <v>456</v>
      </c>
      <c r="X92" s="61" t="s">
        <v>457</v>
      </c>
      <c r="Y92" s="61" t="s">
        <v>458</v>
      </c>
      <c r="Z92" s="62" t="s">
        <v>499</v>
      </c>
      <c r="AA92" s="86" t="s">
        <v>284</v>
      </c>
      <c r="AB92" s="86" t="s">
        <v>368</v>
      </c>
      <c r="AC92" s="18"/>
      <c r="AD92" s="12" t="s">
        <v>482</v>
      </c>
      <c r="AE92" s="12" t="s">
        <v>281</v>
      </c>
      <c r="AF92" s="12" t="s">
        <v>282</v>
      </c>
      <c r="AG92" s="155">
        <f t="shared" si="13"/>
        <v>0</v>
      </c>
      <c r="AH92" s="155">
        <f t="shared" si="13"/>
        <v>0</v>
      </c>
      <c r="AI92" s="155"/>
      <c r="AJ92" s="155"/>
      <c r="AK92" s="155"/>
      <c r="AL92" s="155"/>
      <c r="AM92" s="155"/>
      <c r="AN92" s="155"/>
      <c r="AO92" s="155">
        <v>0</v>
      </c>
      <c r="AP92" s="155"/>
      <c r="AQ92" s="154">
        <f t="shared" si="14"/>
        <v>30</v>
      </c>
      <c r="AR92" s="154"/>
      <c r="AS92" s="154"/>
      <c r="AT92" s="154"/>
      <c r="AU92" s="154">
        <v>30</v>
      </c>
      <c r="AV92" s="153">
        <f t="shared" si="22"/>
        <v>30</v>
      </c>
      <c r="AW92" s="153"/>
      <c r="AX92" s="153"/>
      <c r="AY92" s="153"/>
      <c r="AZ92" s="153">
        <v>30</v>
      </c>
      <c r="BA92" s="154">
        <f>BB92+BC92+BD92+BE92</f>
        <v>30</v>
      </c>
      <c r="BB92" s="154"/>
      <c r="BC92" s="154"/>
      <c r="BD92" s="154"/>
      <c r="BE92" s="154">
        <v>30</v>
      </c>
      <c r="BF92" s="154">
        <f>BG92+BH92+BI92+BJ92</f>
        <v>30</v>
      </c>
      <c r="BG92" s="154"/>
      <c r="BH92" s="154"/>
      <c r="BI92" s="154"/>
      <c r="BJ92" s="154">
        <v>30</v>
      </c>
    </row>
    <row r="93" spans="1:62" ht="61.5" hidden="1" customHeight="1">
      <c r="A93" s="114" t="s">
        <v>363</v>
      </c>
      <c r="B93" s="17">
        <v>6617</v>
      </c>
      <c r="C93" s="57" t="s">
        <v>452</v>
      </c>
      <c r="D93" s="57" t="s">
        <v>422</v>
      </c>
      <c r="E93" s="57" t="s">
        <v>453</v>
      </c>
      <c r="F93" s="58"/>
      <c r="G93" s="58"/>
      <c r="H93" s="58"/>
      <c r="I93" s="58"/>
      <c r="J93" s="58"/>
      <c r="K93" s="58"/>
      <c r="L93" s="58"/>
      <c r="M93" s="63" t="s">
        <v>374</v>
      </c>
      <c r="N93" s="59" t="s">
        <v>284</v>
      </c>
      <c r="O93" s="59" t="s">
        <v>373</v>
      </c>
      <c r="P93" s="58" t="s">
        <v>424</v>
      </c>
      <c r="Q93" s="58"/>
      <c r="R93" s="58"/>
      <c r="S93" s="58"/>
      <c r="T93" s="58"/>
      <c r="U93" s="58"/>
      <c r="V93" s="58"/>
      <c r="W93" s="57" t="s">
        <v>357</v>
      </c>
      <c r="X93" s="57" t="s">
        <v>350</v>
      </c>
      <c r="Y93" s="57" t="s">
        <v>358</v>
      </c>
      <c r="Z93" s="69" t="s">
        <v>417</v>
      </c>
      <c r="AA93" s="70" t="s">
        <v>284</v>
      </c>
      <c r="AB93" s="70" t="s">
        <v>368</v>
      </c>
      <c r="AC93" s="18"/>
      <c r="AD93" s="18" t="s">
        <v>484</v>
      </c>
      <c r="AE93" s="18" t="s">
        <v>304</v>
      </c>
      <c r="AF93" s="18" t="s">
        <v>246</v>
      </c>
      <c r="AG93" s="155">
        <f t="shared" si="13"/>
        <v>0</v>
      </c>
      <c r="AH93" s="155">
        <f t="shared" si="13"/>
        <v>0</v>
      </c>
      <c r="AI93" s="155"/>
      <c r="AJ93" s="155"/>
      <c r="AK93" s="155"/>
      <c r="AL93" s="155"/>
      <c r="AM93" s="155"/>
      <c r="AN93" s="155"/>
      <c r="AO93" s="155"/>
      <c r="AP93" s="155"/>
      <c r="AQ93" s="154">
        <f t="shared" si="14"/>
        <v>0</v>
      </c>
      <c r="AR93" s="154"/>
      <c r="AS93" s="154"/>
      <c r="AT93" s="154"/>
      <c r="AU93" s="154"/>
      <c r="AV93" s="153">
        <f t="shared" si="22"/>
        <v>0</v>
      </c>
      <c r="AW93" s="153"/>
      <c r="AX93" s="153"/>
      <c r="AY93" s="153"/>
      <c r="AZ93" s="153"/>
      <c r="BA93" s="154">
        <f>BB93+BC93+BD93+BE93</f>
        <v>0</v>
      </c>
      <c r="BB93" s="154"/>
      <c r="BC93" s="154"/>
      <c r="BD93" s="154"/>
      <c r="BE93" s="154"/>
      <c r="BF93" s="154">
        <f>BG93+BH93+BI93+BJ93</f>
        <v>0</v>
      </c>
      <c r="BG93" s="154"/>
      <c r="BH93" s="154"/>
      <c r="BI93" s="154"/>
      <c r="BJ93" s="154"/>
    </row>
    <row r="94" spans="1:62" ht="102.75" customHeight="1">
      <c r="A94" s="996" t="s">
        <v>435</v>
      </c>
      <c r="B94" s="17">
        <v>6618</v>
      </c>
      <c r="C94" s="57" t="s">
        <v>452</v>
      </c>
      <c r="D94" s="57" t="s">
        <v>463</v>
      </c>
      <c r="E94" s="57" t="s">
        <v>453</v>
      </c>
      <c r="F94" s="58"/>
      <c r="G94" s="58"/>
      <c r="H94" s="58"/>
      <c r="I94" s="58"/>
      <c r="J94" s="58"/>
      <c r="K94" s="58"/>
      <c r="L94" s="58"/>
      <c r="M94" s="63" t="s">
        <v>372</v>
      </c>
      <c r="N94" s="59" t="s">
        <v>284</v>
      </c>
      <c r="O94" s="59" t="s">
        <v>373</v>
      </c>
      <c r="P94" s="58">
        <v>29</v>
      </c>
      <c r="Q94" s="58"/>
      <c r="R94" s="58"/>
      <c r="S94" s="58"/>
      <c r="T94" s="58"/>
      <c r="U94" s="58"/>
      <c r="V94" s="58"/>
      <c r="W94" s="57" t="s">
        <v>357</v>
      </c>
      <c r="X94" s="57" t="s">
        <v>238</v>
      </c>
      <c r="Y94" s="64" t="s">
        <v>358</v>
      </c>
      <c r="Z94" s="86" t="s">
        <v>499</v>
      </c>
      <c r="AA94" s="62" t="s">
        <v>284</v>
      </c>
      <c r="AB94" s="62" t="s">
        <v>368</v>
      </c>
      <c r="AC94" s="18"/>
      <c r="AD94" s="18" t="s">
        <v>485</v>
      </c>
      <c r="AE94" s="18" t="s">
        <v>355</v>
      </c>
      <c r="AF94" s="18">
        <v>240</v>
      </c>
      <c r="AG94" s="155">
        <f t="shared" si="13"/>
        <v>58.2</v>
      </c>
      <c r="AH94" s="155">
        <f t="shared" si="13"/>
        <v>58.2</v>
      </c>
      <c r="AI94" s="155"/>
      <c r="AJ94" s="155"/>
      <c r="AK94" s="155"/>
      <c r="AL94" s="155"/>
      <c r="AM94" s="155"/>
      <c r="AN94" s="155"/>
      <c r="AO94" s="155">
        <v>58.2</v>
      </c>
      <c r="AP94" s="155">
        <v>58.2</v>
      </c>
      <c r="AQ94" s="154">
        <f t="shared" si="14"/>
        <v>906.9</v>
      </c>
      <c r="AR94" s="154"/>
      <c r="AS94" s="154"/>
      <c r="AT94" s="154"/>
      <c r="AU94" s="154">
        <v>906.9</v>
      </c>
      <c r="AV94" s="153">
        <f t="shared" si="22"/>
        <v>305.60000000000002</v>
      </c>
      <c r="AW94" s="153"/>
      <c r="AX94" s="153"/>
      <c r="AY94" s="153"/>
      <c r="AZ94" s="153">
        <v>305.60000000000002</v>
      </c>
      <c r="BA94" s="154">
        <f>BB94+BC94+BD94+BE94</f>
        <v>150.19999999999999</v>
      </c>
      <c r="BB94" s="154"/>
      <c r="BC94" s="154"/>
      <c r="BD94" s="154"/>
      <c r="BE94" s="154">
        <v>150.19999999999999</v>
      </c>
      <c r="BF94" s="154">
        <f>BG94+BH94+BI94+BJ94</f>
        <v>150.19999999999999</v>
      </c>
      <c r="BG94" s="154"/>
      <c r="BH94" s="154"/>
      <c r="BI94" s="154"/>
      <c r="BJ94" s="154">
        <v>150.19999999999999</v>
      </c>
    </row>
    <row r="95" spans="1:62" ht="15.75" customHeight="1">
      <c r="A95" s="997"/>
      <c r="B95" s="17"/>
      <c r="C95" s="58"/>
      <c r="D95" s="58"/>
      <c r="E95" s="58"/>
      <c r="F95" s="58"/>
      <c r="G95" s="58"/>
      <c r="H95" s="58"/>
      <c r="I95" s="58">
        <v>30</v>
      </c>
      <c r="J95" s="58"/>
      <c r="K95" s="58"/>
      <c r="L95" s="58"/>
      <c r="M95" s="71"/>
      <c r="N95" s="71"/>
      <c r="O95" s="71"/>
      <c r="P95" s="71"/>
      <c r="Q95" s="58"/>
      <c r="R95" s="58"/>
      <c r="S95" s="58"/>
      <c r="T95" s="58"/>
      <c r="U95" s="58"/>
      <c r="V95" s="58"/>
      <c r="W95" s="58"/>
      <c r="X95" s="58"/>
      <c r="Y95" s="58"/>
      <c r="Z95" s="58"/>
      <c r="AA95" s="58"/>
      <c r="AB95" s="58"/>
      <c r="AC95" s="18"/>
      <c r="AD95" s="18" t="s">
        <v>491</v>
      </c>
      <c r="AE95" s="18" t="s">
        <v>117</v>
      </c>
      <c r="AF95" s="18" t="s">
        <v>246</v>
      </c>
      <c r="AG95" s="155"/>
      <c r="AH95" s="155">
        <f t="shared" si="13"/>
        <v>0</v>
      </c>
      <c r="AI95" s="155"/>
      <c r="AJ95" s="155"/>
      <c r="AK95" s="155"/>
      <c r="AL95" s="155"/>
      <c r="AM95" s="155"/>
      <c r="AN95" s="155"/>
      <c r="AO95" s="155"/>
      <c r="AP95" s="155"/>
      <c r="AQ95" s="154"/>
      <c r="AR95" s="154"/>
      <c r="AS95" s="154"/>
      <c r="AT95" s="154"/>
      <c r="AU95" s="154"/>
      <c r="AV95" s="153"/>
      <c r="AW95" s="153"/>
      <c r="AX95" s="153"/>
      <c r="AY95" s="153"/>
      <c r="AZ95" s="153"/>
      <c r="BA95" s="154"/>
      <c r="BB95" s="154"/>
      <c r="BC95" s="154"/>
      <c r="BD95" s="154"/>
      <c r="BE95" s="154"/>
      <c r="BF95" s="154"/>
      <c r="BG95" s="154"/>
      <c r="BH95" s="154"/>
      <c r="BI95" s="154"/>
      <c r="BJ95" s="154"/>
    </row>
    <row r="96" spans="1:62" ht="1.5" hidden="1" customHeight="1">
      <c r="A96" s="111" t="s">
        <v>416</v>
      </c>
      <c r="B96" s="14"/>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12"/>
      <c r="AD96" s="12"/>
      <c r="AE96" s="12"/>
      <c r="AF96" s="12"/>
      <c r="AG96" s="155">
        <f t="shared" si="13"/>
        <v>0</v>
      </c>
      <c r="AH96" s="155">
        <f t="shared" si="13"/>
        <v>0</v>
      </c>
      <c r="AI96" s="146"/>
      <c r="AJ96" s="146"/>
      <c r="AK96" s="146"/>
      <c r="AL96" s="146"/>
      <c r="AM96" s="146"/>
      <c r="AN96" s="146"/>
      <c r="AO96" s="146"/>
      <c r="AP96" s="155"/>
      <c r="AQ96" s="154">
        <f t="shared" si="14"/>
        <v>0</v>
      </c>
      <c r="AR96" s="148"/>
      <c r="AS96" s="148"/>
      <c r="AT96" s="148"/>
      <c r="AU96" s="148"/>
      <c r="AV96" s="153">
        <f t="shared" si="22"/>
        <v>0</v>
      </c>
      <c r="AW96" s="145"/>
      <c r="AX96" s="145"/>
      <c r="AY96" s="145"/>
      <c r="AZ96" s="145"/>
      <c r="BA96" s="154">
        <f t="shared" ref="BA96:BA112" si="25">BB96+BC96+BD96+BE96</f>
        <v>0</v>
      </c>
      <c r="BB96" s="148"/>
      <c r="BC96" s="148"/>
      <c r="BD96" s="148"/>
      <c r="BE96" s="148"/>
      <c r="BF96" s="154">
        <f t="shared" ref="BF96:BF106" si="26">BG96+BH96+BI96+BJ96</f>
        <v>0</v>
      </c>
      <c r="BG96" s="148"/>
      <c r="BH96" s="148"/>
      <c r="BI96" s="148"/>
      <c r="BJ96" s="148"/>
    </row>
    <row r="97" spans="1:62" ht="57.75" customHeight="1">
      <c r="A97" s="169" t="s">
        <v>475</v>
      </c>
      <c r="B97" s="14">
        <v>6700</v>
      </c>
      <c r="C97" s="91" t="s">
        <v>234</v>
      </c>
      <c r="D97" s="92" t="s">
        <v>234</v>
      </c>
      <c r="E97" s="92" t="s">
        <v>234</v>
      </c>
      <c r="F97" s="92" t="s">
        <v>234</v>
      </c>
      <c r="G97" s="92" t="s">
        <v>234</v>
      </c>
      <c r="H97" s="92" t="s">
        <v>234</v>
      </c>
      <c r="I97" s="92" t="s">
        <v>234</v>
      </c>
      <c r="J97" s="92" t="s">
        <v>234</v>
      </c>
      <c r="K97" s="92" t="s">
        <v>234</v>
      </c>
      <c r="L97" s="92" t="s">
        <v>234</v>
      </c>
      <c r="M97" s="92" t="s">
        <v>234</v>
      </c>
      <c r="N97" s="92" t="s">
        <v>234</v>
      </c>
      <c r="O97" s="92" t="s">
        <v>234</v>
      </c>
      <c r="P97" s="92" t="s">
        <v>234</v>
      </c>
      <c r="Q97" s="93" t="s">
        <v>234</v>
      </c>
      <c r="R97" s="93" t="s">
        <v>234</v>
      </c>
      <c r="S97" s="93" t="s">
        <v>234</v>
      </c>
      <c r="T97" s="93" t="s">
        <v>234</v>
      </c>
      <c r="U97" s="93" t="s">
        <v>234</v>
      </c>
      <c r="V97" s="93" t="s">
        <v>234</v>
      </c>
      <c r="W97" s="93" t="s">
        <v>234</v>
      </c>
      <c r="X97" s="92" t="s">
        <v>234</v>
      </c>
      <c r="Y97" s="92" t="s">
        <v>234</v>
      </c>
      <c r="Z97" s="92" t="s">
        <v>234</v>
      </c>
      <c r="AA97" s="92" t="s">
        <v>234</v>
      </c>
      <c r="AB97" s="92" t="s">
        <v>234</v>
      </c>
      <c r="AC97" s="8" t="s">
        <v>234</v>
      </c>
      <c r="AD97" s="8" t="s">
        <v>234</v>
      </c>
      <c r="AE97" s="8"/>
      <c r="AF97" s="8"/>
      <c r="AG97" s="155">
        <f t="shared" si="13"/>
        <v>0</v>
      </c>
      <c r="AH97" s="155">
        <f t="shared" si="13"/>
        <v>0</v>
      </c>
      <c r="AI97" s="146"/>
      <c r="AJ97" s="146"/>
      <c r="AK97" s="146"/>
      <c r="AL97" s="146"/>
      <c r="AM97" s="146"/>
      <c r="AN97" s="146"/>
      <c r="AO97" s="146"/>
      <c r="AP97" s="155"/>
      <c r="AQ97" s="154">
        <f t="shared" si="14"/>
        <v>0</v>
      </c>
      <c r="AR97" s="148"/>
      <c r="AS97" s="148"/>
      <c r="AT97" s="148"/>
      <c r="AU97" s="148"/>
      <c r="AV97" s="153">
        <f t="shared" si="22"/>
        <v>0</v>
      </c>
      <c r="AW97" s="145"/>
      <c r="AX97" s="145"/>
      <c r="AY97" s="145"/>
      <c r="AZ97" s="145"/>
      <c r="BA97" s="154">
        <f t="shared" si="25"/>
        <v>0</v>
      </c>
      <c r="BB97" s="148"/>
      <c r="BC97" s="148"/>
      <c r="BD97" s="148"/>
      <c r="BE97" s="148"/>
      <c r="BF97" s="154">
        <f t="shared" si="26"/>
        <v>0</v>
      </c>
      <c r="BG97" s="148"/>
      <c r="BH97" s="148"/>
      <c r="BI97" s="148"/>
      <c r="BJ97" s="148"/>
    </row>
    <row r="98" spans="1:62" ht="0.75" hidden="1" customHeight="1">
      <c r="A98" s="112" t="s">
        <v>415</v>
      </c>
      <c r="B98" s="15"/>
      <c r="C98" s="77"/>
      <c r="D98" s="77"/>
      <c r="E98" s="77"/>
      <c r="F98" s="951"/>
      <c r="G98" s="77"/>
      <c r="H98" s="77"/>
      <c r="I98" s="77"/>
      <c r="J98" s="77"/>
      <c r="K98" s="77"/>
      <c r="L98" s="77"/>
      <c r="M98" s="77"/>
      <c r="N98" s="77"/>
      <c r="O98" s="77"/>
      <c r="P98" s="77"/>
      <c r="Q98" s="77"/>
      <c r="R98" s="77"/>
      <c r="S98" s="77"/>
      <c r="T98" s="77"/>
      <c r="U98" s="77"/>
      <c r="V98" s="77"/>
      <c r="W98" s="77"/>
      <c r="X98" s="77"/>
      <c r="Y98" s="77"/>
      <c r="Z98" s="77"/>
      <c r="AA98" s="77"/>
      <c r="AB98" s="77"/>
      <c r="AC98" s="16"/>
      <c r="AD98" s="16"/>
      <c r="AE98" s="16"/>
      <c r="AF98" s="16"/>
      <c r="AG98" s="155">
        <f t="shared" si="13"/>
        <v>0</v>
      </c>
      <c r="AH98" s="155">
        <f t="shared" si="13"/>
        <v>0</v>
      </c>
      <c r="AI98" s="152"/>
      <c r="AJ98" s="152"/>
      <c r="AK98" s="152"/>
      <c r="AL98" s="152"/>
      <c r="AM98" s="152"/>
      <c r="AN98" s="152"/>
      <c r="AO98" s="152"/>
      <c r="AP98" s="158"/>
      <c r="AQ98" s="154">
        <f t="shared" si="14"/>
        <v>0</v>
      </c>
      <c r="AR98" s="151"/>
      <c r="AS98" s="151"/>
      <c r="AT98" s="151"/>
      <c r="AU98" s="151"/>
      <c r="AV98" s="153">
        <f t="shared" si="22"/>
        <v>0</v>
      </c>
      <c r="AW98" s="658"/>
      <c r="AX98" s="658"/>
      <c r="AY98" s="658"/>
      <c r="AZ98" s="658"/>
      <c r="BA98" s="154">
        <f t="shared" si="25"/>
        <v>0</v>
      </c>
      <c r="BB98" s="151"/>
      <c r="BC98" s="151"/>
      <c r="BD98" s="151"/>
      <c r="BE98" s="151"/>
      <c r="BF98" s="154">
        <f t="shared" si="26"/>
        <v>0</v>
      </c>
      <c r="BG98" s="151"/>
      <c r="BH98" s="151"/>
      <c r="BI98" s="151"/>
      <c r="BJ98" s="151"/>
    </row>
    <row r="99" spans="1:62" hidden="1">
      <c r="A99" s="113" t="s">
        <v>416</v>
      </c>
      <c r="B99" s="17"/>
      <c r="C99" s="58"/>
      <c r="D99" s="58"/>
      <c r="E99" s="58"/>
      <c r="F99" s="952"/>
      <c r="G99" s="58"/>
      <c r="H99" s="58"/>
      <c r="I99" s="58"/>
      <c r="J99" s="58"/>
      <c r="K99" s="58"/>
      <c r="L99" s="58"/>
      <c r="M99" s="58"/>
      <c r="N99" s="58"/>
      <c r="O99" s="58"/>
      <c r="P99" s="58"/>
      <c r="Q99" s="58"/>
      <c r="R99" s="58"/>
      <c r="S99" s="58"/>
      <c r="T99" s="58"/>
      <c r="U99" s="58"/>
      <c r="V99" s="58"/>
      <c r="W99" s="58"/>
      <c r="X99" s="58"/>
      <c r="Y99" s="58"/>
      <c r="Z99" s="58"/>
      <c r="AA99" s="58"/>
      <c r="AB99" s="58"/>
      <c r="AC99" s="18"/>
      <c r="AD99" s="18"/>
      <c r="AE99" s="18"/>
      <c r="AF99" s="18"/>
      <c r="AG99" s="155">
        <f t="shared" si="13"/>
        <v>0</v>
      </c>
      <c r="AH99" s="155">
        <f t="shared" si="13"/>
        <v>0</v>
      </c>
      <c r="AI99" s="155"/>
      <c r="AJ99" s="155"/>
      <c r="AK99" s="155"/>
      <c r="AL99" s="155"/>
      <c r="AM99" s="155"/>
      <c r="AN99" s="155"/>
      <c r="AO99" s="155"/>
      <c r="AP99" s="155"/>
      <c r="AQ99" s="154">
        <f t="shared" si="14"/>
        <v>0</v>
      </c>
      <c r="AR99" s="154"/>
      <c r="AS99" s="154"/>
      <c r="AT99" s="154"/>
      <c r="AU99" s="154"/>
      <c r="AV99" s="153">
        <f t="shared" si="22"/>
        <v>0</v>
      </c>
      <c r="AW99" s="153"/>
      <c r="AX99" s="153"/>
      <c r="AY99" s="153"/>
      <c r="AZ99" s="153"/>
      <c r="BA99" s="154">
        <f t="shared" si="25"/>
        <v>0</v>
      </c>
      <c r="BB99" s="154"/>
      <c r="BC99" s="154"/>
      <c r="BD99" s="154"/>
      <c r="BE99" s="154"/>
      <c r="BF99" s="154">
        <f t="shared" si="26"/>
        <v>0</v>
      </c>
      <c r="BG99" s="154"/>
      <c r="BH99" s="154"/>
      <c r="BI99" s="154"/>
      <c r="BJ99" s="154"/>
    </row>
    <row r="100" spans="1:62" hidden="1">
      <c r="A100" s="111" t="s">
        <v>416</v>
      </c>
      <c r="B100" s="14"/>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12"/>
      <c r="AD100" s="12"/>
      <c r="AE100" s="12"/>
      <c r="AF100" s="12"/>
      <c r="AG100" s="155">
        <f t="shared" si="13"/>
        <v>0</v>
      </c>
      <c r="AH100" s="155">
        <f t="shared" si="13"/>
        <v>0</v>
      </c>
      <c r="AI100" s="146"/>
      <c r="AJ100" s="146"/>
      <c r="AK100" s="146"/>
      <c r="AL100" s="146"/>
      <c r="AM100" s="146"/>
      <c r="AN100" s="146"/>
      <c r="AO100" s="146"/>
      <c r="AP100" s="155"/>
      <c r="AQ100" s="154">
        <f t="shared" si="14"/>
        <v>0</v>
      </c>
      <c r="AR100" s="148"/>
      <c r="AS100" s="148"/>
      <c r="AT100" s="148"/>
      <c r="AU100" s="148"/>
      <c r="AV100" s="153">
        <f t="shared" si="22"/>
        <v>0</v>
      </c>
      <c r="AW100" s="145"/>
      <c r="AX100" s="145"/>
      <c r="AY100" s="145"/>
      <c r="AZ100" s="145"/>
      <c r="BA100" s="154">
        <f t="shared" si="25"/>
        <v>0</v>
      </c>
      <c r="BB100" s="148"/>
      <c r="BC100" s="148"/>
      <c r="BD100" s="148"/>
      <c r="BE100" s="148"/>
      <c r="BF100" s="154">
        <f t="shared" si="26"/>
        <v>0</v>
      </c>
      <c r="BG100" s="148"/>
      <c r="BH100" s="148"/>
      <c r="BI100" s="148"/>
      <c r="BJ100" s="148"/>
    </row>
    <row r="101" spans="1:62" s="40" customFormat="1" ht="138" customHeight="1">
      <c r="A101" s="504" t="s">
        <v>327</v>
      </c>
      <c r="B101" s="37">
        <v>6800</v>
      </c>
      <c r="C101" s="75" t="s">
        <v>234</v>
      </c>
      <c r="D101" s="75" t="s">
        <v>234</v>
      </c>
      <c r="E101" s="75" t="s">
        <v>234</v>
      </c>
      <c r="F101" s="75" t="s">
        <v>234</v>
      </c>
      <c r="G101" s="75" t="s">
        <v>234</v>
      </c>
      <c r="H101" s="75" t="s">
        <v>234</v>
      </c>
      <c r="I101" s="75" t="s">
        <v>234</v>
      </c>
      <c r="J101" s="75" t="s">
        <v>234</v>
      </c>
      <c r="K101" s="75" t="s">
        <v>234</v>
      </c>
      <c r="L101" s="75" t="s">
        <v>234</v>
      </c>
      <c r="M101" s="75" t="s">
        <v>234</v>
      </c>
      <c r="N101" s="75" t="s">
        <v>234</v>
      </c>
      <c r="O101" s="75" t="s">
        <v>234</v>
      </c>
      <c r="P101" s="75" t="s">
        <v>234</v>
      </c>
      <c r="Q101" s="76" t="s">
        <v>234</v>
      </c>
      <c r="R101" s="76" t="s">
        <v>234</v>
      </c>
      <c r="S101" s="76" t="s">
        <v>234</v>
      </c>
      <c r="T101" s="76" t="s">
        <v>234</v>
      </c>
      <c r="U101" s="76" t="s">
        <v>234</v>
      </c>
      <c r="V101" s="76" t="s">
        <v>234</v>
      </c>
      <c r="W101" s="76" t="s">
        <v>234</v>
      </c>
      <c r="X101" s="75" t="s">
        <v>234</v>
      </c>
      <c r="Y101" s="75" t="s">
        <v>234</v>
      </c>
      <c r="Z101" s="75" t="s">
        <v>234</v>
      </c>
      <c r="AA101" s="75" t="s">
        <v>234</v>
      </c>
      <c r="AB101" s="75" t="s">
        <v>234</v>
      </c>
      <c r="AC101" s="38" t="s">
        <v>234</v>
      </c>
      <c r="AD101" s="38" t="s">
        <v>234</v>
      </c>
      <c r="AE101" s="38"/>
      <c r="AF101" s="38"/>
      <c r="AG101" s="600">
        <f t="shared" si="13"/>
        <v>1472.0000000000002</v>
      </c>
      <c r="AH101" s="155">
        <f t="shared" si="13"/>
        <v>1392.4</v>
      </c>
      <c r="AI101" s="601">
        <f>AI104+AI111+AI114+AI117</f>
        <v>0</v>
      </c>
      <c r="AJ101" s="601"/>
      <c r="AK101" s="601">
        <f>AK104+AK111+AK114+AK117</f>
        <v>0</v>
      </c>
      <c r="AL101" s="601"/>
      <c r="AM101" s="601">
        <f>AM104+AM111+AM114+AM117</f>
        <v>0</v>
      </c>
      <c r="AN101" s="601"/>
      <c r="AO101" s="601">
        <f>AO104+AO116+AO117</f>
        <v>1472.0000000000002</v>
      </c>
      <c r="AP101" s="601">
        <f>AP104+AP116+AP117</f>
        <v>1392.4</v>
      </c>
      <c r="AQ101" s="160">
        <f t="shared" si="14"/>
        <v>1564.6999999999998</v>
      </c>
      <c r="AR101" s="149">
        <f>AR104+AR111+AR114+AR117</f>
        <v>0</v>
      </c>
      <c r="AS101" s="149">
        <f>AS104+AS111+AS114+AS117</f>
        <v>0</v>
      </c>
      <c r="AT101" s="149">
        <f>AT104+AT111+AT114+AT117</f>
        <v>0</v>
      </c>
      <c r="AU101" s="149">
        <f>AU104+AU116+AU117</f>
        <v>1564.6999999999998</v>
      </c>
      <c r="AV101" s="162">
        <f t="shared" si="22"/>
        <v>1564.6999999999998</v>
      </c>
      <c r="AW101" s="657">
        <f>AW104+AW111+AW114+AW117</f>
        <v>0</v>
      </c>
      <c r="AX101" s="657">
        <f>AX104+AX111+AX114+AX117</f>
        <v>0</v>
      </c>
      <c r="AY101" s="657">
        <f>AY104+AY111+AY114+AY117</f>
        <v>0</v>
      </c>
      <c r="AZ101" s="657">
        <f>AZ104+AZ116+AZ117</f>
        <v>1564.6999999999998</v>
      </c>
      <c r="BA101" s="160">
        <f t="shared" si="25"/>
        <v>1564.6999999999998</v>
      </c>
      <c r="BB101" s="149">
        <f>BB104+BB111+BB114+BB117</f>
        <v>0</v>
      </c>
      <c r="BC101" s="149">
        <f>BC104+BC111+BC114+BC117</f>
        <v>0</v>
      </c>
      <c r="BD101" s="149">
        <f>BD104+BD111+BD114+BD117</f>
        <v>0</v>
      </c>
      <c r="BE101" s="149">
        <f>BE104+BE116+BE117</f>
        <v>1564.6999999999998</v>
      </c>
      <c r="BF101" s="160">
        <f t="shared" si="26"/>
        <v>1564.6999999999998</v>
      </c>
      <c r="BG101" s="149">
        <f>BG104+BG111+BG114+BG117</f>
        <v>0</v>
      </c>
      <c r="BH101" s="149">
        <f>BH104+BH111+BH114+BH117</f>
        <v>0</v>
      </c>
      <c r="BI101" s="149">
        <f>BI104+BI111+BI114+BI117</f>
        <v>0</v>
      </c>
      <c r="BJ101" s="149">
        <f>BJ104+BJ116+BJ117</f>
        <v>1564.6999999999998</v>
      </c>
    </row>
    <row r="102" spans="1:62" hidden="1">
      <c r="A102" s="118" t="s">
        <v>415</v>
      </c>
      <c r="B102" s="30"/>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16"/>
      <c r="AD102" s="16"/>
      <c r="AE102" s="16"/>
      <c r="AF102" s="16"/>
      <c r="AG102" s="155">
        <f t="shared" si="13"/>
        <v>0</v>
      </c>
      <c r="AH102" s="155">
        <f t="shared" si="13"/>
        <v>0</v>
      </c>
      <c r="AI102" s="152"/>
      <c r="AJ102" s="152"/>
      <c r="AK102" s="152"/>
      <c r="AL102" s="152"/>
      <c r="AM102" s="152"/>
      <c r="AN102" s="152"/>
      <c r="AO102" s="152"/>
      <c r="AP102" s="158"/>
      <c r="AQ102" s="154">
        <f t="shared" si="14"/>
        <v>0</v>
      </c>
      <c r="AR102" s="151"/>
      <c r="AS102" s="151"/>
      <c r="AT102" s="151"/>
      <c r="AU102" s="151"/>
      <c r="AV102" s="153">
        <f t="shared" si="22"/>
        <v>0</v>
      </c>
      <c r="AW102" s="658"/>
      <c r="AX102" s="658"/>
      <c r="AY102" s="658"/>
      <c r="AZ102" s="658"/>
      <c r="BA102" s="154">
        <f t="shared" si="25"/>
        <v>0</v>
      </c>
      <c r="BB102" s="151"/>
      <c r="BC102" s="151"/>
      <c r="BD102" s="151"/>
      <c r="BE102" s="151"/>
      <c r="BF102" s="154">
        <f t="shared" si="26"/>
        <v>0</v>
      </c>
      <c r="BG102" s="151"/>
      <c r="BH102" s="151"/>
      <c r="BI102" s="151"/>
      <c r="BJ102" s="151"/>
    </row>
    <row r="103" spans="1:62" hidden="1">
      <c r="A103" s="119"/>
      <c r="B103" s="31"/>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18"/>
      <c r="AD103" s="18"/>
      <c r="AE103" s="18"/>
      <c r="AF103" s="18"/>
      <c r="AG103" s="155">
        <f t="shared" si="13"/>
        <v>0</v>
      </c>
      <c r="AH103" s="155">
        <f t="shared" si="13"/>
        <v>0</v>
      </c>
      <c r="AI103" s="155"/>
      <c r="AJ103" s="155"/>
      <c r="AK103" s="155"/>
      <c r="AL103" s="155"/>
      <c r="AM103" s="155"/>
      <c r="AN103" s="155"/>
      <c r="AO103" s="155"/>
      <c r="AP103" s="155"/>
      <c r="AQ103" s="154">
        <f t="shared" si="14"/>
        <v>0</v>
      </c>
      <c r="AR103" s="154"/>
      <c r="AS103" s="154"/>
      <c r="AT103" s="154"/>
      <c r="AU103" s="154"/>
      <c r="AV103" s="153">
        <f t="shared" si="22"/>
        <v>0</v>
      </c>
      <c r="AW103" s="153"/>
      <c r="AX103" s="153"/>
      <c r="AY103" s="153"/>
      <c r="AZ103" s="153"/>
      <c r="BA103" s="154">
        <f t="shared" si="25"/>
        <v>0</v>
      </c>
      <c r="BB103" s="154"/>
      <c r="BC103" s="154"/>
      <c r="BD103" s="154"/>
      <c r="BE103" s="154"/>
      <c r="BF103" s="154">
        <f t="shared" si="26"/>
        <v>0</v>
      </c>
      <c r="BG103" s="154"/>
      <c r="BH103" s="154"/>
      <c r="BI103" s="154"/>
      <c r="BJ103" s="154"/>
    </row>
    <row r="104" spans="1:62" ht="16.5" customHeight="1">
      <c r="A104" s="120"/>
      <c r="B104" s="32"/>
      <c r="C104" s="732" t="s">
        <v>452</v>
      </c>
      <c r="D104" s="864" t="s">
        <v>346</v>
      </c>
      <c r="E104" s="909" t="s">
        <v>453</v>
      </c>
      <c r="F104" s="65"/>
      <c r="G104" s="65"/>
      <c r="H104" s="65"/>
      <c r="I104" s="65"/>
      <c r="J104" s="65"/>
      <c r="K104" s="65"/>
      <c r="L104" s="65"/>
      <c r="M104" s="931" t="s">
        <v>314</v>
      </c>
      <c r="N104" s="59" t="s">
        <v>284</v>
      </c>
      <c r="O104" s="66" t="s">
        <v>373</v>
      </c>
      <c r="P104" s="65">
        <v>38</v>
      </c>
      <c r="Q104" s="65"/>
      <c r="R104" s="65"/>
      <c r="S104" s="65"/>
      <c r="T104" s="65"/>
      <c r="U104" s="65"/>
      <c r="V104" s="65"/>
      <c r="W104" s="732" t="s">
        <v>357</v>
      </c>
      <c r="X104" s="864" t="s">
        <v>351</v>
      </c>
      <c r="Y104" s="864" t="s">
        <v>358</v>
      </c>
      <c r="Z104" s="921" t="s">
        <v>366</v>
      </c>
      <c r="AA104" s="921" t="s">
        <v>284</v>
      </c>
      <c r="AB104" s="921" t="s">
        <v>367</v>
      </c>
      <c r="AC104" s="12"/>
      <c r="AD104" s="12" t="s">
        <v>490</v>
      </c>
      <c r="AE104" s="12"/>
      <c r="AF104" s="12"/>
      <c r="AG104" s="155">
        <f>AI104+AK104+AM104+AO104</f>
        <v>1157.3000000000002</v>
      </c>
      <c r="AH104" s="155">
        <f t="shared" si="13"/>
        <v>1119.9000000000001</v>
      </c>
      <c r="AI104" s="146"/>
      <c r="AJ104" s="146"/>
      <c r="AK104" s="146"/>
      <c r="AL104" s="146"/>
      <c r="AM104" s="146"/>
      <c r="AN104" s="146"/>
      <c r="AO104" s="146">
        <f>AO105+AO106+AO108+AO109+AO107</f>
        <v>1157.3000000000002</v>
      </c>
      <c r="AP104" s="146">
        <f>AP105+AP106+AP108+AP109+AP107</f>
        <v>1119.9000000000001</v>
      </c>
      <c r="AQ104" s="154">
        <f t="shared" si="14"/>
        <v>1216.5999999999999</v>
      </c>
      <c r="AR104" s="148"/>
      <c r="AS104" s="148"/>
      <c r="AT104" s="148"/>
      <c r="AU104" s="148">
        <f>AU105+AU106+AU108+AU109</f>
        <v>1216.5999999999999</v>
      </c>
      <c r="AV104" s="153">
        <f t="shared" si="22"/>
        <v>1216.5999999999999</v>
      </c>
      <c r="AW104" s="145"/>
      <c r="AX104" s="145"/>
      <c r="AY104" s="145"/>
      <c r="AZ104" s="145">
        <f>AZ105+AZ106+AZ108+AZ109</f>
        <v>1216.5999999999999</v>
      </c>
      <c r="BA104" s="154">
        <f t="shared" si="25"/>
        <v>1216.5999999999999</v>
      </c>
      <c r="BB104" s="148"/>
      <c r="BC104" s="148"/>
      <c r="BD104" s="148"/>
      <c r="BE104" s="148">
        <f>BE105+BE106+BE108+BE109</f>
        <v>1216.5999999999999</v>
      </c>
      <c r="BF104" s="154">
        <f t="shared" si="26"/>
        <v>1216.5999999999999</v>
      </c>
      <c r="BG104" s="148"/>
      <c r="BH104" s="148"/>
      <c r="BI104" s="148"/>
      <c r="BJ104" s="148">
        <f>BJ105+BJ106+BJ108+BJ109</f>
        <v>1216.5999999999999</v>
      </c>
    </row>
    <row r="105" spans="1:62" ht="50.25" customHeight="1">
      <c r="A105" s="120" t="s">
        <v>318</v>
      </c>
      <c r="B105" s="14">
        <v>6802</v>
      </c>
      <c r="C105" s="733"/>
      <c r="D105" s="865"/>
      <c r="E105" s="909"/>
      <c r="F105" s="65"/>
      <c r="G105" s="65"/>
      <c r="H105" s="65"/>
      <c r="I105" s="65"/>
      <c r="J105" s="65"/>
      <c r="K105" s="65"/>
      <c r="L105" s="65"/>
      <c r="M105" s="932"/>
      <c r="N105" s="59"/>
      <c r="O105" s="66"/>
      <c r="P105" s="65"/>
      <c r="Q105" s="58"/>
      <c r="R105" s="58"/>
      <c r="S105" s="58"/>
      <c r="T105" s="58"/>
      <c r="U105" s="58"/>
      <c r="V105" s="58"/>
      <c r="W105" s="733"/>
      <c r="X105" s="865"/>
      <c r="Y105" s="866"/>
      <c r="Z105" s="922"/>
      <c r="AA105" s="922"/>
      <c r="AB105" s="922"/>
      <c r="AC105" s="12"/>
      <c r="AD105" s="12" t="s">
        <v>490</v>
      </c>
      <c r="AE105" s="12" t="s">
        <v>268</v>
      </c>
      <c r="AF105" s="12">
        <v>121</v>
      </c>
      <c r="AG105" s="155">
        <f t="shared" si="13"/>
        <v>813.7</v>
      </c>
      <c r="AH105" s="155">
        <f t="shared" si="13"/>
        <v>792.8</v>
      </c>
      <c r="AI105" s="146"/>
      <c r="AJ105" s="146"/>
      <c r="AK105" s="146"/>
      <c r="AL105" s="146"/>
      <c r="AM105" s="146"/>
      <c r="AN105" s="146"/>
      <c r="AO105" s="146">
        <v>813.7</v>
      </c>
      <c r="AP105" s="155">
        <v>792.8</v>
      </c>
      <c r="AQ105" s="154">
        <f t="shared" si="14"/>
        <v>858.4</v>
      </c>
      <c r="AR105" s="148"/>
      <c r="AS105" s="148"/>
      <c r="AT105" s="148"/>
      <c r="AU105" s="148">
        <v>858.4</v>
      </c>
      <c r="AV105" s="153">
        <f t="shared" si="22"/>
        <v>858.4</v>
      </c>
      <c r="AW105" s="145"/>
      <c r="AX105" s="145"/>
      <c r="AY105" s="145"/>
      <c r="AZ105" s="145">
        <v>858.4</v>
      </c>
      <c r="BA105" s="154">
        <f t="shared" si="25"/>
        <v>858.4</v>
      </c>
      <c r="BB105" s="148"/>
      <c r="BC105" s="148"/>
      <c r="BD105" s="148"/>
      <c r="BE105" s="148">
        <v>858.4</v>
      </c>
      <c r="BF105" s="154">
        <f t="shared" si="26"/>
        <v>858.4</v>
      </c>
      <c r="BG105" s="148"/>
      <c r="BH105" s="148"/>
      <c r="BI105" s="148"/>
      <c r="BJ105" s="148">
        <v>858.4</v>
      </c>
    </row>
    <row r="106" spans="1:62" ht="19.5" customHeight="1">
      <c r="A106" s="890" t="s">
        <v>317</v>
      </c>
      <c r="B106" s="891">
        <v>6801</v>
      </c>
      <c r="C106" s="733"/>
      <c r="D106" s="137"/>
      <c r="E106" s="864"/>
      <c r="F106" s="65"/>
      <c r="G106" s="65"/>
      <c r="H106" s="65"/>
      <c r="I106" s="65"/>
      <c r="J106" s="65"/>
      <c r="K106" s="65"/>
      <c r="L106" s="65"/>
      <c r="M106" s="932"/>
      <c r="N106" s="59"/>
      <c r="O106" s="66"/>
      <c r="P106" s="65"/>
      <c r="Q106" s="58"/>
      <c r="R106" s="58"/>
      <c r="S106" s="58"/>
      <c r="T106" s="58"/>
      <c r="U106" s="58"/>
      <c r="V106" s="58"/>
      <c r="W106" s="733"/>
      <c r="X106" s="866"/>
      <c r="Y106" s="78"/>
      <c r="Z106" s="922"/>
      <c r="AA106" s="922"/>
      <c r="AB106" s="922"/>
      <c r="AC106" s="12"/>
      <c r="AD106" s="12" t="s">
        <v>490</v>
      </c>
      <c r="AE106" s="12" t="s">
        <v>268</v>
      </c>
      <c r="AF106" s="12">
        <v>129</v>
      </c>
      <c r="AG106" s="155">
        <f t="shared" si="13"/>
        <v>245.7</v>
      </c>
      <c r="AH106" s="155">
        <f t="shared" si="13"/>
        <v>234.7</v>
      </c>
      <c r="AI106" s="146"/>
      <c r="AJ106" s="146"/>
      <c r="AK106" s="146"/>
      <c r="AL106" s="146"/>
      <c r="AM106" s="146"/>
      <c r="AN106" s="146"/>
      <c r="AO106" s="146">
        <v>245.7</v>
      </c>
      <c r="AP106" s="155">
        <v>234.7</v>
      </c>
      <c r="AQ106" s="154">
        <f t="shared" si="14"/>
        <v>319.2</v>
      </c>
      <c r="AR106" s="148"/>
      <c r="AS106" s="148"/>
      <c r="AT106" s="148"/>
      <c r="AU106" s="148">
        <v>319.2</v>
      </c>
      <c r="AV106" s="153">
        <f t="shared" si="22"/>
        <v>319.2</v>
      </c>
      <c r="AW106" s="145"/>
      <c r="AX106" s="145"/>
      <c r="AY106" s="145"/>
      <c r="AZ106" s="145">
        <v>319.2</v>
      </c>
      <c r="BA106" s="154">
        <f t="shared" si="25"/>
        <v>319.2</v>
      </c>
      <c r="BB106" s="148"/>
      <c r="BC106" s="148"/>
      <c r="BD106" s="148"/>
      <c r="BE106" s="148">
        <v>319.2</v>
      </c>
      <c r="BF106" s="154">
        <f t="shared" si="26"/>
        <v>319.2</v>
      </c>
      <c r="BG106" s="148"/>
      <c r="BH106" s="148"/>
      <c r="BI106" s="148"/>
      <c r="BJ106" s="148">
        <v>319.2</v>
      </c>
    </row>
    <row r="107" spans="1:62" ht="19.5" customHeight="1">
      <c r="A107" s="888"/>
      <c r="B107" s="892"/>
      <c r="C107" s="733"/>
      <c r="D107" s="138"/>
      <c r="E107" s="865"/>
      <c r="F107" s="65"/>
      <c r="G107" s="65"/>
      <c r="H107" s="65"/>
      <c r="I107" s="65"/>
      <c r="J107" s="65"/>
      <c r="K107" s="65"/>
      <c r="L107" s="65"/>
      <c r="M107" s="932"/>
      <c r="N107" s="59"/>
      <c r="O107" s="66"/>
      <c r="P107" s="65"/>
      <c r="Q107" s="58"/>
      <c r="R107" s="58"/>
      <c r="S107" s="58"/>
      <c r="T107" s="58"/>
      <c r="U107" s="58"/>
      <c r="V107" s="58"/>
      <c r="W107" s="733"/>
      <c r="X107" s="597"/>
      <c r="Y107" s="78"/>
      <c r="Z107" s="922"/>
      <c r="AA107" s="922"/>
      <c r="AB107" s="922"/>
      <c r="AC107" s="12"/>
      <c r="AD107" s="12" t="s">
        <v>490</v>
      </c>
      <c r="AE107" s="12" t="s">
        <v>268</v>
      </c>
      <c r="AF107" s="12">
        <v>122</v>
      </c>
      <c r="AG107" s="155">
        <f t="shared" si="13"/>
        <v>60</v>
      </c>
      <c r="AH107" s="155">
        <f t="shared" si="13"/>
        <v>57.5</v>
      </c>
      <c r="AI107" s="146"/>
      <c r="AJ107" s="146"/>
      <c r="AK107" s="146"/>
      <c r="AL107" s="146"/>
      <c r="AM107" s="146"/>
      <c r="AN107" s="146"/>
      <c r="AO107" s="146">
        <v>60</v>
      </c>
      <c r="AP107" s="155">
        <v>57.5</v>
      </c>
      <c r="AQ107" s="154"/>
      <c r="AR107" s="148"/>
      <c r="AS107" s="148"/>
      <c r="AT107" s="148"/>
      <c r="AU107" s="148"/>
      <c r="AV107" s="153"/>
      <c r="AW107" s="145"/>
      <c r="AX107" s="145"/>
      <c r="AY107" s="145"/>
      <c r="AZ107" s="145"/>
      <c r="BA107" s="154"/>
      <c r="BB107" s="148"/>
      <c r="BC107" s="148"/>
      <c r="BD107" s="148"/>
      <c r="BE107" s="148"/>
      <c r="BF107" s="154"/>
      <c r="BG107" s="148"/>
      <c r="BH107" s="148"/>
      <c r="BI107" s="148"/>
      <c r="BJ107" s="148"/>
    </row>
    <row r="108" spans="1:62" ht="15" customHeight="1">
      <c r="A108" s="888"/>
      <c r="B108" s="892"/>
      <c r="C108" s="733"/>
      <c r="D108" s="138"/>
      <c r="E108" s="865"/>
      <c r="F108" s="65"/>
      <c r="G108" s="65"/>
      <c r="H108" s="65"/>
      <c r="I108" s="65"/>
      <c r="J108" s="65"/>
      <c r="K108" s="65"/>
      <c r="L108" s="65"/>
      <c r="M108" s="932"/>
      <c r="N108" s="59"/>
      <c r="O108" s="66"/>
      <c r="P108" s="65"/>
      <c r="Q108" s="58"/>
      <c r="R108" s="58"/>
      <c r="S108" s="58"/>
      <c r="T108" s="58"/>
      <c r="U108" s="58"/>
      <c r="V108" s="58"/>
      <c r="W108" s="733"/>
      <c r="X108" s="78"/>
      <c r="Y108" s="78"/>
      <c r="Z108" s="922"/>
      <c r="AA108" s="922"/>
      <c r="AB108" s="922"/>
      <c r="AC108" s="12"/>
      <c r="AD108" s="12" t="s">
        <v>490</v>
      </c>
      <c r="AE108" s="12" t="s">
        <v>268</v>
      </c>
      <c r="AF108" s="12">
        <v>240</v>
      </c>
      <c r="AG108" s="155">
        <f t="shared" si="13"/>
        <v>34.5</v>
      </c>
      <c r="AH108" s="155">
        <f t="shared" si="13"/>
        <v>34.5</v>
      </c>
      <c r="AI108" s="146"/>
      <c r="AJ108" s="146"/>
      <c r="AK108" s="146"/>
      <c r="AL108" s="146"/>
      <c r="AM108" s="146"/>
      <c r="AN108" s="146"/>
      <c r="AO108" s="146">
        <v>34.5</v>
      </c>
      <c r="AP108" s="155">
        <v>34.5</v>
      </c>
      <c r="AQ108" s="154">
        <f t="shared" si="14"/>
        <v>30</v>
      </c>
      <c r="AR108" s="148"/>
      <c r="AS108" s="148"/>
      <c r="AT108" s="148"/>
      <c r="AU108" s="148">
        <v>30</v>
      </c>
      <c r="AV108" s="153">
        <f t="shared" si="22"/>
        <v>30</v>
      </c>
      <c r="AW108" s="145"/>
      <c r="AX108" s="145"/>
      <c r="AY108" s="145"/>
      <c r="AZ108" s="145">
        <v>30</v>
      </c>
      <c r="BA108" s="154">
        <f t="shared" si="25"/>
        <v>30</v>
      </c>
      <c r="BB108" s="148"/>
      <c r="BC108" s="148"/>
      <c r="BD108" s="148"/>
      <c r="BE108" s="148">
        <v>30</v>
      </c>
      <c r="BF108" s="154">
        <f>BG108+BH108+BI108+BJ108</f>
        <v>30</v>
      </c>
      <c r="BG108" s="148"/>
      <c r="BH108" s="148"/>
      <c r="BI108" s="148"/>
      <c r="BJ108" s="148">
        <v>30</v>
      </c>
    </row>
    <row r="109" spans="1:62">
      <c r="A109" s="888"/>
      <c r="B109" s="892"/>
      <c r="C109" s="733"/>
      <c r="D109" s="138"/>
      <c r="E109" s="865"/>
      <c r="F109" s="65"/>
      <c r="G109" s="65"/>
      <c r="H109" s="65"/>
      <c r="I109" s="65"/>
      <c r="J109" s="65"/>
      <c r="K109" s="65"/>
      <c r="L109" s="65"/>
      <c r="M109" s="932"/>
      <c r="N109" s="59"/>
      <c r="O109" s="66"/>
      <c r="P109" s="65"/>
      <c r="Q109" s="58"/>
      <c r="R109" s="58"/>
      <c r="S109" s="58"/>
      <c r="T109" s="58"/>
      <c r="U109" s="58"/>
      <c r="V109" s="58"/>
      <c r="W109" s="733"/>
      <c r="X109" s="78"/>
      <c r="Y109" s="78"/>
      <c r="Z109" s="922"/>
      <c r="AA109" s="923"/>
      <c r="AB109" s="923"/>
      <c r="AC109" s="12"/>
      <c r="AD109" s="12" t="s">
        <v>490</v>
      </c>
      <c r="AE109" s="12" t="s">
        <v>268</v>
      </c>
      <c r="AF109" s="12" t="s">
        <v>269</v>
      </c>
      <c r="AG109" s="155">
        <f t="shared" si="13"/>
        <v>3.4</v>
      </c>
      <c r="AH109" s="155">
        <f t="shared" si="13"/>
        <v>0.4</v>
      </c>
      <c r="AI109" s="146"/>
      <c r="AJ109" s="146"/>
      <c r="AK109" s="146"/>
      <c r="AL109" s="146"/>
      <c r="AM109" s="146"/>
      <c r="AN109" s="146"/>
      <c r="AO109" s="146">
        <v>3.4</v>
      </c>
      <c r="AP109" s="155">
        <v>0.4</v>
      </c>
      <c r="AQ109" s="154">
        <f t="shared" si="14"/>
        <v>9</v>
      </c>
      <c r="AR109" s="148"/>
      <c r="AS109" s="148"/>
      <c r="AT109" s="148"/>
      <c r="AU109" s="148">
        <v>9</v>
      </c>
      <c r="AV109" s="153">
        <f t="shared" si="22"/>
        <v>9</v>
      </c>
      <c r="AW109" s="145"/>
      <c r="AX109" s="145"/>
      <c r="AY109" s="145"/>
      <c r="AZ109" s="145">
        <v>9</v>
      </c>
      <c r="BA109" s="154">
        <f t="shared" si="25"/>
        <v>9</v>
      </c>
      <c r="BB109" s="148"/>
      <c r="BC109" s="148"/>
      <c r="BD109" s="148"/>
      <c r="BE109" s="148">
        <v>9</v>
      </c>
      <c r="BF109" s="154">
        <f>BG109+BH109+BI109+BJ109</f>
        <v>9</v>
      </c>
      <c r="BG109" s="148"/>
      <c r="BH109" s="148"/>
      <c r="BI109" s="148"/>
      <c r="BJ109" s="148">
        <v>9</v>
      </c>
    </row>
    <row r="110" spans="1:62">
      <c r="A110" s="889"/>
      <c r="B110" s="893"/>
      <c r="C110" s="733"/>
      <c r="D110" s="139"/>
      <c r="E110" s="866"/>
      <c r="F110" s="65"/>
      <c r="G110" s="65"/>
      <c r="H110" s="65"/>
      <c r="I110" s="65"/>
      <c r="J110" s="65"/>
      <c r="K110" s="65"/>
      <c r="L110" s="65"/>
      <c r="M110" s="932"/>
      <c r="N110" s="59"/>
      <c r="O110" s="66"/>
      <c r="P110" s="65"/>
      <c r="Q110" s="58"/>
      <c r="R110" s="58"/>
      <c r="S110" s="58"/>
      <c r="T110" s="58"/>
      <c r="U110" s="58"/>
      <c r="V110" s="58"/>
      <c r="W110" s="733"/>
      <c r="X110" s="78"/>
      <c r="Y110" s="78"/>
      <c r="Z110" s="922"/>
      <c r="AA110" s="72"/>
      <c r="AB110" s="72"/>
      <c r="AC110" s="12"/>
      <c r="AD110" s="12"/>
      <c r="AE110" s="12"/>
      <c r="AF110" s="12"/>
      <c r="AG110" s="155">
        <f t="shared" si="13"/>
        <v>1157.3000000000002</v>
      </c>
      <c r="AH110" s="155">
        <f t="shared" si="13"/>
        <v>1119.9000000000001</v>
      </c>
      <c r="AI110" s="146"/>
      <c r="AJ110" s="146"/>
      <c r="AK110" s="146"/>
      <c r="AL110" s="146"/>
      <c r="AM110" s="146"/>
      <c r="AN110" s="146"/>
      <c r="AO110" s="146">
        <f>SUM(AO105:AO109)</f>
        <v>1157.3000000000002</v>
      </c>
      <c r="AP110" s="146">
        <f>SUM(AP105:AP109)</f>
        <v>1119.9000000000001</v>
      </c>
      <c r="AQ110" s="154">
        <f t="shared" si="14"/>
        <v>1216.5999999999999</v>
      </c>
      <c r="AR110" s="148"/>
      <c r="AS110" s="148"/>
      <c r="AT110" s="148"/>
      <c r="AU110" s="148">
        <f>SUM(AU105:AU109)</f>
        <v>1216.5999999999999</v>
      </c>
      <c r="AV110" s="153">
        <f t="shared" si="22"/>
        <v>1216.5999999999999</v>
      </c>
      <c r="AW110" s="145"/>
      <c r="AX110" s="145"/>
      <c r="AY110" s="145"/>
      <c r="AZ110" s="145">
        <f>SUM(AZ105:AZ109)</f>
        <v>1216.5999999999999</v>
      </c>
      <c r="BA110" s="154">
        <f t="shared" si="25"/>
        <v>1216.5999999999999</v>
      </c>
      <c r="BB110" s="148"/>
      <c r="BC110" s="148"/>
      <c r="BD110" s="148"/>
      <c r="BE110" s="148">
        <f>SUM(BE105:BE109)</f>
        <v>1216.5999999999999</v>
      </c>
      <c r="BF110" s="154">
        <f>BG110+BH110+BI110+BJ110</f>
        <v>1216.5999999999999</v>
      </c>
      <c r="BG110" s="148"/>
      <c r="BH110" s="148"/>
      <c r="BI110" s="148"/>
      <c r="BJ110" s="148">
        <f>SUM(BJ105:BJ109)</f>
        <v>1216.5999999999999</v>
      </c>
    </row>
    <row r="111" spans="1:62" ht="39.75" customHeight="1">
      <c r="A111" s="993" t="s">
        <v>503</v>
      </c>
      <c r="B111" s="891">
        <v>6808</v>
      </c>
      <c r="C111" s="733"/>
      <c r="D111" s="65"/>
      <c r="E111" s="65"/>
      <c r="F111" s="65"/>
      <c r="G111" s="65"/>
      <c r="H111" s="65"/>
      <c r="I111" s="65"/>
      <c r="J111" s="65"/>
      <c r="K111" s="65"/>
      <c r="L111" s="65"/>
      <c r="M111" s="932"/>
      <c r="N111" s="65"/>
      <c r="O111" s="65"/>
      <c r="P111" s="65">
        <v>38</v>
      </c>
      <c r="Q111" s="58"/>
      <c r="R111" s="58"/>
      <c r="S111" s="58"/>
      <c r="T111" s="58"/>
      <c r="U111" s="58"/>
      <c r="V111" s="58"/>
      <c r="W111" s="733"/>
      <c r="X111" s="65"/>
      <c r="Y111" s="65"/>
      <c r="Z111" s="922"/>
      <c r="AA111" s="65"/>
      <c r="AB111" s="65"/>
      <c r="AC111" s="12"/>
      <c r="AD111" s="12" t="s">
        <v>491</v>
      </c>
      <c r="AE111" s="12" t="s">
        <v>271</v>
      </c>
      <c r="AF111" s="12">
        <v>120</v>
      </c>
      <c r="AG111" s="155">
        <f t="shared" si="13"/>
        <v>239.1</v>
      </c>
      <c r="AH111" s="155">
        <f t="shared" si="13"/>
        <v>211.6</v>
      </c>
      <c r="AI111" s="146"/>
      <c r="AJ111" s="146"/>
      <c r="AK111" s="146"/>
      <c r="AL111" s="146"/>
      <c r="AM111" s="146"/>
      <c r="AN111" s="146"/>
      <c r="AO111" s="146">
        <v>239.1</v>
      </c>
      <c r="AP111" s="155">
        <v>211.6</v>
      </c>
      <c r="AQ111" s="154">
        <f t="shared" si="14"/>
        <v>264.7</v>
      </c>
      <c r="AR111" s="148"/>
      <c r="AS111" s="148"/>
      <c r="AT111" s="148"/>
      <c r="AU111" s="148">
        <v>264.7</v>
      </c>
      <c r="AV111" s="153">
        <f t="shared" si="22"/>
        <v>264.7</v>
      </c>
      <c r="AW111" s="145"/>
      <c r="AX111" s="145"/>
      <c r="AY111" s="145"/>
      <c r="AZ111" s="145">
        <v>264.7</v>
      </c>
      <c r="BA111" s="154">
        <f t="shared" si="25"/>
        <v>264.7</v>
      </c>
      <c r="BB111" s="148"/>
      <c r="BC111" s="148"/>
      <c r="BD111" s="148"/>
      <c r="BE111" s="148">
        <v>264.7</v>
      </c>
      <c r="BF111" s="154">
        <f>BG111+BH111+BI111+BJ111</f>
        <v>264.7</v>
      </c>
      <c r="BG111" s="148"/>
      <c r="BH111" s="148"/>
      <c r="BI111" s="148"/>
      <c r="BJ111" s="148">
        <v>264.7</v>
      </c>
    </row>
    <row r="112" spans="1:62">
      <c r="A112" s="994"/>
      <c r="B112" s="892"/>
      <c r="C112" s="733"/>
      <c r="D112" s="65"/>
      <c r="E112" s="65"/>
      <c r="F112" s="65"/>
      <c r="G112" s="65"/>
      <c r="H112" s="65"/>
      <c r="I112" s="65"/>
      <c r="J112" s="65"/>
      <c r="K112" s="65"/>
      <c r="L112" s="65"/>
      <c r="M112" s="932"/>
      <c r="N112" s="65"/>
      <c r="O112" s="65"/>
      <c r="P112" s="65"/>
      <c r="Q112" s="58"/>
      <c r="R112" s="58"/>
      <c r="S112" s="58"/>
      <c r="T112" s="58"/>
      <c r="U112" s="58"/>
      <c r="V112" s="58"/>
      <c r="W112" s="733"/>
      <c r="X112" s="65"/>
      <c r="Y112" s="65"/>
      <c r="Z112" s="922"/>
      <c r="AA112" s="65"/>
      <c r="AB112" s="65"/>
      <c r="AC112" s="12"/>
      <c r="AD112" s="12" t="s">
        <v>491</v>
      </c>
      <c r="AE112" s="12" t="s">
        <v>271</v>
      </c>
      <c r="AF112" s="12">
        <v>129</v>
      </c>
      <c r="AG112" s="155">
        <f t="shared" si="13"/>
        <v>72.2</v>
      </c>
      <c r="AH112" s="155">
        <f t="shared" si="13"/>
        <v>57.5</v>
      </c>
      <c r="AI112" s="146"/>
      <c r="AJ112" s="146"/>
      <c r="AK112" s="146"/>
      <c r="AL112" s="146"/>
      <c r="AM112" s="146"/>
      <c r="AN112" s="146"/>
      <c r="AO112" s="146">
        <v>72.2</v>
      </c>
      <c r="AP112" s="155">
        <v>57.5</v>
      </c>
      <c r="AQ112" s="154">
        <f t="shared" si="14"/>
        <v>79.900000000000006</v>
      </c>
      <c r="AR112" s="148"/>
      <c r="AS112" s="148"/>
      <c r="AT112" s="148"/>
      <c r="AU112" s="148">
        <v>79.900000000000006</v>
      </c>
      <c r="AV112" s="153">
        <f t="shared" si="22"/>
        <v>79.900000000000006</v>
      </c>
      <c r="AW112" s="145"/>
      <c r="AX112" s="145"/>
      <c r="AY112" s="145"/>
      <c r="AZ112" s="145">
        <v>79.900000000000006</v>
      </c>
      <c r="BA112" s="154">
        <f t="shared" si="25"/>
        <v>79.900000000000006</v>
      </c>
      <c r="BB112" s="148"/>
      <c r="BC112" s="148"/>
      <c r="BD112" s="148"/>
      <c r="BE112" s="148">
        <v>79.900000000000006</v>
      </c>
      <c r="BF112" s="154">
        <f>BG112+BH112+BI112+BJ112</f>
        <v>79.900000000000006</v>
      </c>
      <c r="BG112" s="148"/>
      <c r="BH112" s="148"/>
      <c r="BI112" s="148"/>
      <c r="BJ112" s="148">
        <v>79.900000000000006</v>
      </c>
    </row>
    <row r="113" spans="1:62">
      <c r="A113" s="994"/>
      <c r="B113" s="892"/>
      <c r="C113" s="733"/>
      <c r="D113" s="65"/>
      <c r="E113" s="65"/>
      <c r="F113" s="65"/>
      <c r="G113" s="65"/>
      <c r="H113" s="65"/>
      <c r="I113" s="65"/>
      <c r="J113" s="65"/>
      <c r="K113" s="65"/>
      <c r="L113" s="65"/>
      <c r="M113" s="932"/>
      <c r="N113" s="65"/>
      <c r="O113" s="65"/>
      <c r="P113" s="65"/>
      <c r="Q113" s="58"/>
      <c r="R113" s="58"/>
      <c r="S113" s="58"/>
      <c r="T113" s="58"/>
      <c r="U113" s="58"/>
      <c r="V113" s="58"/>
      <c r="W113" s="733"/>
      <c r="X113" s="65"/>
      <c r="Y113" s="65"/>
      <c r="Z113" s="922"/>
      <c r="AA113" s="65"/>
      <c r="AB113" s="65"/>
      <c r="AC113" s="12"/>
      <c r="AD113" s="12" t="s">
        <v>491</v>
      </c>
      <c r="AE113" s="12" t="s">
        <v>271</v>
      </c>
      <c r="AF113" s="12">
        <v>240</v>
      </c>
      <c r="AG113" s="155"/>
      <c r="AH113" s="155">
        <f t="shared" si="13"/>
        <v>0</v>
      </c>
      <c r="AI113" s="146"/>
      <c r="AJ113" s="146"/>
      <c r="AK113" s="146"/>
      <c r="AL113" s="146"/>
      <c r="AM113" s="146"/>
      <c r="AN113" s="146"/>
      <c r="AO113" s="146"/>
      <c r="AP113" s="155"/>
      <c r="AQ113" s="154"/>
      <c r="AR113" s="148"/>
      <c r="AS113" s="148"/>
      <c r="AT113" s="148"/>
      <c r="AU113" s="148"/>
      <c r="AV113" s="153"/>
      <c r="AW113" s="145"/>
      <c r="AX113" s="145"/>
      <c r="AY113" s="145"/>
      <c r="AZ113" s="145"/>
      <c r="BA113" s="154"/>
      <c r="BB113" s="148"/>
      <c r="BC113" s="148"/>
      <c r="BD113" s="148"/>
      <c r="BE113" s="148"/>
      <c r="BF113" s="154"/>
      <c r="BG113" s="148"/>
      <c r="BH113" s="148"/>
      <c r="BI113" s="148"/>
      <c r="BJ113" s="148"/>
    </row>
    <row r="114" spans="1:62">
      <c r="A114" s="994"/>
      <c r="B114" s="892"/>
      <c r="C114" s="733"/>
      <c r="D114" s="65"/>
      <c r="E114" s="65"/>
      <c r="F114" s="65"/>
      <c r="G114" s="65"/>
      <c r="H114" s="65"/>
      <c r="I114" s="65"/>
      <c r="J114" s="65"/>
      <c r="K114" s="65"/>
      <c r="L114" s="65"/>
      <c r="M114" s="932"/>
      <c r="N114" s="65"/>
      <c r="O114" s="65"/>
      <c r="P114" s="65">
        <v>38</v>
      </c>
      <c r="Q114" s="58"/>
      <c r="R114" s="58"/>
      <c r="S114" s="58"/>
      <c r="T114" s="58"/>
      <c r="U114" s="58"/>
      <c r="V114" s="58"/>
      <c r="W114" s="733"/>
      <c r="X114" s="65"/>
      <c r="Y114" s="65"/>
      <c r="Z114" s="922"/>
      <c r="AA114" s="65"/>
      <c r="AB114" s="65"/>
      <c r="AC114" s="12"/>
      <c r="AD114" s="12" t="s">
        <v>491</v>
      </c>
      <c r="AE114" s="12" t="s">
        <v>270</v>
      </c>
      <c r="AF114" s="12" t="s">
        <v>246</v>
      </c>
      <c r="AG114" s="155">
        <f t="shared" si="13"/>
        <v>0</v>
      </c>
      <c r="AH114" s="155">
        <f t="shared" si="13"/>
        <v>0</v>
      </c>
      <c r="AI114" s="146"/>
      <c r="AJ114" s="146"/>
      <c r="AK114" s="146"/>
      <c r="AL114" s="146"/>
      <c r="AM114" s="146"/>
      <c r="AN114" s="146"/>
      <c r="AO114" s="146">
        <v>0</v>
      </c>
      <c r="AP114" s="155"/>
      <c r="AQ114" s="154">
        <f t="shared" si="14"/>
        <v>0</v>
      </c>
      <c r="AR114" s="148"/>
      <c r="AS114" s="148"/>
      <c r="AT114" s="148"/>
      <c r="AU114" s="148">
        <v>0</v>
      </c>
      <c r="AV114" s="153">
        <f t="shared" si="22"/>
        <v>0</v>
      </c>
      <c r="AW114" s="145"/>
      <c r="AX114" s="145"/>
      <c r="AY114" s="145"/>
      <c r="AZ114" s="145">
        <v>0</v>
      </c>
      <c r="BA114" s="154">
        <f>BB114+BC114+BD114+BE114</f>
        <v>0</v>
      </c>
      <c r="BB114" s="148"/>
      <c r="BC114" s="148"/>
      <c r="BD114" s="148"/>
      <c r="BE114" s="148">
        <v>0</v>
      </c>
      <c r="BF114" s="154">
        <f>BG114+BH114+BI114+BJ114</f>
        <v>0</v>
      </c>
      <c r="BG114" s="148"/>
      <c r="BH114" s="148"/>
      <c r="BI114" s="148"/>
      <c r="BJ114" s="148">
        <v>0</v>
      </c>
    </row>
    <row r="115" spans="1:62">
      <c r="A115" s="994"/>
      <c r="B115" s="892"/>
      <c r="C115" s="733"/>
      <c r="D115" s="65"/>
      <c r="E115" s="65"/>
      <c r="F115" s="65"/>
      <c r="G115" s="65"/>
      <c r="H115" s="65"/>
      <c r="I115" s="65"/>
      <c r="J115" s="65"/>
      <c r="K115" s="65"/>
      <c r="L115" s="65"/>
      <c r="M115" s="932"/>
      <c r="N115" s="65"/>
      <c r="O115" s="65"/>
      <c r="P115" s="65"/>
      <c r="Q115" s="58"/>
      <c r="R115" s="58"/>
      <c r="S115" s="58"/>
      <c r="T115" s="58"/>
      <c r="U115" s="58"/>
      <c r="V115" s="58"/>
      <c r="W115" s="733"/>
      <c r="X115" s="65"/>
      <c r="Y115" s="65"/>
      <c r="Z115" s="922"/>
      <c r="AA115" s="65"/>
      <c r="AB115" s="65"/>
      <c r="AC115" s="12"/>
      <c r="AD115" s="12" t="s">
        <v>491</v>
      </c>
      <c r="AE115" s="12" t="s">
        <v>270</v>
      </c>
      <c r="AF115" s="12">
        <v>850</v>
      </c>
      <c r="AG115" s="155">
        <f t="shared" si="13"/>
        <v>3.4</v>
      </c>
      <c r="AH115" s="155">
        <f t="shared" si="13"/>
        <v>3.4</v>
      </c>
      <c r="AI115" s="146"/>
      <c r="AJ115" s="146"/>
      <c r="AK115" s="146"/>
      <c r="AL115" s="146"/>
      <c r="AM115" s="146"/>
      <c r="AN115" s="146"/>
      <c r="AO115" s="146">
        <v>3.4</v>
      </c>
      <c r="AP115" s="155">
        <v>3.4</v>
      </c>
      <c r="AQ115" s="154">
        <f t="shared" si="14"/>
        <v>3.5</v>
      </c>
      <c r="AR115" s="148"/>
      <c r="AS115" s="148"/>
      <c r="AT115" s="148"/>
      <c r="AU115" s="148">
        <v>3.5</v>
      </c>
      <c r="AV115" s="153">
        <f t="shared" si="22"/>
        <v>3.5</v>
      </c>
      <c r="AW115" s="145"/>
      <c r="AX115" s="145"/>
      <c r="AY115" s="145"/>
      <c r="AZ115" s="145">
        <v>3.5</v>
      </c>
      <c r="BA115" s="154">
        <f>BB115+BC115+BD115+BE115</f>
        <v>3.5</v>
      </c>
      <c r="BB115" s="148"/>
      <c r="BC115" s="148"/>
      <c r="BD115" s="148"/>
      <c r="BE115" s="148">
        <v>3.5</v>
      </c>
      <c r="BF115" s="154">
        <f>BG115+BH115+BI115+BJ115</f>
        <v>3.5</v>
      </c>
      <c r="BG115" s="148"/>
      <c r="BH115" s="148"/>
      <c r="BI115" s="148"/>
      <c r="BJ115" s="148">
        <v>3.5</v>
      </c>
    </row>
    <row r="116" spans="1:62">
      <c r="A116" s="995"/>
      <c r="B116" s="893"/>
      <c r="C116" s="998"/>
      <c r="D116" s="65"/>
      <c r="E116" s="65"/>
      <c r="F116" s="65"/>
      <c r="G116" s="65"/>
      <c r="H116" s="65"/>
      <c r="I116" s="65"/>
      <c r="J116" s="65"/>
      <c r="K116" s="65"/>
      <c r="L116" s="65"/>
      <c r="M116" s="933"/>
      <c r="N116" s="65"/>
      <c r="O116" s="65"/>
      <c r="P116" s="65"/>
      <c r="Q116" s="58"/>
      <c r="R116" s="58"/>
      <c r="S116" s="58"/>
      <c r="T116" s="58"/>
      <c r="U116" s="58"/>
      <c r="V116" s="58"/>
      <c r="W116" s="998"/>
      <c r="X116" s="65"/>
      <c r="Y116" s="65"/>
      <c r="Z116" s="923"/>
      <c r="AA116" s="65"/>
      <c r="AB116" s="65"/>
      <c r="AC116" s="12"/>
      <c r="AD116" s="12"/>
      <c r="AE116" s="12"/>
      <c r="AF116" s="12"/>
      <c r="AG116" s="148">
        <f t="shared" ref="AG116:AU116" si="27">AG111+AG112+AG114+AG115</f>
        <v>314.7</v>
      </c>
      <c r="AH116" s="155">
        <f t="shared" si="13"/>
        <v>272.5</v>
      </c>
      <c r="AI116" s="148">
        <f t="shared" si="27"/>
        <v>0</v>
      </c>
      <c r="AJ116" s="148"/>
      <c r="AK116" s="148">
        <f t="shared" si="27"/>
        <v>0</v>
      </c>
      <c r="AL116" s="148"/>
      <c r="AM116" s="148">
        <f t="shared" si="27"/>
        <v>0</v>
      </c>
      <c r="AN116" s="148"/>
      <c r="AO116" s="148">
        <f t="shared" si="27"/>
        <v>314.7</v>
      </c>
      <c r="AP116" s="148">
        <f t="shared" si="27"/>
        <v>272.5</v>
      </c>
      <c r="AQ116" s="148">
        <f t="shared" si="27"/>
        <v>348.1</v>
      </c>
      <c r="AR116" s="148">
        <f t="shared" si="27"/>
        <v>0</v>
      </c>
      <c r="AS116" s="148">
        <f t="shared" si="27"/>
        <v>0</v>
      </c>
      <c r="AT116" s="148">
        <f t="shared" si="27"/>
        <v>0</v>
      </c>
      <c r="AU116" s="148">
        <f t="shared" si="27"/>
        <v>348.1</v>
      </c>
      <c r="AV116" s="145">
        <f t="shared" ref="AV116:BE116" si="28">AV111+AV112+AV114+AV115</f>
        <v>348.1</v>
      </c>
      <c r="AW116" s="145">
        <f t="shared" si="28"/>
        <v>0</v>
      </c>
      <c r="AX116" s="145">
        <f t="shared" si="28"/>
        <v>0</v>
      </c>
      <c r="AY116" s="145">
        <f t="shared" si="28"/>
        <v>0</v>
      </c>
      <c r="AZ116" s="145">
        <f t="shared" si="28"/>
        <v>348.1</v>
      </c>
      <c r="BA116" s="148">
        <f t="shared" si="28"/>
        <v>348.1</v>
      </c>
      <c r="BB116" s="148">
        <f t="shared" si="28"/>
        <v>0</v>
      </c>
      <c r="BC116" s="148">
        <f t="shared" si="28"/>
        <v>0</v>
      </c>
      <c r="BD116" s="148">
        <f t="shared" si="28"/>
        <v>0</v>
      </c>
      <c r="BE116" s="148">
        <f t="shared" si="28"/>
        <v>348.1</v>
      </c>
      <c r="BF116" s="148">
        <f>BF111+BF112+BF114+BF115</f>
        <v>348.1</v>
      </c>
      <c r="BG116" s="148">
        <f>BG111+BG112+BG114+BG115</f>
        <v>0</v>
      </c>
      <c r="BH116" s="148">
        <f>BH111+BH112+BH114+BH115</f>
        <v>0</v>
      </c>
      <c r="BI116" s="148">
        <f>BI111+BI112+BI114+BI115</f>
        <v>0</v>
      </c>
      <c r="BJ116" s="148">
        <f>BJ111+BJ112+BJ114+BJ115</f>
        <v>348.1</v>
      </c>
    </row>
    <row r="117" spans="1:62" ht="56.25" customHeight="1">
      <c r="A117" s="111" t="s">
        <v>443</v>
      </c>
      <c r="B117" s="14">
        <v>6813</v>
      </c>
      <c r="C117" s="57" t="s">
        <v>452</v>
      </c>
      <c r="D117" s="57" t="s">
        <v>243</v>
      </c>
      <c r="E117" s="57" t="s">
        <v>453</v>
      </c>
      <c r="F117" s="65"/>
      <c r="G117" s="65"/>
      <c r="H117" s="65"/>
      <c r="I117" s="65"/>
      <c r="J117" s="65"/>
      <c r="K117" s="65"/>
      <c r="L117" s="65"/>
      <c r="M117" s="73" t="s">
        <v>314</v>
      </c>
      <c r="N117" s="59" t="s">
        <v>284</v>
      </c>
      <c r="O117" s="66" t="s">
        <v>373</v>
      </c>
      <c r="P117" s="65">
        <v>38</v>
      </c>
      <c r="Q117" s="58"/>
      <c r="R117" s="58"/>
      <c r="S117" s="58"/>
      <c r="T117" s="58"/>
      <c r="U117" s="58"/>
      <c r="V117" s="58"/>
      <c r="W117" s="57" t="s">
        <v>357</v>
      </c>
      <c r="X117" s="57" t="s">
        <v>244</v>
      </c>
      <c r="Y117" s="57" t="s">
        <v>358</v>
      </c>
      <c r="Z117" s="72" t="s">
        <v>366</v>
      </c>
      <c r="AA117" s="72" t="s">
        <v>284</v>
      </c>
      <c r="AB117" s="72" t="s">
        <v>367</v>
      </c>
      <c r="AC117" s="12"/>
      <c r="AD117" s="12" t="s">
        <v>410</v>
      </c>
      <c r="AE117" s="12" t="s">
        <v>310</v>
      </c>
      <c r="AF117" s="12" t="s">
        <v>246</v>
      </c>
      <c r="AG117" s="155">
        <f t="shared" si="13"/>
        <v>0</v>
      </c>
      <c r="AH117" s="155">
        <f t="shared" si="13"/>
        <v>0</v>
      </c>
      <c r="AI117" s="146"/>
      <c r="AJ117" s="146"/>
      <c r="AK117" s="146"/>
      <c r="AL117" s="146"/>
      <c r="AM117" s="146"/>
      <c r="AN117" s="146"/>
      <c r="AO117" s="146"/>
      <c r="AP117" s="155"/>
      <c r="AQ117" s="154">
        <f t="shared" si="14"/>
        <v>0</v>
      </c>
      <c r="AR117" s="148"/>
      <c r="AS117" s="148"/>
      <c r="AT117" s="148"/>
      <c r="AU117" s="148">
        <v>0</v>
      </c>
      <c r="AV117" s="153">
        <f t="shared" ref="AV117:AV147" si="29">AW117+AX117+AY117+AZ117</f>
        <v>0</v>
      </c>
      <c r="AW117" s="145"/>
      <c r="AX117" s="145"/>
      <c r="AY117" s="145"/>
      <c r="AZ117" s="145"/>
      <c r="BA117" s="154">
        <f t="shared" ref="BA117:BA147" si="30">BB117+BC117+BD117+BE117</f>
        <v>0</v>
      </c>
      <c r="BB117" s="148"/>
      <c r="BC117" s="148"/>
      <c r="BD117" s="148"/>
      <c r="BE117" s="148"/>
      <c r="BF117" s="154">
        <f t="shared" ref="BF117:BF147" si="31">BG117+BH117+BI117+BJ117</f>
        <v>0</v>
      </c>
      <c r="BG117" s="148"/>
      <c r="BH117" s="148"/>
      <c r="BI117" s="148"/>
      <c r="BJ117" s="148"/>
    </row>
    <row r="118" spans="1:62" ht="79.5" customHeight="1">
      <c r="A118" s="169" t="s">
        <v>473</v>
      </c>
      <c r="B118" s="10">
        <v>6900</v>
      </c>
      <c r="C118" s="94" t="s">
        <v>234</v>
      </c>
      <c r="D118" s="92" t="s">
        <v>234</v>
      </c>
      <c r="E118" s="92" t="s">
        <v>234</v>
      </c>
      <c r="F118" s="92" t="s">
        <v>234</v>
      </c>
      <c r="G118" s="92" t="s">
        <v>234</v>
      </c>
      <c r="H118" s="92" t="s">
        <v>234</v>
      </c>
      <c r="I118" s="92" t="s">
        <v>234</v>
      </c>
      <c r="J118" s="92" t="s">
        <v>234</v>
      </c>
      <c r="K118" s="92" t="s">
        <v>234</v>
      </c>
      <c r="L118" s="92" t="s">
        <v>234</v>
      </c>
      <c r="M118" s="92" t="s">
        <v>234</v>
      </c>
      <c r="N118" s="92" t="s">
        <v>234</v>
      </c>
      <c r="O118" s="92" t="s">
        <v>234</v>
      </c>
      <c r="P118" s="92" t="s">
        <v>234</v>
      </c>
      <c r="Q118" s="93" t="s">
        <v>234</v>
      </c>
      <c r="R118" s="93" t="s">
        <v>234</v>
      </c>
      <c r="S118" s="93" t="s">
        <v>234</v>
      </c>
      <c r="T118" s="93" t="s">
        <v>234</v>
      </c>
      <c r="U118" s="93" t="s">
        <v>234</v>
      </c>
      <c r="V118" s="93" t="s">
        <v>234</v>
      </c>
      <c r="W118" s="93" t="s">
        <v>234</v>
      </c>
      <c r="X118" s="92" t="s">
        <v>234</v>
      </c>
      <c r="Y118" s="92" t="s">
        <v>234</v>
      </c>
      <c r="Z118" s="92" t="s">
        <v>234</v>
      </c>
      <c r="AA118" s="92" t="s">
        <v>234</v>
      </c>
      <c r="AB118" s="92" t="s">
        <v>234</v>
      </c>
      <c r="AC118" s="8" t="s">
        <v>234</v>
      </c>
      <c r="AD118" s="8" t="s">
        <v>234</v>
      </c>
      <c r="AE118" s="8"/>
      <c r="AF118" s="8"/>
      <c r="AG118" s="155">
        <f t="shared" si="13"/>
        <v>0</v>
      </c>
      <c r="AH118" s="155">
        <f t="shared" si="13"/>
        <v>0</v>
      </c>
      <c r="AI118" s="146"/>
      <c r="AJ118" s="146"/>
      <c r="AK118" s="146"/>
      <c r="AL118" s="146"/>
      <c r="AM118" s="146"/>
      <c r="AN118" s="146"/>
      <c r="AO118" s="146"/>
      <c r="AP118" s="155"/>
      <c r="AQ118" s="154">
        <f t="shared" si="14"/>
        <v>0</v>
      </c>
      <c r="AR118" s="148"/>
      <c r="AS118" s="148"/>
      <c r="AT118" s="148"/>
      <c r="AU118" s="148"/>
      <c r="AV118" s="153">
        <f t="shared" si="29"/>
        <v>0</v>
      </c>
      <c r="AW118" s="145"/>
      <c r="AX118" s="145"/>
      <c r="AY118" s="145"/>
      <c r="AZ118" s="145"/>
      <c r="BA118" s="154">
        <f t="shared" si="30"/>
        <v>0</v>
      </c>
      <c r="BB118" s="148"/>
      <c r="BC118" s="148"/>
      <c r="BD118" s="148"/>
      <c r="BE118" s="148"/>
      <c r="BF118" s="154">
        <f t="shared" si="31"/>
        <v>0</v>
      </c>
      <c r="BG118" s="148"/>
      <c r="BH118" s="148"/>
      <c r="BI118" s="148"/>
      <c r="BJ118" s="148"/>
    </row>
    <row r="119" spans="1:62" ht="45" hidden="1">
      <c r="A119" s="169" t="s">
        <v>474</v>
      </c>
      <c r="B119" s="14">
        <v>6901</v>
      </c>
      <c r="C119" s="94" t="s">
        <v>234</v>
      </c>
      <c r="D119" s="92" t="s">
        <v>234</v>
      </c>
      <c r="E119" s="92" t="s">
        <v>234</v>
      </c>
      <c r="F119" s="92" t="s">
        <v>234</v>
      </c>
      <c r="G119" s="92" t="s">
        <v>234</v>
      </c>
      <c r="H119" s="92" t="s">
        <v>234</v>
      </c>
      <c r="I119" s="92" t="s">
        <v>234</v>
      </c>
      <c r="J119" s="92" t="s">
        <v>234</v>
      </c>
      <c r="K119" s="92" t="s">
        <v>234</v>
      </c>
      <c r="L119" s="92" t="s">
        <v>234</v>
      </c>
      <c r="M119" s="92" t="s">
        <v>234</v>
      </c>
      <c r="N119" s="92" t="s">
        <v>234</v>
      </c>
      <c r="O119" s="92" t="s">
        <v>234</v>
      </c>
      <c r="P119" s="92" t="s">
        <v>234</v>
      </c>
      <c r="Q119" s="93" t="s">
        <v>234</v>
      </c>
      <c r="R119" s="93" t="s">
        <v>234</v>
      </c>
      <c r="S119" s="93" t="s">
        <v>234</v>
      </c>
      <c r="T119" s="93" t="s">
        <v>234</v>
      </c>
      <c r="U119" s="93" t="s">
        <v>234</v>
      </c>
      <c r="V119" s="93" t="s">
        <v>234</v>
      </c>
      <c r="W119" s="93" t="s">
        <v>234</v>
      </c>
      <c r="X119" s="92" t="s">
        <v>234</v>
      </c>
      <c r="Y119" s="92" t="s">
        <v>234</v>
      </c>
      <c r="Z119" s="92" t="s">
        <v>234</v>
      </c>
      <c r="AA119" s="92" t="s">
        <v>234</v>
      </c>
      <c r="AB119" s="92" t="s">
        <v>234</v>
      </c>
      <c r="AC119" s="8" t="s">
        <v>234</v>
      </c>
      <c r="AD119" s="8" t="s">
        <v>234</v>
      </c>
      <c r="AE119" s="8"/>
      <c r="AF119" s="8"/>
      <c r="AG119" s="155">
        <f t="shared" ref="AG119:AH160" si="32">AI119+AK119+AM119+AO119</f>
        <v>0</v>
      </c>
      <c r="AH119" s="155">
        <f t="shared" si="32"/>
        <v>0</v>
      </c>
      <c r="AI119" s="146"/>
      <c r="AJ119" s="146"/>
      <c r="AK119" s="146"/>
      <c r="AL119" s="146"/>
      <c r="AM119" s="146"/>
      <c r="AN119" s="146"/>
      <c r="AO119" s="146"/>
      <c r="AP119" s="155"/>
      <c r="AQ119" s="154">
        <f t="shared" ref="AQ119:AQ160" si="33">AR119+AS119+AT119+AU119</f>
        <v>0</v>
      </c>
      <c r="AR119" s="148"/>
      <c r="AS119" s="148"/>
      <c r="AT119" s="148"/>
      <c r="AU119" s="148"/>
      <c r="AV119" s="153">
        <f t="shared" si="29"/>
        <v>0</v>
      </c>
      <c r="AW119" s="145"/>
      <c r="AX119" s="145"/>
      <c r="AY119" s="145"/>
      <c r="AZ119" s="145"/>
      <c r="BA119" s="154">
        <f t="shared" si="30"/>
        <v>0</v>
      </c>
      <c r="BB119" s="148"/>
      <c r="BC119" s="148"/>
      <c r="BD119" s="148"/>
      <c r="BE119" s="148"/>
      <c r="BF119" s="154">
        <f t="shared" si="31"/>
        <v>0</v>
      </c>
      <c r="BG119" s="148"/>
      <c r="BH119" s="148"/>
      <c r="BI119" s="148"/>
      <c r="BJ119" s="148"/>
    </row>
    <row r="120" spans="1:62" ht="12" hidden="1" customHeight="1">
      <c r="A120" s="497" t="s">
        <v>415</v>
      </c>
      <c r="B120" s="15"/>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16"/>
      <c r="AD120" s="16"/>
      <c r="AE120" s="16"/>
      <c r="AF120" s="16"/>
      <c r="AG120" s="155">
        <f t="shared" si="32"/>
        <v>0</v>
      </c>
      <c r="AH120" s="155">
        <f t="shared" si="32"/>
        <v>0</v>
      </c>
      <c r="AI120" s="152"/>
      <c r="AJ120" s="152"/>
      <c r="AK120" s="152"/>
      <c r="AL120" s="152"/>
      <c r="AM120" s="152"/>
      <c r="AN120" s="152"/>
      <c r="AO120" s="152"/>
      <c r="AP120" s="158"/>
      <c r="AQ120" s="154">
        <f t="shared" si="33"/>
        <v>0</v>
      </c>
      <c r="AR120" s="151"/>
      <c r="AS120" s="151"/>
      <c r="AT120" s="151"/>
      <c r="AU120" s="151"/>
      <c r="AV120" s="153">
        <f t="shared" si="29"/>
        <v>0</v>
      </c>
      <c r="AW120" s="658"/>
      <c r="AX120" s="658"/>
      <c r="AY120" s="658"/>
      <c r="AZ120" s="658"/>
      <c r="BA120" s="154">
        <f t="shared" si="30"/>
        <v>0</v>
      </c>
      <c r="BB120" s="151"/>
      <c r="BC120" s="151"/>
      <c r="BD120" s="151"/>
      <c r="BE120" s="151"/>
      <c r="BF120" s="154">
        <f t="shared" si="31"/>
        <v>0</v>
      </c>
      <c r="BG120" s="151"/>
      <c r="BH120" s="151"/>
      <c r="BI120" s="151"/>
      <c r="BJ120" s="151"/>
    </row>
    <row r="121" spans="1:62" hidden="1">
      <c r="A121" s="498" t="s">
        <v>416</v>
      </c>
      <c r="B121" s="17"/>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18"/>
      <c r="AD121" s="18"/>
      <c r="AE121" s="18"/>
      <c r="AF121" s="18"/>
      <c r="AG121" s="155">
        <f t="shared" si="32"/>
        <v>0</v>
      </c>
      <c r="AH121" s="155">
        <f t="shared" si="32"/>
        <v>0</v>
      </c>
      <c r="AI121" s="155"/>
      <c r="AJ121" s="155"/>
      <c r="AK121" s="155"/>
      <c r="AL121" s="155"/>
      <c r="AM121" s="155"/>
      <c r="AN121" s="155"/>
      <c r="AO121" s="155"/>
      <c r="AP121" s="155"/>
      <c r="AQ121" s="154">
        <f t="shared" si="33"/>
        <v>0</v>
      </c>
      <c r="AR121" s="154"/>
      <c r="AS121" s="154"/>
      <c r="AT121" s="154"/>
      <c r="AU121" s="154"/>
      <c r="AV121" s="153">
        <f t="shared" si="29"/>
        <v>0</v>
      </c>
      <c r="AW121" s="153"/>
      <c r="AX121" s="153"/>
      <c r="AY121" s="153"/>
      <c r="AZ121" s="153"/>
      <c r="BA121" s="154">
        <f t="shared" si="30"/>
        <v>0</v>
      </c>
      <c r="BB121" s="154"/>
      <c r="BC121" s="154"/>
      <c r="BD121" s="154"/>
      <c r="BE121" s="154"/>
      <c r="BF121" s="154">
        <f t="shared" si="31"/>
        <v>0</v>
      </c>
      <c r="BG121" s="154"/>
      <c r="BH121" s="154"/>
      <c r="BI121" s="154"/>
      <c r="BJ121" s="154"/>
    </row>
    <row r="122" spans="1:62" hidden="1">
      <c r="A122" s="499" t="s">
        <v>444</v>
      </c>
      <c r="B122" s="14">
        <v>6908</v>
      </c>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12"/>
      <c r="AD122" s="12" t="s">
        <v>285</v>
      </c>
      <c r="AE122" s="12"/>
      <c r="AF122" s="12"/>
      <c r="AG122" s="155">
        <f t="shared" si="32"/>
        <v>0</v>
      </c>
      <c r="AH122" s="155">
        <f t="shared" si="32"/>
        <v>0</v>
      </c>
      <c r="AI122" s="146"/>
      <c r="AJ122" s="146"/>
      <c r="AK122" s="146"/>
      <c r="AL122" s="146"/>
      <c r="AM122" s="146"/>
      <c r="AN122" s="146"/>
      <c r="AO122" s="146"/>
      <c r="AP122" s="155"/>
      <c r="AQ122" s="154">
        <f t="shared" si="33"/>
        <v>0</v>
      </c>
      <c r="AR122" s="148"/>
      <c r="AS122" s="148"/>
      <c r="AT122" s="148"/>
      <c r="AU122" s="148"/>
      <c r="AV122" s="153">
        <f t="shared" si="29"/>
        <v>0</v>
      </c>
      <c r="AW122" s="145"/>
      <c r="AX122" s="145"/>
      <c r="AY122" s="145"/>
      <c r="AZ122" s="145"/>
      <c r="BA122" s="154">
        <f t="shared" si="30"/>
        <v>0</v>
      </c>
      <c r="BB122" s="148"/>
      <c r="BC122" s="148"/>
      <c r="BD122" s="148"/>
      <c r="BE122" s="148"/>
      <c r="BF122" s="154">
        <f t="shared" si="31"/>
        <v>0</v>
      </c>
      <c r="BG122" s="148"/>
      <c r="BH122" s="148"/>
      <c r="BI122" s="148"/>
      <c r="BJ122" s="148"/>
    </row>
    <row r="123" spans="1:62" ht="78.75" customHeight="1">
      <c r="A123" s="169" t="s">
        <v>197</v>
      </c>
      <c r="B123" s="14">
        <v>7000</v>
      </c>
      <c r="C123" s="94" t="s">
        <v>234</v>
      </c>
      <c r="D123" s="92" t="s">
        <v>234</v>
      </c>
      <c r="E123" s="92" t="s">
        <v>234</v>
      </c>
      <c r="F123" s="92" t="s">
        <v>234</v>
      </c>
      <c r="G123" s="92" t="s">
        <v>234</v>
      </c>
      <c r="H123" s="92" t="s">
        <v>234</v>
      </c>
      <c r="I123" s="92" t="s">
        <v>234</v>
      </c>
      <c r="J123" s="92" t="s">
        <v>234</v>
      </c>
      <c r="K123" s="92" t="s">
        <v>234</v>
      </c>
      <c r="L123" s="92" t="s">
        <v>234</v>
      </c>
      <c r="M123" s="92" t="s">
        <v>234</v>
      </c>
      <c r="N123" s="92" t="s">
        <v>234</v>
      </c>
      <c r="O123" s="92" t="s">
        <v>234</v>
      </c>
      <c r="P123" s="92" t="s">
        <v>234</v>
      </c>
      <c r="Q123" s="93" t="s">
        <v>234</v>
      </c>
      <c r="R123" s="93" t="s">
        <v>234</v>
      </c>
      <c r="S123" s="93" t="s">
        <v>234</v>
      </c>
      <c r="T123" s="93" t="s">
        <v>234</v>
      </c>
      <c r="U123" s="93" t="s">
        <v>234</v>
      </c>
      <c r="V123" s="93" t="s">
        <v>234</v>
      </c>
      <c r="W123" s="93" t="s">
        <v>234</v>
      </c>
      <c r="X123" s="92" t="s">
        <v>234</v>
      </c>
      <c r="Y123" s="92" t="s">
        <v>234</v>
      </c>
      <c r="Z123" s="92" t="s">
        <v>234</v>
      </c>
      <c r="AA123" s="92" t="s">
        <v>234</v>
      </c>
      <c r="AB123" s="92" t="s">
        <v>234</v>
      </c>
      <c r="AC123" s="8" t="s">
        <v>234</v>
      </c>
      <c r="AD123" s="8" t="s">
        <v>234</v>
      </c>
      <c r="AE123" s="8"/>
      <c r="AF123" s="8"/>
      <c r="AG123" s="155">
        <f t="shared" si="32"/>
        <v>0</v>
      </c>
      <c r="AH123" s="155">
        <f t="shared" si="32"/>
        <v>0</v>
      </c>
      <c r="AI123" s="146"/>
      <c r="AJ123" s="146"/>
      <c r="AK123" s="146"/>
      <c r="AL123" s="146"/>
      <c r="AM123" s="146"/>
      <c r="AN123" s="146"/>
      <c r="AO123" s="146"/>
      <c r="AP123" s="155"/>
      <c r="AQ123" s="154">
        <f t="shared" si="33"/>
        <v>0</v>
      </c>
      <c r="AR123" s="148"/>
      <c r="AS123" s="148"/>
      <c r="AT123" s="148"/>
      <c r="AU123" s="148"/>
      <c r="AV123" s="153">
        <f t="shared" si="29"/>
        <v>0</v>
      </c>
      <c r="AW123" s="145"/>
      <c r="AX123" s="145"/>
      <c r="AY123" s="145"/>
      <c r="AZ123" s="145"/>
      <c r="BA123" s="154">
        <f t="shared" si="30"/>
        <v>0</v>
      </c>
      <c r="BB123" s="148"/>
      <c r="BC123" s="148"/>
      <c r="BD123" s="148"/>
      <c r="BE123" s="148"/>
      <c r="BF123" s="154">
        <f t="shared" si="31"/>
        <v>0</v>
      </c>
      <c r="BG123" s="148"/>
      <c r="BH123" s="148"/>
      <c r="BI123" s="148"/>
      <c r="BJ123" s="148"/>
    </row>
    <row r="124" spans="1:62" ht="0.75" hidden="1" customHeight="1">
      <c r="A124" s="497" t="s">
        <v>415</v>
      </c>
      <c r="B124" s="15"/>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16"/>
      <c r="AD124" s="16"/>
      <c r="AE124" s="16"/>
      <c r="AF124" s="16"/>
      <c r="AG124" s="155">
        <f t="shared" si="32"/>
        <v>0</v>
      </c>
      <c r="AH124" s="155">
        <f t="shared" si="32"/>
        <v>0</v>
      </c>
      <c r="AI124" s="152"/>
      <c r="AJ124" s="152"/>
      <c r="AK124" s="152"/>
      <c r="AL124" s="152"/>
      <c r="AM124" s="152"/>
      <c r="AN124" s="152"/>
      <c r="AO124" s="152"/>
      <c r="AP124" s="158"/>
      <c r="AQ124" s="154">
        <f t="shared" si="33"/>
        <v>0</v>
      </c>
      <c r="AR124" s="151"/>
      <c r="AS124" s="151"/>
      <c r="AT124" s="151"/>
      <c r="AU124" s="151"/>
      <c r="AV124" s="153">
        <f t="shared" si="29"/>
        <v>0</v>
      </c>
      <c r="AW124" s="658"/>
      <c r="AX124" s="658"/>
      <c r="AY124" s="658"/>
      <c r="AZ124" s="658"/>
      <c r="BA124" s="154">
        <f t="shared" si="30"/>
        <v>0</v>
      </c>
      <c r="BB124" s="151"/>
      <c r="BC124" s="151"/>
      <c r="BD124" s="151"/>
      <c r="BE124" s="151"/>
      <c r="BF124" s="154">
        <f t="shared" si="31"/>
        <v>0</v>
      </c>
      <c r="BG124" s="151"/>
      <c r="BH124" s="151"/>
      <c r="BI124" s="151"/>
      <c r="BJ124" s="151"/>
    </row>
    <row r="125" spans="1:62" hidden="1">
      <c r="A125" s="498" t="s">
        <v>416</v>
      </c>
      <c r="B125" s="17"/>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18"/>
      <c r="AD125" s="18"/>
      <c r="AE125" s="18"/>
      <c r="AF125" s="18"/>
      <c r="AG125" s="155">
        <f t="shared" si="32"/>
        <v>0</v>
      </c>
      <c r="AH125" s="155">
        <f t="shared" si="32"/>
        <v>0</v>
      </c>
      <c r="AI125" s="155"/>
      <c r="AJ125" s="155"/>
      <c r="AK125" s="155"/>
      <c r="AL125" s="155"/>
      <c r="AM125" s="155"/>
      <c r="AN125" s="155"/>
      <c r="AO125" s="155"/>
      <c r="AP125" s="155"/>
      <c r="AQ125" s="154">
        <f t="shared" si="33"/>
        <v>0</v>
      </c>
      <c r="AR125" s="154"/>
      <c r="AS125" s="154"/>
      <c r="AT125" s="154"/>
      <c r="AU125" s="154"/>
      <c r="AV125" s="153">
        <f t="shared" si="29"/>
        <v>0</v>
      </c>
      <c r="AW125" s="153"/>
      <c r="AX125" s="153"/>
      <c r="AY125" s="153"/>
      <c r="AZ125" s="153"/>
      <c r="BA125" s="154">
        <f t="shared" si="30"/>
        <v>0</v>
      </c>
      <c r="BB125" s="154"/>
      <c r="BC125" s="154"/>
      <c r="BD125" s="154"/>
      <c r="BE125" s="154"/>
      <c r="BF125" s="154">
        <f t="shared" si="31"/>
        <v>0</v>
      </c>
      <c r="BG125" s="154"/>
      <c r="BH125" s="154"/>
      <c r="BI125" s="154"/>
      <c r="BJ125" s="154"/>
    </row>
    <row r="126" spans="1:62" hidden="1">
      <c r="A126" s="169" t="s">
        <v>416</v>
      </c>
      <c r="B126" s="14"/>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12"/>
      <c r="AD126" s="12"/>
      <c r="AE126" s="12"/>
      <c r="AF126" s="12"/>
      <c r="AG126" s="155">
        <f t="shared" si="32"/>
        <v>0</v>
      </c>
      <c r="AH126" s="155">
        <f t="shared" si="32"/>
        <v>0</v>
      </c>
      <c r="AI126" s="146"/>
      <c r="AJ126" s="146"/>
      <c r="AK126" s="146"/>
      <c r="AL126" s="146"/>
      <c r="AM126" s="146"/>
      <c r="AN126" s="146"/>
      <c r="AO126" s="146"/>
      <c r="AP126" s="155"/>
      <c r="AQ126" s="154">
        <f t="shared" si="33"/>
        <v>0</v>
      </c>
      <c r="AR126" s="148"/>
      <c r="AS126" s="148"/>
      <c r="AT126" s="148"/>
      <c r="AU126" s="148"/>
      <c r="AV126" s="153">
        <f t="shared" si="29"/>
        <v>0</v>
      </c>
      <c r="AW126" s="145"/>
      <c r="AX126" s="145"/>
      <c r="AY126" s="145"/>
      <c r="AZ126" s="145"/>
      <c r="BA126" s="154">
        <f t="shared" si="30"/>
        <v>0</v>
      </c>
      <c r="BB126" s="148"/>
      <c r="BC126" s="148"/>
      <c r="BD126" s="148"/>
      <c r="BE126" s="148"/>
      <c r="BF126" s="154">
        <f t="shared" si="31"/>
        <v>0</v>
      </c>
      <c r="BG126" s="148"/>
      <c r="BH126" s="148"/>
      <c r="BI126" s="148"/>
      <c r="BJ126" s="148"/>
    </row>
    <row r="127" spans="1:62" ht="0.75" customHeight="1">
      <c r="A127" s="503" t="s">
        <v>359</v>
      </c>
      <c r="B127" s="14">
        <v>7100</v>
      </c>
      <c r="C127" s="65"/>
      <c r="D127" s="65"/>
      <c r="E127" s="65"/>
      <c r="F127" s="65"/>
      <c r="G127" s="65"/>
      <c r="H127" s="65"/>
      <c r="I127" s="65"/>
      <c r="J127" s="65"/>
      <c r="K127" s="65"/>
      <c r="L127" s="65"/>
      <c r="M127" s="65"/>
      <c r="N127" s="65"/>
      <c r="O127" s="65"/>
      <c r="P127" s="65"/>
      <c r="Q127" s="58"/>
      <c r="R127" s="58"/>
      <c r="S127" s="58"/>
      <c r="T127" s="58"/>
      <c r="U127" s="58"/>
      <c r="V127" s="58"/>
      <c r="W127" s="58"/>
      <c r="X127" s="65"/>
      <c r="Y127" s="65"/>
      <c r="Z127" s="65"/>
      <c r="AA127" s="65"/>
      <c r="AB127" s="65"/>
      <c r="AC127" s="12"/>
      <c r="AD127" s="12"/>
      <c r="AE127" s="12"/>
      <c r="AF127" s="12"/>
      <c r="AG127" s="155">
        <f t="shared" si="32"/>
        <v>0</v>
      </c>
      <c r="AH127" s="155">
        <f t="shared" si="32"/>
        <v>0</v>
      </c>
      <c r="AI127" s="146"/>
      <c r="AJ127" s="146"/>
      <c r="AK127" s="146"/>
      <c r="AL127" s="146"/>
      <c r="AM127" s="146"/>
      <c r="AN127" s="146"/>
      <c r="AO127" s="146"/>
      <c r="AP127" s="155"/>
      <c r="AQ127" s="154">
        <f t="shared" si="33"/>
        <v>0</v>
      </c>
      <c r="AR127" s="148"/>
      <c r="AS127" s="148"/>
      <c r="AT127" s="148"/>
      <c r="AU127" s="148"/>
      <c r="AV127" s="153">
        <f t="shared" si="29"/>
        <v>0</v>
      </c>
      <c r="AW127" s="145"/>
      <c r="AX127" s="145"/>
      <c r="AY127" s="145"/>
      <c r="AZ127" s="145"/>
      <c r="BA127" s="154">
        <f t="shared" si="30"/>
        <v>0</v>
      </c>
      <c r="BB127" s="148"/>
      <c r="BC127" s="148"/>
      <c r="BD127" s="148"/>
      <c r="BE127" s="148"/>
      <c r="BF127" s="154">
        <f t="shared" si="31"/>
        <v>0</v>
      </c>
      <c r="BG127" s="148"/>
      <c r="BH127" s="148"/>
      <c r="BI127" s="148"/>
      <c r="BJ127" s="148"/>
    </row>
    <row r="128" spans="1:62" ht="33.75" hidden="1">
      <c r="A128" s="503" t="s">
        <v>360</v>
      </c>
      <c r="B128" s="14">
        <v>7101</v>
      </c>
      <c r="C128" s="65"/>
      <c r="D128" s="65"/>
      <c r="E128" s="65"/>
      <c r="F128" s="65"/>
      <c r="G128" s="65"/>
      <c r="H128" s="65"/>
      <c r="I128" s="65"/>
      <c r="J128" s="65"/>
      <c r="K128" s="65"/>
      <c r="L128" s="65"/>
      <c r="M128" s="65"/>
      <c r="N128" s="65"/>
      <c r="O128" s="65"/>
      <c r="P128" s="65"/>
      <c r="Q128" s="58"/>
      <c r="R128" s="58"/>
      <c r="S128" s="58"/>
      <c r="T128" s="58"/>
      <c r="U128" s="58"/>
      <c r="V128" s="58"/>
      <c r="W128" s="58"/>
      <c r="X128" s="65"/>
      <c r="Y128" s="65"/>
      <c r="Z128" s="65"/>
      <c r="AA128" s="65"/>
      <c r="AB128" s="65"/>
      <c r="AC128" s="12"/>
      <c r="AD128" s="1"/>
      <c r="AE128" s="12"/>
      <c r="AF128" s="12"/>
      <c r="AG128" s="155">
        <f t="shared" si="32"/>
        <v>0</v>
      </c>
      <c r="AH128" s="155">
        <f t="shared" si="32"/>
        <v>0</v>
      </c>
      <c r="AI128" s="146"/>
      <c r="AJ128" s="146"/>
      <c r="AK128" s="146"/>
      <c r="AL128" s="146"/>
      <c r="AM128" s="146"/>
      <c r="AN128" s="146"/>
      <c r="AO128" s="146"/>
      <c r="AP128" s="155"/>
      <c r="AQ128" s="154">
        <f t="shared" si="33"/>
        <v>0</v>
      </c>
      <c r="AR128" s="148"/>
      <c r="AS128" s="148"/>
      <c r="AT128" s="148"/>
      <c r="AU128" s="148"/>
      <c r="AV128" s="153">
        <f t="shared" si="29"/>
        <v>0</v>
      </c>
      <c r="AW128" s="145"/>
      <c r="AX128" s="145"/>
      <c r="AY128" s="145"/>
      <c r="AZ128" s="145"/>
      <c r="BA128" s="154">
        <f t="shared" si="30"/>
        <v>0</v>
      </c>
      <c r="BB128" s="148"/>
      <c r="BC128" s="148"/>
      <c r="BD128" s="148"/>
      <c r="BE128" s="148"/>
      <c r="BF128" s="154">
        <f t="shared" si="31"/>
        <v>0</v>
      </c>
      <c r="BG128" s="148"/>
      <c r="BH128" s="148"/>
      <c r="BI128" s="148"/>
      <c r="BJ128" s="148"/>
    </row>
    <row r="129" spans="1:62" ht="67.5" hidden="1">
      <c r="A129" s="169" t="s">
        <v>198</v>
      </c>
      <c r="B129" s="14">
        <v>7200</v>
      </c>
      <c r="C129" s="94" t="s">
        <v>234</v>
      </c>
      <c r="D129" s="92" t="s">
        <v>234</v>
      </c>
      <c r="E129" s="92" t="s">
        <v>234</v>
      </c>
      <c r="F129" s="92" t="s">
        <v>234</v>
      </c>
      <c r="G129" s="92" t="s">
        <v>234</v>
      </c>
      <c r="H129" s="92" t="s">
        <v>234</v>
      </c>
      <c r="I129" s="92" t="s">
        <v>234</v>
      </c>
      <c r="J129" s="92" t="s">
        <v>234</v>
      </c>
      <c r="K129" s="92" t="s">
        <v>234</v>
      </c>
      <c r="L129" s="92" t="s">
        <v>234</v>
      </c>
      <c r="M129" s="92" t="s">
        <v>234</v>
      </c>
      <c r="N129" s="92" t="s">
        <v>234</v>
      </c>
      <c r="O129" s="92" t="s">
        <v>234</v>
      </c>
      <c r="P129" s="92" t="s">
        <v>234</v>
      </c>
      <c r="Q129" s="93" t="s">
        <v>234</v>
      </c>
      <c r="R129" s="93" t="s">
        <v>234</v>
      </c>
      <c r="S129" s="93" t="s">
        <v>234</v>
      </c>
      <c r="T129" s="93" t="s">
        <v>234</v>
      </c>
      <c r="U129" s="93" t="s">
        <v>234</v>
      </c>
      <c r="V129" s="93" t="s">
        <v>234</v>
      </c>
      <c r="W129" s="93" t="s">
        <v>234</v>
      </c>
      <c r="X129" s="92" t="s">
        <v>234</v>
      </c>
      <c r="Y129" s="92" t="s">
        <v>234</v>
      </c>
      <c r="Z129" s="92" t="s">
        <v>234</v>
      </c>
      <c r="AA129" s="92" t="s">
        <v>234</v>
      </c>
      <c r="AB129" s="92" t="s">
        <v>234</v>
      </c>
      <c r="AC129" s="8" t="s">
        <v>234</v>
      </c>
      <c r="AD129" s="8" t="s">
        <v>234</v>
      </c>
      <c r="AE129" s="8"/>
      <c r="AF129" s="8"/>
      <c r="AG129" s="155">
        <f t="shared" si="32"/>
        <v>0</v>
      </c>
      <c r="AH129" s="155">
        <f t="shared" si="32"/>
        <v>0</v>
      </c>
      <c r="AI129" s="146"/>
      <c r="AJ129" s="146"/>
      <c r="AK129" s="146"/>
      <c r="AL129" s="146"/>
      <c r="AM129" s="146"/>
      <c r="AN129" s="146"/>
      <c r="AO129" s="146"/>
      <c r="AP129" s="155"/>
      <c r="AQ129" s="154">
        <f t="shared" si="33"/>
        <v>0</v>
      </c>
      <c r="AR129" s="148"/>
      <c r="AS129" s="148"/>
      <c r="AT129" s="148"/>
      <c r="AU129" s="148"/>
      <c r="AV129" s="153">
        <f t="shared" si="29"/>
        <v>0</v>
      </c>
      <c r="AW129" s="145"/>
      <c r="AX129" s="145"/>
      <c r="AY129" s="145"/>
      <c r="AZ129" s="145"/>
      <c r="BA129" s="154">
        <f t="shared" si="30"/>
        <v>0</v>
      </c>
      <c r="BB129" s="148"/>
      <c r="BC129" s="148"/>
      <c r="BD129" s="148"/>
      <c r="BE129" s="148"/>
      <c r="BF129" s="154">
        <f t="shared" si="31"/>
        <v>0</v>
      </c>
      <c r="BG129" s="148"/>
      <c r="BH129" s="148"/>
      <c r="BI129" s="148"/>
      <c r="BJ129" s="148"/>
    </row>
    <row r="130" spans="1:62" hidden="1">
      <c r="A130" s="112" t="s">
        <v>415</v>
      </c>
      <c r="B130" s="15"/>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16"/>
      <c r="AD130" s="16"/>
      <c r="AE130" s="16"/>
      <c r="AF130" s="16"/>
      <c r="AG130" s="155">
        <f t="shared" si="32"/>
        <v>0</v>
      </c>
      <c r="AH130" s="155">
        <f t="shared" si="32"/>
        <v>0</v>
      </c>
      <c r="AI130" s="152"/>
      <c r="AJ130" s="152"/>
      <c r="AK130" s="152"/>
      <c r="AL130" s="152"/>
      <c r="AM130" s="152"/>
      <c r="AN130" s="152"/>
      <c r="AO130" s="152"/>
      <c r="AP130" s="158"/>
      <c r="AQ130" s="154">
        <f t="shared" si="33"/>
        <v>0</v>
      </c>
      <c r="AR130" s="151"/>
      <c r="AS130" s="151"/>
      <c r="AT130" s="151"/>
      <c r="AU130" s="151"/>
      <c r="AV130" s="153">
        <f t="shared" si="29"/>
        <v>0</v>
      </c>
      <c r="AW130" s="658"/>
      <c r="AX130" s="658"/>
      <c r="AY130" s="658"/>
      <c r="AZ130" s="658"/>
      <c r="BA130" s="154">
        <f t="shared" si="30"/>
        <v>0</v>
      </c>
      <c r="BB130" s="151"/>
      <c r="BC130" s="151"/>
      <c r="BD130" s="151"/>
      <c r="BE130" s="151"/>
      <c r="BF130" s="154">
        <f t="shared" si="31"/>
        <v>0</v>
      </c>
      <c r="BG130" s="151"/>
      <c r="BH130" s="151"/>
      <c r="BI130" s="151"/>
      <c r="BJ130" s="151"/>
    </row>
    <row r="131" spans="1:62" hidden="1">
      <c r="A131" s="113" t="s">
        <v>416</v>
      </c>
      <c r="B131" s="17"/>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18"/>
      <c r="AD131" s="18"/>
      <c r="AE131" s="18"/>
      <c r="AF131" s="18"/>
      <c r="AG131" s="155">
        <f t="shared" si="32"/>
        <v>0</v>
      </c>
      <c r="AH131" s="155">
        <f t="shared" si="32"/>
        <v>0</v>
      </c>
      <c r="AI131" s="155"/>
      <c r="AJ131" s="155"/>
      <c r="AK131" s="155"/>
      <c r="AL131" s="155"/>
      <c r="AM131" s="155"/>
      <c r="AN131" s="155"/>
      <c r="AO131" s="155"/>
      <c r="AP131" s="155"/>
      <c r="AQ131" s="154">
        <f t="shared" si="33"/>
        <v>0</v>
      </c>
      <c r="AR131" s="154"/>
      <c r="AS131" s="154"/>
      <c r="AT131" s="154"/>
      <c r="AU131" s="154"/>
      <c r="AV131" s="153">
        <f t="shared" si="29"/>
        <v>0</v>
      </c>
      <c r="AW131" s="153"/>
      <c r="AX131" s="153"/>
      <c r="AY131" s="153"/>
      <c r="AZ131" s="153"/>
      <c r="BA131" s="154">
        <f t="shared" si="30"/>
        <v>0</v>
      </c>
      <c r="BB131" s="154"/>
      <c r="BC131" s="154"/>
      <c r="BD131" s="154"/>
      <c r="BE131" s="154"/>
      <c r="BF131" s="154">
        <f t="shared" si="31"/>
        <v>0</v>
      </c>
      <c r="BG131" s="154"/>
      <c r="BH131" s="154"/>
      <c r="BI131" s="154"/>
      <c r="BJ131" s="154"/>
    </row>
    <row r="132" spans="1:62" hidden="1">
      <c r="A132" s="111" t="s">
        <v>416</v>
      </c>
      <c r="B132" s="14"/>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12"/>
      <c r="AD132" s="12"/>
      <c r="AE132" s="12"/>
      <c r="AF132" s="12"/>
      <c r="AG132" s="155">
        <f t="shared" si="32"/>
        <v>0</v>
      </c>
      <c r="AH132" s="155">
        <f t="shared" si="32"/>
        <v>0</v>
      </c>
      <c r="AI132" s="146"/>
      <c r="AJ132" s="146"/>
      <c r="AK132" s="146"/>
      <c r="AL132" s="146"/>
      <c r="AM132" s="146"/>
      <c r="AN132" s="146"/>
      <c r="AO132" s="146"/>
      <c r="AP132" s="155"/>
      <c r="AQ132" s="154">
        <f t="shared" si="33"/>
        <v>0</v>
      </c>
      <c r="AR132" s="148"/>
      <c r="AS132" s="148"/>
      <c r="AT132" s="148"/>
      <c r="AU132" s="148"/>
      <c r="AV132" s="153">
        <f t="shared" si="29"/>
        <v>0</v>
      </c>
      <c r="AW132" s="145"/>
      <c r="AX132" s="145"/>
      <c r="AY132" s="145"/>
      <c r="AZ132" s="145"/>
      <c r="BA132" s="154">
        <f t="shared" si="30"/>
        <v>0</v>
      </c>
      <c r="BB132" s="148"/>
      <c r="BC132" s="148"/>
      <c r="BD132" s="148"/>
      <c r="BE132" s="148"/>
      <c r="BF132" s="154">
        <f t="shared" si="31"/>
        <v>0</v>
      </c>
      <c r="BG132" s="148"/>
      <c r="BH132" s="148"/>
      <c r="BI132" s="148"/>
      <c r="BJ132" s="148"/>
    </row>
    <row r="133" spans="1:62" s="40" customFormat="1" ht="132">
      <c r="A133" s="116" t="s">
        <v>203</v>
      </c>
      <c r="B133" s="37">
        <v>7300</v>
      </c>
      <c r="C133" s="95" t="s">
        <v>234</v>
      </c>
      <c r="D133" s="75" t="s">
        <v>234</v>
      </c>
      <c r="E133" s="75" t="s">
        <v>234</v>
      </c>
      <c r="F133" s="75" t="s">
        <v>234</v>
      </c>
      <c r="G133" s="75" t="s">
        <v>234</v>
      </c>
      <c r="H133" s="75" t="s">
        <v>234</v>
      </c>
      <c r="I133" s="75" t="s">
        <v>234</v>
      </c>
      <c r="J133" s="75" t="s">
        <v>234</v>
      </c>
      <c r="K133" s="75" t="s">
        <v>234</v>
      </c>
      <c r="L133" s="75" t="s">
        <v>234</v>
      </c>
      <c r="M133" s="75" t="s">
        <v>234</v>
      </c>
      <c r="N133" s="75" t="s">
        <v>234</v>
      </c>
      <c r="O133" s="75" t="s">
        <v>234</v>
      </c>
      <c r="P133" s="75" t="s">
        <v>234</v>
      </c>
      <c r="Q133" s="76" t="s">
        <v>234</v>
      </c>
      <c r="R133" s="76" t="s">
        <v>234</v>
      </c>
      <c r="S133" s="76" t="s">
        <v>234</v>
      </c>
      <c r="T133" s="76" t="s">
        <v>234</v>
      </c>
      <c r="U133" s="76" t="s">
        <v>234</v>
      </c>
      <c r="V133" s="76" t="s">
        <v>234</v>
      </c>
      <c r="W133" s="76" t="s">
        <v>234</v>
      </c>
      <c r="X133" s="75" t="s">
        <v>234</v>
      </c>
      <c r="Y133" s="75" t="s">
        <v>234</v>
      </c>
      <c r="Z133" s="75" t="s">
        <v>234</v>
      </c>
      <c r="AA133" s="75" t="s">
        <v>234</v>
      </c>
      <c r="AB133" s="75" t="s">
        <v>234</v>
      </c>
      <c r="AC133" s="38" t="s">
        <v>234</v>
      </c>
      <c r="AD133" s="38" t="s">
        <v>234</v>
      </c>
      <c r="AE133" s="38"/>
      <c r="AF133" s="38"/>
      <c r="AG133" s="161">
        <f t="shared" si="32"/>
        <v>98.2</v>
      </c>
      <c r="AH133" s="155">
        <f t="shared" si="32"/>
        <v>98.2</v>
      </c>
      <c r="AI133" s="150">
        <f t="shared" ref="AI133:AT133" si="34">AI134+AI144</f>
        <v>98.2</v>
      </c>
      <c r="AJ133" s="150">
        <f t="shared" si="34"/>
        <v>98.2</v>
      </c>
      <c r="AK133" s="150">
        <f t="shared" si="34"/>
        <v>0</v>
      </c>
      <c r="AL133" s="150"/>
      <c r="AM133" s="150">
        <f t="shared" si="34"/>
        <v>0</v>
      </c>
      <c r="AN133" s="150"/>
      <c r="AO133" s="150"/>
      <c r="AP133" s="161"/>
      <c r="AQ133" s="160">
        <f t="shared" si="33"/>
        <v>103.6</v>
      </c>
      <c r="AR133" s="149">
        <f t="shared" si="34"/>
        <v>103.6</v>
      </c>
      <c r="AS133" s="149">
        <f t="shared" si="34"/>
        <v>0</v>
      </c>
      <c r="AT133" s="149">
        <f t="shared" si="34"/>
        <v>0</v>
      </c>
      <c r="AU133" s="149"/>
      <c r="AV133" s="162">
        <f t="shared" si="29"/>
        <v>105.7</v>
      </c>
      <c r="AW133" s="657">
        <f>AW134+AW144</f>
        <v>105.7</v>
      </c>
      <c r="AX133" s="657">
        <f>AX134+AX144</f>
        <v>0</v>
      </c>
      <c r="AY133" s="657">
        <f>AY134+AY144</f>
        <v>0</v>
      </c>
      <c r="AZ133" s="657"/>
      <c r="BA133" s="160">
        <f t="shared" si="30"/>
        <v>110.60000000000001</v>
      </c>
      <c r="BB133" s="149">
        <f>BB134+BB144</f>
        <v>110.60000000000001</v>
      </c>
      <c r="BC133" s="149">
        <f>BC134+BC144</f>
        <v>0</v>
      </c>
      <c r="BD133" s="149">
        <f>BD134+BD144</f>
        <v>0</v>
      </c>
      <c r="BE133" s="149"/>
      <c r="BF133" s="160">
        <f t="shared" si="31"/>
        <v>110.60000000000001</v>
      </c>
      <c r="BG133" s="149">
        <f>BG134+BG144</f>
        <v>110.60000000000001</v>
      </c>
      <c r="BH133" s="149">
        <f>BH134+BH144</f>
        <v>0</v>
      </c>
      <c r="BI133" s="149">
        <f>BI134+BI144</f>
        <v>0</v>
      </c>
      <c r="BJ133" s="149"/>
    </row>
    <row r="134" spans="1:62" ht="36">
      <c r="A134" s="111" t="s">
        <v>356</v>
      </c>
      <c r="B134" s="14">
        <v>7301</v>
      </c>
      <c r="C134" s="96" t="s">
        <v>234</v>
      </c>
      <c r="D134" s="92" t="s">
        <v>234</v>
      </c>
      <c r="E134" s="92" t="s">
        <v>234</v>
      </c>
      <c r="F134" s="92" t="s">
        <v>234</v>
      </c>
      <c r="G134" s="92" t="s">
        <v>234</v>
      </c>
      <c r="H134" s="92" t="s">
        <v>234</v>
      </c>
      <c r="I134" s="92" t="s">
        <v>234</v>
      </c>
      <c r="J134" s="92" t="s">
        <v>234</v>
      </c>
      <c r="K134" s="92" t="s">
        <v>234</v>
      </c>
      <c r="L134" s="92" t="s">
        <v>234</v>
      </c>
      <c r="M134" s="92" t="s">
        <v>234</v>
      </c>
      <c r="N134" s="92" t="s">
        <v>234</v>
      </c>
      <c r="O134" s="92" t="s">
        <v>234</v>
      </c>
      <c r="P134" s="92" t="s">
        <v>234</v>
      </c>
      <c r="Q134" s="93" t="s">
        <v>234</v>
      </c>
      <c r="R134" s="93" t="s">
        <v>234</v>
      </c>
      <c r="S134" s="93" t="s">
        <v>234</v>
      </c>
      <c r="T134" s="93" t="s">
        <v>234</v>
      </c>
      <c r="U134" s="93" t="s">
        <v>234</v>
      </c>
      <c r="V134" s="93" t="s">
        <v>234</v>
      </c>
      <c r="W134" s="93" t="s">
        <v>234</v>
      </c>
      <c r="X134" s="92" t="s">
        <v>234</v>
      </c>
      <c r="Y134" s="92" t="s">
        <v>234</v>
      </c>
      <c r="Z134" s="92" t="s">
        <v>234</v>
      </c>
      <c r="AA134" s="92" t="s">
        <v>234</v>
      </c>
      <c r="AB134" s="92" t="s">
        <v>234</v>
      </c>
      <c r="AC134" s="8" t="s">
        <v>234</v>
      </c>
      <c r="AD134" s="8" t="s">
        <v>234</v>
      </c>
      <c r="AE134" s="8"/>
      <c r="AF134" s="8"/>
      <c r="AG134" s="155">
        <f t="shared" si="32"/>
        <v>98.2</v>
      </c>
      <c r="AH134" s="155">
        <f t="shared" si="32"/>
        <v>98.2</v>
      </c>
      <c r="AI134" s="146">
        <f t="shared" ref="AI134:AT134" si="35">AI137+AI142</f>
        <v>98.2</v>
      </c>
      <c r="AJ134" s="146">
        <f t="shared" si="35"/>
        <v>98.2</v>
      </c>
      <c r="AK134" s="146">
        <f>AK137+AK142</f>
        <v>0</v>
      </c>
      <c r="AL134" s="146"/>
      <c r="AM134" s="146">
        <f t="shared" si="35"/>
        <v>0</v>
      </c>
      <c r="AN134" s="146"/>
      <c r="AO134" s="146"/>
      <c r="AP134" s="155"/>
      <c r="AQ134" s="154">
        <f t="shared" si="33"/>
        <v>103.6</v>
      </c>
      <c r="AR134" s="148">
        <f t="shared" si="35"/>
        <v>103.6</v>
      </c>
      <c r="AS134" s="148">
        <f t="shared" si="35"/>
        <v>0</v>
      </c>
      <c r="AT134" s="148">
        <f t="shared" si="35"/>
        <v>0</v>
      </c>
      <c r="AU134" s="148"/>
      <c r="AV134" s="153">
        <f t="shared" si="29"/>
        <v>105.7</v>
      </c>
      <c r="AW134" s="145">
        <f>AW137+AW142</f>
        <v>105.7</v>
      </c>
      <c r="AX134" s="145">
        <f>AX137+AX142</f>
        <v>0</v>
      </c>
      <c r="AY134" s="145">
        <f>AY137+AY142</f>
        <v>0</v>
      </c>
      <c r="AZ134" s="145"/>
      <c r="BA134" s="154">
        <f t="shared" si="30"/>
        <v>110.60000000000001</v>
      </c>
      <c r="BB134" s="148">
        <f>BB137+BB142</f>
        <v>110.60000000000001</v>
      </c>
      <c r="BC134" s="148">
        <f>BC137+BC142</f>
        <v>0</v>
      </c>
      <c r="BD134" s="148">
        <f>BD137+BD142</f>
        <v>0</v>
      </c>
      <c r="BE134" s="148"/>
      <c r="BF134" s="154">
        <f t="shared" si="31"/>
        <v>110.60000000000001</v>
      </c>
      <c r="BG134" s="148">
        <f>BG137+BG142</f>
        <v>110.60000000000001</v>
      </c>
      <c r="BH134" s="148">
        <f>BH137+BH142</f>
        <v>0</v>
      </c>
      <c r="BI134" s="148">
        <f>BI137+BI142</f>
        <v>0</v>
      </c>
      <c r="BJ134" s="148"/>
    </row>
    <row r="135" spans="1:62" hidden="1">
      <c r="A135" s="112" t="s">
        <v>415</v>
      </c>
      <c r="B135" s="15"/>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16"/>
      <c r="AD135" s="16"/>
      <c r="AE135" s="16"/>
      <c r="AF135" s="16"/>
      <c r="AG135" s="155">
        <f t="shared" si="32"/>
        <v>0</v>
      </c>
      <c r="AH135" s="155">
        <f t="shared" si="32"/>
        <v>0</v>
      </c>
      <c r="AI135" s="152"/>
      <c r="AJ135" s="152"/>
      <c r="AK135" s="152"/>
      <c r="AL135" s="152"/>
      <c r="AM135" s="152"/>
      <c r="AN135" s="152"/>
      <c r="AO135" s="152"/>
      <c r="AP135" s="158"/>
      <c r="AQ135" s="154">
        <f t="shared" si="33"/>
        <v>0</v>
      </c>
      <c r="AR135" s="151"/>
      <c r="AS135" s="151"/>
      <c r="AT135" s="151"/>
      <c r="AU135" s="151"/>
      <c r="AV135" s="153">
        <f t="shared" si="29"/>
        <v>0</v>
      </c>
      <c r="AW135" s="658"/>
      <c r="AX135" s="658"/>
      <c r="AY135" s="658"/>
      <c r="AZ135" s="658"/>
      <c r="BA135" s="154">
        <f t="shared" si="30"/>
        <v>0</v>
      </c>
      <c r="BB135" s="151"/>
      <c r="BC135" s="151"/>
      <c r="BD135" s="151"/>
      <c r="BE135" s="151"/>
      <c r="BF135" s="154">
        <f t="shared" si="31"/>
        <v>0</v>
      </c>
      <c r="BG135" s="151"/>
      <c r="BH135" s="151"/>
      <c r="BI135" s="151"/>
      <c r="BJ135" s="151"/>
    </row>
    <row r="136" spans="1:62" hidden="1">
      <c r="A136" s="113" t="s">
        <v>416</v>
      </c>
      <c r="B136" s="17"/>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18"/>
      <c r="AD136" s="18"/>
      <c r="AE136" s="18"/>
      <c r="AF136" s="18"/>
      <c r="AG136" s="155">
        <f t="shared" si="32"/>
        <v>0</v>
      </c>
      <c r="AH136" s="155">
        <f t="shared" si="32"/>
        <v>0</v>
      </c>
      <c r="AI136" s="155"/>
      <c r="AJ136" s="155"/>
      <c r="AK136" s="155"/>
      <c r="AL136" s="155"/>
      <c r="AM136" s="155"/>
      <c r="AN136" s="155"/>
      <c r="AO136" s="155"/>
      <c r="AP136" s="155"/>
      <c r="AQ136" s="154">
        <f t="shared" si="33"/>
        <v>0</v>
      </c>
      <c r="AR136" s="154"/>
      <c r="AS136" s="154"/>
      <c r="AT136" s="154"/>
      <c r="AU136" s="154"/>
      <c r="AV136" s="153">
        <f t="shared" si="29"/>
        <v>0</v>
      </c>
      <c r="AW136" s="153"/>
      <c r="AX136" s="153"/>
      <c r="AY136" s="153"/>
      <c r="AZ136" s="153"/>
      <c r="BA136" s="154">
        <f t="shared" si="30"/>
        <v>0</v>
      </c>
      <c r="BB136" s="154"/>
      <c r="BC136" s="154"/>
      <c r="BD136" s="154"/>
      <c r="BE136" s="154"/>
      <c r="BF136" s="154">
        <f t="shared" si="31"/>
        <v>0</v>
      </c>
      <c r="BG136" s="154"/>
      <c r="BH136" s="154"/>
      <c r="BI136" s="154"/>
      <c r="BJ136" s="154"/>
    </row>
    <row r="137" spans="1:62" ht="27.75" customHeight="1">
      <c r="A137" s="890" t="s">
        <v>450</v>
      </c>
      <c r="B137" s="891">
        <v>7304</v>
      </c>
      <c r="C137" s="738" t="s">
        <v>405</v>
      </c>
      <c r="D137" s="735" t="s">
        <v>284</v>
      </c>
      <c r="E137" s="722" t="s">
        <v>406</v>
      </c>
      <c r="F137" s="58"/>
      <c r="G137" s="58"/>
      <c r="H137" s="58"/>
      <c r="I137" s="58"/>
      <c r="J137" s="58"/>
      <c r="K137" s="58"/>
      <c r="L137" s="58"/>
      <c r="M137" s="931" t="s">
        <v>372</v>
      </c>
      <c r="N137" s="59" t="s">
        <v>284</v>
      </c>
      <c r="O137" s="59" t="s">
        <v>373</v>
      </c>
      <c r="P137" s="58">
        <v>29</v>
      </c>
      <c r="Q137" s="58"/>
      <c r="R137" s="58"/>
      <c r="S137" s="58"/>
      <c r="T137" s="58"/>
      <c r="U137" s="58"/>
      <c r="V137" s="58"/>
      <c r="W137" s="738" t="s">
        <v>344</v>
      </c>
      <c r="X137" s="735" t="s">
        <v>235</v>
      </c>
      <c r="Y137" s="735" t="s">
        <v>469</v>
      </c>
      <c r="Z137" s="981" t="s">
        <v>499</v>
      </c>
      <c r="AA137" s="921" t="s">
        <v>284</v>
      </c>
      <c r="AB137" s="921" t="s">
        <v>368</v>
      </c>
      <c r="AC137" s="18"/>
      <c r="AD137" s="18" t="s">
        <v>411</v>
      </c>
      <c r="AE137" s="18"/>
      <c r="AF137" s="18"/>
      <c r="AG137" s="155">
        <f t="shared" si="32"/>
        <v>98.2</v>
      </c>
      <c r="AH137" s="155">
        <f t="shared" si="32"/>
        <v>98.2</v>
      </c>
      <c r="AI137" s="155">
        <f>AI138+AI139</f>
        <v>98.2</v>
      </c>
      <c r="AJ137" s="155">
        <f>AJ138+AJ139</f>
        <v>98.2</v>
      </c>
      <c r="AK137" s="155"/>
      <c r="AL137" s="155"/>
      <c r="AM137" s="155"/>
      <c r="AN137" s="155"/>
      <c r="AO137" s="155"/>
      <c r="AP137" s="155"/>
      <c r="AQ137" s="154">
        <f t="shared" si="33"/>
        <v>103.6</v>
      </c>
      <c r="AR137" s="154">
        <f>AR138+AR139</f>
        <v>103.6</v>
      </c>
      <c r="AS137" s="154"/>
      <c r="AT137" s="154"/>
      <c r="AU137" s="154"/>
      <c r="AV137" s="153">
        <f t="shared" si="29"/>
        <v>105.7</v>
      </c>
      <c r="AW137" s="153">
        <f>AW138+AW139</f>
        <v>105.7</v>
      </c>
      <c r="AX137" s="153"/>
      <c r="AY137" s="153"/>
      <c r="AZ137" s="153"/>
      <c r="BA137" s="154">
        <f t="shared" si="30"/>
        <v>110.60000000000001</v>
      </c>
      <c r="BB137" s="154">
        <f>BB138+BB139</f>
        <v>110.60000000000001</v>
      </c>
      <c r="BC137" s="154"/>
      <c r="BD137" s="154"/>
      <c r="BE137" s="154"/>
      <c r="BF137" s="154">
        <f t="shared" si="31"/>
        <v>110.60000000000001</v>
      </c>
      <c r="BG137" s="154">
        <f>BG138+BG139</f>
        <v>110.60000000000001</v>
      </c>
      <c r="BH137" s="154"/>
      <c r="BI137" s="154"/>
      <c r="BJ137" s="154"/>
    </row>
    <row r="138" spans="1:62">
      <c r="A138" s="888"/>
      <c r="B138" s="892"/>
      <c r="C138" s="739"/>
      <c r="D138" s="736"/>
      <c r="E138" s="723"/>
      <c r="F138" s="58"/>
      <c r="G138" s="58"/>
      <c r="H138" s="58"/>
      <c r="I138" s="58"/>
      <c r="J138" s="58"/>
      <c r="K138" s="58"/>
      <c r="L138" s="58"/>
      <c r="M138" s="932"/>
      <c r="N138" s="59"/>
      <c r="O138" s="59"/>
      <c r="P138" s="58"/>
      <c r="Q138" s="58"/>
      <c r="R138" s="58"/>
      <c r="S138" s="58"/>
      <c r="T138" s="58"/>
      <c r="U138" s="58"/>
      <c r="V138" s="58"/>
      <c r="W138" s="739"/>
      <c r="X138" s="736"/>
      <c r="Y138" s="736"/>
      <c r="Z138" s="981"/>
      <c r="AA138" s="922"/>
      <c r="AB138" s="922"/>
      <c r="AC138" s="18"/>
      <c r="AD138" s="18" t="s">
        <v>411</v>
      </c>
      <c r="AE138" s="18" t="s">
        <v>274</v>
      </c>
      <c r="AF138" s="18" t="s">
        <v>266</v>
      </c>
      <c r="AG138" s="155">
        <f t="shared" si="32"/>
        <v>98.2</v>
      </c>
      <c r="AH138" s="155">
        <f t="shared" si="32"/>
        <v>98.2</v>
      </c>
      <c r="AI138" s="155">
        <v>98.2</v>
      </c>
      <c r="AJ138" s="155">
        <v>98.2</v>
      </c>
      <c r="AK138" s="155"/>
      <c r="AL138" s="155"/>
      <c r="AM138" s="155"/>
      <c r="AN138" s="155"/>
      <c r="AO138" s="155"/>
      <c r="AP138" s="155"/>
      <c r="AQ138" s="154">
        <f t="shared" si="33"/>
        <v>100</v>
      </c>
      <c r="AR138" s="154">
        <v>100</v>
      </c>
      <c r="AS138" s="154"/>
      <c r="AT138" s="154"/>
      <c r="AU138" s="154"/>
      <c r="AV138" s="153">
        <f t="shared" si="29"/>
        <v>105</v>
      </c>
      <c r="AW138" s="153">
        <v>105</v>
      </c>
      <c r="AX138" s="153"/>
      <c r="AY138" s="153"/>
      <c r="AZ138" s="153"/>
      <c r="BA138" s="154">
        <f t="shared" si="30"/>
        <v>107.9</v>
      </c>
      <c r="BB138" s="154">
        <v>107.9</v>
      </c>
      <c r="BC138" s="154"/>
      <c r="BD138" s="154"/>
      <c r="BE138" s="154"/>
      <c r="BF138" s="154">
        <f t="shared" si="31"/>
        <v>107.9</v>
      </c>
      <c r="BG138" s="154">
        <v>107.9</v>
      </c>
      <c r="BH138" s="154"/>
      <c r="BI138" s="154"/>
      <c r="BJ138" s="154"/>
    </row>
    <row r="139" spans="1:62" ht="118.5" customHeight="1" thickBot="1">
      <c r="A139" s="889"/>
      <c r="B139" s="893"/>
      <c r="C139" s="869"/>
      <c r="D139" s="877"/>
      <c r="E139" s="868"/>
      <c r="F139" s="58"/>
      <c r="G139" s="58"/>
      <c r="H139" s="58"/>
      <c r="I139" s="58"/>
      <c r="J139" s="58"/>
      <c r="K139" s="58"/>
      <c r="L139" s="58"/>
      <c r="M139" s="933"/>
      <c r="N139" s="59"/>
      <c r="O139" s="59"/>
      <c r="P139" s="58"/>
      <c r="Q139" s="58"/>
      <c r="R139" s="58"/>
      <c r="S139" s="58"/>
      <c r="T139" s="58"/>
      <c r="U139" s="58"/>
      <c r="V139" s="58"/>
      <c r="W139" s="869"/>
      <c r="X139" s="877"/>
      <c r="Y139" s="877"/>
      <c r="Z139" s="981"/>
      <c r="AA139" s="922"/>
      <c r="AB139" s="922"/>
      <c r="AC139" s="21"/>
      <c r="AD139" s="21" t="s">
        <v>411</v>
      </c>
      <c r="AE139" s="18" t="s">
        <v>274</v>
      </c>
      <c r="AF139" s="18" t="s">
        <v>272</v>
      </c>
      <c r="AG139" s="155">
        <f t="shared" si="32"/>
        <v>0</v>
      </c>
      <c r="AH139" s="155">
        <f t="shared" si="32"/>
        <v>0</v>
      </c>
      <c r="AI139" s="155">
        <v>0</v>
      </c>
      <c r="AJ139" s="155"/>
      <c r="AK139" s="155"/>
      <c r="AL139" s="155"/>
      <c r="AM139" s="155"/>
      <c r="AN139" s="155"/>
      <c r="AO139" s="155"/>
      <c r="AP139" s="155"/>
      <c r="AQ139" s="154">
        <f t="shared" si="33"/>
        <v>3.6</v>
      </c>
      <c r="AR139" s="154">
        <v>3.6</v>
      </c>
      <c r="AS139" s="154"/>
      <c r="AT139" s="154"/>
      <c r="AU139" s="154"/>
      <c r="AV139" s="153">
        <f t="shared" si="29"/>
        <v>0.7</v>
      </c>
      <c r="AW139" s="153">
        <v>0.7</v>
      </c>
      <c r="AX139" s="153"/>
      <c r="AY139" s="153"/>
      <c r="AZ139" s="153"/>
      <c r="BA139" s="154">
        <f t="shared" si="30"/>
        <v>2.7</v>
      </c>
      <c r="BB139" s="154">
        <v>2.7</v>
      </c>
      <c r="BC139" s="154"/>
      <c r="BD139" s="154"/>
      <c r="BE139" s="154"/>
      <c r="BF139" s="154">
        <f t="shared" si="31"/>
        <v>2.7</v>
      </c>
      <c r="BG139" s="154">
        <v>2.7</v>
      </c>
      <c r="BH139" s="154"/>
      <c r="BI139" s="154"/>
      <c r="BJ139" s="154"/>
    </row>
    <row r="140" spans="1:62" ht="23.25" customHeight="1" thickBot="1">
      <c r="A140" s="124" t="s">
        <v>319</v>
      </c>
      <c r="B140" s="17">
        <v>7400</v>
      </c>
      <c r="C140" s="97"/>
      <c r="D140" s="57"/>
      <c r="E140" s="57"/>
      <c r="F140" s="58"/>
      <c r="G140" s="58"/>
      <c r="H140" s="58"/>
      <c r="I140" s="58"/>
      <c r="J140" s="58"/>
      <c r="K140" s="58"/>
      <c r="L140" s="58"/>
      <c r="M140" s="60"/>
      <c r="N140" s="59"/>
      <c r="O140" s="59"/>
      <c r="P140" s="58"/>
      <c r="Q140" s="58"/>
      <c r="R140" s="58"/>
      <c r="S140" s="58"/>
      <c r="T140" s="58"/>
      <c r="U140" s="58"/>
      <c r="V140" s="58"/>
      <c r="W140" s="97"/>
      <c r="X140" s="57"/>
      <c r="Y140" s="64"/>
      <c r="Z140" s="86"/>
      <c r="AA140" s="86"/>
      <c r="AB140" s="86"/>
      <c r="AC140" s="12"/>
      <c r="AD140" s="12"/>
      <c r="AE140" s="18"/>
      <c r="AF140" s="18"/>
      <c r="AG140" s="155">
        <f t="shared" si="32"/>
        <v>0</v>
      </c>
      <c r="AH140" s="155">
        <f t="shared" si="32"/>
        <v>0</v>
      </c>
      <c r="AI140" s="155"/>
      <c r="AJ140" s="155"/>
      <c r="AK140" s="155">
        <v>0</v>
      </c>
      <c r="AL140" s="155"/>
      <c r="AM140" s="155"/>
      <c r="AN140" s="155"/>
      <c r="AO140" s="155"/>
      <c r="AP140" s="155"/>
      <c r="AQ140" s="154">
        <f t="shared" si="33"/>
        <v>0</v>
      </c>
      <c r="AR140" s="154"/>
      <c r="AS140" s="154">
        <v>0</v>
      </c>
      <c r="AT140" s="154"/>
      <c r="AU140" s="154"/>
      <c r="AV140" s="153">
        <f t="shared" si="29"/>
        <v>0</v>
      </c>
      <c r="AW140" s="153"/>
      <c r="AX140" s="153">
        <v>0</v>
      </c>
      <c r="AY140" s="153"/>
      <c r="AZ140" s="153"/>
      <c r="BA140" s="154">
        <f t="shared" si="30"/>
        <v>0</v>
      </c>
      <c r="BB140" s="154"/>
      <c r="BC140" s="154">
        <v>0</v>
      </c>
      <c r="BD140" s="154"/>
      <c r="BE140" s="154"/>
      <c r="BF140" s="154">
        <f t="shared" si="31"/>
        <v>0</v>
      </c>
      <c r="BG140" s="154"/>
      <c r="BH140" s="154">
        <v>0</v>
      </c>
      <c r="BI140" s="154"/>
      <c r="BJ140" s="154"/>
    </row>
    <row r="141" spans="1:62" hidden="1">
      <c r="A141" s="125"/>
      <c r="B141" s="17"/>
      <c r="C141" s="97"/>
      <c r="D141" s="57"/>
      <c r="E141" s="57"/>
      <c r="F141" s="58"/>
      <c r="G141" s="58"/>
      <c r="H141" s="58"/>
      <c r="I141" s="58"/>
      <c r="J141" s="58"/>
      <c r="K141" s="58"/>
      <c r="L141" s="58"/>
      <c r="M141" s="60"/>
      <c r="N141" s="59"/>
      <c r="O141" s="59"/>
      <c r="P141" s="58"/>
      <c r="Q141" s="58"/>
      <c r="R141" s="58"/>
      <c r="S141" s="58"/>
      <c r="T141" s="58"/>
      <c r="U141" s="58"/>
      <c r="V141" s="58"/>
      <c r="W141" s="97"/>
      <c r="X141" s="57"/>
      <c r="Y141" s="57"/>
      <c r="Z141" s="62"/>
      <c r="AA141" s="62"/>
      <c r="AB141" s="62"/>
      <c r="AC141" s="18"/>
      <c r="AD141" s="18"/>
      <c r="AE141" s="18"/>
      <c r="AF141" s="18"/>
      <c r="AG141" s="155">
        <f t="shared" si="32"/>
        <v>0</v>
      </c>
      <c r="AH141" s="155">
        <f t="shared" si="32"/>
        <v>0</v>
      </c>
      <c r="AI141" s="155"/>
      <c r="AJ141" s="155"/>
      <c r="AK141" s="155"/>
      <c r="AL141" s="155"/>
      <c r="AM141" s="155"/>
      <c r="AN141" s="155"/>
      <c r="AO141" s="155"/>
      <c r="AP141" s="155"/>
      <c r="AQ141" s="154">
        <f t="shared" si="33"/>
        <v>0</v>
      </c>
      <c r="AR141" s="154"/>
      <c r="AS141" s="154"/>
      <c r="AT141" s="154"/>
      <c r="AU141" s="154"/>
      <c r="AV141" s="153">
        <f t="shared" si="29"/>
        <v>0</v>
      </c>
      <c r="AW141" s="153"/>
      <c r="AX141" s="153"/>
      <c r="AY141" s="153"/>
      <c r="AZ141" s="153"/>
      <c r="BA141" s="154">
        <f t="shared" si="30"/>
        <v>0</v>
      </c>
      <c r="BB141" s="154"/>
      <c r="BC141" s="154"/>
      <c r="BD141" s="154"/>
      <c r="BE141" s="154"/>
      <c r="BF141" s="154">
        <f t="shared" si="31"/>
        <v>0</v>
      </c>
      <c r="BG141" s="154"/>
      <c r="BH141" s="154"/>
      <c r="BI141" s="154"/>
      <c r="BJ141" s="154"/>
    </row>
    <row r="142" spans="1:62" ht="123.75" customHeight="1">
      <c r="A142" s="111" t="s">
        <v>361</v>
      </c>
      <c r="B142" s="17">
        <v>7454</v>
      </c>
      <c r="C142" s="57" t="s">
        <v>452</v>
      </c>
      <c r="D142" s="57" t="s">
        <v>245</v>
      </c>
      <c r="E142" s="57" t="s">
        <v>453</v>
      </c>
      <c r="F142" s="58"/>
      <c r="G142" s="58"/>
      <c r="H142" s="58"/>
      <c r="I142" s="58"/>
      <c r="J142" s="58"/>
      <c r="K142" s="58"/>
      <c r="L142" s="58"/>
      <c r="M142" s="63" t="s">
        <v>342</v>
      </c>
      <c r="N142" s="65" t="s">
        <v>284</v>
      </c>
      <c r="O142" s="59" t="s">
        <v>343</v>
      </c>
      <c r="P142" s="58">
        <v>17</v>
      </c>
      <c r="Q142" s="58"/>
      <c r="R142" s="58"/>
      <c r="S142" s="58"/>
      <c r="T142" s="58"/>
      <c r="U142" s="58"/>
      <c r="V142" s="58"/>
      <c r="W142" s="57" t="s">
        <v>344</v>
      </c>
      <c r="X142" s="57" t="s">
        <v>235</v>
      </c>
      <c r="Y142" s="57" t="s">
        <v>469</v>
      </c>
      <c r="Z142" s="79" t="s">
        <v>477</v>
      </c>
      <c r="AA142" s="80" t="s">
        <v>418</v>
      </c>
      <c r="AB142" s="80" t="s">
        <v>478</v>
      </c>
      <c r="AC142" s="18"/>
      <c r="AD142" s="18" t="s">
        <v>483</v>
      </c>
      <c r="AE142" s="18" t="s">
        <v>273</v>
      </c>
      <c r="AF142" s="18" t="s">
        <v>246</v>
      </c>
      <c r="AG142" s="155">
        <f t="shared" si="32"/>
        <v>0</v>
      </c>
      <c r="AH142" s="155">
        <f t="shared" si="32"/>
        <v>0</v>
      </c>
      <c r="AI142" s="155"/>
      <c r="AJ142" s="155"/>
      <c r="AK142" s="155">
        <v>0</v>
      </c>
      <c r="AL142" s="155"/>
      <c r="AM142" s="155"/>
      <c r="AN142" s="155"/>
      <c r="AO142" s="155"/>
      <c r="AP142" s="155"/>
      <c r="AQ142" s="154">
        <f t="shared" si="33"/>
        <v>0</v>
      </c>
      <c r="AR142" s="154"/>
      <c r="AS142" s="154">
        <v>0</v>
      </c>
      <c r="AT142" s="154"/>
      <c r="AU142" s="154"/>
      <c r="AV142" s="153">
        <f t="shared" si="29"/>
        <v>0</v>
      </c>
      <c r="AW142" s="153"/>
      <c r="AX142" s="153">
        <v>0</v>
      </c>
      <c r="AY142" s="153"/>
      <c r="AZ142" s="153"/>
      <c r="BA142" s="154">
        <f t="shared" si="30"/>
        <v>0</v>
      </c>
      <c r="BB142" s="154"/>
      <c r="BC142" s="154">
        <v>0</v>
      </c>
      <c r="BD142" s="154"/>
      <c r="BE142" s="154"/>
      <c r="BF142" s="154">
        <f t="shared" si="31"/>
        <v>0</v>
      </c>
      <c r="BG142" s="154"/>
      <c r="BH142" s="154">
        <v>0</v>
      </c>
      <c r="BI142" s="154"/>
      <c r="BJ142" s="154"/>
    </row>
    <row r="143" spans="1:62" ht="31.5" hidden="1" customHeight="1">
      <c r="A143" s="111"/>
      <c r="B143" s="14"/>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12"/>
      <c r="AD143" s="12"/>
      <c r="AE143" s="12"/>
      <c r="AF143" s="12"/>
      <c r="AG143" s="155">
        <f t="shared" si="32"/>
        <v>0</v>
      </c>
      <c r="AH143" s="155">
        <f t="shared" si="32"/>
        <v>0</v>
      </c>
      <c r="AI143" s="146"/>
      <c r="AJ143" s="146"/>
      <c r="AK143" s="146"/>
      <c r="AL143" s="146"/>
      <c r="AM143" s="146"/>
      <c r="AN143" s="146"/>
      <c r="AO143" s="146"/>
      <c r="AP143" s="155"/>
      <c r="AQ143" s="154">
        <f t="shared" si="33"/>
        <v>0</v>
      </c>
      <c r="AR143" s="148"/>
      <c r="AS143" s="148"/>
      <c r="AT143" s="148"/>
      <c r="AU143" s="148"/>
      <c r="AV143" s="153">
        <f t="shared" si="29"/>
        <v>0</v>
      </c>
      <c r="AW143" s="145"/>
      <c r="AX143" s="145"/>
      <c r="AY143" s="145"/>
      <c r="AZ143" s="145"/>
      <c r="BA143" s="154">
        <f t="shared" si="30"/>
        <v>0</v>
      </c>
      <c r="BB143" s="148"/>
      <c r="BC143" s="148"/>
      <c r="BD143" s="148"/>
      <c r="BE143" s="148"/>
      <c r="BF143" s="154">
        <f t="shared" si="31"/>
        <v>0</v>
      </c>
      <c r="BG143" s="148"/>
      <c r="BH143" s="148"/>
      <c r="BI143" s="148"/>
      <c r="BJ143" s="148"/>
    </row>
    <row r="144" spans="1:62" ht="36">
      <c r="A144" s="111" t="s">
        <v>204</v>
      </c>
      <c r="B144" s="14">
        <v>7500</v>
      </c>
      <c r="C144" s="96" t="s">
        <v>234</v>
      </c>
      <c r="D144" s="92" t="s">
        <v>234</v>
      </c>
      <c r="E144" s="92" t="s">
        <v>234</v>
      </c>
      <c r="F144" s="92" t="s">
        <v>234</v>
      </c>
      <c r="G144" s="92" t="s">
        <v>234</v>
      </c>
      <c r="H144" s="92" t="s">
        <v>234</v>
      </c>
      <c r="I144" s="92" t="s">
        <v>234</v>
      </c>
      <c r="J144" s="92" t="s">
        <v>234</v>
      </c>
      <c r="K144" s="92" t="s">
        <v>234</v>
      </c>
      <c r="L144" s="92" t="s">
        <v>234</v>
      </c>
      <c r="M144" s="92" t="s">
        <v>234</v>
      </c>
      <c r="N144" s="92" t="s">
        <v>234</v>
      </c>
      <c r="O144" s="92" t="s">
        <v>234</v>
      </c>
      <c r="P144" s="92" t="s">
        <v>234</v>
      </c>
      <c r="Q144" s="93" t="s">
        <v>234</v>
      </c>
      <c r="R144" s="93" t="s">
        <v>234</v>
      </c>
      <c r="S144" s="93" t="s">
        <v>234</v>
      </c>
      <c r="T144" s="93" t="s">
        <v>234</v>
      </c>
      <c r="U144" s="93" t="s">
        <v>234</v>
      </c>
      <c r="V144" s="93" t="s">
        <v>234</v>
      </c>
      <c r="W144" s="93" t="s">
        <v>234</v>
      </c>
      <c r="X144" s="92" t="s">
        <v>234</v>
      </c>
      <c r="Y144" s="92" t="s">
        <v>234</v>
      </c>
      <c r="Z144" s="92" t="s">
        <v>234</v>
      </c>
      <c r="AA144" s="92" t="s">
        <v>234</v>
      </c>
      <c r="AB144" s="92" t="s">
        <v>234</v>
      </c>
      <c r="AC144" s="8" t="s">
        <v>234</v>
      </c>
      <c r="AD144" s="8" t="s">
        <v>234</v>
      </c>
      <c r="AE144" s="8"/>
      <c r="AF144" s="8"/>
      <c r="AG144" s="155">
        <f t="shared" si="32"/>
        <v>0</v>
      </c>
      <c r="AH144" s="155">
        <f t="shared" si="32"/>
        <v>0</v>
      </c>
      <c r="AI144" s="146"/>
      <c r="AJ144" s="146"/>
      <c r="AK144" s="146"/>
      <c r="AL144" s="146"/>
      <c r="AM144" s="146"/>
      <c r="AN144" s="146"/>
      <c r="AO144" s="146"/>
      <c r="AP144" s="155"/>
      <c r="AQ144" s="154">
        <f t="shared" si="33"/>
        <v>0</v>
      </c>
      <c r="AR144" s="148"/>
      <c r="AS144" s="148"/>
      <c r="AT144" s="148"/>
      <c r="AU144" s="148"/>
      <c r="AV144" s="153">
        <f t="shared" si="29"/>
        <v>0</v>
      </c>
      <c r="AW144" s="145"/>
      <c r="AX144" s="145"/>
      <c r="AY144" s="145"/>
      <c r="AZ144" s="145"/>
      <c r="BA144" s="154">
        <f t="shared" si="30"/>
        <v>0</v>
      </c>
      <c r="BB144" s="148"/>
      <c r="BC144" s="148"/>
      <c r="BD144" s="148"/>
      <c r="BE144" s="148"/>
      <c r="BF144" s="154">
        <f t="shared" si="31"/>
        <v>0</v>
      </c>
      <c r="BG144" s="148"/>
      <c r="BH144" s="148"/>
      <c r="BI144" s="148"/>
      <c r="BJ144" s="148"/>
    </row>
    <row r="145" spans="1:62" hidden="1">
      <c r="A145" s="112" t="s">
        <v>415</v>
      </c>
      <c r="B145" s="15">
        <v>7501</v>
      </c>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16"/>
      <c r="AD145" s="16"/>
      <c r="AE145" s="16"/>
      <c r="AF145" s="16"/>
      <c r="AG145" s="155">
        <f t="shared" si="32"/>
        <v>0</v>
      </c>
      <c r="AH145" s="155">
        <f t="shared" si="32"/>
        <v>0</v>
      </c>
      <c r="AI145" s="152"/>
      <c r="AJ145" s="152"/>
      <c r="AK145" s="152"/>
      <c r="AL145" s="152"/>
      <c r="AM145" s="152"/>
      <c r="AN145" s="152"/>
      <c r="AO145" s="152"/>
      <c r="AP145" s="158"/>
      <c r="AQ145" s="154">
        <f t="shared" si="33"/>
        <v>0</v>
      </c>
      <c r="AR145" s="151"/>
      <c r="AS145" s="151"/>
      <c r="AT145" s="151"/>
      <c r="AU145" s="151"/>
      <c r="AV145" s="153">
        <f t="shared" si="29"/>
        <v>0</v>
      </c>
      <c r="AW145" s="658"/>
      <c r="AX145" s="658"/>
      <c r="AY145" s="658"/>
      <c r="AZ145" s="658"/>
      <c r="BA145" s="154">
        <f t="shared" si="30"/>
        <v>0</v>
      </c>
      <c r="BB145" s="151"/>
      <c r="BC145" s="151"/>
      <c r="BD145" s="151"/>
      <c r="BE145" s="151"/>
      <c r="BF145" s="154">
        <f t="shared" si="31"/>
        <v>0</v>
      </c>
      <c r="BG145" s="151"/>
      <c r="BH145" s="151"/>
      <c r="BI145" s="151"/>
      <c r="BJ145" s="151"/>
    </row>
    <row r="146" spans="1:62" hidden="1">
      <c r="A146" s="113" t="s">
        <v>416</v>
      </c>
      <c r="B146" s="17"/>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18"/>
      <c r="AD146" s="18"/>
      <c r="AE146" s="18"/>
      <c r="AF146" s="18"/>
      <c r="AG146" s="155">
        <f t="shared" si="32"/>
        <v>0</v>
      </c>
      <c r="AH146" s="155">
        <f t="shared" si="32"/>
        <v>0</v>
      </c>
      <c r="AI146" s="155"/>
      <c r="AJ146" s="155"/>
      <c r="AK146" s="155"/>
      <c r="AL146" s="155"/>
      <c r="AM146" s="155"/>
      <c r="AN146" s="155"/>
      <c r="AO146" s="155"/>
      <c r="AP146" s="155"/>
      <c r="AQ146" s="154">
        <f t="shared" si="33"/>
        <v>0</v>
      </c>
      <c r="AR146" s="154"/>
      <c r="AS146" s="154"/>
      <c r="AT146" s="154"/>
      <c r="AU146" s="154"/>
      <c r="AV146" s="153">
        <f t="shared" si="29"/>
        <v>0</v>
      </c>
      <c r="AW146" s="153"/>
      <c r="AX146" s="153"/>
      <c r="AY146" s="153"/>
      <c r="AZ146" s="153"/>
      <c r="BA146" s="154">
        <f t="shared" si="30"/>
        <v>0</v>
      </c>
      <c r="BB146" s="154"/>
      <c r="BC146" s="154"/>
      <c r="BD146" s="154"/>
      <c r="BE146" s="154"/>
      <c r="BF146" s="154">
        <f t="shared" si="31"/>
        <v>0</v>
      </c>
      <c r="BG146" s="154"/>
      <c r="BH146" s="154"/>
      <c r="BI146" s="154"/>
      <c r="BJ146" s="154"/>
    </row>
    <row r="147" spans="1:62" ht="48">
      <c r="A147" s="126" t="s">
        <v>320</v>
      </c>
      <c r="B147" s="33">
        <v>7600</v>
      </c>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12"/>
      <c r="AD147" s="12"/>
      <c r="AE147" s="12"/>
      <c r="AF147" s="12"/>
      <c r="AG147" s="155">
        <f t="shared" si="32"/>
        <v>0</v>
      </c>
      <c r="AH147" s="155">
        <f t="shared" si="32"/>
        <v>0</v>
      </c>
      <c r="AI147" s="146"/>
      <c r="AJ147" s="146"/>
      <c r="AK147" s="146"/>
      <c r="AL147" s="146"/>
      <c r="AM147" s="146"/>
      <c r="AN147" s="146"/>
      <c r="AO147" s="146"/>
      <c r="AP147" s="155"/>
      <c r="AQ147" s="154">
        <f t="shared" si="33"/>
        <v>0</v>
      </c>
      <c r="AR147" s="148"/>
      <c r="AS147" s="148"/>
      <c r="AT147" s="148"/>
      <c r="AU147" s="148"/>
      <c r="AV147" s="153">
        <f t="shared" si="29"/>
        <v>0</v>
      </c>
      <c r="AW147" s="145"/>
      <c r="AX147" s="145"/>
      <c r="AY147" s="145"/>
      <c r="AZ147" s="145"/>
      <c r="BA147" s="154">
        <f t="shared" si="30"/>
        <v>0</v>
      </c>
      <c r="BB147" s="148"/>
      <c r="BC147" s="148"/>
      <c r="BD147" s="148"/>
      <c r="BE147" s="148"/>
      <c r="BF147" s="154">
        <f t="shared" si="31"/>
        <v>0</v>
      </c>
      <c r="BG147" s="148"/>
      <c r="BH147" s="148"/>
      <c r="BI147" s="148"/>
      <c r="BJ147" s="148"/>
    </row>
    <row r="148" spans="1:62" s="40" customFormat="1" ht="96">
      <c r="A148" s="116" t="s">
        <v>205</v>
      </c>
      <c r="B148" s="37">
        <v>7700</v>
      </c>
      <c r="C148" s="98" t="s">
        <v>234</v>
      </c>
      <c r="D148" s="75" t="s">
        <v>234</v>
      </c>
      <c r="E148" s="75" t="s">
        <v>234</v>
      </c>
      <c r="F148" s="75" t="s">
        <v>234</v>
      </c>
      <c r="G148" s="75" t="s">
        <v>234</v>
      </c>
      <c r="H148" s="75" t="s">
        <v>234</v>
      </c>
      <c r="I148" s="75" t="s">
        <v>234</v>
      </c>
      <c r="J148" s="75" t="s">
        <v>234</v>
      </c>
      <c r="K148" s="75" t="s">
        <v>234</v>
      </c>
      <c r="L148" s="75" t="s">
        <v>234</v>
      </c>
      <c r="M148" s="75" t="s">
        <v>234</v>
      </c>
      <c r="N148" s="75" t="s">
        <v>234</v>
      </c>
      <c r="O148" s="75" t="s">
        <v>234</v>
      </c>
      <c r="P148" s="75" t="s">
        <v>234</v>
      </c>
      <c r="Q148" s="76" t="s">
        <v>234</v>
      </c>
      <c r="R148" s="76" t="s">
        <v>234</v>
      </c>
      <c r="S148" s="76" t="s">
        <v>234</v>
      </c>
      <c r="T148" s="76" t="s">
        <v>234</v>
      </c>
      <c r="U148" s="76" t="s">
        <v>234</v>
      </c>
      <c r="V148" s="76" t="s">
        <v>234</v>
      </c>
      <c r="W148" s="76" t="s">
        <v>234</v>
      </c>
      <c r="X148" s="75" t="s">
        <v>234</v>
      </c>
      <c r="Y148" s="75" t="s">
        <v>234</v>
      </c>
      <c r="Z148" s="75" t="s">
        <v>234</v>
      </c>
      <c r="AA148" s="75" t="s">
        <v>234</v>
      </c>
      <c r="AB148" s="75" t="s">
        <v>234</v>
      </c>
      <c r="AC148" s="38" t="s">
        <v>234</v>
      </c>
      <c r="AD148" s="38" t="s">
        <v>234</v>
      </c>
      <c r="AE148" s="38"/>
      <c r="AF148" s="38"/>
      <c r="AG148" s="150">
        <f>AG149+AG150+AG154</f>
        <v>603.5</v>
      </c>
      <c r="AH148" s="155">
        <f t="shared" si="32"/>
        <v>603.5</v>
      </c>
      <c r="AI148" s="150">
        <f>AI149+AI150+AI154</f>
        <v>0</v>
      </c>
      <c r="AJ148" s="150"/>
      <c r="AK148" s="150">
        <f>AK149+AK150+AK154</f>
        <v>0</v>
      </c>
      <c r="AL148" s="150"/>
      <c r="AM148" s="150">
        <f>AM149+AM150+AM154</f>
        <v>0</v>
      </c>
      <c r="AN148" s="150"/>
      <c r="AO148" s="150">
        <f>AO149+AO150+AO154</f>
        <v>603.5</v>
      </c>
      <c r="AP148" s="150">
        <f>AP149+AP150+AP154</f>
        <v>603.5</v>
      </c>
      <c r="AQ148" s="150">
        <f>AQ149+AQ150+AQ154+AQ155+AQ156</f>
        <v>620.79999999999995</v>
      </c>
      <c r="AR148" s="150">
        <f>AR149+AR150+AR154+AR155+AR156</f>
        <v>0</v>
      </c>
      <c r="AS148" s="150">
        <f>AS149+AS150+AS154+AS155+AS156</f>
        <v>0</v>
      </c>
      <c r="AT148" s="150">
        <f>AT149+AT150+AT154+AT155+AT156</f>
        <v>0</v>
      </c>
      <c r="AU148" s="150">
        <f>AU149+AU150+AU154+AU155+AU156</f>
        <v>620.79999999999995</v>
      </c>
      <c r="AV148" s="657">
        <f t="shared" ref="AV148:BE148" si="36">AV149+AV150+AV154</f>
        <v>620.79999999999995</v>
      </c>
      <c r="AW148" s="657">
        <f t="shared" si="36"/>
        <v>0</v>
      </c>
      <c r="AX148" s="657">
        <f t="shared" si="36"/>
        <v>0</v>
      </c>
      <c r="AY148" s="657">
        <f t="shared" si="36"/>
        <v>0</v>
      </c>
      <c r="AZ148" s="657">
        <f t="shared" si="36"/>
        <v>620.79999999999995</v>
      </c>
      <c r="BA148" s="150">
        <f t="shared" si="36"/>
        <v>620.79999999999995</v>
      </c>
      <c r="BB148" s="150">
        <f t="shared" si="36"/>
        <v>0</v>
      </c>
      <c r="BC148" s="150">
        <f t="shared" si="36"/>
        <v>0</v>
      </c>
      <c r="BD148" s="150">
        <f t="shared" si="36"/>
        <v>0</v>
      </c>
      <c r="BE148" s="150">
        <f t="shared" si="36"/>
        <v>620.79999999999995</v>
      </c>
      <c r="BF148" s="150">
        <f>BF149+BF150+BF154</f>
        <v>620.79999999999995</v>
      </c>
      <c r="BG148" s="150">
        <f>BG149+BG150+BG154</f>
        <v>0</v>
      </c>
      <c r="BH148" s="150">
        <f>BH149+BH150+BH154</f>
        <v>0</v>
      </c>
      <c r="BI148" s="150">
        <f>BI149+BI150+BI154</f>
        <v>0</v>
      </c>
      <c r="BJ148" s="150">
        <f>BJ149+BJ150+BJ154</f>
        <v>620.79999999999995</v>
      </c>
    </row>
    <row r="149" spans="1:62" ht="24">
      <c r="A149" s="111" t="s">
        <v>498</v>
      </c>
      <c r="B149" s="14">
        <v>7701</v>
      </c>
      <c r="C149" s="99" t="s">
        <v>234</v>
      </c>
      <c r="D149" s="92" t="s">
        <v>234</v>
      </c>
      <c r="E149" s="92" t="s">
        <v>234</v>
      </c>
      <c r="F149" s="92" t="s">
        <v>234</v>
      </c>
      <c r="G149" s="92" t="s">
        <v>234</v>
      </c>
      <c r="H149" s="92" t="s">
        <v>234</v>
      </c>
      <c r="I149" s="92" t="s">
        <v>234</v>
      </c>
      <c r="J149" s="92" t="s">
        <v>234</v>
      </c>
      <c r="K149" s="92" t="s">
        <v>234</v>
      </c>
      <c r="L149" s="92" t="s">
        <v>234</v>
      </c>
      <c r="M149" s="92" t="s">
        <v>234</v>
      </c>
      <c r="N149" s="92" t="s">
        <v>234</v>
      </c>
      <c r="O149" s="92" t="s">
        <v>234</v>
      </c>
      <c r="P149" s="92" t="s">
        <v>234</v>
      </c>
      <c r="Q149" s="93" t="s">
        <v>234</v>
      </c>
      <c r="R149" s="93" t="s">
        <v>234</v>
      </c>
      <c r="S149" s="93" t="s">
        <v>234</v>
      </c>
      <c r="T149" s="93" t="s">
        <v>234</v>
      </c>
      <c r="U149" s="93" t="s">
        <v>234</v>
      </c>
      <c r="V149" s="93" t="s">
        <v>234</v>
      </c>
      <c r="W149" s="93" t="s">
        <v>234</v>
      </c>
      <c r="X149" s="92" t="s">
        <v>234</v>
      </c>
      <c r="Y149" s="92" t="s">
        <v>234</v>
      </c>
      <c r="Z149" s="92" t="s">
        <v>234</v>
      </c>
      <c r="AA149" s="92" t="s">
        <v>234</v>
      </c>
      <c r="AB149" s="92" t="s">
        <v>234</v>
      </c>
      <c r="AC149" s="8" t="s">
        <v>234</v>
      </c>
      <c r="AD149" s="8" t="s">
        <v>234</v>
      </c>
      <c r="AE149" s="8"/>
      <c r="AF149" s="8"/>
      <c r="AG149" s="155">
        <f t="shared" si="32"/>
        <v>0</v>
      </c>
      <c r="AH149" s="155">
        <f t="shared" si="32"/>
        <v>0</v>
      </c>
      <c r="AI149" s="146"/>
      <c r="AJ149" s="146"/>
      <c r="AK149" s="146"/>
      <c r="AL149" s="146"/>
      <c r="AM149" s="146"/>
      <c r="AN149" s="146"/>
      <c r="AO149" s="146"/>
      <c r="AP149" s="155"/>
      <c r="AQ149" s="154">
        <f t="shared" si="33"/>
        <v>0</v>
      </c>
      <c r="AR149" s="148"/>
      <c r="AS149" s="148"/>
      <c r="AT149" s="148"/>
      <c r="AU149" s="148"/>
      <c r="AV149" s="153">
        <f t="shared" ref="AV149:AV160" si="37">AW149+AX149+AY149+AZ149</f>
        <v>0</v>
      </c>
      <c r="AW149" s="145"/>
      <c r="AX149" s="145"/>
      <c r="AY149" s="145"/>
      <c r="AZ149" s="145"/>
      <c r="BA149" s="154">
        <f t="shared" ref="BA149:BA160" si="38">BB149+BC149+BD149+BE149</f>
        <v>0</v>
      </c>
      <c r="BB149" s="148"/>
      <c r="BC149" s="148"/>
      <c r="BD149" s="148"/>
      <c r="BE149" s="148"/>
      <c r="BF149" s="154">
        <f t="shared" ref="BF149:BF160" si="39">BG149+BH149+BI149+BJ149</f>
        <v>0</v>
      </c>
      <c r="BG149" s="148"/>
      <c r="BH149" s="148"/>
      <c r="BI149" s="148"/>
      <c r="BJ149" s="148"/>
    </row>
    <row r="150" spans="1:62" ht="24">
      <c r="A150" s="111" t="s">
        <v>219</v>
      </c>
      <c r="B150" s="14">
        <v>7800</v>
      </c>
      <c r="C150" s="99" t="s">
        <v>234</v>
      </c>
      <c r="D150" s="94" t="s">
        <v>234</v>
      </c>
      <c r="E150" s="92" t="s">
        <v>234</v>
      </c>
      <c r="F150" s="92" t="s">
        <v>234</v>
      </c>
      <c r="G150" s="92" t="s">
        <v>234</v>
      </c>
      <c r="H150" s="92" t="s">
        <v>234</v>
      </c>
      <c r="I150" s="92" t="s">
        <v>234</v>
      </c>
      <c r="J150" s="92" t="s">
        <v>234</v>
      </c>
      <c r="K150" s="92" t="s">
        <v>234</v>
      </c>
      <c r="L150" s="92" t="s">
        <v>234</v>
      </c>
      <c r="M150" s="92" t="s">
        <v>234</v>
      </c>
      <c r="N150" s="92" t="s">
        <v>234</v>
      </c>
      <c r="O150" s="92" t="s">
        <v>234</v>
      </c>
      <c r="P150" s="92" t="s">
        <v>234</v>
      </c>
      <c r="Q150" s="93" t="s">
        <v>234</v>
      </c>
      <c r="R150" s="93" t="s">
        <v>234</v>
      </c>
      <c r="S150" s="93" t="s">
        <v>234</v>
      </c>
      <c r="T150" s="93" t="s">
        <v>234</v>
      </c>
      <c r="U150" s="93" t="s">
        <v>234</v>
      </c>
      <c r="V150" s="93" t="s">
        <v>234</v>
      </c>
      <c r="W150" s="93" t="s">
        <v>234</v>
      </c>
      <c r="X150" s="92" t="s">
        <v>234</v>
      </c>
      <c r="Y150" s="92" t="s">
        <v>234</v>
      </c>
      <c r="Z150" s="92" t="s">
        <v>234</v>
      </c>
      <c r="AA150" s="92" t="s">
        <v>234</v>
      </c>
      <c r="AB150" s="92" t="s">
        <v>234</v>
      </c>
      <c r="AC150" s="8" t="s">
        <v>234</v>
      </c>
      <c r="AD150" s="8" t="s">
        <v>234</v>
      </c>
      <c r="AE150" s="8"/>
      <c r="AF150" s="8"/>
      <c r="AG150" s="155">
        <f t="shared" si="32"/>
        <v>0</v>
      </c>
      <c r="AH150" s="155">
        <f t="shared" si="32"/>
        <v>0</v>
      </c>
      <c r="AI150" s="146">
        <f>AI151+AI157</f>
        <v>0</v>
      </c>
      <c r="AJ150" s="146"/>
      <c r="AK150" s="146">
        <f>AK151+AK157</f>
        <v>0</v>
      </c>
      <c r="AL150" s="146"/>
      <c r="AM150" s="146">
        <f>AM151+AM157</f>
        <v>0</v>
      </c>
      <c r="AN150" s="146"/>
      <c r="AO150" s="146">
        <f>AO151+AO157</f>
        <v>0</v>
      </c>
      <c r="AP150" s="155"/>
      <c r="AQ150" s="154">
        <f t="shared" si="33"/>
        <v>0</v>
      </c>
      <c r="AR150" s="148">
        <f>AR151+AR157</f>
        <v>0</v>
      </c>
      <c r="AS150" s="148">
        <f>AS151+AS157</f>
        <v>0</v>
      </c>
      <c r="AT150" s="148">
        <f>AT151+AT157</f>
        <v>0</v>
      </c>
      <c r="AU150" s="148">
        <f>AU151+AU157</f>
        <v>0</v>
      </c>
      <c r="AV150" s="153">
        <f t="shared" si="37"/>
        <v>0</v>
      </c>
      <c r="AW150" s="145">
        <f>AW151+AW157</f>
        <v>0</v>
      </c>
      <c r="AX150" s="145">
        <f>AX151+AX157</f>
        <v>0</v>
      </c>
      <c r="AY150" s="145">
        <f>AY151+AY157</f>
        <v>0</v>
      </c>
      <c r="AZ150" s="145">
        <f>AZ151+AZ157</f>
        <v>0</v>
      </c>
      <c r="BA150" s="154">
        <f t="shared" si="38"/>
        <v>0</v>
      </c>
      <c r="BB150" s="148">
        <f>BB151+BB157</f>
        <v>0</v>
      </c>
      <c r="BC150" s="148">
        <f>BC151+BC157</f>
        <v>0</v>
      </c>
      <c r="BD150" s="148">
        <f>BD151+BD157</f>
        <v>0</v>
      </c>
      <c r="BE150" s="148">
        <f>BE151+BE157</f>
        <v>0</v>
      </c>
      <c r="BF150" s="154">
        <f t="shared" si="39"/>
        <v>0</v>
      </c>
      <c r="BG150" s="148">
        <f>BG151+BG157</f>
        <v>0</v>
      </c>
      <c r="BH150" s="148">
        <f>BH151+BH157</f>
        <v>0</v>
      </c>
      <c r="BI150" s="148">
        <f>BI151+BI157</f>
        <v>0</v>
      </c>
      <c r="BJ150" s="148">
        <f>BJ151+BJ157</f>
        <v>0</v>
      </c>
    </row>
    <row r="151" spans="1:62" ht="70.5" customHeight="1">
      <c r="A151" s="169" t="s">
        <v>493</v>
      </c>
      <c r="B151" s="14">
        <v>7801</v>
      </c>
      <c r="C151" s="92" t="s">
        <v>234</v>
      </c>
      <c r="D151" s="94" t="s">
        <v>234</v>
      </c>
      <c r="E151" s="92" t="s">
        <v>234</v>
      </c>
      <c r="F151" s="92" t="s">
        <v>234</v>
      </c>
      <c r="G151" s="92" t="s">
        <v>234</v>
      </c>
      <c r="H151" s="92" t="s">
        <v>234</v>
      </c>
      <c r="I151" s="92" t="s">
        <v>234</v>
      </c>
      <c r="J151" s="92" t="s">
        <v>234</v>
      </c>
      <c r="K151" s="92" t="s">
        <v>234</v>
      </c>
      <c r="L151" s="92" t="s">
        <v>234</v>
      </c>
      <c r="M151" s="92" t="s">
        <v>234</v>
      </c>
      <c r="N151" s="92" t="s">
        <v>234</v>
      </c>
      <c r="O151" s="92" t="s">
        <v>234</v>
      </c>
      <c r="P151" s="92" t="s">
        <v>234</v>
      </c>
      <c r="Q151" s="93" t="s">
        <v>234</v>
      </c>
      <c r="R151" s="93" t="s">
        <v>234</v>
      </c>
      <c r="S151" s="93" t="s">
        <v>234</v>
      </c>
      <c r="T151" s="93" t="s">
        <v>234</v>
      </c>
      <c r="U151" s="93" t="s">
        <v>234</v>
      </c>
      <c r="V151" s="93" t="s">
        <v>234</v>
      </c>
      <c r="W151" s="93" t="s">
        <v>234</v>
      </c>
      <c r="X151" s="92" t="s">
        <v>234</v>
      </c>
      <c r="Y151" s="92" t="s">
        <v>234</v>
      </c>
      <c r="Z151" s="92" t="s">
        <v>234</v>
      </c>
      <c r="AA151" s="92" t="s">
        <v>234</v>
      </c>
      <c r="AB151" s="92" t="s">
        <v>234</v>
      </c>
      <c r="AC151" s="8" t="s">
        <v>234</v>
      </c>
      <c r="AD151" s="8" t="s">
        <v>234</v>
      </c>
      <c r="AE151" s="8"/>
      <c r="AF151" s="8"/>
      <c r="AG151" s="155">
        <f t="shared" si="32"/>
        <v>0</v>
      </c>
      <c r="AH151" s="155">
        <f t="shared" si="32"/>
        <v>0</v>
      </c>
      <c r="AI151" s="146">
        <f t="shared" ref="AI151:AU151" si="40">AI153</f>
        <v>0</v>
      </c>
      <c r="AJ151" s="146"/>
      <c r="AK151" s="146">
        <f t="shared" si="40"/>
        <v>0</v>
      </c>
      <c r="AL151" s="146"/>
      <c r="AM151" s="146">
        <f>AM153</f>
        <v>0</v>
      </c>
      <c r="AN151" s="146"/>
      <c r="AO151" s="146">
        <f>AO153</f>
        <v>0</v>
      </c>
      <c r="AP151" s="155"/>
      <c r="AQ151" s="154">
        <f t="shared" si="33"/>
        <v>0</v>
      </c>
      <c r="AR151" s="148">
        <f t="shared" si="40"/>
        <v>0</v>
      </c>
      <c r="AS151" s="148">
        <f t="shared" si="40"/>
        <v>0</v>
      </c>
      <c r="AT151" s="148">
        <f t="shared" si="40"/>
        <v>0</v>
      </c>
      <c r="AU151" s="148">
        <f t="shared" si="40"/>
        <v>0</v>
      </c>
      <c r="AV151" s="153">
        <f t="shared" si="37"/>
        <v>0</v>
      </c>
      <c r="AW151" s="145">
        <f>AW153</f>
        <v>0</v>
      </c>
      <c r="AX151" s="145">
        <f>AX153</f>
        <v>0</v>
      </c>
      <c r="AY151" s="145">
        <f>AY153</f>
        <v>0</v>
      </c>
      <c r="AZ151" s="145">
        <f>AZ153</f>
        <v>0</v>
      </c>
      <c r="BA151" s="154">
        <f t="shared" si="38"/>
        <v>0</v>
      </c>
      <c r="BB151" s="148">
        <f>BB153</f>
        <v>0</v>
      </c>
      <c r="BC151" s="148">
        <f>BC153</f>
        <v>0</v>
      </c>
      <c r="BD151" s="148">
        <f>BD153</f>
        <v>0</v>
      </c>
      <c r="BE151" s="148">
        <f>BE153</f>
        <v>0</v>
      </c>
      <c r="BF151" s="154">
        <f t="shared" si="39"/>
        <v>0</v>
      </c>
      <c r="BG151" s="148">
        <f>BG153</f>
        <v>0</v>
      </c>
      <c r="BH151" s="148">
        <f>BH153</f>
        <v>0</v>
      </c>
      <c r="BI151" s="148">
        <f>BI153</f>
        <v>0</v>
      </c>
      <c r="BJ151" s="148">
        <f>BJ153</f>
        <v>0</v>
      </c>
    </row>
    <row r="152" spans="1:62" hidden="1">
      <c r="A152" s="112" t="s">
        <v>415</v>
      </c>
      <c r="B152" s="15"/>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16"/>
      <c r="AD152" s="16"/>
      <c r="AE152" s="16"/>
      <c r="AF152" s="16"/>
      <c r="AG152" s="155">
        <f t="shared" si="32"/>
        <v>0</v>
      </c>
      <c r="AH152" s="155">
        <f t="shared" si="32"/>
        <v>0</v>
      </c>
      <c r="AI152" s="152"/>
      <c r="AJ152" s="152"/>
      <c r="AK152" s="152"/>
      <c r="AL152" s="152"/>
      <c r="AM152" s="152"/>
      <c r="AN152" s="152"/>
      <c r="AO152" s="152"/>
      <c r="AP152" s="158"/>
      <c r="AQ152" s="154">
        <f t="shared" si="33"/>
        <v>0</v>
      </c>
      <c r="AR152" s="151"/>
      <c r="AS152" s="151"/>
      <c r="AT152" s="151"/>
      <c r="AU152" s="151"/>
      <c r="AV152" s="153">
        <f t="shared" si="37"/>
        <v>0</v>
      </c>
      <c r="AW152" s="658"/>
      <c r="AX152" s="658"/>
      <c r="AY152" s="658"/>
      <c r="AZ152" s="658"/>
      <c r="BA152" s="154">
        <f t="shared" si="38"/>
        <v>0</v>
      </c>
      <c r="BB152" s="151"/>
      <c r="BC152" s="151"/>
      <c r="BD152" s="151"/>
      <c r="BE152" s="151"/>
      <c r="BF152" s="154">
        <f t="shared" si="39"/>
        <v>0</v>
      </c>
      <c r="BG152" s="151"/>
      <c r="BH152" s="151"/>
      <c r="BI152" s="151"/>
      <c r="BJ152" s="151"/>
    </row>
    <row r="153" spans="1:62" ht="80.25" customHeight="1">
      <c r="A153" s="1016" t="s">
        <v>409</v>
      </c>
      <c r="B153" s="900">
        <v>7803</v>
      </c>
      <c r="C153" s="696" t="s">
        <v>452</v>
      </c>
      <c r="D153" s="57" t="s">
        <v>237</v>
      </c>
      <c r="E153" s="57" t="s">
        <v>453</v>
      </c>
      <c r="F153" s="58"/>
      <c r="G153" s="58"/>
      <c r="H153" s="58"/>
      <c r="I153" s="58"/>
      <c r="J153" s="58"/>
      <c r="K153" s="58"/>
      <c r="L153" s="58"/>
      <c r="M153" s="63" t="s">
        <v>451</v>
      </c>
      <c r="N153" s="59" t="s">
        <v>284</v>
      </c>
      <c r="O153" s="66" t="s">
        <v>373</v>
      </c>
      <c r="P153" s="58">
        <v>9</v>
      </c>
      <c r="Q153" s="58"/>
      <c r="R153" s="58"/>
      <c r="S153" s="58"/>
      <c r="T153" s="58"/>
      <c r="U153" s="58"/>
      <c r="V153" s="58"/>
      <c r="W153" s="387" t="s">
        <v>172</v>
      </c>
      <c r="X153" s="292" t="s">
        <v>173</v>
      </c>
      <c r="Y153" s="294" t="s">
        <v>174</v>
      </c>
      <c r="Z153" s="58"/>
      <c r="AA153" s="58"/>
      <c r="AB153" s="58"/>
      <c r="AC153" s="18"/>
      <c r="AD153" s="18" t="s">
        <v>486</v>
      </c>
      <c r="AE153" s="18" t="s">
        <v>264</v>
      </c>
      <c r="AF153" s="18" t="s">
        <v>276</v>
      </c>
      <c r="AG153" s="155">
        <f t="shared" si="32"/>
        <v>0</v>
      </c>
      <c r="AH153" s="155">
        <f t="shared" si="32"/>
        <v>0</v>
      </c>
      <c r="AI153" s="155"/>
      <c r="AJ153" s="155"/>
      <c r="AK153" s="155"/>
      <c r="AL153" s="155"/>
      <c r="AM153" s="155"/>
      <c r="AN153" s="155"/>
      <c r="AO153" s="155">
        <v>0</v>
      </c>
      <c r="AP153" s="155"/>
      <c r="AQ153" s="154">
        <f t="shared" si="33"/>
        <v>0</v>
      </c>
      <c r="AR153" s="154"/>
      <c r="AS153" s="154"/>
      <c r="AT153" s="154"/>
      <c r="AU153" s="154">
        <v>0</v>
      </c>
      <c r="AV153" s="153">
        <f t="shared" si="37"/>
        <v>0</v>
      </c>
      <c r="AW153" s="153"/>
      <c r="AX153" s="153"/>
      <c r="AY153" s="153"/>
      <c r="AZ153" s="153">
        <v>0</v>
      </c>
      <c r="BA153" s="154">
        <f t="shared" si="38"/>
        <v>0</v>
      </c>
      <c r="BB153" s="154"/>
      <c r="BC153" s="154"/>
      <c r="BD153" s="154"/>
      <c r="BE153" s="154">
        <v>0</v>
      </c>
      <c r="BF153" s="154">
        <f t="shared" si="39"/>
        <v>0</v>
      </c>
      <c r="BG153" s="154"/>
      <c r="BH153" s="154"/>
      <c r="BI153" s="154"/>
      <c r="BJ153" s="154">
        <v>0</v>
      </c>
    </row>
    <row r="154" spans="1:62" ht="22.5" customHeight="1">
      <c r="A154" s="1017"/>
      <c r="B154" s="900"/>
      <c r="C154" s="697"/>
      <c r="D154" s="12"/>
      <c r="E154" s="12"/>
      <c r="F154" s="12"/>
      <c r="G154" s="12"/>
      <c r="H154" s="12"/>
      <c r="I154" s="12"/>
      <c r="J154" s="12"/>
      <c r="K154" s="12"/>
      <c r="L154" s="12"/>
      <c r="M154" s="12"/>
      <c r="N154" s="12"/>
      <c r="O154" s="12"/>
      <c r="P154" s="12"/>
      <c r="Q154" s="12"/>
      <c r="R154" s="12"/>
      <c r="S154" s="12"/>
      <c r="T154" s="12"/>
      <c r="U154" s="12"/>
      <c r="V154" s="12"/>
      <c r="W154" s="387"/>
      <c r="X154" s="292"/>
      <c r="Y154" s="294"/>
      <c r="Z154" s="12"/>
      <c r="AA154" s="12"/>
      <c r="AB154" s="12"/>
      <c r="AC154" s="12"/>
      <c r="AD154" s="18" t="s">
        <v>486</v>
      </c>
      <c r="AE154" s="18" t="s">
        <v>17</v>
      </c>
      <c r="AF154" s="18" t="s">
        <v>276</v>
      </c>
      <c r="AG154" s="155">
        <f t="shared" si="32"/>
        <v>603.5</v>
      </c>
      <c r="AH154" s="155">
        <f t="shared" si="32"/>
        <v>603.5</v>
      </c>
      <c r="AI154" s="146"/>
      <c r="AJ154" s="146"/>
      <c r="AK154" s="146"/>
      <c r="AL154" s="146"/>
      <c r="AM154" s="146"/>
      <c r="AN154" s="146"/>
      <c r="AO154" s="146">
        <v>603.5</v>
      </c>
      <c r="AP154" s="146">
        <v>603.5</v>
      </c>
      <c r="AQ154" s="154">
        <f t="shared" si="33"/>
        <v>620.79999999999995</v>
      </c>
      <c r="AR154" s="148"/>
      <c r="AS154" s="148"/>
      <c r="AT154" s="148"/>
      <c r="AU154" s="148">
        <v>620.79999999999995</v>
      </c>
      <c r="AV154" s="153">
        <f t="shared" si="37"/>
        <v>620.79999999999995</v>
      </c>
      <c r="AW154" s="145"/>
      <c r="AX154" s="145"/>
      <c r="AY154" s="145"/>
      <c r="AZ154" s="145">
        <v>620.79999999999995</v>
      </c>
      <c r="BA154" s="154">
        <f t="shared" si="38"/>
        <v>620.79999999999995</v>
      </c>
      <c r="BB154" s="148"/>
      <c r="BC154" s="148"/>
      <c r="BD154" s="148"/>
      <c r="BE154" s="148">
        <v>620.79999999999995</v>
      </c>
      <c r="BF154" s="154">
        <f t="shared" si="39"/>
        <v>620.79999999999995</v>
      </c>
      <c r="BG154" s="148"/>
      <c r="BH154" s="148"/>
      <c r="BI154" s="148"/>
      <c r="BJ154" s="148">
        <v>620.79999999999995</v>
      </c>
    </row>
    <row r="155" spans="1:62" ht="22.5" customHeight="1">
      <c r="A155" s="1055" t="s">
        <v>472</v>
      </c>
      <c r="B155" s="496"/>
      <c r="C155" s="606"/>
      <c r="D155" s="12"/>
      <c r="E155" s="12"/>
      <c r="F155" s="12"/>
      <c r="G155" s="12"/>
      <c r="H155" s="12"/>
      <c r="I155" s="12"/>
      <c r="J155" s="12"/>
      <c r="K155" s="12"/>
      <c r="L155" s="12"/>
      <c r="M155" s="12"/>
      <c r="N155" s="12"/>
      <c r="O155" s="12"/>
      <c r="P155" s="12"/>
      <c r="Q155" s="18"/>
      <c r="R155" s="18"/>
      <c r="S155" s="18"/>
      <c r="T155" s="18"/>
      <c r="U155" s="18"/>
      <c r="V155" s="18"/>
      <c r="W155" s="387"/>
      <c r="X155" s="292"/>
      <c r="Y155" s="294"/>
      <c r="Z155" s="12"/>
      <c r="AA155" s="12"/>
      <c r="AB155" s="12"/>
      <c r="AC155" s="12"/>
      <c r="AD155" s="18">
        <v>503</v>
      </c>
      <c r="AE155" s="18" t="s">
        <v>199</v>
      </c>
      <c r="AF155" s="18">
        <v>540</v>
      </c>
      <c r="AG155" s="155"/>
      <c r="AH155" s="155"/>
      <c r="AI155" s="146"/>
      <c r="AJ155" s="146"/>
      <c r="AK155" s="146"/>
      <c r="AL155" s="146"/>
      <c r="AM155" s="146"/>
      <c r="AN155" s="146"/>
      <c r="AO155" s="146"/>
      <c r="AP155" s="155"/>
      <c r="AQ155" s="154">
        <f t="shared" si="33"/>
        <v>0</v>
      </c>
      <c r="AR155" s="148"/>
      <c r="AS155" s="148"/>
      <c r="AT155" s="148"/>
      <c r="AU155" s="148">
        <v>0</v>
      </c>
      <c r="AV155" s="153"/>
      <c r="AW155" s="145"/>
      <c r="AX155" s="145"/>
      <c r="AY155" s="145"/>
      <c r="AZ155" s="145"/>
      <c r="BA155" s="154"/>
      <c r="BB155" s="148"/>
      <c r="BC155" s="148"/>
      <c r="BD155" s="148"/>
      <c r="BE155" s="148"/>
      <c r="BF155" s="154"/>
      <c r="BG155" s="148"/>
      <c r="BH155" s="148"/>
      <c r="BI155" s="148"/>
      <c r="BJ155" s="148"/>
    </row>
    <row r="156" spans="1:62" ht="22.5" customHeight="1">
      <c r="A156" s="1017"/>
      <c r="B156" s="496"/>
      <c r="C156" s="606"/>
      <c r="D156" s="12"/>
      <c r="E156" s="12"/>
      <c r="F156" s="12"/>
      <c r="G156" s="12"/>
      <c r="H156" s="12"/>
      <c r="I156" s="12"/>
      <c r="J156" s="12"/>
      <c r="K156" s="12"/>
      <c r="L156" s="12"/>
      <c r="M156" s="12"/>
      <c r="N156" s="12"/>
      <c r="O156" s="12"/>
      <c r="P156" s="12"/>
      <c r="Q156" s="18"/>
      <c r="R156" s="18"/>
      <c r="S156" s="18"/>
      <c r="T156" s="18"/>
      <c r="U156" s="18"/>
      <c r="V156" s="18"/>
      <c r="W156" s="387"/>
      <c r="X156" s="292"/>
      <c r="Y156" s="294"/>
      <c r="Z156" s="12"/>
      <c r="AA156" s="12"/>
      <c r="AB156" s="12"/>
      <c r="AC156" s="12"/>
      <c r="AD156" s="18">
        <v>503</v>
      </c>
      <c r="AE156" s="18" t="s">
        <v>111</v>
      </c>
      <c r="AF156" s="18">
        <v>540</v>
      </c>
      <c r="AG156" s="155"/>
      <c r="AH156" s="155"/>
      <c r="AI156" s="146"/>
      <c r="AJ156" s="146"/>
      <c r="AK156" s="146"/>
      <c r="AL156" s="146"/>
      <c r="AM156" s="146"/>
      <c r="AN156" s="146"/>
      <c r="AO156" s="146"/>
      <c r="AP156" s="155"/>
      <c r="AQ156" s="154">
        <f t="shared" si="33"/>
        <v>0</v>
      </c>
      <c r="AR156" s="148"/>
      <c r="AS156" s="148"/>
      <c r="AT156" s="148"/>
      <c r="AU156" s="148">
        <v>0</v>
      </c>
      <c r="AV156" s="153"/>
      <c r="AW156" s="145"/>
      <c r="AX156" s="145"/>
      <c r="AY156" s="145"/>
      <c r="AZ156" s="145"/>
      <c r="BA156" s="154"/>
      <c r="BB156" s="148"/>
      <c r="BC156" s="148"/>
      <c r="BD156" s="148"/>
      <c r="BE156" s="148"/>
      <c r="BF156" s="154"/>
      <c r="BG156" s="148"/>
      <c r="BH156" s="148"/>
      <c r="BI156" s="148"/>
      <c r="BJ156" s="148"/>
    </row>
    <row r="157" spans="1:62" ht="35.25" customHeight="1">
      <c r="A157" s="169" t="s">
        <v>220</v>
      </c>
      <c r="B157" s="14">
        <v>7900</v>
      </c>
      <c r="C157" s="8" t="s">
        <v>234</v>
      </c>
      <c r="D157" s="25" t="s">
        <v>234</v>
      </c>
      <c r="E157" s="8" t="s">
        <v>234</v>
      </c>
      <c r="F157" s="8" t="s">
        <v>234</v>
      </c>
      <c r="G157" s="8" t="s">
        <v>234</v>
      </c>
      <c r="H157" s="8" t="s">
        <v>234</v>
      </c>
      <c r="I157" s="8" t="s">
        <v>234</v>
      </c>
      <c r="J157" s="8" t="s">
        <v>234</v>
      </c>
      <c r="K157" s="8" t="s">
        <v>234</v>
      </c>
      <c r="L157" s="8" t="s">
        <v>234</v>
      </c>
      <c r="M157" s="8" t="s">
        <v>234</v>
      </c>
      <c r="N157" s="8" t="s">
        <v>234</v>
      </c>
      <c r="O157" s="8" t="s">
        <v>234</v>
      </c>
      <c r="P157" s="8" t="s">
        <v>234</v>
      </c>
      <c r="Q157" s="11" t="s">
        <v>234</v>
      </c>
      <c r="R157" s="11" t="s">
        <v>234</v>
      </c>
      <c r="S157" s="11" t="s">
        <v>234</v>
      </c>
      <c r="T157" s="11" t="s">
        <v>234</v>
      </c>
      <c r="U157" s="11" t="s">
        <v>234</v>
      </c>
      <c r="V157" s="11" t="s">
        <v>234</v>
      </c>
      <c r="W157" s="11" t="s">
        <v>234</v>
      </c>
      <c r="X157" s="8" t="s">
        <v>234</v>
      </c>
      <c r="Y157" s="8" t="s">
        <v>234</v>
      </c>
      <c r="Z157" s="8" t="s">
        <v>234</v>
      </c>
      <c r="AA157" s="8" t="s">
        <v>234</v>
      </c>
      <c r="AB157" s="8" t="s">
        <v>234</v>
      </c>
      <c r="AC157" s="8" t="s">
        <v>234</v>
      </c>
      <c r="AD157" s="8" t="s">
        <v>234</v>
      </c>
      <c r="AE157" s="8"/>
      <c r="AF157" s="8"/>
      <c r="AG157" s="155">
        <f t="shared" si="32"/>
        <v>0</v>
      </c>
      <c r="AH157" s="155"/>
      <c r="AI157" s="146"/>
      <c r="AJ157" s="146"/>
      <c r="AK157" s="146"/>
      <c r="AL157" s="146"/>
      <c r="AM157" s="146"/>
      <c r="AN157" s="146"/>
      <c r="AO157" s="146"/>
      <c r="AP157" s="155"/>
      <c r="AQ157" s="154">
        <f t="shared" si="33"/>
        <v>0</v>
      </c>
      <c r="AR157" s="148"/>
      <c r="AS157" s="148"/>
      <c r="AT157" s="148"/>
      <c r="AU157" s="148"/>
      <c r="AV157" s="153">
        <f t="shared" si="37"/>
        <v>0</v>
      </c>
      <c r="AW157" s="145"/>
      <c r="AX157" s="145"/>
      <c r="AY157" s="145"/>
      <c r="AZ157" s="145"/>
      <c r="BA157" s="154">
        <f t="shared" si="38"/>
        <v>0</v>
      </c>
      <c r="BB157" s="148"/>
      <c r="BC157" s="148"/>
      <c r="BD157" s="148"/>
      <c r="BE157" s="148"/>
      <c r="BF157" s="154">
        <f t="shared" si="39"/>
        <v>0</v>
      </c>
      <c r="BG157" s="148"/>
      <c r="BH157" s="148"/>
      <c r="BI157" s="148"/>
      <c r="BJ157" s="148"/>
    </row>
    <row r="158" spans="1:62" ht="0.75" hidden="1" customHeight="1">
      <c r="A158" s="112" t="s">
        <v>415</v>
      </c>
      <c r="B158" s="15">
        <v>7901</v>
      </c>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55">
        <f t="shared" si="32"/>
        <v>0</v>
      </c>
      <c r="AH158" s="158"/>
      <c r="AI158" s="152"/>
      <c r="AJ158" s="152"/>
      <c r="AK158" s="152"/>
      <c r="AL158" s="152"/>
      <c r="AM158" s="152"/>
      <c r="AN158" s="152"/>
      <c r="AO158" s="152"/>
      <c r="AP158" s="158"/>
      <c r="AQ158" s="154">
        <f t="shared" si="33"/>
        <v>0</v>
      </c>
      <c r="AR158" s="151"/>
      <c r="AS158" s="151"/>
      <c r="AT158" s="151"/>
      <c r="AU158" s="151"/>
      <c r="AV158" s="153">
        <f t="shared" si="37"/>
        <v>0</v>
      </c>
      <c r="AW158" s="658"/>
      <c r="AX158" s="658"/>
      <c r="AY158" s="658"/>
      <c r="AZ158" s="658"/>
      <c r="BA158" s="154">
        <f t="shared" si="38"/>
        <v>0</v>
      </c>
      <c r="BB158" s="151"/>
      <c r="BC158" s="151"/>
      <c r="BD158" s="151"/>
      <c r="BE158" s="151"/>
      <c r="BF158" s="154">
        <f t="shared" si="39"/>
        <v>0</v>
      </c>
      <c r="BG158" s="151"/>
      <c r="BH158" s="151"/>
      <c r="BI158" s="151"/>
      <c r="BJ158" s="151"/>
    </row>
    <row r="159" spans="1:62" hidden="1">
      <c r="A159" s="113" t="s">
        <v>416</v>
      </c>
      <c r="B159" s="17"/>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55">
        <f t="shared" si="32"/>
        <v>0</v>
      </c>
      <c r="AH159" s="155"/>
      <c r="AI159" s="155"/>
      <c r="AJ159" s="155"/>
      <c r="AK159" s="155"/>
      <c r="AL159" s="155"/>
      <c r="AM159" s="155"/>
      <c r="AN159" s="155"/>
      <c r="AO159" s="155"/>
      <c r="AP159" s="155"/>
      <c r="AQ159" s="154">
        <f t="shared" si="33"/>
        <v>0</v>
      </c>
      <c r="AR159" s="154"/>
      <c r="AS159" s="154"/>
      <c r="AT159" s="154"/>
      <c r="AU159" s="154"/>
      <c r="AV159" s="153">
        <f t="shared" si="37"/>
        <v>0</v>
      </c>
      <c r="AW159" s="153"/>
      <c r="AX159" s="153"/>
      <c r="AY159" s="153"/>
      <c r="AZ159" s="153"/>
      <c r="BA159" s="154">
        <f t="shared" si="38"/>
        <v>0</v>
      </c>
      <c r="BB159" s="154"/>
      <c r="BC159" s="154"/>
      <c r="BD159" s="154"/>
      <c r="BE159" s="154"/>
      <c r="BF159" s="154">
        <f t="shared" si="39"/>
        <v>0</v>
      </c>
      <c r="BG159" s="154"/>
      <c r="BH159" s="154"/>
      <c r="BI159" s="154"/>
      <c r="BJ159" s="154"/>
    </row>
    <row r="160" spans="1:62" ht="37.5" customHeight="1">
      <c r="A160" s="111" t="s">
        <v>323</v>
      </c>
      <c r="B160" s="29">
        <v>8000</v>
      </c>
      <c r="C160" s="16"/>
      <c r="D160" s="16"/>
      <c r="E160" s="16"/>
      <c r="F160" s="16"/>
      <c r="G160" s="16"/>
      <c r="H160" s="16"/>
      <c r="I160" s="16"/>
      <c r="J160" s="16"/>
      <c r="K160" s="16"/>
      <c r="L160" s="16"/>
      <c r="M160" s="16"/>
      <c r="N160" s="16"/>
      <c r="O160" s="16"/>
      <c r="P160" s="16"/>
      <c r="Q160" s="21"/>
      <c r="R160" s="21"/>
      <c r="S160" s="21"/>
      <c r="T160" s="21"/>
      <c r="U160" s="21"/>
      <c r="V160" s="21"/>
      <c r="W160" s="21"/>
      <c r="X160" s="16"/>
      <c r="Y160" s="16"/>
      <c r="Z160" s="16"/>
      <c r="AA160" s="16"/>
      <c r="AB160" s="16"/>
      <c r="AC160" s="16"/>
      <c r="AD160" s="450" t="s">
        <v>177</v>
      </c>
      <c r="AE160" s="450" t="s">
        <v>194</v>
      </c>
      <c r="AF160" s="450" t="s">
        <v>282</v>
      </c>
      <c r="AG160" s="155">
        <f t="shared" si="32"/>
        <v>0</v>
      </c>
      <c r="AH160" s="158"/>
      <c r="AI160" s="152"/>
      <c r="AJ160" s="152"/>
      <c r="AK160" s="152"/>
      <c r="AL160" s="152"/>
      <c r="AM160" s="152"/>
      <c r="AN160" s="152"/>
      <c r="AO160" s="152">
        <v>0</v>
      </c>
      <c r="AP160" s="158"/>
      <c r="AQ160" s="154">
        <f t="shared" si="33"/>
        <v>0</v>
      </c>
      <c r="AR160" s="151"/>
      <c r="AS160" s="151"/>
      <c r="AT160" s="151"/>
      <c r="AU160" s="151">
        <v>0</v>
      </c>
      <c r="AV160" s="153">
        <f t="shared" si="37"/>
        <v>92.2</v>
      </c>
      <c r="AW160" s="658"/>
      <c r="AX160" s="658"/>
      <c r="AY160" s="658"/>
      <c r="AZ160" s="658">
        <v>92.2</v>
      </c>
      <c r="BA160" s="154">
        <f t="shared" si="38"/>
        <v>182.6</v>
      </c>
      <c r="BB160" s="151"/>
      <c r="BC160" s="151"/>
      <c r="BD160" s="151"/>
      <c r="BE160" s="151">
        <v>182.6</v>
      </c>
      <c r="BF160" s="154">
        <f t="shared" si="39"/>
        <v>182.6</v>
      </c>
      <c r="BG160" s="151"/>
      <c r="BH160" s="151"/>
      <c r="BI160" s="151"/>
      <c r="BJ160" s="151">
        <v>182.6</v>
      </c>
    </row>
    <row r="161" spans="1:62" ht="24.75" thickBot="1">
      <c r="A161" s="111" t="s">
        <v>221</v>
      </c>
      <c r="B161" s="187">
        <v>10700</v>
      </c>
      <c r="C161" s="27" t="s">
        <v>234</v>
      </c>
      <c r="D161" s="27" t="s">
        <v>234</v>
      </c>
      <c r="E161" s="27" t="s">
        <v>234</v>
      </c>
      <c r="F161" s="27" t="s">
        <v>234</v>
      </c>
      <c r="G161" s="27" t="s">
        <v>234</v>
      </c>
      <c r="H161" s="27" t="s">
        <v>234</v>
      </c>
      <c r="I161" s="27" t="s">
        <v>234</v>
      </c>
      <c r="J161" s="27" t="s">
        <v>234</v>
      </c>
      <c r="K161" s="27" t="s">
        <v>234</v>
      </c>
      <c r="L161" s="27" t="s">
        <v>234</v>
      </c>
      <c r="M161" s="27" t="s">
        <v>234</v>
      </c>
      <c r="N161" s="27" t="s">
        <v>234</v>
      </c>
      <c r="O161" s="27" t="s">
        <v>234</v>
      </c>
      <c r="P161" s="27" t="s">
        <v>234</v>
      </c>
      <c r="Q161" s="28" t="s">
        <v>234</v>
      </c>
      <c r="R161" s="28" t="s">
        <v>234</v>
      </c>
      <c r="S161" s="28" t="s">
        <v>234</v>
      </c>
      <c r="T161" s="28" t="s">
        <v>234</v>
      </c>
      <c r="U161" s="28" t="s">
        <v>234</v>
      </c>
      <c r="V161" s="28" t="s">
        <v>234</v>
      </c>
      <c r="W161" s="28" t="s">
        <v>234</v>
      </c>
      <c r="X161" s="27" t="s">
        <v>234</v>
      </c>
      <c r="Y161" s="27" t="s">
        <v>234</v>
      </c>
      <c r="Z161" s="27" t="s">
        <v>234</v>
      </c>
      <c r="AA161" s="27" t="s">
        <v>234</v>
      </c>
      <c r="AB161" s="27" t="s">
        <v>234</v>
      </c>
      <c r="AC161" s="27" t="s">
        <v>234</v>
      </c>
      <c r="AD161" s="27" t="s">
        <v>234</v>
      </c>
      <c r="AE161" s="27"/>
      <c r="AF161" s="27"/>
      <c r="AG161" s="165">
        <f t="shared" ref="AG161:AU161" si="41">AG20</f>
        <v>11426.800000000001</v>
      </c>
      <c r="AH161" s="165">
        <f t="shared" si="41"/>
        <v>11100.4</v>
      </c>
      <c r="AI161" s="544">
        <f t="shared" si="41"/>
        <v>98.2</v>
      </c>
      <c r="AJ161" s="544">
        <f t="shared" si="41"/>
        <v>98.2</v>
      </c>
      <c r="AK161" s="165">
        <f t="shared" si="41"/>
        <v>6802.9</v>
      </c>
      <c r="AL161" s="165">
        <f t="shared" si="41"/>
        <v>6802.9</v>
      </c>
      <c r="AM161" s="165">
        <f t="shared" si="41"/>
        <v>0</v>
      </c>
      <c r="AN161" s="165"/>
      <c r="AO161" s="165">
        <f t="shared" si="41"/>
        <v>4525.7</v>
      </c>
      <c r="AP161" s="165">
        <f t="shared" si="41"/>
        <v>4199.3</v>
      </c>
      <c r="AQ161" s="544">
        <f t="shared" si="41"/>
        <v>12478.6</v>
      </c>
      <c r="AR161" s="544">
        <f t="shared" si="41"/>
        <v>3383.2</v>
      </c>
      <c r="AS161" s="165">
        <f t="shared" si="41"/>
        <v>4472.1000000000004</v>
      </c>
      <c r="AT161" s="165">
        <f t="shared" si="41"/>
        <v>0</v>
      </c>
      <c r="AU161" s="165">
        <f t="shared" si="41"/>
        <v>4623.3</v>
      </c>
      <c r="AV161" s="165">
        <f t="shared" ref="AV161:BE161" si="42">AV20</f>
        <v>4596.0999999999995</v>
      </c>
      <c r="AW161" s="544">
        <f t="shared" si="42"/>
        <v>105.7</v>
      </c>
      <c r="AX161" s="165">
        <f t="shared" si="42"/>
        <v>804.09999999999991</v>
      </c>
      <c r="AY161" s="165">
        <f t="shared" si="42"/>
        <v>0</v>
      </c>
      <c r="AZ161" s="165">
        <f t="shared" si="42"/>
        <v>3686.2999999999993</v>
      </c>
      <c r="BA161" s="165">
        <f t="shared" si="42"/>
        <v>4556.8</v>
      </c>
      <c r="BB161" s="544">
        <f t="shared" si="42"/>
        <v>110.60000000000001</v>
      </c>
      <c r="BC161" s="165">
        <f t="shared" si="42"/>
        <v>804.09999999999991</v>
      </c>
      <c r="BD161" s="165">
        <f t="shared" si="42"/>
        <v>0</v>
      </c>
      <c r="BE161" s="165">
        <f t="shared" si="42"/>
        <v>3642.1</v>
      </c>
      <c r="BF161" s="165">
        <f>BF20</f>
        <v>4556.8</v>
      </c>
      <c r="BG161" s="544">
        <f>BG20</f>
        <v>110.60000000000001</v>
      </c>
      <c r="BH161" s="165">
        <f>BH20</f>
        <v>804.09999999999991</v>
      </c>
      <c r="BI161" s="165">
        <f>BI20</f>
        <v>0</v>
      </c>
      <c r="BJ161" s="165">
        <f>BJ20</f>
        <v>3642.1</v>
      </c>
    </row>
    <row r="162" spans="1:62" ht="25.5" customHeight="1"/>
    <row r="163" spans="1:62" s="46" customFormat="1" ht="17.25" customHeight="1">
      <c r="A163" s="196"/>
      <c r="B163" s="42"/>
      <c r="C163" s="43"/>
      <c r="D163" s="43"/>
      <c r="E163" s="43"/>
      <c r="F163" s="43"/>
      <c r="G163" s="44"/>
      <c r="H163" s="43"/>
      <c r="I163" s="43"/>
      <c r="J163" s="43"/>
      <c r="K163" s="44"/>
      <c r="L163" s="44"/>
      <c r="M163" s="43"/>
      <c r="N163" s="43"/>
      <c r="O163" s="43"/>
      <c r="P163" s="43"/>
      <c r="Q163" s="44"/>
      <c r="R163" s="44"/>
      <c r="S163" s="44"/>
      <c r="T163" s="44"/>
      <c r="U163" s="44"/>
      <c r="V163" s="44"/>
      <c r="W163" s="411"/>
      <c r="X163" s="44"/>
      <c r="Y163" s="44"/>
      <c r="Z163" s="44"/>
      <c r="AA163" s="44"/>
      <c r="AB163" s="44"/>
      <c r="AC163" s="44"/>
      <c r="AD163" s="45"/>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row>
    <row r="164" spans="1:62" s="46" customFormat="1" ht="5.25" customHeight="1">
      <c r="A164" s="52"/>
      <c r="B164" s="47"/>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5"/>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row>
    <row r="165" spans="1:62" s="46" customFormat="1" ht="4.5" customHeight="1">
      <c r="A165" s="44"/>
      <c r="B165" s="47"/>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5"/>
      <c r="AE165" s="2"/>
      <c r="AF165" s="44"/>
      <c r="AG165" s="44"/>
      <c r="AH165" s="44"/>
      <c r="AI165" s="44"/>
      <c r="AJ165" s="44"/>
      <c r="AK165" s="44"/>
      <c r="AL165" s="44"/>
      <c r="AM165" s="44"/>
      <c r="AN165" s="44"/>
      <c r="AO165" s="44"/>
      <c r="AP165" s="44"/>
      <c r="AQ165" s="44"/>
      <c r="AR165" s="44"/>
      <c r="AS165" s="44"/>
      <c r="AT165" s="44"/>
      <c r="AU165" s="44"/>
      <c r="AV165" s="44"/>
      <c r="AW165" s="44"/>
      <c r="AX165" s="44"/>
      <c r="AY165" s="44"/>
      <c r="AZ165" s="44"/>
    </row>
    <row r="166" spans="1:62" s="35" customFormat="1">
      <c r="AQ166" s="176"/>
    </row>
    <row r="168" spans="1:62" s="34" customFormat="1"/>
  </sheetData>
  <mergeCells count="179">
    <mergeCell ref="AV12:AZ12"/>
    <mergeCell ref="AV13:AV18"/>
    <mergeCell ref="AW13:AW18"/>
    <mergeCell ref="AX13:AX18"/>
    <mergeCell ref="AY13:AY18"/>
    <mergeCell ref="BD14:BD18"/>
    <mergeCell ref="BA14:BA18"/>
    <mergeCell ref="BI14:BI18"/>
    <mergeCell ref="BJ14:BJ18"/>
    <mergeCell ref="BE14:BE18"/>
    <mergeCell ref="BC14:BC18"/>
    <mergeCell ref="A3:AU4"/>
    <mergeCell ref="A5:AK5"/>
    <mergeCell ref="T12:V12"/>
    <mergeCell ref="Q12:S12"/>
    <mergeCell ref="AD9:AF12"/>
    <mergeCell ref="W11:AB11"/>
    <mergeCell ref="J12:L12"/>
    <mergeCell ref="Z12:AB12"/>
    <mergeCell ref="AG9:BJ11"/>
    <mergeCell ref="C12:E12"/>
    <mergeCell ref="F12:I12"/>
    <mergeCell ref="M12:P12"/>
    <mergeCell ref="BA13:BE13"/>
    <mergeCell ref="BB14:BB18"/>
    <mergeCell ref="AK14:AK18"/>
    <mergeCell ref="BF13:BJ13"/>
    <mergeCell ref="BF14:BF18"/>
    <mergeCell ref="BH14:BH18"/>
    <mergeCell ref="A9:A18"/>
    <mergeCell ref="M13:M18"/>
    <mergeCell ref="AQ12:AU12"/>
    <mergeCell ref="AG12:AO12"/>
    <mergeCell ref="AC9:AC18"/>
    <mergeCell ref="AU13:AU18"/>
    <mergeCell ref="AS13:AS18"/>
    <mergeCell ref="AT13:AT18"/>
    <mergeCell ref="B9:B18"/>
    <mergeCell ref="L13:L18"/>
    <mergeCell ref="BG14:BG18"/>
    <mergeCell ref="BA12:BJ12"/>
    <mergeCell ref="C9:AB10"/>
    <mergeCell ref="C13:C18"/>
    <mergeCell ref="C11:V11"/>
    <mergeCell ref="W12:Y12"/>
    <mergeCell ref="P13:P18"/>
    <mergeCell ref="AQ13:AQ18"/>
    <mergeCell ref="AE13:AE18"/>
    <mergeCell ref="AG14:AG18"/>
    <mergeCell ref="C25:C29"/>
    <mergeCell ref="I13:I18"/>
    <mergeCell ref="H13:H18"/>
    <mergeCell ref="E13:E18"/>
    <mergeCell ref="D13:D18"/>
    <mergeCell ref="G13:G18"/>
    <mergeCell ref="F13:F18"/>
    <mergeCell ref="D25:D29"/>
    <mergeCell ref="E25:E29"/>
    <mergeCell ref="V13:V18"/>
    <mergeCell ref="T13:T18"/>
    <mergeCell ref="W13:W18"/>
    <mergeCell ref="Y25:Y29"/>
    <mergeCell ref="X25:X29"/>
    <mergeCell ref="Q13:Q18"/>
    <mergeCell ref="R13:R18"/>
    <mergeCell ref="AZ13:AZ18"/>
    <mergeCell ref="AR13:AR18"/>
    <mergeCell ref="AJ14:AJ18"/>
    <mergeCell ref="AP14:AP18"/>
    <mergeCell ref="AM13:AN13"/>
    <mergeCell ref="AO13:AP13"/>
    <mergeCell ref="AM14:AM18"/>
    <mergeCell ref="AI13:AJ13"/>
    <mergeCell ref="W48:W60"/>
    <mergeCell ref="AA33:AA45"/>
    <mergeCell ref="X48:X57"/>
    <mergeCell ref="AB48:AB57"/>
    <mergeCell ref="Y33:Y45"/>
    <mergeCell ref="AH14:AH18"/>
    <mergeCell ref="W25:W29"/>
    <mergeCell ref="Y13:Y18"/>
    <mergeCell ref="AK13:AL13"/>
    <mergeCell ref="AG13:AH13"/>
    <mergeCell ref="Z25:Z29"/>
    <mergeCell ref="AB25:AB29"/>
    <mergeCell ref="AA25:AA29"/>
    <mergeCell ref="AB33:AB45"/>
    <mergeCell ref="Z33:Z46"/>
    <mergeCell ref="Z87:Z89"/>
    <mergeCell ref="Z104:Z116"/>
    <mergeCell ref="W104:W116"/>
    <mergeCell ref="AB13:AB18"/>
    <mergeCell ref="X13:X18"/>
    <mergeCell ref="AL14:AL18"/>
    <mergeCell ref="AI14:AI18"/>
    <mergeCell ref="AD13:AD18"/>
    <mergeCell ref="AA13:AA18"/>
    <mergeCell ref="AF13:AF18"/>
    <mergeCell ref="X137:X139"/>
    <mergeCell ref="Y137:Y139"/>
    <mergeCell ref="W137:W139"/>
    <mergeCell ref="Z137:Z139"/>
    <mergeCell ref="M76:M86"/>
    <mergeCell ref="X104:X106"/>
    <mergeCell ref="M137:M139"/>
    <mergeCell ref="Y104:Y105"/>
    <mergeCell ref="M104:M116"/>
    <mergeCell ref="Z72:Z86"/>
    <mergeCell ref="B33:B46"/>
    <mergeCell ref="B30:B32"/>
    <mergeCell ref="E48:E57"/>
    <mergeCell ref="AB137:AB139"/>
    <mergeCell ref="AA72:AA86"/>
    <mergeCell ref="AB72:AB86"/>
    <mergeCell ref="M87:M89"/>
    <mergeCell ref="AB104:AB109"/>
    <mergeCell ref="AA137:AA139"/>
    <mergeCell ref="AA104:AA109"/>
    <mergeCell ref="A72:A86"/>
    <mergeCell ref="A87:A89"/>
    <mergeCell ref="C72:C86"/>
    <mergeCell ref="F98:F99"/>
    <mergeCell ref="D104:D105"/>
    <mergeCell ref="B25:B29"/>
    <mergeCell ref="B64:B67"/>
    <mergeCell ref="B49:B60"/>
    <mergeCell ref="C64:C66"/>
    <mergeCell ref="C48:C60"/>
    <mergeCell ref="A25:A29"/>
    <mergeCell ref="A33:A46"/>
    <mergeCell ref="A48:A60"/>
    <mergeCell ref="D48:D57"/>
    <mergeCell ref="E72:E86"/>
    <mergeCell ref="E104:E105"/>
    <mergeCell ref="A30:A32"/>
    <mergeCell ref="A64:A71"/>
    <mergeCell ref="C33:C46"/>
    <mergeCell ref="D33:D45"/>
    <mergeCell ref="E30:E32"/>
    <mergeCell ref="E33:E45"/>
    <mergeCell ref="X33:X45"/>
    <mergeCell ref="W33:W45"/>
    <mergeCell ref="M33:M46"/>
    <mergeCell ref="W30:W32"/>
    <mergeCell ref="J13:J18"/>
    <mergeCell ref="K13:K18"/>
    <mergeCell ref="N13:N18"/>
    <mergeCell ref="U13:U18"/>
    <mergeCell ref="S13:S18"/>
    <mergeCell ref="M25:M29"/>
    <mergeCell ref="O13:O18"/>
    <mergeCell ref="W64:W66"/>
    <mergeCell ref="M68:M71"/>
    <mergeCell ref="AO14:AO18"/>
    <mergeCell ref="AN14:AN18"/>
    <mergeCell ref="Y48:Y57"/>
    <mergeCell ref="AA48:AA57"/>
    <mergeCell ref="Z48:Z57"/>
    <mergeCell ref="M48:M57"/>
    <mergeCell ref="Y30:Y32"/>
    <mergeCell ref="Z13:Z18"/>
    <mergeCell ref="E106:E110"/>
    <mergeCell ref="A155:A156"/>
    <mergeCell ref="A137:A139"/>
    <mergeCell ref="A94:A95"/>
    <mergeCell ref="A106:A110"/>
    <mergeCell ref="A153:A154"/>
    <mergeCell ref="B153:B154"/>
    <mergeCell ref="E137:E139"/>
    <mergeCell ref="A111:A116"/>
    <mergeCell ref="C153:C154"/>
    <mergeCell ref="D137:D139"/>
    <mergeCell ref="B137:B139"/>
    <mergeCell ref="B106:B110"/>
    <mergeCell ref="D72:D86"/>
    <mergeCell ref="C137:C139"/>
    <mergeCell ref="B111:B116"/>
    <mergeCell ref="C104:C116"/>
    <mergeCell ref="B72:B86"/>
  </mergeCells>
  <phoneticPr fontId="0" type="noConversion"/>
  <pageMargins left="0.75" right="0.28000000000000003" top="0.49" bottom="0.51" header="0.5" footer="0.5"/>
  <pageSetup paperSize="9" scale="44" orientation="landscape" r:id="rId1"/>
  <headerFooter alignWithMargins="0"/>
  <rowBreaks count="2" manualBreakCount="2">
    <brk id="63" max="61" man="1"/>
    <brk id="123" max="61" man="1"/>
  </rowBreaks>
</worksheet>
</file>

<file path=xl/worksheets/sheet2.xml><?xml version="1.0" encoding="utf-8"?>
<worksheet xmlns="http://schemas.openxmlformats.org/spreadsheetml/2006/main" xmlns:r="http://schemas.openxmlformats.org/officeDocument/2006/relationships">
  <dimension ref="A1:BJ145"/>
  <sheetViews>
    <sheetView view="pageBreakPreview" topLeftCell="B126" workbookViewId="0">
      <selection activeCell="AG157" sqref="AG157"/>
    </sheetView>
  </sheetViews>
  <sheetFormatPr defaultRowHeight="12.75"/>
  <cols>
    <col min="1" max="1" width="32.85546875" style="191" customWidth="1"/>
    <col min="2" max="2" width="5.28515625" style="192" customWidth="1"/>
    <col min="3" max="3" width="15.5703125" style="190" customWidth="1"/>
    <col min="4" max="5" width="4.5703125" style="190" customWidth="1"/>
    <col min="6" max="6" width="0.140625" style="190" hidden="1" customWidth="1"/>
    <col min="7" max="7" width="17.42578125" style="190" hidden="1" customWidth="1"/>
    <col min="8" max="8" width="15.42578125" style="190" hidden="1" customWidth="1"/>
    <col min="9" max="9" width="15.7109375" style="190" hidden="1" customWidth="1"/>
    <col min="10" max="10" width="16.140625" style="190" hidden="1" customWidth="1"/>
    <col min="11" max="11" width="13.5703125" style="190" hidden="1" customWidth="1"/>
    <col min="12" max="12" width="16" style="190" hidden="1" customWidth="1"/>
    <col min="13" max="13" width="14.5703125" style="190" hidden="1" customWidth="1"/>
    <col min="14" max="14" width="13.85546875" style="190" hidden="1" customWidth="1"/>
    <col min="15" max="15" width="13.5703125" style="190" hidden="1" customWidth="1"/>
    <col min="16" max="16" width="12.42578125" style="193" hidden="1" customWidth="1"/>
    <col min="17" max="17" width="0.140625" style="190" hidden="1" customWidth="1"/>
    <col min="18" max="18" width="15.42578125" style="190" hidden="1" customWidth="1"/>
    <col min="19" max="19" width="14" style="190" hidden="1" customWidth="1"/>
    <col min="20" max="20" width="13.5703125" style="190" hidden="1" customWidth="1"/>
    <col min="21" max="21" width="14" style="190" hidden="1" customWidth="1"/>
    <col min="22" max="22" width="11.42578125" style="190" hidden="1" customWidth="1"/>
    <col min="23" max="23" width="13.42578125" style="190" customWidth="1"/>
    <col min="24" max="24" width="4" style="190" customWidth="1"/>
    <col min="25" max="25" width="4.5703125" style="190" customWidth="1"/>
    <col min="26" max="26" width="10.5703125" style="190" hidden="1" customWidth="1"/>
    <col min="27" max="27" width="6.42578125" style="190" hidden="1" customWidth="1"/>
    <col min="28" max="28" width="5.7109375" style="190" hidden="1" customWidth="1"/>
    <col min="29" max="29" width="9.7109375" style="190" hidden="1" customWidth="1"/>
    <col min="30" max="30" width="4.85546875" style="194" customWidth="1"/>
    <col min="31" max="31" width="11.85546875" style="194" customWidth="1"/>
    <col min="32" max="32" width="3.85546875" style="194" customWidth="1"/>
    <col min="33" max="34" width="9.85546875" style="190" customWidth="1"/>
    <col min="35" max="36" width="5.5703125" style="190" customWidth="1"/>
    <col min="37" max="38" width="7.140625" style="190" customWidth="1"/>
    <col min="39" max="40" width="4.42578125" style="190" customWidth="1"/>
    <col min="41" max="42" width="7.5703125" style="195" customWidth="1"/>
    <col min="43" max="44" width="7.5703125" style="190" customWidth="1"/>
    <col min="45" max="45" width="7.85546875" style="190" customWidth="1"/>
    <col min="46" max="46" width="4.42578125" style="190" customWidth="1"/>
    <col min="47" max="47" width="7.140625" style="195" customWidth="1"/>
    <col min="48" max="48" width="7.5703125" style="195" customWidth="1"/>
    <col min="49" max="49" width="6.28515625" style="195" customWidth="1"/>
    <col min="50" max="50" width="7.140625" style="195" customWidth="1"/>
    <col min="51" max="51" width="4.140625" style="195" customWidth="1"/>
    <col min="52" max="52" width="8.140625" style="195" customWidth="1"/>
    <col min="53" max="53" width="7.5703125" style="190" customWidth="1"/>
    <col min="54" max="54" width="6.28515625" style="190" customWidth="1"/>
    <col min="55" max="55" width="7" style="190" customWidth="1"/>
    <col min="56" max="56" width="3.85546875" style="190" customWidth="1"/>
    <col min="57" max="57" width="7.28515625" style="190" customWidth="1"/>
    <col min="58" max="58" width="9.5703125" style="190" customWidth="1"/>
    <col min="59" max="59" width="6" style="190" customWidth="1"/>
    <col min="60" max="60" width="5.85546875" style="190" customWidth="1"/>
    <col min="61" max="61" width="4.7109375" style="190" customWidth="1"/>
    <col min="62" max="62" width="7.7109375" style="190" customWidth="1"/>
    <col min="63" max="16384" width="9.140625" style="190"/>
  </cols>
  <sheetData>
    <row r="1" spans="1:62">
      <c r="A1" s="798" t="s">
        <v>178</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798"/>
      <c r="AN1" s="798"/>
      <c r="AO1" s="798"/>
      <c r="AP1" s="798"/>
      <c r="AQ1" s="798"/>
      <c r="AR1" s="798"/>
      <c r="AS1" s="798"/>
      <c r="AT1" s="798"/>
      <c r="AU1" s="798"/>
      <c r="AV1" s="798"/>
      <c r="AW1" s="798"/>
      <c r="AX1" s="798"/>
      <c r="AY1" s="798"/>
      <c r="AZ1" s="798"/>
    </row>
    <row r="2" spans="1:62">
      <c r="A2" s="798" t="s">
        <v>133</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798"/>
      <c r="AQ2" s="798"/>
      <c r="AR2" s="798"/>
      <c r="AS2" s="798"/>
      <c r="AT2" s="798"/>
      <c r="AU2" s="798"/>
      <c r="AV2" s="798"/>
      <c r="AW2" s="798"/>
      <c r="AX2" s="798"/>
      <c r="AY2" s="798"/>
      <c r="AZ2" s="798"/>
    </row>
    <row r="4" spans="1:62">
      <c r="B4" s="198"/>
      <c r="C4" s="199"/>
      <c r="D4" s="199"/>
      <c r="E4" s="199"/>
      <c r="F4" s="199"/>
      <c r="G4" s="199"/>
      <c r="H4" s="199"/>
      <c r="I4" s="199"/>
      <c r="J4" s="199"/>
      <c r="K4" s="199"/>
      <c r="L4" s="199"/>
      <c r="M4" s="199"/>
      <c r="N4" s="199"/>
      <c r="O4" s="199"/>
      <c r="P4" s="200"/>
      <c r="Q4" s="201"/>
      <c r="R4" s="201"/>
      <c r="S4" s="201"/>
      <c r="T4" s="201"/>
      <c r="U4" s="201"/>
      <c r="V4" s="201"/>
    </row>
    <row r="5" spans="1:62">
      <c r="A5" s="799" t="s">
        <v>414</v>
      </c>
      <c r="B5" s="799"/>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202"/>
      <c r="AI5" s="202"/>
      <c r="AJ5" s="202"/>
      <c r="AK5" s="202"/>
      <c r="AL5" s="202"/>
      <c r="AM5" s="202"/>
      <c r="AN5" s="202"/>
      <c r="AO5" s="203"/>
      <c r="AP5" s="203"/>
      <c r="AQ5" s="202"/>
      <c r="AR5" s="202"/>
      <c r="AS5" s="202"/>
      <c r="AT5" s="202"/>
      <c r="AU5" s="203"/>
      <c r="AV5" s="203"/>
      <c r="AW5" s="203"/>
      <c r="AX5" s="203"/>
      <c r="AY5" s="203"/>
      <c r="AZ5" s="203"/>
    </row>
    <row r="6" spans="1:62" ht="13.5" thickBot="1"/>
    <row r="7" spans="1:62" ht="12.75" customHeight="1">
      <c r="A7" s="800" t="s">
        <v>231</v>
      </c>
      <c r="B7" s="803" t="s">
        <v>232</v>
      </c>
      <c r="C7" s="793" t="s">
        <v>500</v>
      </c>
      <c r="D7" s="794"/>
      <c r="E7" s="794"/>
      <c r="F7" s="794"/>
      <c r="G7" s="794"/>
      <c r="H7" s="794"/>
      <c r="I7" s="794"/>
      <c r="J7" s="794"/>
      <c r="K7" s="794"/>
      <c r="L7" s="794"/>
      <c r="M7" s="794"/>
      <c r="N7" s="794"/>
      <c r="O7" s="794"/>
      <c r="P7" s="794"/>
      <c r="Q7" s="794"/>
      <c r="R7" s="794"/>
      <c r="S7" s="794"/>
      <c r="T7" s="794"/>
      <c r="U7" s="794"/>
      <c r="V7" s="794"/>
      <c r="W7" s="794"/>
      <c r="X7" s="794"/>
      <c r="Y7" s="794"/>
      <c r="Z7" s="794"/>
      <c r="AA7" s="794"/>
      <c r="AB7" s="795"/>
      <c r="AC7" s="792" t="s">
        <v>224</v>
      </c>
      <c r="AD7" s="785" t="s">
        <v>225</v>
      </c>
      <c r="AE7" s="786"/>
      <c r="AF7" s="787"/>
      <c r="AG7" s="750" t="s">
        <v>226</v>
      </c>
      <c r="AH7" s="751"/>
      <c r="AI7" s="751"/>
      <c r="AJ7" s="751"/>
      <c r="AK7" s="751"/>
      <c r="AL7" s="751"/>
      <c r="AM7" s="751"/>
      <c r="AN7" s="751"/>
      <c r="AO7" s="751"/>
      <c r="AP7" s="751"/>
      <c r="AQ7" s="751"/>
      <c r="AR7" s="751"/>
      <c r="AS7" s="751"/>
      <c r="AT7" s="751"/>
      <c r="AU7" s="751"/>
      <c r="AV7" s="751"/>
      <c r="AW7" s="751"/>
      <c r="AX7" s="751"/>
      <c r="AY7" s="751"/>
      <c r="AZ7" s="751"/>
      <c r="BA7" s="751"/>
      <c r="BB7" s="751"/>
      <c r="BC7" s="751"/>
      <c r="BD7" s="751"/>
      <c r="BE7" s="751"/>
      <c r="BF7" s="751"/>
      <c r="BG7" s="751"/>
      <c r="BH7" s="751"/>
      <c r="BI7" s="751"/>
      <c r="BJ7" s="752"/>
    </row>
    <row r="8" spans="1:62" ht="12.75" customHeight="1">
      <c r="A8" s="801"/>
      <c r="B8" s="804"/>
      <c r="C8" s="761"/>
      <c r="D8" s="796"/>
      <c r="E8" s="796"/>
      <c r="F8" s="796"/>
      <c r="G8" s="796"/>
      <c r="H8" s="796"/>
      <c r="I8" s="796"/>
      <c r="J8" s="796"/>
      <c r="K8" s="796"/>
      <c r="L8" s="796"/>
      <c r="M8" s="796"/>
      <c r="N8" s="796"/>
      <c r="O8" s="796"/>
      <c r="P8" s="796"/>
      <c r="Q8" s="796"/>
      <c r="R8" s="796"/>
      <c r="S8" s="796"/>
      <c r="T8" s="796"/>
      <c r="U8" s="796"/>
      <c r="V8" s="796"/>
      <c r="W8" s="796"/>
      <c r="X8" s="796"/>
      <c r="Y8" s="796"/>
      <c r="Z8" s="796"/>
      <c r="AA8" s="796"/>
      <c r="AB8" s="797"/>
      <c r="AC8" s="767"/>
      <c r="AD8" s="788"/>
      <c r="AE8" s="789"/>
      <c r="AF8" s="790"/>
      <c r="AG8" s="753"/>
      <c r="AH8" s="754"/>
      <c r="AI8" s="754"/>
      <c r="AJ8" s="754"/>
      <c r="AK8" s="754"/>
      <c r="AL8" s="754"/>
      <c r="AM8" s="754"/>
      <c r="AN8" s="754"/>
      <c r="AO8" s="754"/>
      <c r="AP8" s="754"/>
      <c r="AQ8" s="754"/>
      <c r="AR8" s="754"/>
      <c r="AS8" s="754"/>
      <c r="AT8" s="754"/>
      <c r="AU8" s="754"/>
      <c r="AV8" s="754"/>
      <c r="AW8" s="754"/>
      <c r="AX8" s="754"/>
      <c r="AY8" s="754"/>
      <c r="AZ8" s="754"/>
      <c r="BA8" s="754"/>
      <c r="BB8" s="754"/>
      <c r="BC8" s="754"/>
      <c r="BD8" s="754"/>
      <c r="BE8" s="754"/>
      <c r="BF8" s="754"/>
      <c r="BG8" s="754"/>
      <c r="BH8" s="754"/>
      <c r="BI8" s="754"/>
      <c r="BJ8" s="755"/>
    </row>
    <row r="9" spans="1:62" ht="12.75" customHeight="1">
      <c r="A9" s="801"/>
      <c r="B9" s="804"/>
      <c r="C9" s="744" t="s">
        <v>328</v>
      </c>
      <c r="D9" s="745"/>
      <c r="E9" s="745"/>
      <c r="F9" s="745"/>
      <c r="G9" s="745"/>
      <c r="H9" s="745"/>
      <c r="I9" s="745"/>
      <c r="J9" s="745"/>
      <c r="K9" s="745"/>
      <c r="L9" s="745"/>
      <c r="M9" s="745"/>
      <c r="N9" s="745"/>
      <c r="O9" s="745"/>
      <c r="P9" s="745"/>
      <c r="Q9" s="745"/>
      <c r="R9" s="745"/>
      <c r="S9" s="745"/>
      <c r="T9" s="745"/>
      <c r="U9" s="745"/>
      <c r="V9" s="745"/>
      <c r="W9" s="744" t="s">
        <v>329</v>
      </c>
      <c r="X9" s="745"/>
      <c r="Y9" s="745"/>
      <c r="Z9" s="745"/>
      <c r="AA9" s="745"/>
      <c r="AB9" s="745"/>
      <c r="AC9" s="767"/>
      <c r="AD9" s="788"/>
      <c r="AE9" s="789"/>
      <c r="AF9" s="790"/>
      <c r="AG9" s="756"/>
      <c r="AH9" s="757"/>
      <c r="AI9" s="757"/>
      <c r="AJ9" s="757"/>
      <c r="AK9" s="757"/>
      <c r="AL9" s="757"/>
      <c r="AM9" s="757"/>
      <c r="AN9" s="757"/>
      <c r="AO9" s="757"/>
      <c r="AP9" s="757"/>
      <c r="AQ9" s="757"/>
      <c r="AR9" s="757"/>
      <c r="AS9" s="757"/>
      <c r="AT9" s="757"/>
      <c r="AU9" s="757"/>
      <c r="AV9" s="757"/>
      <c r="AW9" s="757"/>
      <c r="AX9" s="757"/>
      <c r="AY9" s="757"/>
      <c r="AZ9" s="757"/>
      <c r="BA9" s="757"/>
      <c r="BB9" s="757"/>
      <c r="BC9" s="757"/>
      <c r="BD9" s="757"/>
      <c r="BE9" s="757"/>
      <c r="BF9" s="757"/>
      <c r="BG9" s="757"/>
      <c r="BH9" s="757"/>
      <c r="BI9" s="757"/>
      <c r="BJ9" s="758"/>
    </row>
    <row r="10" spans="1:62" ht="23.25" customHeight="1">
      <c r="A10" s="801"/>
      <c r="B10" s="804"/>
      <c r="C10" s="775" t="s">
        <v>227</v>
      </c>
      <c r="D10" s="776"/>
      <c r="E10" s="777"/>
      <c r="F10" s="744" t="s">
        <v>228</v>
      </c>
      <c r="G10" s="745"/>
      <c r="H10" s="745"/>
      <c r="I10" s="749"/>
      <c r="J10" s="744" t="s">
        <v>229</v>
      </c>
      <c r="K10" s="745"/>
      <c r="L10" s="749"/>
      <c r="M10" s="759" t="s">
        <v>330</v>
      </c>
      <c r="N10" s="769"/>
      <c r="O10" s="769"/>
      <c r="P10" s="770"/>
      <c r="Q10" s="744" t="s">
        <v>230</v>
      </c>
      <c r="R10" s="745"/>
      <c r="S10" s="745"/>
      <c r="T10" s="744" t="s">
        <v>331</v>
      </c>
      <c r="U10" s="745"/>
      <c r="V10" s="749"/>
      <c r="W10" s="744" t="s">
        <v>332</v>
      </c>
      <c r="X10" s="745"/>
      <c r="Y10" s="749"/>
      <c r="Z10" s="744" t="s">
        <v>333</v>
      </c>
      <c r="AA10" s="745"/>
      <c r="AB10" s="749"/>
      <c r="AC10" s="767"/>
      <c r="AD10" s="788"/>
      <c r="AE10" s="789"/>
      <c r="AF10" s="790"/>
      <c r="AG10" s="814" t="s">
        <v>0</v>
      </c>
      <c r="AH10" s="855"/>
      <c r="AI10" s="815"/>
      <c r="AJ10" s="815"/>
      <c r="AK10" s="815"/>
      <c r="AL10" s="815"/>
      <c r="AM10" s="815"/>
      <c r="AN10" s="815"/>
      <c r="AO10" s="816"/>
      <c r="AP10" s="670"/>
      <c r="AQ10" s="814" t="s">
        <v>399</v>
      </c>
      <c r="AR10" s="815"/>
      <c r="AS10" s="815"/>
      <c r="AT10" s="815"/>
      <c r="AU10" s="816"/>
      <c r="AV10" s="782" t="s">
        <v>2</v>
      </c>
      <c r="AW10" s="783"/>
      <c r="AX10" s="783"/>
      <c r="AY10" s="783"/>
      <c r="AZ10" s="784"/>
      <c r="BA10" s="782" t="s">
        <v>436</v>
      </c>
      <c r="BB10" s="783"/>
      <c r="BC10" s="783"/>
      <c r="BD10" s="783"/>
      <c r="BE10" s="783"/>
      <c r="BF10" s="783"/>
      <c r="BG10" s="783"/>
      <c r="BH10" s="783"/>
      <c r="BI10" s="783"/>
      <c r="BJ10" s="784"/>
    </row>
    <row r="11" spans="1:62" ht="40.5" customHeight="1">
      <c r="A11" s="801"/>
      <c r="B11" s="804"/>
      <c r="C11" s="819" t="s">
        <v>334</v>
      </c>
      <c r="D11" s="819" t="s">
        <v>335</v>
      </c>
      <c r="E11" s="819" t="s">
        <v>336</v>
      </c>
      <c r="F11" s="819" t="s">
        <v>334</v>
      </c>
      <c r="G11" s="819" t="s">
        <v>335</v>
      </c>
      <c r="H11" s="819" t="s">
        <v>336</v>
      </c>
      <c r="I11" s="820" t="s">
        <v>337</v>
      </c>
      <c r="J11" s="819" t="s">
        <v>334</v>
      </c>
      <c r="K11" s="823" t="s">
        <v>338</v>
      </c>
      <c r="L11" s="819" t="s">
        <v>336</v>
      </c>
      <c r="M11" s="819" t="s">
        <v>334</v>
      </c>
      <c r="N11" s="823" t="s">
        <v>338</v>
      </c>
      <c r="O11" s="819" t="s">
        <v>336</v>
      </c>
      <c r="P11" s="820" t="s">
        <v>337</v>
      </c>
      <c r="Q11" s="819" t="s">
        <v>334</v>
      </c>
      <c r="R11" s="823" t="s">
        <v>338</v>
      </c>
      <c r="S11" s="820" t="s">
        <v>336</v>
      </c>
      <c r="T11" s="819" t="s">
        <v>334</v>
      </c>
      <c r="U11" s="823" t="s">
        <v>338</v>
      </c>
      <c r="V11" s="820" t="s">
        <v>336</v>
      </c>
      <c r="W11" s="819" t="s">
        <v>334</v>
      </c>
      <c r="X11" s="819" t="s">
        <v>335</v>
      </c>
      <c r="Y11" s="819" t="s">
        <v>336</v>
      </c>
      <c r="Z11" s="819" t="s">
        <v>334</v>
      </c>
      <c r="AA11" s="823" t="s">
        <v>338</v>
      </c>
      <c r="AB11" s="819" t="s">
        <v>336</v>
      </c>
      <c r="AC11" s="767"/>
      <c r="AD11" s="856"/>
      <c r="AE11" s="857"/>
      <c r="AF11" s="858"/>
      <c r="AG11" s="763" t="s">
        <v>23</v>
      </c>
      <c r="AH11" s="765"/>
      <c r="AI11" s="782" t="s">
        <v>24</v>
      </c>
      <c r="AJ11" s="784"/>
      <c r="AK11" s="782" t="s">
        <v>25</v>
      </c>
      <c r="AL11" s="784"/>
      <c r="AM11" s="782" t="s">
        <v>26</v>
      </c>
      <c r="AN11" s="784"/>
      <c r="AO11" s="817" t="s">
        <v>27</v>
      </c>
      <c r="AP11" s="818"/>
      <c r="AQ11" s="747" t="s">
        <v>23</v>
      </c>
      <c r="AR11" s="747" t="s">
        <v>24</v>
      </c>
      <c r="AS11" s="747" t="s">
        <v>25</v>
      </c>
      <c r="AT11" s="747" t="s">
        <v>26</v>
      </c>
      <c r="AU11" s="778" t="s">
        <v>27</v>
      </c>
      <c r="AV11" s="747" t="s">
        <v>23</v>
      </c>
      <c r="AW11" s="747" t="s">
        <v>24</v>
      </c>
      <c r="AX11" s="747" t="s">
        <v>25</v>
      </c>
      <c r="AY11" s="747" t="s">
        <v>26</v>
      </c>
      <c r="AZ11" s="778" t="s">
        <v>27</v>
      </c>
      <c r="BA11" s="763" t="s">
        <v>119</v>
      </c>
      <c r="BB11" s="812"/>
      <c r="BC11" s="812"/>
      <c r="BD11" s="812"/>
      <c r="BE11" s="813"/>
      <c r="BF11" s="763" t="s">
        <v>1</v>
      </c>
      <c r="BG11" s="812"/>
      <c r="BH11" s="812"/>
      <c r="BI11" s="812"/>
      <c r="BJ11" s="813"/>
    </row>
    <row r="12" spans="1:62" ht="76.5" customHeight="1">
      <c r="A12" s="801"/>
      <c r="B12" s="804"/>
      <c r="C12" s="819"/>
      <c r="D12" s="819"/>
      <c r="E12" s="819"/>
      <c r="F12" s="819"/>
      <c r="G12" s="819"/>
      <c r="H12" s="819"/>
      <c r="I12" s="821"/>
      <c r="J12" s="819"/>
      <c r="K12" s="824"/>
      <c r="L12" s="819"/>
      <c r="M12" s="819"/>
      <c r="N12" s="824"/>
      <c r="O12" s="819"/>
      <c r="P12" s="821"/>
      <c r="Q12" s="819"/>
      <c r="R12" s="824"/>
      <c r="S12" s="821"/>
      <c r="T12" s="819"/>
      <c r="U12" s="824"/>
      <c r="V12" s="821"/>
      <c r="W12" s="819"/>
      <c r="X12" s="819"/>
      <c r="Y12" s="819"/>
      <c r="Z12" s="819"/>
      <c r="AA12" s="824"/>
      <c r="AB12" s="819"/>
      <c r="AC12" s="767"/>
      <c r="AD12" s="204" t="s">
        <v>339</v>
      </c>
      <c r="AE12" s="205" t="s">
        <v>21</v>
      </c>
      <c r="AF12" s="205" t="s">
        <v>22</v>
      </c>
      <c r="AG12" s="806" t="s">
        <v>322</v>
      </c>
      <c r="AH12" s="806" t="s">
        <v>321</v>
      </c>
      <c r="AI12" s="806" t="s">
        <v>322</v>
      </c>
      <c r="AJ12" s="806" t="s">
        <v>321</v>
      </c>
      <c r="AK12" s="806" t="s">
        <v>322</v>
      </c>
      <c r="AL12" s="806" t="s">
        <v>321</v>
      </c>
      <c r="AM12" s="806" t="s">
        <v>322</v>
      </c>
      <c r="AN12" s="806" t="s">
        <v>321</v>
      </c>
      <c r="AO12" s="809" t="s">
        <v>322</v>
      </c>
      <c r="AP12" s="809" t="s">
        <v>321</v>
      </c>
      <c r="AQ12" s="747"/>
      <c r="AR12" s="747"/>
      <c r="AS12" s="747"/>
      <c r="AT12" s="747"/>
      <c r="AU12" s="778"/>
      <c r="AV12" s="747"/>
      <c r="AW12" s="747"/>
      <c r="AX12" s="747"/>
      <c r="AY12" s="747"/>
      <c r="AZ12" s="778"/>
      <c r="BA12" s="806" t="s">
        <v>23</v>
      </c>
      <c r="BB12" s="806" t="s">
        <v>28</v>
      </c>
      <c r="BC12" s="806" t="s">
        <v>25</v>
      </c>
      <c r="BD12" s="806" t="s">
        <v>26</v>
      </c>
      <c r="BE12" s="809" t="s">
        <v>27</v>
      </c>
      <c r="BF12" s="806" t="s">
        <v>23</v>
      </c>
      <c r="BG12" s="806" t="s">
        <v>28</v>
      </c>
      <c r="BH12" s="806" t="s">
        <v>25</v>
      </c>
      <c r="BI12" s="806" t="s">
        <v>26</v>
      </c>
      <c r="BJ12" s="809" t="s">
        <v>27</v>
      </c>
    </row>
    <row r="13" spans="1:62" ht="12.75" customHeight="1">
      <c r="A13" s="801"/>
      <c r="B13" s="804"/>
      <c r="C13" s="819"/>
      <c r="D13" s="819"/>
      <c r="E13" s="819"/>
      <c r="F13" s="819"/>
      <c r="G13" s="819"/>
      <c r="H13" s="819"/>
      <c r="I13" s="821"/>
      <c r="J13" s="819"/>
      <c r="K13" s="824"/>
      <c r="L13" s="819"/>
      <c r="M13" s="819"/>
      <c r="N13" s="824"/>
      <c r="O13" s="819"/>
      <c r="P13" s="821"/>
      <c r="Q13" s="819"/>
      <c r="R13" s="824"/>
      <c r="S13" s="821"/>
      <c r="T13" s="819"/>
      <c r="U13" s="824"/>
      <c r="V13" s="821"/>
      <c r="W13" s="819"/>
      <c r="X13" s="819"/>
      <c r="Y13" s="819"/>
      <c r="Z13" s="819"/>
      <c r="AA13" s="824"/>
      <c r="AB13" s="819"/>
      <c r="AC13" s="767"/>
      <c r="AD13" s="206"/>
      <c r="AE13" s="207"/>
      <c r="AF13" s="207"/>
      <c r="AG13" s="807"/>
      <c r="AH13" s="807"/>
      <c r="AI13" s="807"/>
      <c r="AJ13" s="807"/>
      <c r="AK13" s="807"/>
      <c r="AL13" s="807"/>
      <c r="AM13" s="807"/>
      <c r="AN13" s="807"/>
      <c r="AO13" s="810"/>
      <c r="AP13" s="810"/>
      <c r="AQ13" s="747"/>
      <c r="AR13" s="747"/>
      <c r="AS13" s="747"/>
      <c r="AT13" s="747"/>
      <c r="AU13" s="778"/>
      <c r="AV13" s="747"/>
      <c r="AW13" s="747"/>
      <c r="AX13" s="747"/>
      <c r="AY13" s="747"/>
      <c r="AZ13" s="778"/>
      <c r="BA13" s="807"/>
      <c r="BB13" s="807"/>
      <c r="BC13" s="807"/>
      <c r="BD13" s="807"/>
      <c r="BE13" s="810"/>
      <c r="BF13" s="807"/>
      <c r="BG13" s="807"/>
      <c r="BH13" s="807"/>
      <c r="BI13" s="807"/>
      <c r="BJ13" s="810"/>
    </row>
    <row r="14" spans="1:62" ht="12.75" customHeight="1">
      <c r="A14" s="801"/>
      <c r="B14" s="804"/>
      <c r="C14" s="819"/>
      <c r="D14" s="819"/>
      <c r="E14" s="819"/>
      <c r="F14" s="819"/>
      <c r="G14" s="819"/>
      <c r="H14" s="819"/>
      <c r="I14" s="821"/>
      <c r="J14" s="819"/>
      <c r="K14" s="824"/>
      <c r="L14" s="819"/>
      <c r="M14" s="819"/>
      <c r="N14" s="824"/>
      <c r="O14" s="819"/>
      <c r="P14" s="821"/>
      <c r="Q14" s="819"/>
      <c r="R14" s="824"/>
      <c r="S14" s="821"/>
      <c r="T14" s="819"/>
      <c r="U14" s="824"/>
      <c r="V14" s="821"/>
      <c r="W14" s="819"/>
      <c r="X14" s="819"/>
      <c r="Y14" s="819"/>
      <c r="Z14" s="819"/>
      <c r="AA14" s="824"/>
      <c r="AB14" s="819"/>
      <c r="AC14" s="767"/>
      <c r="AD14" s="206"/>
      <c r="AE14" s="207"/>
      <c r="AF14" s="207"/>
      <c r="AG14" s="807"/>
      <c r="AH14" s="807"/>
      <c r="AI14" s="807"/>
      <c r="AJ14" s="807"/>
      <c r="AK14" s="807"/>
      <c r="AL14" s="807"/>
      <c r="AM14" s="807"/>
      <c r="AN14" s="807"/>
      <c r="AO14" s="810"/>
      <c r="AP14" s="810"/>
      <c r="AQ14" s="747"/>
      <c r="AR14" s="747"/>
      <c r="AS14" s="747"/>
      <c r="AT14" s="747"/>
      <c r="AU14" s="778"/>
      <c r="AV14" s="747"/>
      <c r="AW14" s="747"/>
      <c r="AX14" s="747"/>
      <c r="AY14" s="747"/>
      <c r="AZ14" s="778"/>
      <c r="BA14" s="807"/>
      <c r="BB14" s="807"/>
      <c r="BC14" s="807"/>
      <c r="BD14" s="807"/>
      <c r="BE14" s="810"/>
      <c r="BF14" s="807"/>
      <c r="BG14" s="807"/>
      <c r="BH14" s="807"/>
      <c r="BI14" s="807"/>
      <c r="BJ14" s="810"/>
    </row>
    <row r="15" spans="1:62" ht="12.75" customHeight="1">
      <c r="A15" s="801"/>
      <c r="B15" s="804"/>
      <c r="C15" s="819"/>
      <c r="D15" s="819"/>
      <c r="E15" s="819"/>
      <c r="F15" s="819"/>
      <c r="G15" s="819"/>
      <c r="H15" s="819"/>
      <c r="I15" s="821"/>
      <c r="J15" s="819"/>
      <c r="K15" s="824"/>
      <c r="L15" s="819"/>
      <c r="M15" s="819"/>
      <c r="N15" s="824"/>
      <c r="O15" s="819"/>
      <c r="P15" s="821"/>
      <c r="Q15" s="819"/>
      <c r="R15" s="824"/>
      <c r="S15" s="821"/>
      <c r="T15" s="819"/>
      <c r="U15" s="824"/>
      <c r="V15" s="821"/>
      <c r="W15" s="819"/>
      <c r="X15" s="819"/>
      <c r="Y15" s="819"/>
      <c r="Z15" s="819"/>
      <c r="AA15" s="824"/>
      <c r="AB15" s="819"/>
      <c r="AC15" s="767"/>
      <c r="AD15" s="206"/>
      <c r="AE15" s="207"/>
      <c r="AF15" s="207"/>
      <c r="AG15" s="807"/>
      <c r="AH15" s="807"/>
      <c r="AI15" s="807"/>
      <c r="AJ15" s="807"/>
      <c r="AK15" s="807"/>
      <c r="AL15" s="807"/>
      <c r="AM15" s="807"/>
      <c r="AN15" s="807"/>
      <c r="AO15" s="810"/>
      <c r="AP15" s="810"/>
      <c r="AQ15" s="747"/>
      <c r="AR15" s="747"/>
      <c r="AS15" s="747"/>
      <c r="AT15" s="747"/>
      <c r="AU15" s="778"/>
      <c r="AV15" s="747"/>
      <c r="AW15" s="747"/>
      <c r="AX15" s="747"/>
      <c r="AY15" s="747"/>
      <c r="AZ15" s="778"/>
      <c r="BA15" s="807"/>
      <c r="BB15" s="807"/>
      <c r="BC15" s="807"/>
      <c r="BD15" s="807"/>
      <c r="BE15" s="810"/>
      <c r="BF15" s="807"/>
      <c r="BG15" s="807"/>
      <c r="BH15" s="807"/>
      <c r="BI15" s="807"/>
      <c r="BJ15" s="810"/>
    </row>
    <row r="16" spans="1:62" ht="12.75" customHeight="1">
      <c r="A16" s="802"/>
      <c r="B16" s="805"/>
      <c r="C16" s="819"/>
      <c r="D16" s="819"/>
      <c r="E16" s="819"/>
      <c r="F16" s="819"/>
      <c r="G16" s="819"/>
      <c r="H16" s="819"/>
      <c r="I16" s="822"/>
      <c r="J16" s="819"/>
      <c r="K16" s="825"/>
      <c r="L16" s="819"/>
      <c r="M16" s="819"/>
      <c r="N16" s="825"/>
      <c r="O16" s="819"/>
      <c r="P16" s="822"/>
      <c r="Q16" s="819"/>
      <c r="R16" s="825"/>
      <c r="S16" s="822"/>
      <c r="T16" s="819"/>
      <c r="U16" s="825"/>
      <c r="V16" s="822"/>
      <c r="W16" s="819"/>
      <c r="X16" s="819"/>
      <c r="Y16" s="819"/>
      <c r="Z16" s="819"/>
      <c r="AA16" s="825"/>
      <c r="AB16" s="819"/>
      <c r="AC16" s="768"/>
      <c r="AD16" s="208"/>
      <c r="AE16" s="209"/>
      <c r="AF16" s="209"/>
      <c r="AG16" s="808"/>
      <c r="AH16" s="808"/>
      <c r="AI16" s="808"/>
      <c r="AJ16" s="808"/>
      <c r="AK16" s="808"/>
      <c r="AL16" s="808"/>
      <c r="AM16" s="808"/>
      <c r="AN16" s="808"/>
      <c r="AO16" s="811"/>
      <c r="AP16" s="811"/>
      <c r="AQ16" s="747"/>
      <c r="AR16" s="747"/>
      <c r="AS16" s="747"/>
      <c r="AT16" s="747"/>
      <c r="AU16" s="778"/>
      <c r="AV16" s="747"/>
      <c r="AW16" s="747"/>
      <c r="AX16" s="747"/>
      <c r="AY16" s="747"/>
      <c r="AZ16" s="778"/>
      <c r="BA16" s="808"/>
      <c r="BB16" s="808"/>
      <c r="BC16" s="808"/>
      <c r="BD16" s="808"/>
      <c r="BE16" s="811"/>
      <c r="BF16" s="808"/>
      <c r="BG16" s="808"/>
      <c r="BH16" s="808"/>
      <c r="BI16" s="808"/>
      <c r="BJ16" s="811"/>
    </row>
    <row r="17" spans="1:62" s="220" customFormat="1" ht="13.5" thickBot="1">
      <c r="A17" s="210">
        <v>1</v>
      </c>
      <c r="B17" s="211" t="s">
        <v>233</v>
      </c>
      <c r="C17" s="212">
        <v>3</v>
      </c>
      <c r="D17" s="212">
        <v>4</v>
      </c>
      <c r="E17" s="212">
        <v>5</v>
      </c>
      <c r="F17" s="212">
        <v>6</v>
      </c>
      <c r="G17" s="212">
        <v>7</v>
      </c>
      <c r="H17" s="212">
        <v>8</v>
      </c>
      <c r="I17" s="212">
        <v>9</v>
      </c>
      <c r="J17" s="212">
        <v>10</v>
      </c>
      <c r="K17" s="212">
        <v>11</v>
      </c>
      <c r="L17" s="212">
        <v>12</v>
      </c>
      <c r="M17" s="212">
        <v>13</v>
      </c>
      <c r="N17" s="212">
        <v>14</v>
      </c>
      <c r="O17" s="212">
        <v>15</v>
      </c>
      <c r="P17" s="213">
        <v>16</v>
      </c>
      <c r="Q17" s="212">
        <v>17</v>
      </c>
      <c r="R17" s="212">
        <v>18</v>
      </c>
      <c r="S17" s="212">
        <v>19</v>
      </c>
      <c r="T17" s="212">
        <v>20</v>
      </c>
      <c r="U17" s="212">
        <v>21</v>
      </c>
      <c r="V17" s="212">
        <v>22</v>
      </c>
      <c r="W17" s="212">
        <v>23</v>
      </c>
      <c r="X17" s="212">
        <v>24</v>
      </c>
      <c r="Y17" s="212">
        <v>25</v>
      </c>
      <c r="Z17" s="212">
        <v>26</v>
      </c>
      <c r="AA17" s="212">
        <v>27</v>
      </c>
      <c r="AB17" s="212">
        <v>28</v>
      </c>
      <c r="AC17" s="212">
        <v>29</v>
      </c>
      <c r="AD17" s="214">
        <v>30</v>
      </c>
      <c r="AE17" s="215" t="s">
        <v>29</v>
      </c>
      <c r="AF17" s="215" t="s">
        <v>30</v>
      </c>
      <c r="AG17" s="513">
        <v>53</v>
      </c>
      <c r="AH17" s="513"/>
      <c r="AI17" s="513">
        <v>54</v>
      </c>
      <c r="AJ17" s="513"/>
      <c r="AK17" s="513">
        <v>55</v>
      </c>
      <c r="AL17" s="513"/>
      <c r="AM17" s="513">
        <v>56</v>
      </c>
      <c r="AN17" s="513"/>
      <c r="AO17" s="514">
        <v>57</v>
      </c>
      <c r="AP17" s="514"/>
      <c r="AQ17" s="216">
        <v>58</v>
      </c>
      <c r="AR17" s="216">
        <v>59</v>
      </c>
      <c r="AS17" s="216">
        <v>60</v>
      </c>
      <c r="AT17" s="216">
        <v>61</v>
      </c>
      <c r="AU17" s="217">
        <v>62</v>
      </c>
      <c r="AV17" s="217"/>
      <c r="AW17" s="217"/>
      <c r="AX17" s="217"/>
      <c r="AY17" s="217"/>
      <c r="AZ17" s="217"/>
      <c r="BA17" s="217"/>
      <c r="BB17" s="217"/>
      <c r="BC17" s="217"/>
      <c r="BD17" s="217"/>
      <c r="BE17" s="217"/>
    </row>
    <row r="18" spans="1:62" s="230" customFormat="1" ht="38.25" customHeight="1">
      <c r="A18" s="221" t="s">
        <v>382</v>
      </c>
      <c r="B18" s="222">
        <v>6500</v>
      </c>
      <c r="C18" s="223" t="s">
        <v>234</v>
      </c>
      <c r="D18" s="223" t="s">
        <v>234</v>
      </c>
      <c r="E18" s="223" t="s">
        <v>234</v>
      </c>
      <c r="F18" s="223" t="s">
        <v>234</v>
      </c>
      <c r="G18" s="223" t="s">
        <v>234</v>
      </c>
      <c r="H18" s="223" t="s">
        <v>234</v>
      </c>
      <c r="I18" s="223" t="s">
        <v>234</v>
      </c>
      <c r="J18" s="223" t="s">
        <v>234</v>
      </c>
      <c r="K18" s="223" t="s">
        <v>234</v>
      </c>
      <c r="L18" s="223" t="s">
        <v>234</v>
      </c>
      <c r="M18" s="223" t="s">
        <v>234</v>
      </c>
      <c r="N18" s="223" t="s">
        <v>234</v>
      </c>
      <c r="O18" s="223" t="s">
        <v>234</v>
      </c>
      <c r="P18" s="224" t="s">
        <v>234</v>
      </c>
      <c r="Q18" s="223" t="s">
        <v>234</v>
      </c>
      <c r="R18" s="223" t="s">
        <v>234</v>
      </c>
      <c r="S18" s="223" t="s">
        <v>234</v>
      </c>
      <c r="T18" s="223" t="s">
        <v>234</v>
      </c>
      <c r="U18" s="223" t="s">
        <v>234</v>
      </c>
      <c r="V18" s="223" t="s">
        <v>234</v>
      </c>
      <c r="W18" s="223" t="s">
        <v>234</v>
      </c>
      <c r="X18" s="223" t="s">
        <v>234</v>
      </c>
      <c r="Y18" s="223" t="s">
        <v>234</v>
      </c>
      <c r="Z18" s="223" t="s">
        <v>234</v>
      </c>
      <c r="AA18" s="223" t="s">
        <v>234</v>
      </c>
      <c r="AB18" s="223" t="s">
        <v>234</v>
      </c>
      <c r="AC18" s="223" t="s">
        <v>234</v>
      </c>
      <c r="AD18" s="225" t="s">
        <v>234</v>
      </c>
      <c r="AE18" s="225"/>
      <c r="AF18" s="225"/>
      <c r="AG18" s="515">
        <f t="shared" ref="AG18:BE18" si="0">AG19+AG75+AG92+AG106+AG123+AG119+AG135</f>
        <v>11041.800000000001</v>
      </c>
      <c r="AH18" s="515">
        <f t="shared" si="0"/>
        <v>9190.1</v>
      </c>
      <c r="AI18" s="515">
        <f t="shared" si="0"/>
        <v>98.2</v>
      </c>
      <c r="AJ18" s="515">
        <f t="shared" si="0"/>
        <v>98.2</v>
      </c>
      <c r="AK18" s="515">
        <f t="shared" si="0"/>
        <v>6578.5</v>
      </c>
      <c r="AL18" s="515">
        <f t="shared" si="0"/>
        <v>5028.2999999999993</v>
      </c>
      <c r="AM18" s="515">
        <f t="shared" si="0"/>
        <v>0</v>
      </c>
      <c r="AN18" s="515"/>
      <c r="AO18" s="515">
        <f t="shared" si="0"/>
        <v>4365.1000000000004</v>
      </c>
      <c r="AP18" s="515">
        <f t="shared" si="0"/>
        <v>4063.5999999999995</v>
      </c>
      <c r="AQ18" s="229">
        <f t="shared" si="0"/>
        <v>7076.8000000000011</v>
      </c>
      <c r="AR18" s="229">
        <f t="shared" si="0"/>
        <v>893</v>
      </c>
      <c r="AS18" s="229">
        <f t="shared" si="0"/>
        <v>1010.4</v>
      </c>
      <c r="AT18" s="229">
        <f t="shared" si="0"/>
        <v>0</v>
      </c>
      <c r="AU18" s="229">
        <f t="shared" si="0"/>
        <v>5173.4000000000005</v>
      </c>
      <c r="AV18" s="623">
        <f t="shared" si="0"/>
        <v>5318.5</v>
      </c>
      <c r="AW18" s="623">
        <f t="shared" si="0"/>
        <v>105.7</v>
      </c>
      <c r="AX18" s="623">
        <f t="shared" si="0"/>
        <v>738.7</v>
      </c>
      <c r="AY18" s="623">
        <f t="shared" si="0"/>
        <v>0</v>
      </c>
      <c r="AZ18" s="623">
        <f t="shared" si="0"/>
        <v>4474.1000000000004</v>
      </c>
      <c r="BA18" s="227">
        <f t="shared" si="0"/>
        <v>5251.6</v>
      </c>
      <c r="BB18" s="227">
        <f t="shared" si="0"/>
        <v>110.5</v>
      </c>
      <c r="BC18" s="227">
        <f t="shared" si="0"/>
        <v>738.7</v>
      </c>
      <c r="BD18" s="227">
        <f t="shared" si="0"/>
        <v>0</v>
      </c>
      <c r="BE18" s="227">
        <f t="shared" si="0"/>
        <v>4402.4000000000005</v>
      </c>
      <c r="BF18" s="227">
        <f>BF19+BF75+BF92+BF106+BF123+BF119+BF135</f>
        <v>5251.6</v>
      </c>
      <c r="BG18" s="227">
        <f>BG19+BG75+BG92+BG106+BG123+BG119+BG135</f>
        <v>110.5</v>
      </c>
      <c r="BH18" s="227">
        <f>BH19+BH75+BH92+BH106+BH123+BH119+BH135</f>
        <v>738.7</v>
      </c>
      <c r="BI18" s="227">
        <f>BI19+BI75+BI92+BI106+BI123+BI119+BI135</f>
        <v>0</v>
      </c>
      <c r="BJ18" s="227">
        <f>BJ19+BJ75+BJ92+BJ106+BJ123+BJ119+BJ135</f>
        <v>4402.4000000000005</v>
      </c>
    </row>
    <row r="19" spans="1:62" s="241" customFormat="1" ht="93.75" customHeight="1">
      <c r="A19" s="231" t="s">
        <v>236</v>
      </c>
      <c r="B19" s="232">
        <v>6501</v>
      </c>
      <c r="C19" s="233" t="s">
        <v>234</v>
      </c>
      <c r="D19" s="233" t="s">
        <v>234</v>
      </c>
      <c r="E19" s="233" t="s">
        <v>234</v>
      </c>
      <c r="F19" s="233" t="s">
        <v>234</v>
      </c>
      <c r="G19" s="233" t="s">
        <v>234</v>
      </c>
      <c r="H19" s="233" t="s">
        <v>234</v>
      </c>
      <c r="I19" s="233" t="s">
        <v>234</v>
      </c>
      <c r="J19" s="233" t="s">
        <v>234</v>
      </c>
      <c r="K19" s="233" t="s">
        <v>234</v>
      </c>
      <c r="L19" s="233" t="s">
        <v>234</v>
      </c>
      <c r="M19" s="233" t="s">
        <v>234</v>
      </c>
      <c r="N19" s="233" t="s">
        <v>234</v>
      </c>
      <c r="O19" s="233" t="s">
        <v>234</v>
      </c>
      <c r="P19" s="234" t="s">
        <v>234</v>
      </c>
      <c r="Q19" s="235" t="s">
        <v>234</v>
      </c>
      <c r="R19" s="235" t="s">
        <v>234</v>
      </c>
      <c r="S19" s="235" t="s">
        <v>234</v>
      </c>
      <c r="T19" s="235" t="s">
        <v>234</v>
      </c>
      <c r="U19" s="235" t="s">
        <v>234</v>
      </c>
      <c r="V19" s="235" t="s">
        <v>234</v>
      </c>
      <c r="W19" s="235" t="s">
        <v>234</v>
      </c>
      <c r="X19" s="233" t="s">
        <v>234</v>
      </c>
      <c r="Y19" s="233" t="s">
        <v>234</v>
      </c>
      <c r="Z19" s="233" t="s">
        <v>234</v>
      </c>
      <c r="AA19" s="233" t="s">
        <v>234</v>
      </c>
      <c r="AB19" s="233" t="s">
        <v>234</v>
      </c>
      <c r="AC19" s="233" t="s">
        <v>234</v>
      </c>
      <c r="AD19" s="236" t="s">
        <v>234</v>
      </c>
      <c r="AE19" s="236"/>
      <c r="AF19" s="236"/>
      <c r="AG19" s="516">
        <f t="shared" ref="AG19:BE19" si="1">AG20+AG45+AG71</f>
        <v>9023.2999999999993</v>
      </c>
      <c r="AH19" s="516">
        <f t="shared" si="1"/>
        <v>7224.0999999999985</v>
      </c>
      <c r="AI19" s="516">
        <f t="shared" si="1"/>
        <v>0</v>
      </c>
      <c r="AJ19" s="516"/>
      <c r="AK19" s="516">
        <f t="shared" si="1"/>
        <v>6578.5</v>
      </c>
      <c r="AL19" s="516">
        <f t="shared" si="1"/>
        <v>5028.2999999999993</v>
      </c>
      <c r="AM19" s="516">
        <f t="shared" si="1"/>
        <v>0</v>
      </c>
      <c r="AN19" s="516"/>
      <c r="AO19" s="517">
        <f t="shared" si="1"/>
        <v>2444.8000000000002</v>
      </c>
      <c r="AP19" s="517">
        <f t="shared" si="1"/>
        <v>2195.7999999999997</v>
      </c>
      <c r="AQ19" s="239">
        <f t="shared" si="1"/>
        <v>4920.7000000000007</v>
      </c>
      <c r="AR19" s="239">
        <f t="shared" si="1"/>
        <v>789.4</v>
      </c>
      <c r="AS19" s="239">
        <f t="shared" si="1"/>
        <v>1010.4</v>
      </c>
      <c r="AT19" s="239">
        <f t="shared" si="1"/>
        <v>0</v>
      </c>
      <c r="AU19" s="240">
        <f t="shared" si="1"/>
        <v>3120.9</v>
      </c>
      <c r="AV19" s="624">
        <f t="shared" si="1"/>
        <v>3058.5</v>
      </c>
      <c r="AW19" s="624">
        <f t="shared" si="1"/>
        <v>0</v>
      </c>
      <c r="AX19" s="624">
        <f t="shared" si="1"/>
        <v>738.7</v>
      </c>
      <c r="AY19" s="624">
        <f t="shared" si="1"/>
        <v>0</v>
      </c>
      <c r="AZ19" s="625">
        <f t="shared" si="1"/>
        <v>2319.8000000000002</v>
      </c>
      <c r="BA19" s="237">
        <f t="shared" si="1"/>
        <v>2953.5</v>
      </c>
      <c r="BB19" s="237">
        <f t="shared" si="1"/>
        <v>0</v>
      </c>
      <c r="BC19" s="237">
        <f t="shared" si="1"/>
        <v>738.7</v>
      </c>
      <c r="BD19" s="237">
        <f t="shared" si="1"/>
        <v>0</v>
      </c>
      <c r="BE19" s="238">
        <f t="shared" si="1"/>
        <v>2214.8000000000002</v>
      </c>
      <c r="BF19" s="237">
        <f>BF20+BF45+BF71</f>
        <v>2953.5</v>
      </c>
      <c r="BG19" s="237">
        <f>BG20+BG45+BG71</f>
        <v>0</v>
      </c>
      <c r="BH19" s="237">
        <f>BH20+BH45+BH71</f>
        <v>738.7</v>
      </c>
      <c r="BI19" s="237">
        <f>BI20+BI45+BI71</f>
        <v>0</v>
      </c>
      <c r="BJ19" s="238">
        <f>BJ20+BJ45+BJ71</f>
        <v>2214.8000000000002</v>
      </c>
    </row>
    <row r="20" spans="1:62" s="251" customFormat="1" ht="76.5" customHeight="1">
      <c r="A20" s="242" t="s">
        <v>476</v>
      </c>
      <c r="B20" s="243">
        <v>6502</v>
      </c>
      <c r="C20" s="244" t="s">
        <v>234</v>
      </c>
      <c r="D20" s="244" t="s">
        <v>234</v>
      </c>
      <c r="E20" s="244" t="s">
        <v>234</v>
      </c>
      <c r="F20" s="244" t="s">
        <v>234</v>
      </c>
      <c r="G20" s="244" t="s">
        <v>234</v>
      </c>
      <c r="H20" s="244" t="s">
        <v>234</v>
      </c>
      <c r="I20" s="244" t="s">
        <v>234</v>
      </c>
      <c r="J20" s="244" t="s">
        <v>234</v>
      </c>
      <c r="K20" s="244" t="s">
        <v>234</v>
      </c>
      <c r="L20" s="244" t="s">
        <v>234</v>
      </c>
      <c r="M20" s="244" t="s">
        <v>234</v>
      </c>
      <c r="N20" s="244" t="s">
        <v>234</v>
      </c>
      <c r="O20" s="244" t="s">
        <v>234</v>
      </c>
      <c r="P20" s="245" t="s">
        <v>234</v>
      </c>
      <c r="Q20" s="246" t="s">
        <v>234</v>
      </c>
      <c r="R20" s="246" t="s">
        <v>234</v>
      </c>
      <c r="S20" s="246" t="s">
        <v>234</v>
      </c>
      <c r="T20" s="246" t="s">
        <v>234</v>
      </c>
      <c r="U20" s="246" t="s">
        <v>234</v>
      </c>
      <c r="V20" s="246" t="s">
        <v>234</v>
      </c>
      <c r="W20" s="246" t="s">
        <v>234</v>
      </c>
      <c r="X20" s="244" t="s">
        <v>234</v>
      </c>
      <c r="Y20" s="244" t="s">
        <v>234</v>
      </c>
      <c r="Z20" s="244" t="s">
        <v>234</v>
      </c>
      <c r="AA20" s="244" t="s">
        <v>234</v>
      </c>
      <c r="AB20" s="244" t="s">
        <v>234</v>
      </c>
      <c r="AC20" s="244" t="s">
        <v>234</v>
      </c>
      <c r="AD20" s="247" t="s">
        <v>234</v>
      </c>
      <c r="AE20" s="247"/>
      <c r="AF20" s="247"/>
      <c r="AG20" s="518">
        <f>AG22+AG26+AG28+AG34+AG36+AG37+AG42+AG32+AG29+AG31+AG39+AG53+AG23+AG29+AG33+AG30+AG38+AG27+AG41</f>
        <v>3246.2000000000003</v>
      </c>
      <c r="AH20" s="518">
        <f>AH22+AH26+AH28+AH34+AH36+AH37+AH42+AH32+AH29+AH31+AH39+AH53+AH23+AH29+AH33+AH30+AH38+AH27+AH41</f>
        <v>3204.2</v>
      </c>
      <c r="AI20" s="518">
        <f>AI22+AI26+AI28+AI34+AI36+AI37+AI42+AI32+AI29+AI31+AI39+AI53+AI23+AI29+AI33+AI30+AI38+AI27+AI41</f>
        <v>0</v>
      </c>
      <c r="AJ20" s="518"/>
      <c r="AK20" s="518">
        <f>AK22+AK26+AK28+AK34+AK36+AK37+AK42+AK32+AK29+AK31+AK39+AK53+AK23+AK29+AK33+AK30+AK38+AK27+AK41</f>
        <v>1899.9</v>
      </c>
      <c r="AL20" s="518">
        <f>AL22+AL26+AL28+AL34+AL36+AL37+AL42+AL32+AL29+AL31+AL39+AL53+AL23+AL29+AL33+AL30+AL38+AL27+AL41</f>
        <v>1899.9</v>
      </c>
      <c r="AM20" s="518">
        <f>AM22+AM26+AM28+AM34+AM36+AM37+AM42+AM32+AM29+AM31+AM39+AM53+AM23+AM29+AM33+AM30+AM38+AM27+AM41</f>
        <v>0</v>
      </c>
      <c r="AN20" s="518"/>
      <c r="AO20" s="518">
        <f>AO22+AO26+AO28+AO34+AO36+AO37+AO42+AO32+AO29+AO31+AO39+AO53+AO23+AO29+AO33+AO30+AO38+AO27+AO41</f>
        <v>1346.3</v>
      </c>
      <c r="AP20" s="518">
        <f>AP22+AP26+AP28+AP34+AP36+AP37+AP42+AP32+AP29+AP31+AP39+AP53+AP23+AP29+AP33+AP30+AP38+AP27+AP41</f>
        <v>1304.3</v>
      </c>
      <c r="AQ20" s="250">
        <f>AQ22+AQ26+AQ28+AQ34+AQ36+AQ37+AQ42+AQ32+AQ29+AQ31+AQ39+AQ23+AQ33+AQ30+AQ38+AQ40+AQ35+AQ27</f>
        <v>2526.8000000000002</v>
      </c>
      <c r="AR20" s="250">
        <f>AR22+AR26+AR28+AR34+AR36+AR37+AR42+AR32+AR29+AR31+AR39+AR23+AR33+AR30+AR38+AR40+AR35+AR27</f>
        <v>789.4</v>
      </c>
      <c r="AS20" s="250">
        <f>AS22+AS26+AS28+AS34+AS36+AS37+AS42+AS32+AS29+AS31+AS39+AS23+AS33+AS30+AS38+AS40+AS35+AS27</f>
        <v>232.9</v>
      </c>
      <c r="AT20" s="250">
        <f>AT22+AT26+AT28+AT34+AT36+AT37+AT42+AT32+AT29+AT31+AT39+AT23+AT33+AT30+AT38+AT40+AT35+AT27</f>
        <v>0</v>
      </c>
      <c r="AU20" s="250">
        <f>AU22+AU26+AU28+AU34+AU36+AU37+AU42+AU32+AU29+AU31+AU39+AU23+AU33+AU30+AU38+AU40+AU35+AU27</f>
        <v>1504.5</v>
      </c>
      <c r="AV20" s="626">
        <f>AV22+AV26+AV28+AV34+AV36+AV37+AV42+AV32+AV29+AV31+AV39+AV53+AV23+AV29+AV33+AV30+AV38</f>
        <v>1513.4</v>
      </c>
      <c r="AW20" s="626">
        <f>AW22+AW26+AW28+AW34+AW36+AW37+AW42+AW32+AW29+AW31+AW39+AW53+AW23+AW29+AW33+AW30+AW38</f>
        <v>0</v>
      </c>
      <c r="AX20" s="626">
        <f>AX22+AX26+AX28+AX34+AX36+AX37+AX42+AX32+AX29+AX31+AX39+AX53+AX23+AX29+AX33+AX30+AX38</f>
        <v>0</v>
      </c>
      <c r="AY20" s="626">
        <f>AY22+AY26+AY28+AY34+AY36+AY37+AY42+AY32+AY29+AY31+AY39+AY53+AY23+AY29+AY33+AY30+AY38</f>
        <v>0</v>
      </c>
      <c r="AZ20" s="626">
        <f>AZ22+AZ26+AZ28+AZ34+AZ36+AZ37+AZ42+AZ32+AZ29+AZ31+AZ39+AZ53+AZ23+AZ29+AZ33+AZ30+AZ38</f>
        <v>1513.4</v>
      </c>
      <c r="BA20" s="248">
        <f t="shared" ref="BA20:BJ20" si="2">BA22+BA26+BA28+BA34+BA36+BA37+BA42+BA32+BA29+BA31+BA39+BA53+BA23+BA29+BA33+BA30+BA38</f>
        <v>1496.2</v>
      </c>
      <c r="BB20" s="248">
        <f t="shared" si="2"/>
        <v>0</v>
      </c>
      <c r="BC20" s="248">
        <f t="shared" si="2"/>
        <v>0</v>
      </c>
      <c r="BD20" s="248">
        <f t="shared" si="2"/>
        <v>0</v>
      </c>
      <c r="BE20" s="248">
        <f t="shared" si="2"/>
        <v>1496.2</v>
      </c>
      <c r="BF20" s="248">
        <f t="shared" si="2"/>
        <v>1496.2</v>
      </c>
      <c r="BG20" s="248">
        <f t="shared" si="2"/>
        <v>0</v>
      </c>
      <c r="BH20" s="248">
        <f t="shared" si="2"/>
        <v>0</v>
      </c>
      <c r="BI20" s="248">
        <f t="shared" si="2"/>
        <v>0</v>
      </c>
      <c r="BJ20" s="248">
        <f t="shared" si="2"/>
        <v>1496.2</v>
      </c>
    </row>
    <row r="21" spans="1:62" ht="12.75" customHeight="1">
      <c r="A21" s="252" t="s">
        <v>415</v>
      </c>
      <c r="B21" s="253"/>
      <c r="C21" s="254"/>
      <c r="D21" s="254"/>
      <c r="E21" s="254"/>
      <c r="F21" s="254"/>
      <c r="G21" s="254"/>
      <c r="H21" s="254"/>
      <c r="I21" s="254"/>
      <c r="J21" s="254"/>
      <c r="K21" s="254"/>
      <c r="L21" s="254"/>
      <c r="M21" s="254"/>
      <c r="N21" s="254"/>
      <c r="O21" s="254"/>
      <c r="P21" s="255"/>
      <c r="Q21" s="254"/>
      <c r="R21" s="254"/>
      <c r="S21" s="254"/>
      <c r="T21" s="254"/>
      <c r="U21" s="254"/>
      <c r="V21" s="254"/>
      <c r="W21" s="254"/>
      <c r="X21" s="254"/>
      <c r="Y21" s="254"/>
      <c r="Z21" s="254"/>
      <c r="AA21" s="254"/>
      <c r="AB21" s="256"/>
      <c r="AC21" s="254"/>
      <c r="AD21" s="257"/>
      <c r="AE21" s="257"/>
      <c r="AF21" s="257"/>
      <c r="AG21" s="519"/>
      <c r="AH21" s="519"/>
      <c r="AI21" s="519"/>
      <c r="AJ21" s="519"/>
      <c r="AK21" s="519"/>
      <c r="AL21" s="519"/>
      <c r="AM21" s="519"/>
      <c r="AN21" s="519"/>
      <c r="AO21" s="520"/>
      <c r="AP21" s="520"/>
      <c r="AQ21" s="260"/>
      <c r="AR21" s="260"/>
      <c r="AS21" s="260"/>
      <c r="AT21" s="260"/>
      <c r="AU21" s="261"/>
      <c r="AV21" s="627"/>
      <c r="AW21" s="627"/>
      <c r="AX21" s="627"/>
      <c r="AY21" s="627"/>
      <c r="AZ21" s="628"/>
      <c r="BA21" s="258"/>
      <c r="BB21" s="258"/>
      <c r="BC21" s="258"/>
      <c r="BD21" s="258"/>
      <c r="BE21" s="259"/>
      <c r="BF21" s="258"/>
      <c r="BG21" s="258"/>
      <c r="BH21" s="258"/>
      <c r="BI21" s="258"/>
      <c r="BJ21" s="259"/>
    </row>
    <row r="22" spans="1:62" ht="13.5" customHeight="1">
      <c r="A22" s="854" t="s">
        <v>206</v>
      </c>
      <c r="B22" s="702">
        <v>6505</v>
      </c>
      <c r="C22" s="692" t="s">
        <v>31</v>
      </c>
      <c r="D22" s="692" t="s">
        <v>121</v>
      </c>
      <c r="E22" s="692" t="s">
        <v>129</v>
      </c>
      <c r="F22" s="262"/>
      <c r="G22" s="262"/>
      <c r="H22" s="262"/>
      <c r="I22" s="262"/>
      <c r="J22" s="262"/>
      <c r="K22" s="262"/>
      <c r="L22" s="262"/>
      <c r="M22" s="692" t="s">
        <v>34</v>
      </c>
      <c r="N22" s="262"/>
      <c r="O22" s="262"/>
      <c r="P22" s="263" t="s">
        <v>35</v>
      </c>
      <c r="Q22" s="262"/>
      <c r="R22" s="262"/>
      <c r="S22" s="262"/>
      <c r="T22" s="262"/>
      <c r="U22" s="262"/>
      <c r="V22" s="262"/>
      <c r="W22" s="557" t="s">
        <v>357</v>
      </c>
      <c r="X22" s="102" t="s">
        <v>238</v>
      </c>
      <c r="Y22" s="102" t="s">
        <v>214</v>
      </c>
      <c r="Z22" s="692" t="s">
        <v>499</v>
      </c>
      <c r="AA22" s="262" t="s">
        <v>284</v>
      </c>
      <c r="AB22" s="264" t="s">
        <v>36</v>
      </c>
      <c r="AC22" s="262"/>
      <c r="AD22" s="265" t="s">
        <v>491</v>
      </c>
      <c r="AE22" s="265" t="s">
        <v>260</v>
      </c>
      <c r="AF22" s="266">
        <v>240</v>
      </c>
      <c r="AG22" s="521">
        <v>0</v>
      </c>
      <c r="AH22" s="521"/>
      <c r="AI22" s="521"/>
      <c r="AJ22" s="521"/>
      <c r="AK22" s="521"/>
      <c r="AL22" s="521"/>
      <c r="AM22" s="521"/>
      <c r="AN22" s="521"/>
      <c r="AO22" s="522">
        <f>AG22-AI22-AK22-AM22</f>
        <v>0</v>
      </c>
      <c r="AP22" s="522"/>
      <c r="AQ22" s="269">
        <v>0</v>
      </c>
      <c r="AR22" s="269"/>
      <c r="AS22" s="269"/>
      <c r="AT22" s="269"/>
      <c r="AU22" s="270">
        <f>AQ22-AR22-AS22-AT22</f>
        <v>0</v>
      </c>
      <c r="AV22" s="629">
        <v>0</v>
      </c>
      <c r="AW22" s="629"/>
      <c r="AX22" s="629"/>
      <c r="AY22" s="629"/>
      <c r="AZ22" s="630">
        <f>AV22-AW22-AX22-AY22</f>
        <v>0</v>
      </c>
      <c r="BA22" s="267">
        <v>0</v>
      </c>
      <c r="BB22" s="267"/>
      <c r="BC22" s="267"/>
      <c r="BD22" s="267"/>
      <c r="BE22" s="268">
        <f>BA22-BB22-BC22-BD22</f>
        <v>0</v>
      </c>
      <c r="BF22" s="267">
        <v>0</v>
      </c>
      <c r="BG22" s="267"/>
      <c r="BH22" s="267"/>
      <c r="BI22" s="267"/>
      <c r="BJ22" s="268">
        <f>BF22-BG22-BH22-BI22</f>
        <v>0</v>
      </c>
    </row>
    <row r="23" spans="1:62" ht="19.5" hidden="1" customHeight="1">
      <c r="A23" s="838"/>
      <c r="B23" s="703"/>
      <c r="C23" s="692"/>
      <c r="D23" s="691"/>
      <c r="E23" s="691"/>
      <c r="F23" s="262"/>
      <c r="G23" s="262"/>
      <c r="H23" s="262"/>
      <c r="I23" s="262"/>
      <c r="J23" s="262"/>
      <c r="K23" s="262"/>
      <c r="L23" s="262"/>
      <c r="M23" s="691"/>
      <c r="N23" s="262"/>
      <c r="O23" s="262"/>
      <c r="P23" s="263"/>
      <c r="Q23" s="262"/>
      <c r="R23" s="262"/>
      <c r="S23" s="262"/>
      <c r="T23" s="262"/>
      <c r="U23" s="262"/>
      <c r="V23" s="262"/>
      <c r="W23" s="262"/>
      <c r="X23" s="262"/>
      <c r="Y23" s="262"/>
      <c r="Z23" s="691"/>
      <c r="AA23" s="262"/>
      <c r="AB23" s="264"/>
      <c r="AC23" s="262"/>
      <c r="AG23" s="521"/>
      <c r="AH23" s="521"/>
      <c r="AI23" s="521"/>
      <c r="AJ23" s="521"/>
      <c r="AK23" s="521"/>
      <c r="AL23" s="521"/>
      <c r="AM23" s="521"/>
      <c r="AN23" s="521"/>
      <c r="AO23" s="522">
        <f t="shared" ref="AO23:AO42" si="3">AG23-AI23-AK23-AM23</f>
        <v>0</v>
      </c>
      <c r="AP23" s="522"/>
      <c r="AQ23" s="269"/>
      <c r="AR23" s="269"/>
      <c r="AS23" s="269"/>
      <c r="AT23" s="269"/>
      <c r="AU23" s="270">
        <f t="shared" ref="AU23:AU42" si="4">AQ23-AR23-AS23-AT23</f>
        <v>0</v>
      </c>
      <c r="AV23" s="629"/>
      <c r="AW23" s="629"/>
      <c r="AX23" s="629"/>
      <c r="AY23" s="629"/>
      <c r="AZ23" s="630">
        <f t="shared" ref="AZ23:AZ33" si="5">AV23-AW23-AX23-AY23</f>
        <v>0</v>
      </c>
      <c r="BA23" s="267"/>
      <c r="BB23" s="267"/>
      <c r="BC23" s="267"/>
      <c r="BD23" s="267"/>
      <c r="BE23" s="268">
        <f>BA23-BB23-BC23-BD23</f>
        <v>0</v>
      </c>
      <c r="BF23" s="267"/>
      <c r="BG23" s="267"/>
      <c r="BH23" s="267"/>
      <c r="BI23" s="267"/>
      <c r="BJ23" s="268">
        <f>BF23-BG23-BH23-BI23</f>
        <v>0</v>
      </c>
    </row>
    <row r="24" spans="1:62" ht="13.5" hidden="1" customHeight="1">
      <c r="A24" s="554"/>
      <c r="B24" s="271"/>
      <c r="C24" s="692"/>
      <c r="D24" s="552"/>
      <c r="E24" s="552"/>
      <c r="F24" s="262"/>
      <c r="G24" s="262"/>
      <c r="H24" s="262"/>
      <c r="I24" s="262"/>
      <c r="J24" s="262"/>
      <c r="K24" s="262"/>
      <c r="L24" s="262"/>
      <c r="M24" s="552"/>
      <c r="N24" s="262"/>
      <c r="O24" s="262"/>
      <c r="P24" s="263"/>
      <c r="Q24" s="262"/>
      <c r="R24" s="262"/>
      <c r="S24" s="262"/>
      <c r="T24" s="262"/>
      <c r="U24" s="262"/>
      <c r="V24" s="262"/>
      <c r="W24" s="262"/>
      <c r="X24" s="262"/>
      <c r="Y24" s="262"/>
      <c r="Z24" s="552"/>
      <c r="AA24" s="262"/>
      <c r="AB24" s="264"/>
      <c r="AC24" s="262"/>
      <c r="AD24" s="265"/>
      <c r="AE24" s="265"/>
      <c r="AF24" s="272"/>
      <c r="AG24" s="521"/>
      <c r="AH24" s="521"/>
      <c r="AI24" s="521"/>
      <c r="AJ24" s="521"/>
      <c r="AK24" s="521"/>
      <c r="AL24" s="521"/>
      <c r="AM24" s="521"/>
      <c r="AN24" s="521"/>
      <c r="AO24" s="522"/>
      <c r="AP24" s="522"/>
      <c r="AQ24" s="269"/>
      <c r="AR24" s="269"/>
      <c r="AS24" s="269"/>
      <c r="AT24" s="269"/>
      <c r="AU24" s="588"/>
      <c r="AV24" s="629"/>
      <c r="AW24" s="629"/>
      <c r="AX24" s="629"/>
      <c r="AY24" s="629"/>
      <c r="AZ24" s="631"/>
      <c r="BA24" s="267"/>
      <c r="BB24" s="267"/>
      <c r="BC24" s="267"/>
      <c r="BD24" s="267"/>
      <c r="BE24" s="311"/>
      <c r="BF24" s="267"/>
      <c r="BG24" s="267"/>
      <c r="BH24" s="267"/>
      <c r="BI24" s="267"/>
      <c r="BJ24" s="311"/>
    </row>
    <row r="25" spans="1:62" ht="17.25" customHeight="1">
      <c r="A25" s="554"/>
      <c r="B25" s="271"/>
      <c r="C25" s="691"/>
      <c r="D25" s="552"/>
      <c r="E25" s="552"/>
      <c r="F25" s="262"/>
      <c r="G25" s="262"/>
      <c r="H25" s="262"/>
      <c r="I25" s="262"/>
      <c r="J25" s="262"/>
      <c r="K25" s="262"/>
      <c r="L25" s="262"/>
      <c r="M25" s="552"/>
      <c r="N25" s="262"/>
      <c r="O25" s="262"/>
      <c r="P25" s="263"/>
      <c r="Q25" s="262"/>
      <c r="R25" s="262"/>
      <c r="S25" s="262"/>
      <c r="T25" s="262"/>
      <c r="U25" s="262"/>
      <c r="V25" s="262"/>
      <c r="W25" s="262"/>
      <c r="X25" s="262"/>
      <c r="Y25" s="262"/>
      <c r="Z25" s="552"/>
      <c r="AA25" s="262"/>
      <c r="AB25" s="264"/>
      <c r="AC25" s="262"/>
      <c r="AD25" s="280" t="s">
        <v>485</v>
      </c>
      <c r="AE25" s="280" t="s">
        <v>263</v>
      </c>
      <c r="AF25" s="280" t="s">
        <v>272</v>
      </c>
      <c r="AG25" s="523">
        <v>0</v>
      </c>
      <c r="AH25" s="523"/>
      <c r="AI25" s="523"/>
      <c r="AJ25" s="523"/>
      <c r="AK25" s="523"/>
      <c r="AL25" s="523"/>
      <c r="AM25" s="523"/>
      <c r="AN25" s="523"/>
      <c r="AO25" s="530">
        <f t="shared" si="3"/>
        <v>0</v>
      </c>
      <c r="AP25" s="530"/>
      <c r="AQ25" s="282">
        <v>0</v>
      </c>
      <c r="AR25" s="269"/>
      <c r="AS25" s="269"/>
      <c r="AT25" s="269"/>
      <c r="AU25" s="588">
        <f t="shared" si="4"/>
        <v>0</v>
      </c>
      <c r="AV25" s="632">
        <v>0</v>
      </c>
      <c r="AW25" s="629"/>
      <c r="AX25" s="629"/>
      <c r="AY25" s="629"/>
      <c r="AZ25" s="631">
        <f>AV25-AW25-AX25-AY25</f>
        <v>0</v>
      </c>
      <c r="BA25" s="281">
        <v>0</v>
      </c>
      <c r="BB25" s="267"/>
      <c r="BC25" s="267"/>
      <c r="BD25" s="267"/>
      <c r="BE25" s="311">
        <f>BA25-BB25-BC25-BD25</f>
        <v>0</v>
      </c>
      <c r="BF25" s="281">
        <v>0</v>
      </c>
      <c r="BG25" s="267"/>
      <c r="BH25" s="267"/>
      <c r="BI25" s="267"/>
      <c r="BJ25" s="311">
        <f>BF25-BG25-BH25-BI25</f>
        <v>0</v>
      </c>
    </row>
    <row r="26" spans="1:62" ht="52.5" customHeight="1">
      <c r="A26" s="852" t="s">
        <v>207</v>
      </c>
      <c r="B26" s="274">
        <v>6506</v>
      </c>
      <c r="C26" s="275" t="s">
        <v>31</v>
      </c>
      <c r="D26" s="275" t="s">
        <v>247</v>
      </c>
      <c r="E26" s="275" t="s">
        <v>129</v>
      </c>
      <c r="F26" s="275"/>
      <c r="G26" s="275"/>
      <c r="H26" s="275"/>
      <c r="I26" s="275"/>
      <c r="J26" s="275"/>
      <c r="K26" s="275"/>
      <c r="L26" s="275"/>
      <c r="M26" s="275" t="s">
        <v>42</v>
      </c>
      <c r="N26" s="276"/>
      <c r="O26" s="276"/>
      <c r="P26" s="277" t="s">
        <v>425</v>
      </c>
      <c r="Q26" s="262"/>
      <c r="R26" s="262"/>
      <c r="S26" s="262"/>
      <c r="T26" s="262"/>
      <c r="U26" s="262"/>
      <c r="V26" s="262"/>
      <c r="W26" s="278" t="s">
        <v>43</v>
      </c>
      <c r="X26" s="278" t="s">
        <v>44</v>
      </c>
      <c r="Y26" s="278" t="s">
        <v>45</v>
      </c>
      <c r="Z26" s="275" t="s">
        <v>46</v>
      </c>
      <c r="AA26" s="275" t="s">
        <v>284</v>
      </c>
      <c r="AB26" s="279" t="s">
        <v>36</v>
      </c>
      <c r="AC26" s="275"/>
      <c r="AD26" s="280" t="s">
        <v>285</v>
      </c>
      <c r="AE26" s="280" t="s">
        <v>299</v>
      </c>
      <c r="AF26" s="280" t="s">
        <v>272</v>
      </c>
      <c r="AG26" s="523">
        <v>0</v>
      </c>
      <c r="AH26" s="521"/>
      <c r="AI26" s="521"/>
      <c r="AJ26" s="521"/>
      <c r="AK26" s="521"/>
      <c r="AL26" s="521"/>
      <c r="AM26" s="521"/>
      <c r="AN26" s="521"/>
      <c r="AO26" s="522">
        <f t="shared" si="3"/>
        <v>0</v>
      </c>
      <c r="AP26" s="522"/>
      <c r="AQ26" s="269">
        <v>0</v>
      </c>
      <c r="AR26" s="269"/>
      <c r="AS26" s="269"/>
      <c r="AT26" s="269"/>
      <c r="AU26" s="270">
        <f t="shared" si="4"/>
        <v>0</v>
      </c>
      <c r="AV26" s="629">
        <v>0</v>
      </c>
      <c r="AW26" s="629"/>
      <c r="AX26" s="629"/>
      <c r="AY26" s="629"/>
      <c r="AZ26" s="630">
        <f t="shared" si="5"/>
        <v>0</v>
      </c>
      <c r="BA26" s="267">
        <v>0</v>
      </c>
      <c r="BB26" s="267"/>
      <c r="BC26" s="267"/>
      <c r="BD26" s="267"/>
      <c r="BE26" s="268">
        <f>BA26-BB26-BC26-BD26</f>
        <v>0</v>
      </c>
      <c r="BF26" s="267">
        <v>0</v>
      </c>
      <c r="BG26" s="267"/>
      <c r="BH26" s="267"/>
      <c r="BI26" s="267"/>
      <c r="BJ26" s="268">
        <f>BF26-BG26-BH26-BI26</f>
        <v>0</v>
      </c>
    </row>
    <row r="27" spans="1:62" ht="17.25" customHeight="1">
      <c r="A27" s="853"/>
      <c r="B27" s="283"/>
      <c r="C27" s="284"/>
      <c r="D27" s="284"/>
      <c r="E27" s="284"/>
      <c r="F27" s="284"/>
      <c r="G27" s="275"/>
      <c r="H27" s="275"/>
      <c r="I27" s="275"/>
      <c r="J27" s="275"/>
      <c r="K27" s="275"/>
      <c r="L27" s="275"/>
      <c r="M27" s="284"/>
      <c r="N27" s="386"/>
      <c r="O27" s="386"/>
      <c r="P27" s="437"/>
      <c r="Q27" s="262"/>
      <c r="R27" s="262"/>
      <c r="S27" s="262"/>
      <c r="T27" s="262"/>
      <c r="U27" s="262"/>
      <c r="V27" s="262"/>
      <c r="W27" s="287"/>
      <c r="X27" s="287"/>
      <c r="Y27" s="287"/>
      <c r="Z27" s="284"/>
      <c r="AA27" s="284"/>
      <c r="AB27" s="288"/>
      <c r="AC27" s="284"/>
      <c r="AD27" s="280" t="s">
        <v>285</v>
      </c>
      <c r="AE27" s="280" t="s">
        <v>354</v>
      </c>
      <c r="AF27" s="280" t="s">
        <v>272</v>
      </c>
      <c r="AG27" s="523">
        <v>24</v>
      </c>
      <c r="AH27" s="521">
        <v>22.5</v>
      </c>
      <c r="AI27" s="521"/>
      <c r="AJ27" s="521"/>
      <c r="AK27" s="521"/>
      <c r="AL27" s="521"/>
      <c r="AM27" s="521"/>
      <c r="AN27" s="521"/>
      <c r="AO27" s="522">
        <f t="shared" si="3"/>
        <v>24</v>
      </c>
      <c r="AP27" s="522">
        <v>22.5</v>
      </c>
      <c r="AQ27" s="269">
        <v>0</v>
      </c>
      <c r="AR27" s="269"/>
      <c r="AS27" s="269"/>
      <c r="AT27" s="269"/>
      <c r="AU27" s="270">
        <f t="shared" si="4"/>
        <v>0</v>
      </c>
      <c r="AV27" s="629"/>
      <c r="AW27" s="629"/>
      <c r="AX27" s="629"/>
      <c r="AY27" s="629"/>
      <c r="AZ27" s="630"/>
      <c r="BA27" s="267"/>
      <c r="BB27" s="267"/>
      <c r="BC27" s="267"/>
      <c r="BD27" s="267"/>
      <c r="BE27" s="268"/>
      <c r="BF27" s="267"/>
      <c r="BG27" s="267"/>
      <c r="BH27" s="267"/>
      <c r="BI27" s="267"/>
      <c r="BJ27" s="268"/>
    </row>
    <row r="28" spans="1:62" ht="15" customHeight="1">
      <c r="A28" s="698" t="s">
        <v>248</v>
      </c>
      <c r="B28" s="701">
        <v>6508</v>
      </c>
      <c r="C28" s="690" t="s">
        <v>31</v>
      </c>
      <c r="D28" s="685" t="s">
        <v>249</v>
      </c>
      <c r="E28" s="685" t="s">
        <v>129</v>
      </c>
      <c r="F28" s="685" t="s">
        <v>47</v>
      </c>
      <c r="G28" s="275"/>
      <c r="H28" s="275"/>
      <c r="I28" s="285">
        <v>20</v>
      </c>
      <c r="J28" s="275"/>
      <c r="K28" s="275"/>
      <c r="L28" s="275"/>
      <c r="M28" s="685" t="s">
        <v>171</v>
      </c>
      <c r="N28" s="262"/>
      <c r="O28" s="262"/>
      <c r="P28" s="262">
        <v>10</v>
      </c>
      <c r="Q28" s="286"/>
      <c r="R28" s="286"/>
      <c r="S28" s="286"/>
      <c r="T28" s="286"/>
      <c r="U28" s="286"/>
      <c r="V28" s="286"/>
      <c r="W28" s="707" t="s">
        <v>172</v>
      </c>
      <c r="X28" s="829" t="s">
        <v>173</v>
      </c>
      <c r="Y28" s="832" t="s">
        <v>174</v>
      </c>
      <c r="Z28" s="685" t="s">
        <v>49</v>
      </c>
      <c r="AA28" s="685" t="s">
        <v>284</v>
      </c>
      <c r="AB28" s="827" t="s">
        <v>50</v>
      </c>
      <c r="AC28" s="685"/>
      <c r="AD28" s="280" t="s">
        <v>486</v>
      </c>
      <c r="AE28" s="280" t="s">
        <v>283</v>
      </c>
      <c r="AF28" s="280" t="s">
        <v>272</v>
      </c>
      <c r="AG28" s="523">
        <v>6</v>
      </c>
      <c r="AH28" s="521">
        <v>6</v>
      </c>
      <c r="AI28" s="521"/>
      <c r="AJ28" s="521"/>
      <c r="AK28" s="521"/>
      <c r="AL28" s="521"/>
      <c r="AM28" s="521"/>
      <c r="AN28" s="521"/>
      <c r="AO28" s="522">
        <f t="shared" si="3"/>
        <v>6</v>
      </c>
      <c r="AP28" s="522">
        <v>6</v>
      </c>
      <c r="AQ28" s="269">
        <v>0</v>
      </c>
      <c r="AR28" s="269"/>
      <c r="AS28" s="269"/>
      <c r="AT28" s="269"/>
      <c r="AU28" s="270">
        <f t="shared" si="4"/>
        <v>0</v>
      </c>
      <c r="AV28" s="629">
        <v>0</v>
      </c>
      <c r="AW28" s="629"/>
      <c r="AX28" s="629"/>
      <c r="AY28" s="629"/>
      <c r="AZ28" s="630">
        <f t="shared" si="5"/>
        <v>0</v>
      </c>
      <c r="BA28" s="267">
        <v>0</v>
      </c>
      <c r="BB28" s="267"/>
      <c r="BC28" s="267"/>
      <c r="BD28" s="267"/>
      <c r="BE28" s="268">
        <f t="shared" ref="BE28:BE34" si="6">BA28-BB28-BC28-BD28</f>
        <v>0</v>
      </c>
      <c r="BF28" s="267">
        <v>0</v>
      </c>
      <c r="BG28" s="267"/>
      <c r="BH28" s="267"/>
      <c r="BI28" s="267"/>
      <c r="BJ28" s="268">
        <f t="shared" ref="BJ28:BJ34" si="7">BF28-BG28-BH28-BI28</f>
        <v>0</v>
      </c>
    </row>
    <row r="29" spans="1:62" ht="14.25" customHeight="1">
      <c r="A29" s="699"/>
      <c r="B29" s="702"/>
      <c r="C29" s="692"/>
      <c r="D29" s="686"/>
      <c r="E29" s="686"/>
      <c r="F29" s="686"/>
      <c r="G29" s="275"/>
      <c r="H29" s="275"/>
      <c r="I29" s="285"/>
      <c r="J29" s="275"/>
      <c r="K29" s="275"/>
      <c r="L29" s="275"/>
      <c r="M29" s="686"/>
      <c r="N29" s="262"/>
      <c r="O29" s="262"/>
      <c r="P29" s="262"/>
      <c r="Q29" s="290"/>
      <c r="R29" s="290"/>
      <c r="S29" s="290"/>
      <c r="T29" s="290"/>
      <c r="U29" s="290"/>
      <c r="V29" s="290"/>
      <c r="W29" s="721"/>
      <c r="X29" s="830"/>
      <c r="Y29" s="833"/>
      <c r="Z29" s="686"/>
      <c r="AA29" s="686"/>
      <c r="AB29" s="828"/>
      <c r="AC29" s="686"/>
      <c r="AD29" s="280" t="s">
        <v>486</v>
      </c>
      <c r="AE29" s="280" t="s">
        <v>353</v>
      </c>
      <c r="AF29" s="280" t="s">
        <v>272</v>
      </c>
      <c r="AG29" s="523"/>
      <c r="AH29" s="521"/>
      <c r="AI29" s="521"/>
      <c r="AJ29" s="521"/>
      <c r="AK29" s="521"/>
      <c r="AL29" s="521"/>
      <c r="AM29" s="521"/>
      <c r="AN29" s="521"/>
      <c r="AO29" s="522">
        <f t="shared" si="3"/>
        <v>0</v>
      </c>
      <c r="AP29" s="522"/>
      <c r="AQ29" s="269">
        <v>797.3</v>
      </c>
      <c r="AR29" s="269">
        <v>789.4</v>
      </c>
      <c r="AS29" s="269">
        <v>7.9</v>
      </c>
      <c r="AT29" s="269"/>
      <c r="AU29" s="270">
        <f t="shared" si="4"/>
        <v>-2.3092638912203256E-14</v>
      </c>
      <c r="AV29" s="629"/>
      <c r="AW29" s="629"/>
      <c r="AX29" s="629"/>
      <c r="AY29" s="629"/>
      <c r="AZ29" s="630">
        <f t="shared" si="5"/>
        <v>0</v>
      </c>
      <c r="BA29" s="267"/>
      <c r="BB29" s="267"/>
      <c r="BC29" s="267"/>
      <c r="BD29" s="267"/>
      <c r="BE29" s="268">
        <f t="shared" si="6"/>
        <v>0</v>
      </c>
      <c r="BF29" s="267"/>
      <c r="BG29" s="267"/>
      <c r="BH29" s="267"/>
      <c r="BI29" s="267"/>
      <c r="BJ29" s="268">
        <f t="shared" si="7"/>
        <v>0</v>
      </c>
    </row>
    <row r="30" spans="1:62" ht="15" customHeight="1">
      <c r="A30" s="699"/>
      <c r="B30" s="702"/>
      <c r="C30" s="692"/>
      <c r="D30" s="686"/>
      <c r="E30" s="686"/>
      <c r="F30" s="686"/>
      <c r="G30" s="275"/>
      <c r="H30" s="275"/>
      <c r="I30" s="285"/>
      <c r="J30" s="275"/>
      <c r="K30" s="275"/>
      <c r="L30" s="275"/>
      <c r="M30" s="686"/>
      <c r="N30" s="262"/>
      <c r="O30" s="262"/>
      <c r="P30" s="262"/>
      <c r="Q30" s="290"/>
      <c r="R30" s="290"/>
      <c r="S30" s="290"/>
      <c r="T30" s="290"/>
      <c r="U30" s="290"/>
      <c r="V30" s="290"/>
      <c r="W30" s="721"/>
      <c r="X30" s="830"/>
      <c r="Y30" s="833"/>
      <c r="Z30" s="686"/>
      <c r="AA30" s="686"/>
      <c r="AB30" s="828"/>
      <c r="AC30" s="686"/>
      <c r="AD30" s="280" t="s">
        <v>486</v>
      </c>
      <c r="AE30" s="280" t="s">
        <v>17</v>
      </c>
      <c r="AF30" s="280" t="s">
        <v>272</v>
      </c>
      <c r="AG30" s="523">
        <v>380.8</v>
      </c>
      <c r="AH30" s="521">
        <v>376.7</v>
      </c>
      <c r="AI30" s="521"/>
      <c r="AJ30" s="521"/>
      <c r="AK30" s="521"/>
      <c r="AL30" s="521"/>
      <c r="AM30" s="521"/>
      <c r="AN30" s="521"/>
      <c r="AO30" s="522">
        <f t="shared" si="3"/>
        <v>380.8</v>
      </c>
      <c r="AP30" s="522">
        <v>376.7</v>
      </c>
      <c r="AQ30" s="269">
        <v>1054.5</v>
      </c>
      <c r="AR30" s="269"/>
      <c r="AS30" s="269"/>
      <c r="AT30" s="269"/>
      <c r="AU30" s="270">
        <f t="shared" si="4"/>
        <v>1054.5</v>
      </c>
      <c r="AV30" s="629">
        <v>1058.4000000000001</v>
      </c>
      <c r="AW30" s="629"/>
      <c r="AX30" s="629"/>
      <c r="AY30" s="629"/>
      <c r="AZ30" s="630">
        <f t="shared" si="5"/>
        <v>1058.4000000000001</v>
      </c>
      <c r="BA30" s="267">
        <v>1058.4000000000001</v>
      </c>
      <c r="BB30" s="267"/>
      <c r="BC30" s="267"/>
      <c r="BD30" s="267"/>
      <c r="BE30" s="268">
        <f t="shared" si="6"/>
        <v>1058.4000000000001</v>
      </c>
      <c r="BF30" s="267">
        <v>1058.4000000000001</v>
      </c>
      <c r="BG30" s="267"/>
      <c r="BH30" s="267"/>
      <c r="BI30" s="267"/>
      <c r="BJ30" s="268">
        <f t="shared" si="7"/>
        <v>1058.4000000000001</v>
      </c>
    </row>
    <row r="31" spans="1:62" ht="16.5" customHeight="1">
      <c r="A31" s="699"/>
      <c r="B31" s="702"/>
      <c r="C31" s="692"/>
      <c r="D31" s="686"/>
      <c r="E31" s="686"/>
      <c r="F31" s="686"/>
      <c r="G31" s="275"/>
      <c r="H31" s="275"/>
      <c r="I31" s="285"/>
      <c r="J31" s="275"/>
      <c r="K31" s="275"/>
      <c r="L31" s="275"/>
      <c r="M31" s="686"/>
      <c r="N31" s="262"/>
      <c r="O31" s="262"/>
      <c r="P31" s="262"/>
      <c r="Q31" s="290"/>
      <c r="R31" s="290"/>
      <c r="S31" s="290"/>
      <c r="T31" s="290"/>
      <c r="U31" s="290"/>
      <c r="V31" s="290"/>
      <c r="W31" s="721"/>
      <c r="X31" s="830"/>
      <c r="Y31" s="833"/>
      <c r="Z31" s="686"/>
      <c r="AA31" s="686"/>
      <c r="AB31" s="828"/>
      <c r="AC31" s="686"/>
      <c r="AD31" s="280" t="s">
        <v>486</v>
      </c>
      <c r="AE31" s="280" t="s">
        <v>292</v>
      </c>
      <c r="AF31" s="280" t="s">
        <v>272</v>
      </c>
      <c r="AG31" s="523">
        <v>0</v>
      </c>
      <c r="AH31" s="521"/>
      <c r="AI31" s="521"/>
      <c r="AJ31" s="521"/>
      <c r="AK31" s="521"/>
      <c r="AL31" s="521"/>
      <c r="AM31" s="521"/>
      <c r="AN31" s="521"/>
      <c r="AO31" s="522">
        <f t="shared" si="3"/>
        <v>0</v>
      </c>
      <c r="AP31" s="522"/>
      <c r="AQ31" s="269">
        <v>0</v>
      </c>
      <c r="AR31" s="269"/>
      <c r="AS31" s="269"/>
      <c r="AT31" s="269"/>
      <c r="AU31" s="270">
        <f t="shared" si="4"/>
        <v>0</v>
      </c>
      <c r="AV31" s="629">
        <v>0</v>
      </c>
      <c r="AW31" s="629"/>
      <c r="AX31" s="629"/>
      <c r="AY31" s="629"/>
      <c r="AZ31" s="630">
        <f t="shared" si="5"/>
        <v>0</v>
      </c>
      <c r="BA31" s="267">
        <v>0</v>
      </c>
      <c r="BB31" s="267"/>
      <c r="BC31" s="267"/>
      <c r="BD31" s="267"/>
      <c r="BE31" s="268">
        <f t="shared" si="6"/>
        <v>0</v>
      </c>
      <c r="BF31" s="267">
        <v>0</v>
      </c>
      <c r="BG31" s="267"/>
      <c r="BH31" s="267"/>
      <c r="BI31" s="267"/>
      <c r="BJ31" s="268">
        <f t="shared" si="7"/>
        <v>0</v>
      </c>
    </row>
    <row r="32" spans="1:62" ht="24.75" customHeight="1">
      <c r="A32" s="700"/>
      <c r="B32" s="703"/>
      <c r="C32" s="692"/>
      <c r="D32" s="687"/>
      <c r="E32" s="687"/>
      <c r="F32" s="687"/>
      <c r="G32" s="275"/>
      <c r="H32" s="275"/>
      <c r="I32" s="285"/>
      <c r="J32" s="275"/>
      <c r="K32" s="275"/>
      <c r="L32" s="275"/>
      <c r="M32" s="687"/>
      <c r="N32" s="262"/>
      <c r="O32" s="262"/>
      <c r="P32" s="262"/>
      <c r="Q32" s="290"/>
      <c r="R32" s="290"/>
      <c r="S32" s="290"/>
      <c r="T32" s="290"/>
      <c r="U32" s="290"/>
      <c r="V32" s="290"/>
      <c r="W32" s="721"/>
      <c r="X32" s="831"/>
      <c r="Y32" s="834"/>
      <c r="Z32" s="687"/>
      <c r="AA32" s="687"/>
      <c r="AB32" s="828"/>
      <c r="AC32" s="687"/>
      <c r="AD32" s="280" t="s">
        <v>486</v>
      </c>
      <c r="AE32" s="280" t="s">
        <v>265</v>
      </c>
      <c r="AF32" s="280" t="s">
        <v>272</v>
      </c>
      <c r="AG32" s="523">
        <v>0</v>
      </c>
      <c r="AH32" s="521"/>
      <c r="AI32" s="521"/>
      <c r="AJ32" s="521"/>
      <c r="AK32" s="521"/>
      <c r="AL32" s="521"/>
      <c r="AM32" s="521"/>
      <c r="AN32" s="521"/>
      <c r="AO32" s="522">
        <f t="shared" si="3"/>
        <v>0</v>
      </c>
      <c r="AP32" s="522"/>
      <c r="AQ32" s="269">
        <v>0</v>
      </c>
      <c r="AR32" s="269"/>
      <c r="AS32" s="269"/>
      <c r="AT32" s="269"/>
      <c r="AU32" s="270">
        <f t="shared" si="4"/>
        <v>0</v>
      </c>
      <c r="AV32" s="629">
        <v>0</v>
      </c>
      <c r="AW32" s="629"/>
      <c r="AX32" s="629"/>
      <c r="AY32" s="629"/>
      <c r="AZ32" s="630">
        <f t="shared" si="5"/>
        <v>0</v>
      </c>
      <c r="BA32" s="267">
        <v>0</v>
      </c>
      <c r="BB32" s="267"/>
      <c r="BC32" s="267"/>
      <c r="BD32" s="267"/>
      <c r="BE32" s="268">
        <f t="shared" si="6"/>
        <v>0</v>
      </c>
      <c r="BF32" s="267">
        <v>0</v>
      </c>
      <c r="BG32" s="267"/>
      <c r="BH32" s="267"/>
      <c r="BI32" s="267"/>
      <c r="BJ32" s="268">
        <f t="shared" si="7"/>
        <v>0</v>
      </c>
    </row>
    <row r="33" spans="1:62" ht="20.25" customHeight="1">
      <c r="A33" s="293"/>
      <c r="B33" s="271"/>
      <c r="C33" s="691"/>
      <c r="D33" s="262"/>
      <c r="E33" s="262"/>
      <c r="F33" s="262"/>
      <c r="G33" s="275"/>
      <c r="H33" s="275"/>
      <c r="I33" s="285"/>
      <c r="J33" s="275"/>
      <c r="K33" s="275"/>
      <c r="L33" s="275"/>
      <c r="M33" s="262"/>
      <c r="N33" s="262"/>
      <c r="O33" s="262"/>
      <c r="P33" s="262"/>
      <c r="Q33" s="290"/>
      <c r="R33" s="290"/>
      <c r="S33" s="290"/>
      <c r="T33" s="290"/>
      <c r="U33" s="290"/>
      <c r="V33" s="290"/>
      <c r="W33" s="708"/>
      <c r="X33" s="292"/>
      <c r="Y33" s="294"/>
      <c r="Z33" s="262"/>
      <c r="AA33" s="262"/>
      <c r="AB33" s="295"/>
      <c r="AC33" s="262"/>
      <c r="AD33" s="280" t="s">
        <v>486</v>
      </c>
      <c r="AE33" s="280" t="s">
        <v>179</v>
      </c>
      <c r="AF33" s="280" t="s">
        <v>272</v>
      </c>
      <c r="AG33" s="523">
        <v>10</v>
      </c>
      <c r="AH33" s="521">
        <v>9.5</v>
      </c>
      <c r="AI33" s="521"/>
      <c r="AJ33" s="521"/>
      <c r="AK33" s="521"/>
      <c r="AL33" s="521"/>
      <c r="AM33" s="521"/>
      <c r="AN33" s="521"/>
      <c r="AO33" s="522">
        <f t="shared" si="3"/>
        <v>10</v>
      </c>
      <c r="AP33" s="522">
        <f>AH33-AJ33-AL33</f>
        <v>9.5</v>
      </c>
      <c r="AQ33" s="269">
        <v>20</v>
      </c>
      <c r="AR33" s="269"/>
      <c r="AS33" s="269"/>
      <c r="AT33" s="269"/>
      <c r="AU33" s="270">
        <f t="shared" si="4"/>
        <v>20</v>
      </c>
      <c r="AV33" s="629">
        <v>20</v>
      </c>
      <c r="AW33" s="629"/>
      <c r="AX33" s="629"/>
      <c r="AY33" s="629"/>
      <c r="AZ33" s="630">
        <f t="shared" si="5"/>
        <v>20</v>
      </c>
      <c r="BA33" s="267">
        <v>7.8</v>
      </c>
      <c r="BB33" s="267"/>
      <c r="BC33" s="267"/>
      <c r="BD33" s="267"/>
      <c r="BE33" s="268">
        <f t="shared" si="6"/>
        <v>7.8</v>
      </c>
      <c r="BF33" s="267">
        <v>7.8</v>
      </c>
      <c r="BG33" s="267"/>
      <c r="BH33" s="267"/>
      <c r="BI33" s="267"/>
      <c r="BJ33" s="268">
        <f t="shared" si="7"/>
        <v>7.8</v>
      </c>
    </row>
    <row r="34" spans="1:62" ht="128.25" customHeight="1">
      <c r="A34" s="273" t="s">
        <v>215</v>
      </c>
      <c r="B34" s="701">
        <v>6509</v>
      </c>
      <c r="C34" s="275" t="s">
        <v>31</v>
      </c>
      <c r="D34" s="275" t="s">
        <v>51</v>
      </c>
      <c r="E34" s="275" t="s">
        <v>250</v>
      </c>
      <c r="F34" s="275"/>
      <c r="G34" s="275"/>
      <c r="H34" s="275"/>
      <c r="I34" s="285"/>
      <c r="J34" s="275"/>
      <c r="K34" s="275"/>
      <c r="L34" s="275"/>
      <c r="M34" s="275" t="s">
        <v>53</v>
      </c>
      <c r="N34" s="276"/>
      <c r="O34" s="276"/>
      <c r="P34" s="296">
        <v>12</v>
      </c>
      <c r="Q34" s="262"/>
      <c r="R34" s="262"/>
      <c r="S34" s="262"/>
      <c r="T34" s="262"/>
      <c r="U34" s="262"/>
      <c r="V34" s="262"/>
      <c r="W34" s="278" t="s">
        <v>357</v>
      </c>
      <c r="X34" s="278" t="s">
        <v>54</v>
      </c>
      <c r="Y34" s="297" t="s">
        <v>214</v>
      </c>
      <c r="Z34" s="278" t="s">
        <v>55</v>
      </c>
      <c r="AA34" s="278" t="s">
        <v>284</v>
      </c>
      <c r="AB34" s="298" t="s">
        <v>50</v>
      </c>
      <c r="AC34" s="275"/>
      <c r="AD34" s="280" t="s">
        <v>222</v>
      </c>
      <c r="AE34" s="280" t="s">
        <v>267</v>
      </c>
      <c r="AF34" s="280" t="s">
        <v>272</v>
      </c>
      <c r="AG34" s="523">
        <v>10</v>
      </c>
      <c r="AH34" s="521">
        <v>10</v>
      </c>
      <c r="AI34" s="521"/>
      <c r="AJ34" s="521"/>
      <c r="AK34" s="521"/>
      <c r="AL34" s="521"/>
      <c r="AM34" s="521"/>
      <c r="AN34" s="521"/>
      <c r="AO34" s="522">
        <f t="shared" si="3"/>
        <v>10</v>
      </c>
      <c r="AP34" s="522">
        <f t="shared" ref="AP34:AP71" si="8">AH34-AJ34-AL34</f>
        <v>10</v>
      </c>
      <c r="AQ34" s="269">
        <v>0</v>
      </c>
      <c r="AR34" s="269"/>
      <c r="AS34" s="269"/>
      <c r="AT34" s="269"/>
      <c r="AU34" s="270">
        <f t="shared" si="4"/>
        <v>0</v>
      </c>
      <c r="AV34" s="629">
        <v>0</v>
      </c>
      <c r="AW34" s="629"/>
      <c r="AX34" s="629"/>
      <c r="AY34" s="629"/>
      <c r="AZ34" s="630">
        <f t="shared" ref="AZ34:AZ42" si="9">AV34-AW34-AX34-AY34</f>
        <v>0</v>
      </c>
      <c r="BA34" s="267">
        <v>0</v>
      </c>
      <c r="BB34" s="267"/>
      <c r="BC34" s="267"/>
      <c r="BD34" s="267"/>
      <c r="BE34" s="268">
        <f t="shared" si="6"/>
        <v>0</v>
      </c>
      <c r="BF34" s="267">
        <v>0</v>
      </c>
      <c r="BG34" s="267"/>
      <c r="BH34" s="267"/>
      <c r="BI34" s="267"/>
      <c r="BJ34" s="268">
        <f t="shared" si="7"/>
        <v>0</v>
      </c>
    </row>
    <row r="35" spans="1:62">
      <c r="A35" s="388"/>
      <c r="B35" s="703"/>
      <c r="C35" s="284"/>
      <c r="D35" s="284"/>
      <c r="E35" s="284"/>
      <c r="F35" s="284"/>
      <c r="G35" s="284"/>
      <c r="H35" s="284"/>
      <c r="I35" s="299"/>
      <c r="J35" s="284"/>
      <c r="K35" s="284"/>
      <c r="L35" s="284"/>
      <c r="M35" s="284"/>
      <c r="N35" s="602"/>
      <c r="O35" s="602"/>
      <c r="P35" s="603"/>
      <c r="Q35" s="262"/>
      <c r="R35" s="262"/>
      <c r="S35" s="262"/>
      <c r="T35" s="262"/>
      <c r="U35" s="262"/>
      <c r="V35" s="262"/>
      <c r="W35" s="287"/>
      <c r="X35" s="287"/>
      <c r="Y35" s="445"/>
      <c r="Z35" s="287"/>
      <c r="AA35" s="287"/>
      <c r="AB35" s="298"/>
      <c r="AC35" s="284"/>
      <c r="AD35" s="280" t="s">
        <v>222</v>
      </c>
      <c r="AE35" s="280" t="s">
        <v>267</v>
      </c>
      <c r="AF35" s="280" t="s">
        <v>40</v>
      </c>
      <c r="AG35" s="523"/>
      <c r="AH35" s="521"/>
      <c r="AI35" s="521"/>
      <c r="AJ35" s="521"/>
      <c r="AK35" s="521"/>
      <c r="AL35" s="521"/>
      <c r="AM35" s="521"/>
      <c r="AN35" s="521"/>
      <c r="AO35" s="522"/>
      <c r="AP35" s="522">
        <f t="shared" si="8"/>
        <v>0</v>
      </c>
      <c r="AQ35" s="269">
        <v>0</v>
      </c>
      <c r="AR35" s="269"/>
      <c r="AS35" s="269"/>
      <c r="AT35" s="269"/>
      <c r="AU35" s="270">
        <f t="shared" si="4"/>
        <v>0</v>
      </c>
      <c r="AV35" s="629"/>
      <c r="AW35" s="629"/>
      <c r="AX35" s="629"/>
      <c r="AY35" s="629"/>
      <c r="AZ35" s="630"/>
      <c r="BA35" s="267"/>
      <c r="BB35" s="267"/>
      <c r="BC35" s="267"/>
      <c r="BD35" s="267"/>
      <c r="BE35" s="268"/>
      <c r="BF35" s="267"/>
      <c r="BG35" s="267"/>
      <c r="BH35" s="267"/>
      <c r="BI35" s="267"/>
      <c r="BJ35" s="268"/>
    </row>
    <row r="36" spans="1:62">
      <c r="A36" s="698" t="s">
        <v>217</v>
      </c>
      <c r="B36" s="701">
        <v>6513</v>
      </c>
      <c r="C36" s="685" t="s">
        <v>31</v>
      </c>
      <c r="D36" s="685" t="s">
        <v>251</v>
      </c>
      <c r="E36" s="685" t="s">
        <v>122</v>
      </c>
      <c r="F36" s="685" t="s">
        <v>47</v>
      </c>
      <c r="G36" s="685"/>
      <c r="H36" s="685"/>
      <c r="I36" s="711">
        <v>20</v>
      </c>
      <c r="J36" s="685"/>
      <c r="K36" s="685"/>
      <c r="L36" s="685"/>
      <c r="M36" s="685" t="s">
        <v>180</v>
      </c>
      <c r="N36" s="685"/>
      <c r="O36" s="685"/>
      <c r="P36" s="711" t="s">
        <v>424</v>
      </c>
      <c r="Q36" s="826"/>
      <c r="R36" s="826"/>
      <c r="S36" s="826"/>
      <c r="T36" s="826"/>
      <c r="U36" s="826"/>
      <c r="V36" s="826"/>
      <c r="W36" s="690" t="s">
        <v>56</v>
      </c>
      <c r="X36" s="685" t="s">
        <v>54</v>
      </c>
      <c r="Y36" s="690" t="s">
        <v>214</v>
      </c>
      <c r="Z36" s="690" t="s">
        <v>417</v>
      </c>
      <c r="AA36" s="685" t="s">
        <v>284</v>
      </c>
      <c r="AB36" s="827" t="s">
        <v>36</v>
      </c>
      <c r="AC36" s="685"/>
      <c r="AD36" s="280" t="s">
        <v>8</v>
      </c>
      <c r="AE36" s="280" t="s">
        <v>305</v>
      </c>
      <c r="AF36" s="280" t="s">
        <v>272</v>
      </c>
      <c r="AG36" s="511">
        <v>0</v>
      </c>
      <c r="AH36" s="524"/>
      <c r="AI36" s="524"/>
      <c r="AJ36" s="524"/>
      <c r="AK36" s="524"/>
      <c r="AL36" s="524"/>
      <c r="AM36" s="524"/>
      <c r="AN36" s="524"/>
      <c r="AO36" s="522">
        <f t="shared" si="3"/>
        <v>0</v>
      </c>
      <c r="AP36" s="522">
        <f t="shared" si="8"/>
        <v>0</v>
      </c>
      <c r="AQ36" s="340"/>
      <c r="AR36" s="340"/>
      <c r="AS36" s="340"/>
      <c r="AT36" s="340"/>
      <c r="AU36" s="270">
        <f t="shared" si="4"/>
        <v>0</v>
      </c>
      <c r="AV36" s="633"/>
      <c r="AW36" s="633"/>
      <c r="AX36" s="633"/>
      <c r="AY36" s="633"/>
      <c r="AZ36" s="630">
        <f t="shared" si="9"/>
        <v>0</v>
      </c>
      <c r="BA36" s="302"/>
      <c r="BB36" s="302"/>
      <c r="BC36" s="302"/>
      <c r="BD36" s="302"/>
      <c r="BE36" s="268">
        <f>BA36-BB36-BC36-BD36</f>
        <v>0</v>
      </c>
      <c r="BF36" s="302"/>
      <c r="BG36" s="302"/>
      <c r="BH36" s="302"/>
      <c r="BI36" s="302"/>
      <c r="BJ36" s="268">
        <f>BF36-BG36-BH36-BI36</f>
        <v>0</v>
      </c>
    </row>
    <row r="37" spans="1:62">
      <c r="A37" s="699"/>
      <c r="B37" s="702"/>
      <c r="C37" s="686"/>
      <c r="D37" s="686"/>
      <c r="E37" s="686"/>
      <c r="F37" s="686"/>
      <c r="G37" s="686"/>
      <c r="H37" s="686"/>
      <c r="I37" s="712"/>
      <c r="J37" s="687"/>
      <c r="K37" s="687"/>
      <c r="L37" s="687"/>
      <c r="M37" s="687"/>
      <c r="N37" s="687"/>
      <c r="O37" s="687"/>
      <c r="P37" s="713"/>
      <c r="Q37" s="826"/>
      <c r="R37" s="826"/>
      <c r="S37" s="826"/>
      <c r="T37" s="826"/>
      <c r="U37" s="826"/>
      <c r="V37" s="826"/>
      <c r="W37" s="692"/>
      <c r="X37" s="687"/>
      <c r="Y37" s="692"/>
      <c r="Z37" s="692"/>
      <c r="AA37" s="687"/>
      <c r="AB37" s="844"/>
      <c r="AC37" s="687"/>
      <c r="AD37" s="280" t="s">
        <v>8</v>
      </c>
      <c r="AE37" s="280" t="s">
        <v>302</v>
      </c>
      <c r="AF37" s="280" t="s">
        <v>272</v>
      </c>
      <c r="AG37" s="511">
        <v>0</v>
      </c>
      <c r="AH37" s="524"/>
      <c r="AI37" s="524"/>
      <c r="AJ37" s="524"/>
      <c r="AK37" s="524"/>
      <c r="AL37" s="524"/>
      <c r="AM37" s="524"/>
      <c r="AN37" s="524"/>
      <c r="AO37" s="522">
        <f t="shared" si="3"/>
        <v>0</v>
      </c>
      <c r="AP37" s="522">
        <f t="shared" si="8"/>
        <v>0</v>
      </c>
      <c r="AQ37" s="340">
        <v>0</v>
      </c>
      <c r="AR37" s="340"/>
      <c r="AS37" s="340"/>
      <c r="AT37" s="340"/>
      <c r="AU37" s="270">
        <f t="shared" si="4"/>
        <v>0</v>
      </c>
      <c r="AV37" s="633">
        <v>0</v>
      </c>
      <c r="AW37" s="633"/>
      <c r="AX37" s="633"/>
      <c r="AY37" s="633"/>
      <c r="AZ37" s="630">
        <f t="shared" si="9"/>
        <v>0</v>
      </c>
      <c r="BA37" s="302">
        <v>0</v>
      </c>
      <c r="BB37" s="302"/>
      <c r="BC37" s="302"/>
      <c r="BD37" s="302"/>
      <c r="BE37" s="268">
        <f>BA37-BB37-BC37-BD37</f>
        <v>0</v>
      </c>
      <c r="BF37" s="302">
        <v>0</v>
      </c>
      <c r="BG37" s="302"/>
      <c r="BH37" s="302"/>
      <c r="BI37" s="302"/>
      <c r="BJ37" s="268">
        <f>BF37-BG37-BH37-BI37</f>
        <v>0</v>
      </c>
    </row>
    <row r="38" spans="1:62">
      <c r="A38" s="699"/>
      <c r="B38" s="702"/>
      <c r="C38" s="686"/>
      <c r="D38" s="686"/>
      <c r="E38" s="686"/>
      <c r="F38" s="686"/>
      <c r="G38" s="686"/>
      <c r="H38" s="686"/>
      <c r="I38" s="712"/>
      <c r="J38" s="262"/>
      <c r="K38" s="262"/>
      <c r="L38" s="262"/>
      <c r="M38" s="262"/>
      <c r="N38" s="262"/>
      <c r="O38" s="262"/>
      <c r="P38" s="263"/>
      <c r="Q38" s="826"/>
      <c r="R38" s="826"/>
      <c r="S38" s="826"/>
      <c r="T38" s="826"/>
      <c r="U38" s="826"/>
      <c r="V38" s="826"/>
      <c r="W38" s="692"/>
      <c r="X38" s="262"/>
      <c r="Y38" s="692"/>
      <c r="Z38" s="692"/>
      <c r="AA38" s="289"/>
      <c r="AB38" s="295"/>
      <c r="AC38" s="262"/>
      <c r="AD38" s="280" t="s">
        <v>484</v>
      </c>
      <c r="AE38" s="280" t="s">
        <v>14</v>
      </c>
      <c r="AF38" s="280" t="s">
        <v>272</v>
      </c>
      <c r="AG38" s="511">
        <v>440</v>
      </c>
      <c r="AH38" s="524">
        <v>439.2</v>
      </c>
      <c r="AI38" s="524"/>
      <c r="AJ38" s="524"/>
      <c r="AK38" s="524"/>
      <c r="AL38" s="524"/>
      <c r="AM38" s="524"/>
      <c r="AN38" s="524"/>
      <c r="AO38" s="522">
        <f t="shared" si="3"/>
        <v>440</v>
      </c>
      <c r="AP38" s="522">
        <f t="shared" si="8"/>
        <v>439.2</v>
      </c>
      <c r="AQ38" s="340">
        <v>400</v>
      </c>
      <c r="AR38" s="340"/>
      <c r="AS38" s="340"/>
      <c r="AT38" s="340"/>
      <c r="AU38" s="270">
        <f t="shared" si="4"/>
        <v>400</v>
      </c>
      <c r="AV38" s="633">
        <v>405</v>
      </c>
      <c r="AW38" s="633"/>
      <c r="AX38" s="633"/>
      <c r="AY38" s="633"/>
      <c r="AZ38" s="630">
        <f t="shared" si="9"/>
        <v>405</v>
      </c>
      <c r="BA38" s="302">
        <v>400</v>
      </c>
      <c r="BB38" s="302"/>
      <c r="BC38" s="302"/>
      <c r="BD38" s="302"/>
      <c r="BE38" s="268">
        <f>BA38-BB38-BC38-BD38</f>
        <v>400</v>
      </c>
      <c r="BF38" s="302">
        <v>400</v>
      </c>
      <c r="BG38" s="302"/>
      <c r="BH38" s="302"/>
      <c r="BI38" s="302"/>
      <c r="BJ38" s="268">
        <f>BF38-BG38-BH38-BI38</f>
        <v>400</v>
      </c>
    </row>
    <row r="39" spans="1:62">
      <c r="A39" s="699"/>
      <c r="B39" s="702"/>
      <c r="C39" s="686"/>
      <c r="D39" s="686"/>
      <c r="E39" s="686"/>
      <c r="F39" s="686"/>
      <c r="G39" s="686"/>
      <c r="H39" s="686"/>
      <c r="I39" s="712"/>
      <c r="J39" s="262"/>
      <c r="K39" s="262"/>
      <c r="L39" s="262"/>
      <c r="M39" s="262"/>
      <c r="N39" s="262"/>
      <c r="O39" s="262"/>
      <c r="P39" s="263"/>
      <c r="Q39" s="826"/>
      <c r="R39" s="826"/>
      <c r="S39" s="826"/>
      <c r="T39" s="826"/>
      <c r="U39" s="826"/>
      <c r="V39" s="826"/>
      <c r="W39" s="692"/>
      <c r="X39" s="262"/>
      <c r="Y39" s="692"/>
      <c r="Z39" s="691"/>
      <c r="AA39" s="289"/>
      <c r="AB39" s="295"/>
      <c r="AC39" s="262"/>
      <c r="AD39" s="280" t="s">
        <v>484</v>
      </c>
      <c r="AE39" s="280" t="s">
        <v>18</v>
      </c>
      <c r="AF39" s="280" t="s">
        <v>272</v>
      </c>
      <c r="AG39" s="511">
        <v>285.10000000000002</v>
      </c>
      <c r="AH39" s="524">
        <v>282</v>
      </c>
      <c r="AI39" s="524"/>
      <c r="AJ39" s="524"/>
      <c r="AK39" s="524"/>
      <c r="AL39" s="524"/>
      <c r="AM39" s="524"/>
      <c r="AN39" s="524"/>
      <c r="AO39" s="522">
        <f t="shared" si="3"/>
        <v>285.10000000000002</v>
      </c>
      <c r="AP39" s="522">
        <f t="shared" si="8"/>
        <v>282</v>
      </c>
      <c r="AQ39" s="340">
        <v>30</v>
      </c>
      <c r="AR39" s="340"/>
      <c r="AS39" s="340"/>
      <c r="AT39" s="340"/>
      <c r="AU39" s="270">
        <f t="shared" si="4"/>
        <v>30</v>
      </c>
      <c r="AV39" s="633">
        <v>30</v>
      </c>
      <c r="AW39" s="633"/>
      <c r="AX39" s="633"/>
      <c r="AY39" s="633"/>
      <c r="AZ39" s="630">
        <f t="shared" si="9"/>
        <v>30</v>
      </c>
      <c r="BA39" s="302">
        <v>30</v>
      </c>
      <c r="BB39" s="302"/>
      <c r="BC39" s="302"/>
      <c r="BD39" s="302"/>
      <c r="BE39" s="268">
        <f>BA39-BB39-BC39-BD39</f>
        <v>30</v>
      </c>
      <c r="BF39" s="302">
        <v>30</v>
      </c>
      <c r="BG39" s="302"/>
      <c r="BH39" s="302"/>
      <c r="BI39" s="302"/>
      <c r="BJ39" s="268">
        <f>BF39-BG39-BH39-BI39</f>
        <v>30</v>
      </c>
    </row>
    <row r="40" spans="1:62">
      <c r="A40" s="699"/>
      <c r="B40" s="702"/>
      <c r="C40" s="686"/>
      <c r="D40" s="686"/>
      <c r="E40" s="686"/>
      <c r="F40" s="686"/>
      <c r="G40" s="686"/>
      <c r="H40" s="686"/>
      <c r="I40" s="712"/>
      <c r="J40" s="262"/>
      <c r="K40" s="262"/>
      <c r="L40" s="262"/>
      <c r="M40" s="262"/>
      <c r="N40" s="262"/>
      <c r="O40" s="262"/>
      <c r="P40" s="263"/>
      <c r="Q40" s="826"/>
      <c r="R40" s="826"/>
      <c r="S40" s="826"/>
      <c r="T40" s="826"/>
      <c r="U40" s="826"/>
      <c r="V40" s="826"/>
      <c r="W40" s="692"/>
      <c r="X40" s="262"/>
      <c r="Y40" s="692"/>
      <c r="Z40" s="512"/>
      <c r="AA40" s="289"/>
      <c r="AB40" s="295"/>
      <c r="AC40" s="262"/>
      <c r="AD40" s="280" t="s">
        <v>484</v>
      </c>
      <c r="AE40" s="280" t="s">
        <v>492</v>
      </c>
      <c r="AF40" s="280" t="s">
        <v>272</v>
      </c>
      <c r="AG40" s="511"/>
      <c r="AH40" s="524"/>
      <c r="AI40" s="524"/>
      <c r="AJ40" s="524"/>
      <c r="AK40" s="524"/>
      <c r="AL40" s="524"/>
      <c r="AM40" s="524"/>
      <c r="AN40" s="524"/>
      <c r="AO40" s="522">
        <f t="shared" si="3"/>
        <v>0</v>
      </c>
      <c r="AP40" s="522">
        <f t="shared" si="8"/>
        <v>0</v>
      </c>
      <c r="AQ40" s="340">
        <v>225</v>
      </c>
      <c r="AR40" s="340"/>
      <c r="AS40" s="340">
        <v>225</v>
      </c>
      <c r="AT40" s="340"/>
      <c r="AU40" s="270">
        <f t="shared" si="4"/>
        <v>0</v>
      </c>
      <c r="AV40" s="633"/>
      <c r="AW40" s="633"/>
      <c r="AX40" s="633"/>
      <c r="AY40" s="633"/>
      <c r="AZ40" s="630"/>
      <c r="BA40" s="302"/>
      <c r="BB40" s="302"/>
      <c r="BC40" s="302"/>
      <c r="BD40" s="302"/>
      <c r="BE40" s="268"/>
      <c r="BF40" s="302"/>
      <c r="BG40" s="302"/>
      <c r="BH40" s="302"/>
      <c r="BI40" s="302"/>
      <c r="BJ40" s="268"/>
    </row>
    <row r="41" spans="1:62">
      <c r="A41" s="699"/>
      <c r="B41" s="702"/>
      <c r="C41" s="686"/>
      <c r="D41" s="686"/>
      <c r="E41" s="686"/>
      <c r="F41" s="686"/>
      <c r="G41" s="686"/>
      <c r="H41" s="686"/>
      <c r="I41" s="712"/>
      <c r="J41" s="262"/>
      <c r="K41" s="262"/>
      <c r="L41" s="262"/>
      <c r="M41" s="262"/>
      <c r="N41" s="262"/>
      <c r="O41" s="262"/>
      <c r="P41" s="263"/>
      <c r="Q41" s="826"/>
      <c r="R41" s="826"/>
      <c r="S41" s="826"/>
      <c r="T41" s="826"/>
      <c r="U41" s="826"/>
      <c r="V41" s="826"/>
      <c r="W41" s="692"/>
      <c r="X41" s="262"/>
      <c r="Y41" s="692"/>
      <c r="Z41" s="512"/>
      <c r="AA41" s="289"/>
      <c r="AB41" s="295"/>
      <c r="AC41" s="262"/>
      <c r="AD41" s="280" t="s">
        <v>484</v>
      </c>
      <c r="AE41" s="280" t="s">
        <v>447</v>
      </c>
      <c r="AF41" s="280" t="s">
        <v>272</v>
      </c>
      <c r="AG41" s="511">
        <v>200</v>
      </c>
      <c r="AH41" s="524">
        <v>200</v>
      </c>
      <c r="AI41" s="524"/>
      <c r="AJ41" s="524"/>
      <c r="AK41" s="524">
        <v>200</v>
      </c>
      <c r="AL41" s="524">
        <v>200</v>
      </c>
      <c r="AM41" s="524"/>
      <c r="AN41" s="524"/>
      <c r="AO41" s="522">
        <f t="shared" si="3"/>
        <v>0</v>
      </c>
      <c r="AP41" s="522">
        <f t="shared" si="8"/>
        <v>0</v>
      </c>
      <c r="AQ41" s="340"/>
      <c r="AR41" s="340"/>
      <c r="AS41" s="340"/>
      <c r="AT41" s="340"/>
      <c r="AU41" s="270"/>
      <c r="AV41" s="633"/>
      <c r="AW41" s="633"/>
      <c r="AX41" s="633"/>
      <c r="AY41" s="633"/>
      <c r="AZ41" s="630"/>
      <c r="BA41" s="302"/>
      <c r="BB41" s="302"/>
      <c r="BC41" s="302"/>
      <c r="BD41" s="302"/>
      <c r="BE41" s="268"/>
      <c r="BF41" s="302"/>
      <c r="BG41" s="302"/>
      <c r="BH41" s="302"/>
      <c r="BI41" s="302"/>
      <c r="BJ41" s="268"/>
    </row>
    <row r="42" spans="1:62" ht="51.75" customHeight="1">
      <c r="A42" s="700"/>
      <c r="B42" s="703"/>
      <c r="C42" s="687"/>
      <c r="D42" s="687"/>
      <c r="E42" s="687"/>
      <c r="F42" s="687"/>
      <c r="G42" s="687"/>
      <c r="H42" s="687"/>
      <c r="I42" s="713"/>
      <c r="J42" s="262"/>
      <c r="K42" s="262"/>
      <c r="L42" s="262"/>
      <c r="M42" s="275" t="s">
        <v>34</v>
      </c>
      <c r="N42" s="276"/>
      <c r="O42" s="276"/>
      <c r="P42" s="296">
        <v>30</v>
      </c>
      <c r="Q42" s="826"/>
      <c r="R42" s="826"/>
      <c r="S42" s="826"/>
      <c r="T42" s="826"/>
      <c r="U42" s="826"/>
      <c r="V42" s="826"/>
      <c r="W42" s="691"/>
      <c r="X42" s="262"/>
      <c r="Y42" s="691"/>
      <c r="Z42" s="304" t="s">
        <v>58</v>
      </c>
      <c r="AA42" s="287" t="s">
        <v>418</v>
      </c>
      <c r="AB42" s="305" t="s">
        <v>36</v>
      </c>
      <c r="AC42" s="262"/>
      <c r="AD42" s="280" t="s">
        <v>484</v>
      </c>
      <c r="AE42" s="280" t="s">
        <v>85</v>
      </c>
      <c r="AF42" s="280" t="s">
        <v>272</v>
      </c>
      <c r="AG42" s="511">
        <v>1890.3</v>
      </c>
      <c r="AH42" s="524">
        <v>1858.3</v>
      </c>
      <c r="AI42" s="524"/>
      <c r="AJ42" s="524"/>
      <c r="AK42" s="524">
        <v>1699.9</v>
      </c>
      <c r="AL42" s="524">
        <v>1699.9</v>
      </c>
      <c r="AM42" s="524"/>
      <c r="AN42" s="524"/>
      <c r="AO42" s="522">
        <f t="shared" si="3"/>
        <v>190.39999999999986</v>
      </c>
      <c r="AP42" s="522">
        <f t="shared" si="8"/>
        <v>158.39999999999986</v>
      </c>
      <c r="AQ42" s="340">
        <v>0</v>
      </c>
      <c r="AR42" s="340"/>
      <c r="AS42" s="340"/>
      <c r="AT42" s="340"/>
      <c r="AU42" s="270">
        <f t="shared" si="4"/>
        <v>0</v>
      </c>
      <c r="AV42" s="633">
        <v>0</v>
      </c>
      <c r="AW42" s="633"/>
      <c r="AX42" s="633"/>
      <c r="AY42" s="633"/>
      <c r="AZ42" s="630">
        <f t="shared" si="9"/>
        <v>0</v>
      </c>
      <c r="BA42" s="302">
        <v>0</v>
      </c>
      <c r="BB42" s="302"/>
      <c r="BC42" s="302"/>
      <c r="BD42" s="302"/>
      <c r="BE42" s="268">
        <f>BA42-BB42-BC42-BD42</f>
        <v>0</v>
      </c>
      <c r="BF42" s="302">
        <v>0</v>
      </c>
      <c r="BG42" s="302"/>
      <c r="BH42" s="302"/>
      <c r="BI42" s="302"/>
      <c r="BJ42" s="268">
        <f>BF42-BG42-BH42-BI42</f>
        <v>0</v>
      </c>
    </row>
    <row r="43" spans="1:62" ht="0.75" customHeight="1">
      <c r="A43" s="293"/>
      <c r="B43" s="271"/>
      <c r="C43" s="262"/>
      <c r="D43" s="262"/>
      <c r="E43" s="262"/>
      <c r="F43" s="262"/>
      <c r="G43" s="262"/>
      <c r="H43" s="262"/>
      <c r="I43" s="263"/>
      <c r="J43" s="262"/>
      <c r="K43" s="262"/>
      <c r="L43" s="262"/>
      <c r="M43" s="275"/>
      <c r="N43" s="276"/>
      <c r="O43" s="276"/>
      <c r="P43" s="296"/>
      <c r="Q43" s="826"/>
      <c r="R43" s="826"/>
      <c r="S43" s="826"/>
      <c r="T43" s="826"/>
      <c r="U43" s="826"/>
      <c r="V43" s="826"/>
      <c r="W43" s="552"/>
      <c r="X43" s="262"/>
      <c r="Y43" s="552"/>
      <c r="Z43" s="304"/>
      <c r="AA43" s="287"/>
      <c r="AB43" s="305"/>
      <c r="AC43" s="262"/>
      <c r="AD43" s="280" t="s">
        <v>8</v>
      </c>
      <c r="AE43" s="280" t="s">
        <v>305</v>
      </c>
      <c r="AF43" s="280" t="s">
        <v>272</v>
      </c>
      <c r="AG43" s="511"/>
      <c r="AH43" s="524"/>
      <c r="AI43" s="524"/>
      <c r="AJ43" s="524"/>
      <c r="AK43" s="524"/>
      <c r="AL43" s="524"/>
      <c r="AM43" s="524"/>
      <c r="AN43" s="524"/>
      <c r="AO43" s="522"/>
      <c r="AP43" s="522">
        <f t="shared" si="8"/>
        <v>0</v>
      </c>
      <c r="AQ43" s="340"/>
      <c r="AR43" s="340"/>
      <c r="AS43" s="340"/>
      <c r="AT43" s="340"/>
      <c r="AU43" s="270"/>
      <c r="AV43" s="633"/>
      <c r="AW43" s="633"/>
      <c r="AX43" s="633"/>
      <c r="AY43" s="633"/>
      <c r="AZ43" s="630"/>
      <c r="BA43" s="302"/>
      <c r="BB43" s="302"/>
      <c r="BC43" s="302"/>
      <c r="BD43" s="302"/>
      <c r="BE43" s="268"/>
      <c r="BF43" s="302"/>
      <c r="BG43" s="302"/>
      <c r="BH43" s="302"/>
      <c r="BI43" s="302"/>
      <c r="BJ43" s="268"/>
    </row>
    <row r="44" spans="1:62" ht="15" hidden="1" customHeight="1">
      <c r="A44" s="293"/>
      <c r="B44" s="271"/>
      <c r="C44" s="262"/>
      <c r="D44" s="262"/>
      <c r="E44" s="262"/>
      <c r="F44" s="262"/>
      <c r="G44" s="262"/>
      <c r="H44" s="262"/>
      <c r="I44" s="263"/>
      <c r="J44" s="262"/>
      <c r="K44" s="262"/>
      <c r="L44" s="262"/>
      <c r="M44" s="275"/>
      <c r="N44" s="276"/>
      <c r="O44" s="276"/>
      <c r="P44" s="296"/>
      <c r="Q44" s="826"/>
      <c r="R44" s="826"/>
      <c r="S44" s="826"/>
      <c r="T44" s="826"/>
      <c r="U44" s="826"/>
      <c r="V44" s="826"/>
      <c r="W44" s="552"/>
      <c r="X44" s="262"/>
      <c r="Y44" s="552"/>
      <c r="Z44" s="304"/>
      <c r="AA44" s="287"/>
      <c r="AB44" s="305"/>
      <c r="AC44" s="262"/>
      <c r="AD44" s="280" t="s">
        <v>8</v>
      </c>
      <c r="AE44" s="280" t="s">
        <v>302</v>
      </c>
      <c r="AF44" s="280" t="s">
        <v>272</v>
      </c>
      <c r="AG44" s="511"/>
      <c r="AH44" s="524"/>
      <c r="AI44" s="524"/>
      <c r="AJ44" s="524"/>
      <c r="AK44" s="524"/>
      <c r="AL44" s="524"/>
      <c r="AM44" s="524"/>
      <c r="AN44" s="524"/>
      <c r="AO44" s="522"/>
      <c r="AP44" s="522">
        <f t="shared" si="8"/>
        <v>0</v>
      </c>
      <c r="AQ44" s="340"/>
      <c r="AR44" s="340"/>
      <c r="AS44" s="340"/>
      <c r="AT44" s="340"/>
      <c r="AU44" s="270"/>
      <c r="AV44" s="633"/>
      <c r="AW44" s="633"/>
      <c r="AX44" s="633"/>
      <c r="AY44" s="633"/>
      <c r="AZ44" s="630"/>
      <c r="BA44" s="302"/>
      <c r="BB44" s="302"/>
      <c r="BC44" s="302"/>
      <c r="BD44" s="302"/>
      <c r="BE44" s="268"/>
      <c r="BF44" s="302"/>
      <c r="BG44" s="302"/>
      <c r="BH44" s="302"/>
      <c r="BI44" s="302"/>
      <c r="BJ44" s="268"/>
    </row>
    <row r="45" spans="1:62" s="251" customFormat="1" ht="50.25" customHeight="1">
      <c r="A45" s="242" t="s">
        <v>497</v>
      </c>
      <c r="B45" s="243">
        <v>6600</v>
      </c>
      <c r="C45" s="275"/>
      <c r="D45" s="275"/>
      <c r="E45" s="275"/>
      <c r="F45" s="275"/>
      <c r="G45" s="275"/>
      <c r="H45" s="275"/>
      <c r="I45" s="285"/>
      <c r="J45" s="275"/>
      <c r="K45" s="275"/>
      <c r="L45" s="275"/>
      <c r="M45" s="275"/>
      <c r="N45" s="275"/>
      <c r="O45" s="275"/>
      <c r="P45" s="285"/>
      <c r="Q45" s="826"/>
      <c r="R45" s="826"/>
      <c r="S45" s="826"/>
      <c r="T45" s="826"/>
      <c r="U45" s="826"/>
      <c r="V45" s="826"/>
      <c r="W45" s="275"/>
      <c r="X45" s="275"/>
      <c r="Y45" s="275"/>
      <c r="Z45" s="275"/>
      <c r="AA45" s="275"/>
      <c r="AB45" s="279"/>
      <c r="AC45" s="244" t="s">
        <v>234</v>
      </c>
      <c r="AD45" s="247" t="s">
        <v>234</v>
      </c>
      <c r="AE45" s="247"/>
      <c r="AF45" s="247"/>
      <c r="AG45" s="518">
        <f>AG47+AG48+AG51+AG52+AG54+AG61+AG64+AG65+AG66+AG62+AG55+AG58+AG56+AG57+AG59+AG60+AG68+AG67+AG49+AG50</f>
        <v>5777.0999999999995</v>
      </c>
      <c r="AH45" s="518">
        <f>AH47+AH48+AH51+AH52+AH54+AH61+AH64+AH65+AH66+AH62+AH55+AH58+AH56+AH57+AH59+AH60+AH68+AH67+AH49+AH50</f>
        <v>4019.8999999999992</v>
      </c>
      <c r="AI45" s="518">
        <f>AI47+AI48+AI51+AI52+AI54+AI61+AI64+AI65+AI66+AI62+AI55+AI58+AI56+AI57+AI59+AI60+AI68+AI67+AI49+AI50</f>
        <v>0</v>
      </c>
      <c r="AJ45" s="518"/>
      <c r="AK45" s="518">
        <f>AK47+AK48+AK51+AK52+AK54+AK61+AK64+AK65+AK66+AK62+AK55+AK58+AK56+AK57+AK59+AK60+AK68+AK67+AK49+AK50</f>
        <v>4678.6000000000004</v>
      </c>
      <c r="AL45" s="518">
        <f>AL47+AL48+AL51+AL52+AL54+AL61+AL64+AL65+AL66+AL62+AL55+AL58+AL56+AL57+AL59+AL60+AL68+AL67+AL49+AL50</f>
        <v>3128.3999999999996</v>
      </c>
      <c r="AM45" s="518">
        <f>AM47+AM48+AM51+AM52+AM54+AM61+AM64+AM65+AM66+AM62+AM55+AM58+AM56+AM57+AM59+AM60+AM68+AM67+AM49+AM50</f>
        <v>0</v>
      </c>
      <c r="AN45" s="518"/>
      <c r="AO45" s="518">
        <f>AO47+AO48+AO51+AO52+AO54+AO61+AO64+AO65+AO66+AO62+AO55+AO58+AO56+AO57+AO59+AO60+AO68+AO67+AO49+AO50</f>
        <v>1098.5</v>
      </c>
      <c r="AP45" s="518">
        <f>AP47+AP48+AP51+AP52+AP54+AP61+AP64+AP65+AP66+AP62+AP55+AP58+AP56+AP57+AP59+AP60+AP68+AP67+AP49+AP50</f>
        <v>891.49999999999977</v>
      </c>
      <c r="AQ45" s="518">
        <f t="shared" ref="AQ45:BE45" si="10">AQ47+AQ48+AQ51+AQ52+AQ54+AQ61+AQ64+AQ65+AQ66+AQ62+AQ55+AQ58+AQ56+AQ57+AQ59+AQ60+AQ68+AQ67+AQ49</f>
        <v>2393.9</v>
      </c>
      <c r="AR45" s="518">
        <f t="shared" si="10"/>
        <v>0</v>
      </c>
      <c r="AS45" s="518">
        <f t="shared" si="10"/>
        <v>777.5</v>
      </c>
      <c r="AT45" s="518">
        <f t="shared" si="10"/>
        <v>0</v>
      </c>
      <c r="AU45" s="518">
        <f t="shared" si="10"/>
        <v>1616.4</v>
      </c>
      <c r="AV45" s="518">
        <f t="shared" si="10"/>
        <v>1545.1</v>
      </c>
      <c r="AW45" s="518">
        <f t="shared" si="10"/>
        <v>0</v>
      </c>
      <c r="AX45" s="518">
        <f t="shared" si="10"/>
        <v>738.7</v>
      </c>
      <c r="AY45" s="518">
        <f t="shared" si="10"/>
        <v>0</v>
      </c>
      <c r="AZ45" s="518">
        <f t="shared" si="10"/>
        <v>806.4</v>
      </c>
      <c r="BA45" s="518">
        <f t="shared" si="10"/>
        <v>1457.3000000000002</v>
      </c>
      <c r="BB45" s="518">
        <f t="shared" si="10"/>
        <v>0</v>
      </c>
      <c r="BC45" s="518">
        <f t="shared" si="10"/>
        <v>738.7</v>
      </c>
      <c r="BD45" s="518">
        <f t="shared" si="10"/>
        <v>0</v>
      </c>
      <c r="BE45" s="518">
        <f t="shared" si="10"/>
        <v>718.6</v>
      </c>
      <c r="BF45" s="518">
        <f>BF47+BF48+BF51+BF52+BF54+BF61+BF64+BF65+BF66+BF62+BF55+BF58+BF56+BF57+BF59+BF60+BF68+BF67+BF49</f>
        <v>1457.3000000000002</v>
      </c>
      <c r="BG45" s="518">
        <f>BG47+BG48+BG51+BG52+BG54+BG61+BG64+BG65+BG66+BG62+BG55+BG58+BG56+BG57+BG59+BG60+BG68+BG67+BG49</f>
        <v>0</v>
      </c>
      <c r="BH45" s="518">
        <f>BH47+BH48+BH51+BH52+BH54+BH61+BH64+BH65+BH66+BH62+BH55+BH58+BH56+BH57+BH59+BH60+BH68+BH67+BH49</f>
        <v>738.7</v>
      </c>
      <c r="BI45" s="518">
        <f>BI47+BI48+BI51+BI52+BI54+BI61+BI64+BI65+BI66+BI62+BI55+BI58+BI56+BI57+BI59+BI60+BI68+BI67+BI49</f>
        <v>0</v>
      </c>
      <c r="BJ45" s="518">
        <f>BJ47+BJ48+BJ51+BJ52+BJ54+BJ61+BJ64+BJ65+BJ66+BJ62+BJ55+BJ58+BJ56+BJ57+BJ59+BJ60+BJ68+BJ67+BJ49</f>
        <v>718.6</v>
      </c>
    </row>
    <row r="46" spans="1:62">
      <c r="A46" s="252" t="s">
        <v>415</v>
      </c>
      <c r="B46" s="253"/>
      <c r="C46" s="254"/>
      <c r="D46" s="254"/>
      <c r="E46" s="254"/>
      <c r="F46" s="254"/>
      <c r="G46" s="254"/>
      <c r="H46" s="254"/>
      <c r="I46" s="254"/>
      <c r="J46" s="254"/>
      <c r="K46" s="254"/>
      <c r="L46" s="254"/>
      <c r="M46" s="254"/>
      <c r="N46" s="254"/>
      <c r="O46" s="254"/>
      <c r="P46" s="255"/>
      <c r="Q46" s="254"/>
      <c r="R46" s="254"/>
      <c r="S46" s="254"/>
      <c r="T46" s="254"/>
      <c r="U46" s="254"/>
      <c r="V46" s="254"/>
      <c r="W46" s="254"/>
      <c r="X46" s="254"/>
      <c r="Y46" s="254"/>
      <c r="Z46" s="254"/>
      <c r="AA46" s="254"/>
      <c r="AB46" s="306"/>
      <c r="AC46" s="254"/>
      <c r="AD46" s="257"/>
      <c r="AE46" s="257"/>
      <c r="AF46" s="257"/>
      <c r="AG46" s="519"/>
      <c r="AH46" s="526"/>
      <c r="AI46" s="526"/>
      <c r="AJ46" s="526"/>
      <c r="AK46" s="526"/>
      <c r="AL46" s="526"/>
      <c r="AM46" s="526"/>
      <c r="AN46" s="526"/>
      <c r="AO46" s="527"/>
      <c r="AP46" s="522">
        <f t="shared" si="8"/>
        <v>0</v>
      </c>
      <c r="AQ46" s="439"/>
      <c r="AR46" s="439"/>
      <c r="AS46" s="439"/>
      <c r="AT46" s="439"/>
      <c r="AU46" s="587"/>
      <c r="AV46" s="634"/>
      <c r="AW46" s="634"/>
      <c r="AX46" s="634"/>
      <c r="AY46" s="634"/>
      <c r="AZ46" s="635"/>
      <c r="BA46" s="307"/>
      <c r="BB46" s="307"/>
      <c r="BC46" s="307"/>
      <c r="BD46" s="307"/>
      <c r="BE46" s="308"/>
      <c r="BF46" s="307"/>
      <c r="BG46" s="307"/>
      <c r="BH46" s="307"/>
      <c r="BI46" s="307"/>
      <c r="BJ46" s="308"/>
    </row>
    <row r="47" spans="1:62" ht="151.5" hidden="1" customHeight="1">
      <c r="A47" s="293" t="s">
        <v>286</v>
      </c>
      <c r="B47" s="271">
        <v>5001</v>
      </c>
      <c r="C47" s="262" t="s">
        <v>31</v>
      </c>
      <c r="D47" s="262" t="s">
        <v>32</v>
      </c>
      <c r="E47" s="262" t="s">
        <v>33</v>
      </c>
      <c r="F47" s="262"/>
      <c r="G47" s="262"/>
      <c r="H47" s="262"/>
      <c r="I47" s="262"/>
      <c r="J47" s="262"/>
      <c r="K47" s="262"/>
      <c r="L47" s="262"/>
      <c r="M47" s="262" t="s">
        <v>34</v>
      </c>
      <c r="N47" s="262"/>
      <c r="O47" s="262"/>
      <c r="P47" s="263" t="s">
        <v>35</v>
      </c>
      <c r="Q47" s="262"/>
      <c r="R47" s="262"/>
      <c r="S47" s="262"/>
      <c r="T47" s="262"/>
      <c r="U47" s="262"/>
      <c r="V47" s="262"/>
      <c r="W47" s="262"/>
      <c r="X47" s="262"/>
      <c r="Y47" s="262"/>
      <c r="Z47" s="262" t="s">
        <v>499</v>
      </c>
      <c r="AA47" s="262" t="s">
        <v>284</v>
      </c>
      <c r="AB47" s="264" t="s">
        <v>36</v>
      </c>
      <c r="AC47" s="262"/>
      <c r="AD47" s="265" t="s">
        <v>491</v>
      </c>
      <c r="AE47" s="265"/>
      <c r="AF47" s="265"/>
      <c r="AG47" s="521"/>
      <c r="AH47" s="528"/>
      <c r="AI47" s="528"/>
      <c r="AJ47" s="528"/>
      <c r="AK47" s="528"/>
      <c r="AL47" s="528"/>
      <c r="AM47" s="528"/>
      <c r="AN47" s="528"/>
      <c r="AO47" s="529"/>
      <c r="AP47" s="522">
        <f t="shared" si="8"/>
        <v>0</v>
      </c>
      <c r="AQ47" s="486"/>
      <c r="AR47" s="486"/>
      <c r="AS47" s="486"/>
      <c r="AT47" s="486"/>
      <c r="AU47" s="588"/>
      <c r="AV47" s="636"/>
      <c r="AW47" s="636"/>
      <c r="AX47" s="636"/>
      <c r="AY47" s="636"/>
      <c r="AZ47" s="631"/>
      <c r="BA47" s="310"/>
      <c r="BB47" s="310"/>
      <c r="BC47" s="310"/>
      <c r="BD47" s="310"/>
      <c r="BE47" s="311"/>
      <c r="BF47" s="310"/>
      <c r="BG47" s="310"/>
      <c r="BH47" s="310"/>
      <c r="BI47" s="310"/>
      <c r="BJ47" s="311"/>
    </row>
    <row r="48" spans="1:62" ht="128.25" customHeight="1">
      <c r="A48" s="698" t="s">
        <v>120</v>
      </c>
      <c r="B48" s="701">
        <v>6601</v>
      </c>
      <c r="C48" s="275" t="s">
        <v>31</v>
      </c>
      <c r="D48" s="275" t="s">
        <v>121</v>
      </c>
      <c r="E48" s="275" t="s">
        <v>122</v>
      </c>
      <c r="F48" s="275" t="s">
        <v>61</v>
      </c>
      <c r="G48" s="275"/>
      <c r="H48" s="275"/>
      <c r="I48" s="285">
        <v>20</v>
      </c>
      <c r="J48" s="275"/>
      <c r="K48" s="275"/>
      <c r="L48" s="275"/>
      <c r="M48" s="275" t="s">
        <v>48</v>
      </c>
      <c r="N48" s="275"/>
      <c r="O48" s="275"/>
      <c r="P48" s="277" t="s">
        <v>424</v>
      </c>
      <c r="Q48" s="275"/>
      <c r="R48" s="275"/>
      <c r="S48" s="275"/>
      <c r="T48" s="275"/>
      <c r="U48" s="275"/>
      <c r="V48" s="275"/>
      <c r="W48" s="278" t="s">
        <v>56</v>
      </c>
      <c r="X48" s="278" t="s">
        <v>54</v>
      </c>
      <c r="Y48" s="278" t="s">
        <v>214</v>
      </c>
      <c r="Z48" s="278" t="s">
        <v>181</v>
      </c>
      <c r="AA48" s="313" t="s">
        <v>284</v>
      </c>
      <c r="AB48" s="314" t="s">
        <v>36</v>
      </c>
      <c r="AC48" s="693"/>
      <c r="AD48" s="280" t="s">
        <v>488</v>
      </c>
      <c r="AE48" s="280" t="s">
        <v>445</v>
      </c>
      <c r="AF48" s="280" t="s">
        <v>446</v>
      </c>
      <c r="AG48" s="523">
        <v>4073.1</v>
      </c>
      <c r="AH48" s="523">
        <v>2421.6999999999998</v>
      </c>
      <c r="AI48" s="523"/>
      <c r="AJ48" s="523"/>
      <c r="AK48" s="523">
        <v>3823.5</v>
      </c>
      <c r="AL48" s="523">
        <v>2273.3000000000002</v>
      </c>
      <c r="AM48" s="523"/>
      <c r="AN48" s="523"/>
      <c r="AO48" s="530">
        <f>AG48-AI48-AK48-AM48</f>
        <v>249.59999999999991</v>
      </c>
      <c r="AP48" s="522">
        <f t="shared" si="8"/>
        <v>148.39999999999964</v>
      </c>
      <c r="AQ48" s="282">
        <v>0</v>
      </c>
      <c r="AR48" s="486"/>
      <c r="AS48" s="486"/>
      <c r="AT48" s="486"/>
      <c r="AU48" s="588">
        <f>AQ48-AR48-AS48-AT48</f>
        <v>0</v>
      </c>
      <c r="AV48" s="632">
        <v>0</v>
      </c>
      <c r="AW48" s="636"/>
      <c r="AX48" s="636"/>
      <c r="AY48" s="636"/>
      <c r="AZ48" s="631">
        <f>AV48-AW48-AX48-AY48</f>
        <v>0</v>
      </c>
      <c r="BA48" s="281">
        <v>0</v>
      </c>
      <c r="BB48" s="310"/>
      <c r="BC48" s="310"/>
      <c r="BD48" s="310"/>
      <c r="BE48" s="311">
        <f>BA48-BB48-BC48-BD48</f>
        <v>0</v>
      </c>
      <c r="BF48" s="281">
        <v>0</v>
      </c>
      <c r="BG48" s="310"/>
      <c r="BH48" s="310"/>
      <c r="BI48" s="310"/>
      <c r="BJ48" s="311">
        <f>BF48-BG48-BH48-BI48</f>
        <v>0</v>
      </c>
    </row>
    <row r="49" spans="1:62">
      <c r="A49" s="699"/>
      <c r="B49" s="702"/>
      <c r="C49" s="275"/>
      <c r="D49" s="275"/>
      <c r="E49" s="275"/>
      <c r="F49" s="275"/>
      <c r="G49" s="275"/>
      <c r="H49" s="275"/>
      <c r="I49" s="285"/>
      <c r="J49" s="275"/>
      <c r="K49" s="275"/>
      <c r="L49" s="275"/>
      <c r="M49" s="275"/>
      <c r="N49" s="275"/>
      <c r="O49" s="275"/>
      <c r="P49" s="277"/>
      <c r="Q49" s="262"/>
      <c r="R49" s="262"/>
      <c r="S49" s="262"/>
      <c r="T49" s="262"/>
      <c r="U49" s="262"/>
      <c r="V49" s="262"/>
      <c r="W49" s="292"/>
      <c r="X49" s="278"/>
      <c r="Y49" s="278"/>
      <c r="Z49" s="292"/>
      <c r="AA49" s="313"/>
      <c r="AB49" s="314"/>
      <c r="AC49" s="681"/>
      <c r="AD49" s="280" t="s">
        <v>488</v>
      </c>
      <c r="AE49" s="280" t="s">
        <v>41</v>
      </c>
      <c r="AF49" s="280" t="s">
        <v>272</v>
      </c>
      <c r="AG49" s="523">
        <v>198.7</v>
      </c>
      <c r="AH49" s="523">
        <v>183.7</v>
      </c>
      <c r="AI49" s="523"/>
      <c r="AJ49" s="523"/>
      <c r="AK49" s="523"/>
      <c r="AL49" s="523"/>
      <c r="AM49" s="523"/>
      <c r="AN49" s="523"/>
      <c r="AO49" s="530">
        <f>AG49-AI49-AK49-AM49</f>
        <v>198.7</v>
      </c>
      <c r="AP49" s="522">
        <f t="shared" si="8"/>
        <v>183.7</v>
      </c>
      <c r="AQ49" s="282">
        <v>180</v>
      </c>
      <c r="AR49" s="486"/>
      <c r="AS49" s="486"/>
      <c r="AT49" s="486"/>
      <c r="AU49" s="588">
        <f>AQ49-AR49-AS49-AT49</f>
        <v>180</v>
      </c>
      <c r="AV49" s="632">
        <v>142.4</v>
      </c>
      <c r="AW49" s="636"/>
      <c r="AX49" s="636"/>
      <c r="AY49" s="636"/>
      <c r="AZ49" s="631">
        <f>AV49-AW49-AX49-AY49</f>
        <v>142.4</v>
      </c>
      <c r="BA49" s="281">
        <v>142.4</v>
      </c>
      <c r="BB49" s="310"/>
      <c r="BC49" s="310"/>
      <c r="BD49" s="310"/>
      <c r="BE49" s="311">
        <f>BA49-BB49-BC49-BD49</f>
        <v>142.4</v>
      </c>
      <c r="BF49" s="281">
        <v>142.4</v>
      </c>
      <c r="BG49" s="310"/>
      <c r="BH49" s="310"/>
      <c r="BI49" s="310"/>
      <c r="BJ49" s="311">
        <f>BF49-BG49-BH49-BI49</f>
        <v>142.4</v>
      </c>
    </row>
    <row r="50" spans="1:62">
      <c r="A50" s="699"/>
      <c r="B50" s="702"/>
      <c r="C50" s="275"/>
      <c r="D50" s="275"/>
      <c r="E50" s="275"/>
      <c r="F50" s="275"/>
      <c r="G50" s="275"/>
      <c r="H50" s="275"/>
      <c r="I50" s="285"/>
      <c r="J50" s="275"/>
      <c r="K50" s="275"/>
      <c r="L50" s="275"/>
      <c r="M50" s="275"/>
      <c r="N50" s="275"/>
      <c r="O50" s="275"/>
      <c r="P50" s="277"/>
      <c r="Q50" s="262"/>
      <c r="R50" s="262"/>
      <c r="S50" s="262"/>
      <c r="T50" s="262"/>
      <c r="U50" s="262"/>
      <c r="V50" s="262"/>
      <c r="W50" s="292"/>
      <c r="X50" s="278"/>
      <c r="Y50" s="278"/>
      <c r="Z50" s="292"/>
      <c r="AA50" s="313"/>
      <c r="AB50" s="314"/>
      <c r="AC50" s="681"/>
      <c r="AD50" s="280" t="s">
        <v>488</v>
      </c>
      <c r="AE50" s="280" t="s">
        <v>223</v>
      </c>
      <c r="AF50" s="280" t="s">
        <v>272</v>
      </c>
      <c r="AG50" s="523">
        <v>137.69999999999999</v>
      </c>
      <c r="AH50" s="523">
        <v>137.69999999999999</v>
      </c>
      <c r="AI50" s="523"/>
      <c r="AJ50" s="523"/>
      <c r="AK50" s="523">
        <v>137.69999999999999</v>
      </c>
      <c r="AL50" s="523">
        <v>137.69999999999999</v>
      </c>
      <c r="AM50" s="523"/>
      <c r="AN50" s="523"/>
      <c r="AO50" s="530">
        <f>AG50-AI50-AK50-AM50</f>
        <v>0</v>
      </c>
      <c r="AP50" s="522">
        <f t="shared" si="8"/>
        <v>0</v>
      </c>
      <c r="AQ50" s="282"/>
      <c r="AR50" s="486"/>
      <c r="AS50" s="486"/>
      <c r="AT50" s="486"/>
      <c r="AU50" s="588"/>
      <c r="AV50" s="632"/>
      <c r="AW50" s="636"/>
      <c r="AX50" s="636"/>
      <c r="AY50" s="636"/>
      <c r="AZ50" s="631"/>
      <c r="BA50" s="281"/>
      <c r="BB50" s="310"/>
      <c r="BC50" s="310"/>
      <c r="BD50" s="310"/>
      <c r="BE50" s="311"/>
      <c r="BF50" s="281"/>
      <c r="BG50" s="310"/>
      <c r="BH50" s="310"/>
      <c r="BI50" s="310"/>
      <c r="BJ50" s="311"/>
    </row>
    <row r="51" spans="1:62" ht="13.5" customHeight="1">
      <c r="A51" s="700"/>
      <c r="B51" s="703"/>
      <c r="C51" s="275"/>
      <c r="D51" s="275"/>
      <c r="E51" s="275"/>
      <c r="F51" s="275"/>
      <c r="G51" s="275"/>
      <c r="H51" s="275"/>
      <c r="I51" s="275"/>
      <c r="J51" s="275"/>
      <c r="K51" s="275"/>
      <c r="L51" s="275"/>
      <c r="M51" s="275" t="s">
        <v>63</v>
      </c>
      <c r="N51" s="275"/>
      <c r="O51" s="275"/>
      <c r="P51" s="277" t="s">
        <v>64</v>
      </c>
      <c r="Q51" s="262"/>
      <c r="R51" s="262"/>
      <c r="S51" s="262"/>
      <c r="T51" s="262"/>
      <c r="U51" s="262"/>
      <c r="V51" s="262"/>
      <c r="W51" s="262"/>
      <c r="X51" s="275"/>
      <c r="Y51" s="275"/>
      <c r="Z51" s="262"/>
      <c r="AA51" s="275"/>
      <c r="AB51" s="279"/>
      <c r="AC51" s="682"/>
      <c r="AD51" s="280" t="s">
        <v>442</v>
      </c>
      <c r="AE51" s="280" t="s">
        <v>41</v>
      </c>
      <c r="AF51" s="280" t="s">
        <v>272</v>
      </c>
      <c r="AG51" s="523">
        <v>0</v>
      </c>
      <c r="AH51" s="523"/>
      <c r="AI51" s="523"/>
      <c r="AJ51" s="523"/>
      <c r="AK51" s="523"/>
      <c r="AL51" s="523"/>
      <c r="AM51" s="523"/>
      <c r="AN51" s="523"/>
      <c r="AO51" s="530">
        <f t="shared" ref="AO51:AO68" si="11">AG51-AI51-AK51-AM51</f>
        <v>0</v>
      </c>
      <c r="AP51" s="522">
        <f t="shared" si="8"/>
        <v>0</v>
      </c>
      <c r="AQ51" s="282">
        <v>0</v>
      </c>
      <c r="AR51" s="486"/>
      <c r="AS51" s="486"/>
      <c r="AT51" s="486"/>
      <c r="AU51" s="588">
        <f t="shared" ref="AU51:AU68" si="12">AQ51-AR51-AS51-AT51</f>
        <v>0</v>
      </c>
      <c r="AV51" s="632">
        <v>0</v>
      </c>
      <c r="AW51" s="636"/>
      <c r="AX51" s="636"/>
      <c r="AY51" s="636"/>
      <c r="AZ51" s="631">
        <f t="shared" ref="AZ51:AZ62" si="13">AV51-AW51-AX51-AY51</f>
        <v>0</v>
      </c>
      <c r="BA51" s="281">
        <v>0</v>
      </c>
      <c r="BB51" s="310"/>
      <c r="BC51" s="310"/>
      <c r="BD51" s="310"/>
      <c r="BE51" s="311">
        <f t="shared" ref="BE51:BE62" si="14">BA51-BB51-BC51-BD51</f>
        <v>0</v>
      </c>
      <c r="BF51" s="281">
        <v>0</v>
      </c>
      <c r="BG51" s="310"/>
      <c r="BH51" s="310"/>
      <c r="BI51" s="310"/>
      <c r="BJ51" s="311">
        <f t="shared" ref="BJ51:BJ62" si="15">BF51-BG51-BH51-BI51</f>
        <v>0</v>
      </c>
    </row>
    <row r="52" spans="1:62" ht="101.25" customHeight="1">
      <c r="A52" s="846" t="s">
        <v>123</v>
      </c>
      <c r="B52" s="701">
        <v>6603</v>
      </c>
      <c r="C52" s="685" t="s">
        <v>31</v>
      </c>
      <c r="D52" s="685" t="s">
        <v>252</v>
      </c>
      <c r="E52" s="685" t="s">
        <v>122</v>
      </c>
      <c r="F52" s="685"/>
      <c r="G52" s="685"/>
      <c r="H52" s="685"/>
      <c r="I52" s="685"/>
      <c r="J52" s="685"/>
      <c r="K52" s="685"/>
      <c r="L52" s="685"/>
      <c r="M52" s="685" t="s">
        <v>71</v>
      </c>
      <c r="N52" s="685"/>
      <c r="O52" s="685"/>
      <c r="P52" s="685">
        <v>36</v>
      </c>
      <c r="Q52" s="685"/>
      <c r="R52" s="685"/>
      <c r="S52" s="685"/>
      <c r="T52" s="685"/>
      <c r="U52" s="685"/>
      <c r="V52" s="685"/>
      <c r="W52" s="137" t="s">
        <v>357</v>
      </c>
      <c r="X52" s="137" t="s">
        <v>238</v>
      </c>
      <c r="Y52" s="137" t="s">
        <v>214</v>
      </c>
      <c r="Z52" s="690" t="s">
        <v>74</v>
      </c>
      <c r="AA52" s="685" t="s">
        <v>284</v>
      </c>
      <c r="AB52" s="827" t="s">
        <v>75</v>
      </c>
      <c r="AC52" s="693"/>
      <c r="AD52" s="280" t="s">
        <v>481</v>
      </c>
      <c r="AE52" s="280" t="s">
        <v>84</v>
      </c>
      <c r="AF52" s="280" t="s">
        <v>272</v>
      </c>
      <c r="AG52" s="511">
        <v>360.8</v>
      </c>
      <c r="AH52" s="511">
        <v>335.2</v>
      </c>
      <c r="AI52" s="511"/>
      <c r="AJ52" s="511"/>
      <c r="AK52" s="511">
        <v>201.1</v>
      </c>
      <c r="AL52" s="511">
        <v>201.1</v>
      </c>
      <c r="AM52" s="511"/>
      <c r="AN52" s="511"/>
      <c r="AO52" s="530">
        <f t="shared" si="11"/>
        <v>159.70000000000002</v>
      </c>
      <c r="AP52" s="522">
        <f t="shared" si="8"/>
        <v>134.1</v>
      </c>
      <c r="AQ52" s="301">
        <v>271</v>
      </c>
      <c r="AR52" s="340"/>
      <c r="AS52" s="340">
        <v>271</v>
      </c>
      <c r="AT52" s="340"/>
      <c r="AU52" s="588">
        <f t="shared" si="12"/>
        <v>0</v>
      </c>
      <c r="AV52" s="637"/>
      <c r="AW52" s="633"/>
      <c r="AX52" s="633"/>
      <c r="AY52" s="633"/>
      <c r="AZ52" s="631">
        <f t="shared" si="13"/>
        <v>0</v>
      </c>
      <c r="BA52" s="300"/>
      <c r="BB52" s="302"/>
      <c r="BC52" s="302"/>
      <c r="BD52" s="302"/>
      <c r="BE52" s="311">
        <f t="shared" si="14"/>
        <v>0</v>
      </c>
      <c r="BF52" s="300"/>
      <c r="BG52" s="302"/>
      <c r="BH52" s="302"/>
      <c r="BI52" s="302"/>
      <c r="BJ52" s="311">
        <f t="shared" si="15"/>
        <v>0</v>
      </c>
    </row>
    <row r="53" spans="1:62">
      <c r="A53" s="847"/>
      <c r="B53" s="702"/>
      <c r="C53" s="686"/>
      <c r="D53" s="686"/>
      <c r="E53" s="686"/>
      <c r="F53" s="686"/>
      <c r="G53" s="686"/>
      <c r="H53" s="686"/>
      <c r="I53" s="686"/>
      <c r="J53" s="686"/>
      <c r="K53" s="686"/>
      <c r="L53" s="686"/>
      <c r="M53" s="686"/>
      <c r="N53" s="686"/>
      <c r="O53" s="686"/>
      <c r="P53" s="686"/>
      <c r="Q53" s="686"/>
      <c r="R53" s="686"/>
      <c r="S53" s="686"/>
      <c r="T53" s="686"/>
      <c r="U53" s="686"/>
      <c r="V53" s="686"/>
      <c r="W53" s="558"/>
      <c r="X53" s="558"/>
      <c r="Y53" s="558"/>
      <c r="Z53" s="692"/>
      <c r="AA53" s="686"/>
      <c r="AB53" s="828"/>
      <c r="AC53" s="681"/>
      <c r="AD53" s="280" t="s">
        <v>481</v>
      </c>
      <c r="AE53" s="280" t="s">
        <v>308</v>
      </c>
      <c r="AF53" s="280" t="s">
        <v>272</v>
      </c>
      <c r="AG53" s="511"/>
      <c r="AH53" s="511"/>
      <c r="AI53" s="511"/>
      <c r="AJ53" s="511"/>
      <c r="AK53" s="511"/>
      <c r="AL53" s="511"/>
      <c r="AM53" s="511"/>
      <c r="AN53" s="511"/>
      <c r="AO53" s="530">
        <f t="shared" si="11"/>
        <v>0</v>
      </c>
      <c r="AP53" s="522">
        <f t="shared" si="8"/>
        <v>0</v>
      </c>
      <c r="AQ53" s="301"/>
      <c r="AR53" s="340"/>
      <c r="AS53" s="340"/>
      <c r="AT53" s="340"/>
      <c r="AU53" s="588">
        <f t="shared" si="12"/>
        <v>0</v>
      </c>
      <c r="AV53" s="637"/>
      <c r="AW53" s="633"/>
      <c r="AX53" s="633"/>
      <c r="AY53" s="633"/>
      <c r="AZ53" s="631">
        <f t="shared" si="13"/>
        <v>0</v>
      </c>
      <c r="BA53" s="300"/>
      <c r="BB53" s="302"/>
      <c r="BC53" s="302"/>
      <c r="BD53" s="302"/>
      <c r="BE53" s="311">
        <f t="shared" si="14"/>
        <v>0</v>
      </c>
      <c r="BF53" s="300"/>
      <c r="BG53" s="302"/>
      <c r="BH53" s="302"/>
      <c r="BI53" s="302"/>
      <c r="BJ53" s="311">
        <f t="shared" si="15"/>
        <v>0</v>
      </c>
    </row>
    <row r="54" spans="1:62">
      <c r="A54" s="847"/>
      <c r="B54" s="702"/>
      <c r="C54" s="686"/>
      <c r="D54" s="686"/>
      <c r="E54" s="686"/>
      <c r="F54" s="686"/>
      <c r="G54" s="686"/>
      <c r="H54" s="686"/>
      <c r="I54" s="686"/>
      <c r="J54" s="686"/>
      <c r="K54" s="686"/>
      <c r="L54" s="686"/>
      <c r="M54" s="686"/>
      <c r="N54" s="686"/>
      <c r="O54" s="686"/>
      <c r="P54" s="686"/>
      <c r="Q54" s="686"/>
      <c r="R54" s="686"/>
      <c r="S54" s="686"/>
      <c r="T54" s="686"/>
      <c r="U54" s="686"/>
      <c r="V54" s="686"/>
      <c r="W54" s="558"/>
      <c r="X54" s="558"/>
      <c r="Y54" s="558"/>
      <c r="Z54" s="692"/>
      <c r="AA54" s="686"/>
      <c r="AB54" s="828"/>
      <c r="AC54" s="681"/>
      <c r="AD54" s="280" t="s">
        <v>481</v>
      </c>
      <c r="AE54" s="280" t="s">
        <v>278</v>
      </c>
      <c r="AF54" s="280" t="s">
        <v>272</v>
      </c>
      <c r="AG54" s="511"/>
      <c r="AH54" s="511"/>
      <c r="AI54" s="511"/>
      <c r="AJ54" s="511"/>
      <c r="AK54" s="511"/>
      <c r="AL54" s="511"/>
      <c r="AM54" s="511"/>
      <c r="AN54" s="511"/>
      <c r="AO54" s="530">
        <f t="shared" si="11"/>
        <v>0</v>
      </c>
      <c r="AP54" s="522">
        <f t="shared" si="8"/>
        <v>0</v>
      </c>
      <c r="AQ54" s="301"/>
      <c r="AR54" s="340"/>
      <c r="AS54" s="340"/>
      <c r="AT54" s="340"/>
      <c r="AU54" s="588">
        <f t="shared" si="12"/>
        <v>0</v>
      </c>
      <c r="AV54" s="637"/>
      <c r="AW54" s="633"/>
      <c r="AX54" s="633"/>
      <c r="AY54" s="633"/>
      <c r="AZ54" s="631">
        <f t="shared" si="13"/>
        <v>0</v>
      </c>
      <c r="BA54" s="300"/>
      <c r="BB54" s="302"/>
      <c r="BC54" s="302"/>
      <c r="BD54" s="302"/>
      <c r="BE54" s="311">
        <f t="shared" si="14"/>
        <v>0</v>
      </c>
      <c r="BF54" s="300"/>
      <c r="BG54" s="302"/>
      <c r="BH54" s="302"/>
      <c r="BI54" s="302"/>
      <c r="BJ54" s="311">
        <f t="shared" si="15"/>
        <v>0</v>
      </c>
    </row>
    <row r="55" spans="1:62">
      <c r="A55" s="847"/>
      <c r="B55" s="702"/>
      <c r="C55" s="686"/>
      <c r="D55" s="686"/>
      <c r="E55" s="686"/>
      <c r="F55" s="686"/>
      <c r="G55" s="686"/>
      <c r="H55" s="686"/>
      <c r="I55" s="686"/>
      <c r="J55" s="686"/>
      <c r="K55" s="686"/>
      <c r="L55" s="686"/>
      <c r="M55" s="289"/>
      <c r="N55" s="289"/>
      <c r="O55" s="289"/>
      <c r="P55" s="289"/>
      <c r="Q55" s="686"/>
      <c r="R55" s="686"/>
      <c r="S55" s="686"/>
      <c r="T55" s="686"/>
      <c r="U55" s="686"/>
      <c r="V55" s="686"/>
      <c r="W55" s="558"/>
      <c r="X55" s="558"/>
      <c r="Y55" s="558"/>
      <c r="Z55" s="692"/>
      <c r="AA55" s="289"/>
      <c r="AB55" s="295"/>
      <c r="AC55" s="681"/>
      <c r="AD55" s="280" t="s">
        <v>481</v>
      </c>
      <c r="AE55" s="280" t="s">
        <v>15</v>
      </c>
      <c r="AF55" s="280" t="s">
        <v>272</v>
      </c>
      <c r="AG55" s="511">
        <v>0</v>
      </c>
      <c r="AH55" s="511"/>
      <c r="AI55" s="511"/>
      <c r="AJ55" s="511"/>
      <c r="AK55" s="511"/>
      <c r="AL55" s="511"/>
      <c r="AM55" s="511"/>
      <c r="AN55" s="511"/>
      <c r="AO55" s="530">
        <f t="shared" si="11"/>
        <v>0</v>
      </c>
      <c r="AP55" s="522">
        <f t="shared" si="8"/>
        <v>0</v>
      </c>
      <c r="AQ55" s="301">
        <v>0</v>
      </c>
      <c r="AR55" s="340"/>
      <c r="AS55" s="340"/>
      <c r="AT55" s="340"/>
      <c r="AU55" s="588">
        <f t="shared" si="12"/>
        <v>0</v>
      </c>
      <c r="AV55" s="637">
        <v>0</v>
      </c>
      <c r="AW55" s="633"/>
      <c r="AX55" s="633"/>
      <c r="AY55" s="633"/>
      <c r="AZ55" s="631">
        <f t="shared" si="13"/>
        <v>0</v>
      </c>
      <c r="BA55" s="300">
        <v>0</v>
      </c>
      <c r="BB55" s="302"/>
      <c r="BC55" s="302"/>
      <c r="BD55" s="302"/>
      <c r="BE55" s="311">
        <f t="shared" si="14"/>
        <v>0</v>
      </c>
      <c r="BF55" s="300">
        <v>0</v>
      </c>
      <c r="BG55" s="302"/>
      <c r="BH55" s="302"/>
      <c r="BI55" s="302"/>
      <c r="BJ55" s="311">
        <f t="shared" si="15"/>
        <v>0</v>
      </c>
    </row>
    <row r="56" spans="1:62">
      <c r="A56" s="847"/>
      <c r="B56" s="702"/>
      <c r="C56" s="686"/>
      <c r="D56" s="686"/>
      <c r="E56" s="686"/>
      <c r="F56" s="686"/>
      <c r="G56" s="686"/>
      <c r="H56" s="686"/>
      <c r="I56" s="686"/>
      <c r="J56" s="686"/>
      <c r="K56" s="686"/>
      <c r="L56" s="686"/>
      <c r="M56" s="289"/>
      <c r="N56" s="289"/>
      <c r="O56" s="289"/>
      <c r="P56" s="289"/>
      <c r="Q56" s="686"/>
      <c r="R56" s="686"/>
      <c r="S56" s="686"/>
      <c r="T56" s="686"/>
      <c r="U56" s="686"/>
      <c r="V56" s="686"/>
      <c r="W56" s="558"/>
      <c r="X56" s="558"/>
      <c r="Y56" s="558"/>
      <c r="Z56" s="692"/>
      <c r="AA56" s="289"/>
      <c r="AB56" s="295"/>
      <c r="AC56" s="681"/>
      <c r="AD56" s="280" t="s">
        <v>481</v>
      </c>
      <c r="AE56" s="280" t="s">
        <v>379</v>
      </c>
      <c r="AF56" s="280" t="s">
        <v>272</v>
      </c>
      <c r="AG56" s="511">
        <v>272.39999999999998</v>
      </c>
      <c r="AH56" s="511">
        <v>226.4</v>
      </c>
      <c r="AI56" s="511"/>
      <c r="AJ56" s="511"/>
      <c r="AK56" s="511"/>
      <c r="AL56" s="511"/>
      <c r="AM56" s="511"/>
      <c r="AN56" s="511"/>
      <c r="AO56" s="530">
        <f t="shared" si="11"/>
        <v>272.39999999999998</v>
      </c>
      <c r="AP56" s="522">
        <f t="shared" si="8"/>
        <v>226.4</v>
      </c>
      <c r="AQ56" s="301">
        <v>220</v>
      </c>
      <c r="AR56" s="340"/>
      <c r="AS56" s="340"/>
      <c r="AT56" s="340"/>
      <c r="AU56" s="588">
        <f t="shared" si="12"/>
        <v>220</v>
      </c>
      <c r="AV56" s="637">
        <v>232.4</v>
      </c>
      <c r="AW56" s="633"/>
      <c r="AX56" s="633"/>
      <c r="AY56" s="633"/>
      <c r="AZ56" s="631">
        <f t="shared" si="13"/>
        <v>232.4</v>
      </c>
      <c r="BA56" s="300">
        <v>305.10000000000002</v>
      </c>
      <c r="BB56" s="302"/>
      <c r="BC56" s="302"/>
      <c r="BD56" s="302"/>
      <c r="BE56" s="311">
        <f t="shared" si="14"/>
        <v>305.10000000000002</v>
      </c>
      <c r="BF56" s="300">
        <v>305.10000000000002</v>
      </c>
      <c r="BG56" s="302"/>
      <c r="BH56" s="302"/>
      <c r="BI56" s="302"/>
      <c r="BJ56" s="311">
        <f t="shared" si="15"/>
        <v>305.10000000000002</v>
      </c>
    </row>
    <row r="57" spans="1:62">
      <c r="A57" s="847"/>
      <c r="B57" s="702"/>
      <c r="C57" s="686"/>
      <c r="D57" s="686"/>
      <c r="E57" s="686"/>
      <c r="F57" s="686"/>
      <c r="G57" s="686"/>
      <c r="H57" s="686"/>
      <c r="I57" s="686"/>
      <c r="J57" s="686"/>
      <c r="K57" s="686"/>
      <c r="L57" s="686"/>
      <c r="M57" s="289"/>
      <c r="N57" s="289"/>
      <c r="O57" s="289"/>
      <c r="P57" s="289"/>
      <c r="Q57" s="686"/>
      <c r="R57" s="686"/>
      <c r="S57" s="686"/>
      <c r="T57" s="686"/>
      <c r="U57" s="686"/>
      <c r="V57" s="686"/>
      <c r="W57" s="558"/>
      <c r="X57" s="558"/>
      <c r="Y57" s="558"/>
      <c r="Z57" s="692"/>
      <c r="AA57" s="289"/>
      <c r="AB57" s="295"/>
      <c r="AC57" s="681"/>
      <c r="AD57" s="280" t="s">
        <v>481</v>
      </c>
      <c r="AE57" s="280" t="s">
        <v>380</v>
      </c>
      <c r="AF57" s="280" t="s">
        <v>272</v>
      </c>
      <c r="AG57" s="511">
        <v>0.7</v>
      </c>
      <c r="AH57" s="511">
        <v>0</v>
      </c>
      <c r="AI57" s="511"/>
      <c r="AJ57" s="511"/>
      <c r="AK57" s="511"/>
      <c r="AL57" s="511"/>
      <c r="AM57" s="511"/>
      <c r="AN57" s="511"/>
      <c r="AO57" s="530">
        <f t="shared" si="11"/>
        <v>0.7</v>
      </c>
      <c r="AP57" s="522">
        <f t="shared" si="8"/>
        <v>0</v>
      </c>
      <c r="AQ57" s="301">
        <v>118</v>
      </c>
      <c r="AR57" s="340"/>
      <c r="AS57" s="340"/>
      <c r="AT57" s="340"/>
      <c r="AU57" s="588">
        <f t="shared" si="12"/>
        <v>118</v>
      </c>
      <c r="AV57" s="637">
        <v>118</v>
      </c>
      <c r="AW57" s="633"/>
      <c r="AX57" s="633"/>
      <c r="AY57" s="633"/>
      <c r="AZ57" s="631">
        <f t="shared" si="13"/>
        <v>118</v>
      </c>
      <c r="BA57" s="300">
        <v>118</v>
      </c>
      <c r="BB57" s="302"/>
      <c r="BC57" s="302"/>
      <c r="BD57" s="302"/>
      <c r="BE57" s="311">
        <f t="shared" si="14"/>
        <v>118</v>
      </c>
      <c r="BF57" s="300">
        <v>118</v>
      </c>
      <c r="BG57" s="302"/>
      <c r="BH57" s="302"/>
      <c r="BI57" s="302"/>
      <c r="BJ57" s="311">
        <f t="shared" si="15"/>
        <v>118</v>
      </c>
    </row>
    <row r="58" spans="1:62">
      <c r="A58" s="847"/>
      <c r="B58" s="702"/>
      <c r="C58" s="686"/>
      <c r="D58" s="686"/>
      <c r="E58" s="686"/>
      <c r="F58" s="686"/>
      <c r="G58" s="686"/>
      <c r="H58" s="686"/>
      <c r="I58" s="686"/>
      <c r="J58" s="686"/>
      <c r="K58" s="686"/>
      <c r="L58" s="686"/>
      <c r="M58" s="289"/>
      <c r="N58" s="289"/>
      <c r="O58" s="289"/>
      <c r="P58" s="289"/>
      <c r="Q58" s="686"/>
      <c r="R58" s="686"/>
      <c r="S58" s="686"/>
      <c r="T58" s="686"/>
      <c r="U58" s="686"/>
      <c r="V58" s="686"/>
      <c r="W58" s="558"/>
      <c r="X58" s="558"/>
      <c r="Y58" s="558"/>
      <c r="Z58" s="691"/>
      <c r="AA58" s="289"/>
      <c r="AB58" s="295"/>
      <c r="AC58" s="681"/>
      <c r="AD58" s="280" t="s">
        <v>481</v>
      </c>
      <c r="AE58" s="280" t="s">
        <v>16</v>
      </c>
      <c r="AF58" s="280" t="s">
        <v>272</v>
      </c>
      <c r="AG58" s="511">
        <v>0</v>
      </c>
      <c r="AH58" s="511"/>
      <c r="AI58" s="511"/>
      <c r="AJ58" s="511"/>
      <c r="AK58" s="511">
        <v>0</v>
      </c>
      <c r="AL58" s="511"/>
      <c r="AM58" s="511"/>
      <c r="AN58" s="511"/>
      <c r="AO58" s="530">
        <f t="shared" si="11"/>
        <v>0</v>
      </c>
      <c r="AP58" s="522">
        <f t="shared" si="8"/>
        <v>0</v>
      </c>
      <c r="AQ58" s="301">
        <v>0</v>
      </c>
      <c r="AR58" s="340"/>
      <c r="AS58" s="340">
        <v>0</v>
      </c>
      <c r="AT58" s="340"/>
      <c r="AU58" s="588">
        <f t="shared" si="12"/>
        <v>0</v>
      </c>
      <c r="AV58" s="637">
        <v>0</v>
      </c>
      <c r="AW58" s="633"/>
      <c r="AX58" s="633">
        <v>0</v>
      </c>
      <c r="AY58" s="633"/>
      <c r="AZ58" s="631">
        <f t="shared" si="13"/>
        <v>0</v>
      </c>
      <c r="BA58" s="300">
        <v>0</v>
      </c>
      <c r="BB58" s="302"/>
      <c r="BC58" s="302">
        <v>0</v>
      </c>
      <c r="BD58" s="302"/>
      <c r="BE58" s="311">
        <f t="shared" si="14"/>
        <v>0</v>
      </c>
      <c r="BF58" s="300">
        <v>0</v>
      </c>
      <c r="BG58" s="302"/>
      <c r="BH58" s="302">
        <v>0</v>
      </c>
      <c r="BI58" s="302"/>
      <c r="BJ58" s="311">
        <f t="shared" si="15"/>
        <v>0</v>
      </c>
    </row>
    <row r="59" spans="1:62">
      <c r="A59" s="847"/>
      <c r="B59" s="702"/>
      <c r="C59" s="686"/>
      <c r="D59" s="686"/>
      <c r="E59" s="686"/>
      <c r="F59" s="686"/>
      <c r="G59" s="686"/>
      <c r="H59" s="686"/>
      <c r="I59" s="686"/>
      <c r="J59" s="686"/>
      <c r="K59" s="686"/>
      <c r="L59" s="686"/>
      <c r="M59" s="289"/>
      <c r="N59" s="289"/>
      <c r="O59" s="289"/>
      <c r="P59" s="289"/>
      <c r="Q59" s="686"/>
      <c r="R59" s="686"/>
      <c r="S59" s="686"/>
      <c r="T59" s="686"/>
      <c r="U59" s="686"/>
      <c r="V59" s="686"/>
      <c r="W59" s="558"/>
      <c r="X59" s="558"/>
      <c r="Y59" s="558"/>
      <c r="Z59" s="512"/>
      <c r="AA59" s="289"/>
      <c r="AB59" s="295"/>
      <c r="AC59" s="681"/>
      <c r="AD59" s="280" t="s">
        <v>481</v>
      </c>
      <c r="AE59" s="280" t="s">
        <v>375</v>
      </c>
      <c r="AF59" s="280" t="s">
        <v>272</v>
      </c>
      <c r="AG59" s="511">
        <v>328.6</v>
      </c>
      <c r="AH59" s="511">
        <v>328.6</v>
      </c>
      <c r="AI59" s="511"/>
      <c r="AJ59" s="511"/>
      <c r="AK59" s="511">
        <v>295.7</v>
      </c>
      <c r="AL59" s="511">
        <v>295.7</v>
      </c>
      <c r="AM59" s="511"/>
      <c r="AN59" s="511"/>
      <c r="AO59" s="530">
        <f t="shared" si="11"/>
        <v>32.900000000000034</v>
      </c>
      <c r="AP59" s="522">
        <f t="shared" si="8"/>
        <v>32.900000000000034</v>
      </c>
      <c r="AQ59" s="301">
        <v>319.8</v>
      </c>
      <c r="AR59" s="340"/>
      <c r="AS59" s="340">
        <v>287.8</v>
      </c>
      <c r="AT59" s="340"/>
      <c r="AU59" s="588">
        <f t="shared" si="12"/>
        <v>32</v>
      </c>
      <c r="AV59" s="637">
        <v>578.79999999999995</v>
      </c>
      <c r="AW59" s="633"/>
      <c r="AX59" s="633">
        <v>520</v>
      </c>
      <c r="AY59" s="633"/>
      <c r="AZ59" s="631">
        <f t="shared" si="13"/>
        <v>58.799999999999955</v>
      </c>
      <c r="BA59" s="300">
        <v>578.79999999999995</v>
      </c>
      <c r="BB59" s="302"/>
      <c r="BC59" s="302">
        <v>520</v>
      </c>
      <c r="BD59" s="302"/>
      <c r="BE59" s="311">
        <f t="shared" si="14"/>
        <v>58.799999999999955</v>
      </c>
      <c r="BF59" s="300">
        <v>578.79999999999995</v>
      </c>
      <c r="BG59" s="302"/>
      <c r="BH59" s="302">
        <v>520</v>
      </c>
      <c r="BI59" s="302"/>
      <c r="BJ59" s="311">
        <f t="shared" si="15"/>
        <v>58.799999999999955</v>
      </c>
    </row>
    <row r="60" spans="1:62">
      <c r="A60" s="847"/>
      <c r="B60" s="702"/>
      <c r="C60" s="686"/>
      <c r="D60" s="686"/>
      <c r="E60" s="686"/>
      <c r="F60" s="686"/>
      <c r="G60" s="686"/>
      <c r="H60" s="686"/>
      <c r="I60" s="686"/>
      <c r="J60" s="686"/>
      <c r="K60" s="686"/>
      <c r="L60" s="686"/>
      <c r="M60" s="289"/>
      <c r="N60" s="289"/>
      <c r="O60" s="289"/>
      <c r="P60" s="289"/>
      <c r="Q60" s="686"/>
      <c r="R60" s="686"/>
      <c r="S60" s="686"/>
      <c r="T60" s="686"/>
      <c r="U60" s="686"/>
      <c r="V60" s="686"/>
      <c r="W60" s="558"/>
      <c r="X60" s="558"/>
      <c r="Y60" s="558"/>
      <c r="Z60" s="512"/>
      <c r="AA60" s="289"/>
      <c r="AB60" s="295"/>
      <c r="AC60" s="681"/>
      <c r="AD60" s="280" t="s">
        <v>481</v>
      </c>
      <c r="AE60" s="280" t="s">
        <v>376</v>
      </c>
      <c r="AF60" s="280" t="s">
        <v>272</v>
      </c>
      <c r="AG60" s="511">
        <v>245.1</v>
      </c>
      <c r="AH60" s="511">
        <v>245.1</v>
      </c>
      <c r="AI60" s="511"/>
      <c r="AJ60" s="511"/>
      <c r="AK60" s="511">
        <v>220.6</v>
      </c>
      <c r="AL60" s="511">
        <v>220.6</v>
      </c>
      <c r="AM60" s="511"/>
      <c r="AN60" s="511"/>
      <c r="AO60" s="530">
        <f t="shared" si="11"/>
        <v>24.5</v>
      </c>
      <c r="AP60" s="522">
        <f t="shared" si="8"/>
        <v>24.5</v>
      </c>
      <c r="AQ60" s="301">
        <v>243</v>
      </c>
      <c r="AR60" s="340"/>
      <c r="AS60" s="340">
        <v>218.7</v>
      </c>
      <c r="AT60" s="340"/>
      <c r="AU60" s="588">
        <f t="shared" si="12"/>
        <v>24.300000000000011</v>
      </c>
      <c r="AV60" s="637">
        <v>243</v>
      </c>
      <c r="AW60" s="633"/>
      <c r="AX60" s="633">
        <v>218.7</v>
      </c>
      <c r="AY60" s="633"/>
      <c r="AZ60" s="631">
        <f t="shared" si="13"/>
        <v>24.300000000000011</v>
      </c>
      <c r="BA60" s="300">
        <v>243</v>
      </c>
      <c r="BB60" s="302"/>
      <c r="BC60" s="302">
        <v>218.7</v>
      </c>
      <c r="BD60" s="302"/>
      <c r="BE60" s="311">
        <f t="shared" si="14"/>
        <v>24.300000000000011</v>
      </c>
      <c r="BF60" s="300">
        <v>243</v>
      </c>
      <c r="BG60" s="302"/>
      <c r="BH60" s="302">
        <v>218.7</v>
      </c>
      <c r="BI60" s="302"/>
      <c r="BJ60" s="311">
        <f t="shared" si="15"/>
        <v>24.300000000000011</v>
      </c>
    </row>
    <row r="61" spans="1:62" ht="31.5" customHeight="1">
      <c r="A61" s="848"/>
      <c r="B61" s="703"/>
      <c r="C61" s="687"/>
      <c r="D61" s="687"/>
      <c r="E61" s="687"/>
      <c r="F61" s="687"/>
      <c r="G61" s="687"/>
      <c r="H61" s="687"/>
      <c r="I61" s="687"/>
      <c r="J61" s="687"/>
      <c r="K61" s="687"/>
      <c r="L61" s="687"/>
      <c r="M61" s="275" t="s">
        <v>34</v>
      </c>
      <c r="N61" s="276"/>
      <c r="O61" s="276"/>
      <c r="P61" s="296">
        <v>30</v>
      </c>
      <c r="Q61" s="687"/>
      <c r="R61" s="687"/>
      <c r="S61" s="687"/>
      <c r="T61" s="687"/>
      <c r="U61" s="687"/>
      <c r="V61" s="687"/>
      <c r="W61" s="471"/>
      <c r="X61" s="471"/>
      <c r="Y61" s="471"/>
      <c r="Z61" s="304" t="s">
        <v>58</v>
      </c>
      <c r="AA61" s="287" t="s">
        <v>418</v>
      </c>
      <c r="AB61" s="305" t="s">
        <v>36</v>
      </c>
      <c r="AC61" s="682"/>
      <c r="AD61" s="280" t="s">
        <v>481</v>
      </c>
      <c r="AE61" s="280" t="s">
        <v>297</v>
      </c>
      <c r="AF61" s="280" t="s">
        <v>272</v>
      </c>
      <c r="AG61" s="511">
        <v>0</v>
      </c>
      <c r="AH61" s="511"/>
      <c r="AI61" s="511"/>
      <c r="AJ61" s="511"/>
      <c r="AK61" s="511"/>
      <c r="AL61" s="511"/>
      <c r="AM61" s="511"/>
      <c r="AN61" s="511"/>
      <c r="AO61" s="530">
        <f t="shared" si="11"/>
        <v>0</v>
      </c>
      <c r="AP61" s="522">
        <f t="shared" si="8"/>
        <v>0</v>
      </c>
      <c r="AQ61" s="301">
        <v>0</v>
      </c>
      <c r="AR61" s="340"/>
      <c r="AS61" s="340"/>
      <c r="AT61" s="340"/>
      <c r="AU61" s="588">
        <f t="shared" si="12"/>
        <v>0</v>
      </c>
      <c r="AV61" s="637">
        <v>0</v>
      </c>
      <c r="AW61" s="633"/>
      <c r="AX61" s="633"/>
      <c r="AY61" s="633"/>
      <c r="AZ61" s="631">
        <f t="shared" si="13"/>
        <v>0</v>
      </c>
      <c r="BA61" s="300">
        <v>0</v>
      </c>
      <c r="BB61" s="302"/>
      <c r="BC61" s="302"/>
      <c r="BD61" s="302"/>
      <c r="BE61" s="311">
        <f t="shared" si="14"/>
        <v>0</v>
      </c>
      <c r="BF61" s="300">
        <v>0</v>
      </c>
      <c r="BG61" s="302"/>
      <c r="BH61" s="302"/>
      <c r="BI61" s="302"/>
      <c r="BJ61" s="311">
        <f t="shared" si="15"/>
        <v>0</v>
      </c>
    </row>
    <row r="62" spans="1:62" ht="15" customHeight="1">
      <c r="A62" s="852" t="s">
        <v>255</v>
      </c>
      <c r="B62" s="274">
        <v>6610</v>
      </c>
      <c r="C62" s="690" t="s">
        <v>31</v>
      </c>
      <c r="D62" s="318" t="s">
        <v>253</v>
      </c>
      <c r="E62" s="318" t="s">
        <v>122</v>
      </c>
      <c r="F62" s="318"/>
      <c r="G62" s="318"/>
      <c r="H62" s="318"/>
      <c r="I62" s="318"/>
      <c r="J62" s="318"/>
      <c r="K62" s="318"/>
      <c r="L62" s="318"/>
      <c r="M62" s="318" t="s">
        <v>42</v>
      </c>
      <c r="N62" s="318"/>
      <c r="O62" s="318"/>
      <c r="P62" s="319"/>
      <c r="Q62" s="320"/>
      <c r="R62" s="320"/>
      <c r="S62" s="320"/>
      <c r="T62" s="320"/>
      <c r="U62" s="320"/>
      <c r="V62" s="320"/>
      <c r="W62" s="690" t="s">
        <v>89</v>
      </c>
      <c r="X62" s="318" t="s">
        <v>182</v>
      </c>
      <c r="Y62" s="318" t="s">
        <v>254</v>
      </c>
      <c r="Z62" s="692" t="s">
        <v>183</v>
      </c>
      <c r="AA62" s="284" t="s">
        <v>284</v>
      </c>
      <c r="AB62" s="288" t="s">
        <v>184</v>
      </c>
      <c r="AC62" s="321"/>
      <c r="AD62" s="280" t="s">
        <v>487</v>
      </c>
      <c r="AE62" s="280" t="s">
        <v>313</v>
      </c>
      <c r="AF62" s="280" t="s">
        <v>272</v>
      </c>
      <c r="AG62" s="523">
        <v>0</v>
      </c>
      <c r="AH62" s="523"/>
      <c r="AI62" s="523"/>
      <c r="AJ62" s="523"/>
      <c r="AK62" s="523"/>
      <c r="AL62" s="523"/>
      <c r="AM62" s="523"/>
      <c r="AN62" s="523"/>
      <c r="AO62" s="530">
        <f t="shared" si="11"/>
        <v>0</v>
      </c>
      <c r="AP62" s="522">
        <f t="shared" si="8"/>
        <v>0</v>
      </c>
      <c r="AQ62" s="282">
        <v>0</v>
      </c>
      <c r="AR62" s="486"/>
      <c r="AS62" s="486"/>
      <c r="AT62" s="486"/>
      <c r="AU62" s="588">
        <f t="shared" si="12"/>
        <v>0</v>
      </c>
      <c r="AV62" s="632">
        <v>0</v>
      </c>
      <c r="AW62" s="636"/>
      <c r="AX62" s="636"/>
      <c r="AY62" s="636"/>
      <c r="AZ62" s="631">
        <f t="shared" si="13"/>
        <v>0</v>
      </c>
      <c r="BA62" s="281">
        <v>0</v>
      </c>
      <c r="BB62" s="310"/>
      <c r="BC62" s="310"/>
      <c r="BD62" s="310"/>
      <c r="BE62" s="311">
        <f t="shared" si="14"/>
        <v>0</v>
      </c>
      <c r="BF62" s="281">
        <v>0</v>
      </c>
      <c r="BG62" s="310"/>
      <c r="BH62" s="310"/>
      <c r="BI62" s="310"/>
      <c r="BJ62" s="311">
        <f t="shared" si="15"/>
        <v>0</v>
      </c>
    </row>
    <row r="63" spans="1:62">
      <c r="A63" s="853"/>
      <c r="B63" s="271"/>
      <c r="C63" s="691"/>
      <c r="D63" s="318"/>
      <c r="E63" s="318"/>
      <c r="F63" s="318"/>
      <c r="G63" s="318"/>
      <c r="H63" s="318"/>
      <c r="I63" s="318"/>
      <c r="J63" s="318"/>
      <c r="K63" s="318"/>
      <c r="L63" s="318"/>
      <c r="M63" s="318"/>
      <c r="N63" s="318"/>
      <c r="O63" s="318"/>
      <c r="P63" s="319"/>
      <c r="Q63" s="320"/>
      <c r="R63" s="320"/>
      <c r="S63" s="320"/>
      <c r="T63" s="320"/>
      <c r="U63" s="320"/>
      <c r="V63" s="320"/>
      <c r="W63" s="691"/>
      <c r="X63" s="318"/>
      <c r="Y63" s="318"/>
      <c r="Z63" s="691"/>
      <c r="AA63" s="284"/>
      <c r="AB63" s="322"/>
      <c r="AC63" s="317"/>
      <c r="AD63" s="280" t="s">
        <v>487</v>
      </c>
      <c r="AE63" s="280" t="s">
        <v>179</v>
      </c>
      <c r="AF63" s="280" t="s">
        <v>272</v>
      </c>
      <c r="AG63" s="523"/>
      <c r="AH63" s="523"/>
      <c r="AI63" s="523"/>
      <c r="AJ63" s="523"/>
      <c r="AK63" s="523"/>
      <c r="AL63" s="523"/>
      <c r="AM63" s="523"/>
      <c r="AN63" s="523"/>
      <c r="AO63" s="530"/>
      <c r="AP63" s="522">
        <f t="shared" si="8"/>
        <v>0</v>
      </c>
      <c r="AQ63" s="282"/>
      <c r="AR63" s="486"/>
      <c r="AS63" s="486"/>
      <c r="AT63" s="486"/>
      <c r="AU63" s="588"/>
      <c r="AV63" s="632"/>
      <c r="AW63" s="636"/>
      <c r="AX63" s="636"/>
      <c r="AY63" s="636"/>
      <c r="AZ63" s="631"/>
      <c r="BA63" s="281"/>
      <c r="BB63" s="310"/>
      <c r="BC63" s="310"/>
      <c r="BD63" s="310"/>
      <c r="BE63" s="311"/>
      <c r="BF63" s="281"/>
      <c r="BG63" s="310"/>
      <c r="BH63" s="310"/>
      <c r="BI63" s="310"/>
      <c r="BJ63" s="311"/>
    </row>
    <row r="64" spans="1:62" ht="141" customHeight="1">
      <c r="A64" s="293" t="s">
        <v>78</v>
      </c>
      <c r="B64" s="271">
        <v>6612</v>
      </c>
      <c r="C64" s="275" t="s">
        <v>79</v>
      </c>
      <c r="D64" s="275" t="s">
        <v>80</v>
      </c>
      <c r="E64" s="275" t="s">
        <v>384</v>
      </c>
      <c r="F64" s="275"/>
      <c r="G64" s="275"/>
      <c r="H64" s="275"/>
      <c r="I64" s="285"/>
      <c r="J64" s="275"/>
      <c r="K64" s="275"/>
      <c r="L64" s="275"/>
      <c r="M64" s="275" t="s">
        <v>34</v>
      </c>
      <c r="N64" s="275"/>
      <c r="O64" s="275"/>
      <c r="P64" s="277">
        <v>30</v>
      </c>
      <c r="Q64" s="262"/>
      <c r="R64" s="262"/>
      <c r="S64" s="262"/>
      <c r="T64" s="262"/>
      <c r="U64" s="262"/>
      <c r="V64" s="262"/>
      <c r="W64" s="262"/>
      <c r="X64" s="275"/>
      <c r="Y64" s="275"/>
      <c r="Z64" s="278" t="s">
        <v>81</v>
      </c>
      <c r="AA64" s="287" t="s">
        <v>82</v>
      </c>
      <c r="AB64" s="305" t="s">
        <v>83</v>
      </c>
      <c r="AC64" s="317"/>
      <c r="AD64" s="280" t="s">
        <v>482</v>
      </c>
      <c r="AE64" s="280" t="s">
        <v>281</v>
      </c>
      <c r="AF64" s="280" t="s">
        <v>282</v>
      </c>
      <c r="AG64" s="523">
        <v>0</v>
      </c>
      <c r="AH64" s="523"/>
      <c r="AI64" s="523"/>
      <c r="AJ64" s="523"/>
      <c r="AK64" s="523"/>
      <c r="AL64" s="523"/>
      <c r="AM64" s="523"/>
      <c r="AN64" s="523"/>
      <c r="AO64" s="530">
        <f t="shared" si="11"/>
        <v>0</v>
      </c>
      <c r="AP64" s="522">
        <f t="shared" si="8"/>
        <v>0</v>
      </c>
      <c r="AQ64" s="282">
        <v>70</v>
      </c>
      <c r="AR64" s="269"/>
      <c r="AS64" s="269"/>
      <c r="AT64" s="269"/>
      <c r="AU64" s="588">
        <f t="shared" si="12"/>
        <v>70</v>
      </c>
      <c r="AV64" s="632">
        <v>70</v>
      </c>
      <c r="AW64" s="629"/>
      <c r="AX64" s="629"/>
      <c r="AY64" s="629"/>
      <c r="AZ64" s="631">
        <f>AV64-AW64-AX64-AY64</f>
        <v>70</v>
      </c>
      <c r="BA64" s="281">
        <v>70</v>
      </c>
      <c r="BB64" s="267"/>
      <c r="BC64" s="267"/>
      <c r="BD64" s="267"/>
      <c r="BE64" s="311">
        <f>BA64-BB64-BC64-BD64</f>
        <v>70</v>
      </c>
      <c r="BF64" s="281">
        <v>70</v>
      </c>
      <c r="BG64" s="267"/>
      <c r="BH64" s="267"/>
      <c r="BI64" s="267"/>
      <c r="BJ64" s="311">
        <f>BF64-BG64-BH64-BI64</f>
        <v>70</v>
      </c>
    </row>
    <row r="65" spans="1:62" ht="15.75" customHeight="1">
      <c r="A65" s="293" t="s">
        <v>256</v>
      </c>
      <c r="B65" s="271">
        <v>6617</v>
      </c>
      <c r="C65" s="275" t="s">
        <v>31</v>
      </c>
      <c r="D65" s="275" t="s">
        <v>252</v>
      </c>
      <c r="E65" s="275" t="s">
        <v>129</v>
      </c>
      <c r="F65" s="275" t="s">
        <v>47</v>
      </c>
      <c r="G65" s="275"/>
      <c r="H65" s="275"/>
      <c r="I65" s="285">
        <v>20</v>
      </c>
      <c r="J65" s="275"/>
      <c r="K65" s="275"/>
      <c r="L65" s="275"/>
      <c r="M65" s="275" t="s">
        <v>48</v>
      </c>
      <c r="N65" s="275"/>
      <c r="O65" s="275"/>
      <c r="P65" s="277" t="s">
        <v>424</v>
      </c>
      <c r="Q65" s="262"/>
      <c r="R65" s="262"/>
      <c r="S65" s="262"/>
      <c r="T65" s="262"/>
      <c r="U65" s="262"/>
      <c r="V65" s="262"/>
      <c r="W65" s="323" t="s">
        <v>56</v>
      </c>
      <c r="X65" s="323" t="s">
        <v>54</v>
      </c>
      <c r="Y65" s="323" t="s">
        <v>214</v>
      </c>
      <c r="Z65" s="262" t="s">
        <v>417</v>
      </c>
      <c r="AA65" s="262" t="s">
        <v>284</v>
      </c>
      <c r="AB65" s="279" t="s">
        <v>36</v>
      </c>
      <c r="AC65" s="317"/>
      <c r="AD65" s="280" t="s">
        <v>484</v>
      </c>
      <c r="AE65" s="280" t="s">
        <v>304</v>
      </c>
      <c r="AF65" s="280" t="s">
        <v>272</v>
      </c>
      <c r="AG65" s="523">
        <v>0</v>
      </c>
      <c r="AH65" s="523"/>
      <c r="AI65" s="523"/>
      <c r="AJ65" s="523"/>
      <c r="AK65" s="523"/>
      <c r="AL65" s="523"/>
      <c r="AM65" s="523"/>
      <c r="AN65" s="523"/>
      <c r="AO65" s="530">
        <f t="shared" si="11"/>
        <v>0</v>
      </c>
      <c r="AP65" s="522">
        <f t="shared" si="8"/>
        <v>0</v>
      </c>
      <c r="AQ65" s="282">
        <v>0</v>
      </c>
      <c r="AR65" s="269"/>
      <c r="AS65" s="269"/>
      <c r="AT65" s="269"/>
      <c r="AU65" s="588">
        <f t="shared" si="12"/>
        <v>0</v>
      </c>
      <c r="AV65" s="632">
        <v>0</v>
      </c>
      <c r="AW65" s="629"/>
      <c r="AX65" s="629"/>
      <c r="AY65" s="629"/>
      <c r="AZ65" s="631">
        <f>AV65-AW65-AX65-AY65</f>
        <v>0</v>
      </c>
      <c r="BA65" s="281">
        <v>0</v>
      </c>
      <c r="BB65" s="267"/>
      <c r="BC65" s="267"/>
      <c r="BD65" s="267"/>
      <c r="BE65" s="311">
        <f>BA65-BB65-BC65-BD65</f>
        <v>0</v>
      </c>
      <c r="BF65" s="281">
        <v>0</v>
      </c>
      <c r="BG65" s="267"/>
      <c r="BH65" s="267"/>
      <c r="BI65" s="267"/>
      <c r="BJ65" s="311">
        <f>BF65-BG65-BH65-BI65</f>
        <v>0</v>
      </c>
    </row>
    <row r="66" spans="1:62" ht="166.5" customHeight="1">
      <c r="A66" s="849" t="s">
        <v>86</v>
      </c>
      <c r="B66" s="271">
        <v>6618</v>
      </c>
      <c r="C66" s="324"/>
      <c r="D66" s="324"/>
      <c r="E66" s="324"/>
      <c r="F66" s="324"/>
      <c r="G66" s="324"/>
      <c r="H66" s="324"/>
      <c r="I66" s="324"/>
      <c r="J66" s="324"/>
      <c r="K66" s="324"/>
      <c r="L66" s="324"/>
      <c r="M66" s="275" t="s">
        <v>34</v>
      </c>
      <c r="N66" s="276"/>
      <c r="O66" s="276"/>
      <c r="P66" s="296">
        <v>30</v>
      </c>
      <c r="Q66" s="275"/>
      <c r="R66" s="275"/>
      <c r="S66" s="275"/>
      <c r="T66" s="275"/>
      <c r="U66" s="275"/>
      <c r="V66" s="275"/>
      <c r="W66" s="275"/>
      <c r="X66" s="275"/>
      <c r="Y66" s="275"/>
      <c r="Z66" s="304"/>
      <c r="AA66" s="287"/>
      <c r="AB66" s="305"/>
      <c r="AC66" s="275"/>
      <c r="AD66" s="280" t="s">
        <v>485</v>
      </c>
      <c r="AE66" s="280" t="s">
        <v>68</v>
      </c>
      <c r="AF66" s="280" t="s">
        <v>246</v>
      </c>
      <c r="AG66" s="523">
        <v>30</v>
      </c>
      <c r="AH66" s="523">
        <v>30</v>
      </c>
      <c r="AI66" s="523"/>
      <c r="AJ66" s="523"/>
      <c r="AK66" s="523"/>
      <c r="AL66" s="523"/>
      <c r="AM66" s="523"/>
      <c r="AN66" s="523"/>
      <c r="AO66" s="530">
        <f t="shared" si="11"/>
        <v>30</v>
      </c>
      <c r="AP66" s="522">
        <f t="shared" si="8"/>
        <v>30</v>
      </c>
      <c r="AQ66" s="282"/>
      <c r="AR66" s="269"/>
      <c r="AS66" s="269"/>
      <c r="AT66" s="269"/>
      <c r="AU66" s="588">
        <f t="shared" si="12"/>
        <v>0</v>
      </c>
      <c r="AV66" s="632"/>
      <c r="AW66" s="629"/>
      <c r="AX66" s="629"/>
      <c r="AY66" s="629"/>
      <c r="AZ66" s="631">
        <f>AV66-AW66-AX66-AY66</f>
        <v>0</v>
      </c>
      <c r="BA66" s="281"/>
      <c r="BB66" s="267"/>
      <c r="BC66" s="267"/>
      <c r="BD66" s="267"/>
      <c r="BE66" s="311"/>
      <c r="BF66" s="281"/>
      <c r="BG66" s="267"/>
      <c r="BH66" s="267"/>
      <c r="BI66" s="267"/>
      <c r="BJ66" s="311"/>
    </row>
    <row r="67" spans="1:62">
      <c r="A67" s="850"/>
      <c r="B67" s="271"/>
      <c r="C67" s="324"/>
      <c r="D67" s="324"/>
      <c r="E67" s="324"/>
      <c r="F67" s="324"/>
      <c r="G67" s="324"/>
      <c r="H67" s="324"/>
      <c r="I67" s="324"/>
      <c r="J67" s="324"/>
      <c r="K67" s="324"/>
      <c r="L67" s="324"/>
      <c r="M67" s="275"/>
      <c r="N67" s="276"/>
      <c r="O67" s="276"/>
      <c r="P67" s="296"/>
      <c r="Q67" s="262"/>
      <c r="R67" s="262"/>
      <c r="S67" s="262"/>
      <c r="T67" s="262"/>
      <c r="U67" s="262"/>
      <c r="V67" s="262"/>
      <c r="W67" s="262"/>
      <c r="X67" s="275"/>
      <c r="Y67" s="275"/>
      <c r="Z67" s="304"/>
      <c r="AA67" s="287"/>
      <c r="AB67" s="305"/>
      <c r="AC67" s="275"/>
      <c r="AD67" s="280" t="s">
        <v>491</v>
      </c>
      <c r="AE67" s="280" t="s">
        <v>371</v>
      </c>
      <c r="AF67" s="280" t="s">
        <v>246</v>
      </c>
      <c r="AG67" s="523">
        <v>12.9</v>
      </c>
      <c r="AH67" s="523">
        <v>12.9</v>
      </c>
      <c r="AI67" s="523"/>
      <c r="AJ67" s="523"/>
      <c r="AK67" s="523"/>
      <c r="AL67" s="523"/>
      <c r="AM67" s="523"/>
      <c r="AN67" s="523"/>
      <c r="AO67" s="530">
        <f t="shared" si="11"/>
        <v>12.9</v>
      </c>
      <c r="AP67" s="522">
        <f t="shared" si="8"/>
        <v>12.9</v>
      </c>
      <c r="AQ67" s="282"/>
      <c r="AR67" s="269"/>
      <c r="AS67" s="269"/>
      <c r="AT67" s="269"/>
      <c r="AU67" s="588">
        <f t="shared" si="12"/>
        <v>0</v>
      </c>
      <c r="AV67" s="632"/>
      <c r="AW67" s="629"/>
      <c r="AX67" s="629"/>
      <c r="AY67" s="629"/>
      <c r="AZ67" s="631">
        <f>AV67-AW67-AX67-AY67</f>
        <v>0</v>
      </c>
      <c r="BA67" s="281"/>
      <c r="BB67" s="267"/>
      <c r="BC67" s="267"/>
      <c r="BD67" s="267"/>
      <c r="BE67" s="311"/>
      <c r="BF67" s="281"/>
      <c r="BG67" s="267"/>
      <c r="BH67" s="267"/>
      <c r="BI67" s="267"/>
      <c r="BJ67" s="311"/>
    </row>
    <row r="68" spans="1:62" ht="17.25" customHeight="1">
      <c r="A68" s="850"/>
      <c r="B68" s="271"/>
      <c r="C68" s="324"/>
      <c r="D68" s="324"/>
      <c r="E68" s="324"/>
      <c r="F68" s="324"/>
      <c r="G68" s="324"/>
      <c r="H68" s="324"/>
      <c r="I68" s="324"/>
      <c r="J68" s="324"/>
      <c r="K68" s="324"/>
      <c r="L68" s="324"/>
      <c r="M68" s="275"/>
      <c r="N68" s="276"/>
      <c r="O68" s="276"/>
      <c r="P68" s="296"/>
      <c r="Q68" s="262"/>
      <c r="R68" s="262"/>
      <c r="S68" s="262"/>
      <c r="T68" s="262"/>
      <c r="U68" s="262"/>
      <c r="V68" s="262"/>
      <c r="W68" s="262"/>
      <c r="X68" s="275"/>
      <c r="Y68" s="275"/>
      <c r="Z68" s="304"/>
      <c r="AA68" s="287"/>
      <c r="AB68" s="305"/>
      <c r="AC68" s="275"/>
      <c r="AD68" s="280" t="s">
        <v>485</v>
      </c>
      <c r="AE68" s="280" t="s">
        <v>428</v>
      </c>
      <c r="AF68" s="280" t="s">
        <v>272</v>
      </c>
      <c r="AG68" s="523">
        <v>117.1</v>
      </c>
      <c r="AH68" s="523">
        <v>98.6</v>
      </c>
      <c r="AI68" s="523"/>
      <c r="AJ68" s="523"/>
      <c r="AK68" s="523"/>
      <c r="AL68" s="523"/>
      <c r="AM68" s="523"/>
      <c r="AN68" s="523"/>
      <c r="AO68" s="530">
        <f t="shared" si="11"/>
        <v>117.1</v>
      </c>
      <c r="AP68" s="522">
        <f t="shared" si="8"/>
        <v>98.6</v>
      </c>
      <c r="AQ68" s="282">
        <v>972.1</v>
      </c>
      <c r="AR68" s="269"/>
      <c r="AS68" s="269"/>
      <c r="AT68" s="269"/>
      <c r="AU68" s="588">
        <f t="shared" si="12"/>
        <v>972.1</v>
      </c>
      <c r="AV68" s="632">
        <v>160.5</v>
      </c>
      <c r="AW68" s="629"/>
      <c r="AX68" s="629"/>
      <c r="AY68" s="629"/>
      <c r="AZ68" s="631">
        <f>AV68-AW68-AX68-AY68</f>
        <v>160.5</v>
      </c>
      <c r="BA68" s="281"/>
      <c r="BB68" s="267"/>
      <c r="BC68" s="267"/>
      <c r="BD68" s="267"/>
      <c r="BE68" s="311"/>
      <c r="BF68" s="281"/>
      <c r="BG68" s="267"/>
      <c r="BH68" s="267"/>
      <c r="BI68" s="267"/>
      <c r="BJ68" s="311"/>
    </row>
    <row r="69" spans="1:62" ht="17.25" customHeight="1">
      <c r="A69" s="850"/>
      <c r="B69" s="271"/>
      <c r="C69" s="324"/>
      <c r="D69" s="324"/>
      <c r="E69" s="324"/>
      <c r="F69" s="324"/>
      <c r="G69" s="324"/>
      <c r="H69" s="324"/>
      <c r="I69" s="324"/>
      <c r="J69" s="324"/>
      <c r="K69" s="324"/>
      <c r="L69" s="324"/>
      <c r="M69" s="275"/>
      <c r="N69" s="276"/>
      <c r="O69" s="276"/>
      <c r="P69" s="296"/>
      <c r="Q69" s="262"/>
      <c r="R69" s="262"/>
      <c r="S69" s="262"/>
      <c r="T69" s="262"/>
      <c r="U69" s="262"/>
      <c r="V69" s="262"/>
      <c r="W69" s="262"/>
      <c r="X69" s="275"/>
      <c r="Y69" s="275"/>
      <c r="Z69" s="304"/>
      <c r="AA69" s="287"/>
      <c r="AB69" s="305"/>
      <c r="AC69" s="275"/>
      <c r="AD69" s="265" t="s">
        <v>491</v>
      </c>
      <c r="AE69" s="265" t="s">
        <v>57</v>
      </c>
      <c r="AF69" s="272">
        <v>240</v>
      </c>
      <c r="AG69" s="523"/>
      <c r="AH69" s="523"/>
      <c r="AI69" s="523"/>
      <c r="AJ69" s="523"/>
      <c r="AK69" s="523"/>
      <c r="AL69" s="523"/>
      <c r="AM69" s="523"/>
      <c r="AN69" s="523"/>
      <c r="AO69" s="530"/>
      <c r="AP69" s="522">
        <f t="shared" si="8"/>
        <v>0</v>
      </c>
      <c r="AQ69" s="282"/>
      <c r="AR69" s="269"/>
      <c r="AS69" s="269"/>
      <c r="AT69" s="269"/>
      <c r="AU69" s="588"/>
      <c r="AV69" s="632"/>
      <c r="AW69" s="629"/>
      <c r="AX69" s="629"/>
      <c r="AY69" s="629"/>
      <c r="AZ69" s="631"/>
      <c r="BA69" s="281"/>
      <c r="BB69" s="267"/>
      <c r="BC69" s="267"/>
      <c r="BD69" s="267"/>
      <c r="BE69" s="311"/>
      <c r="BF69" s="281"/>
      <c r="BG69" s="267"/>
      <c r="BH69" s="267"/>
      <c r="BI69" s="267"/>
      <c r="BJ69" s="311"/>
    </row>
    <row r="70" spans="1:62" ht="16.5" customHeight="1">
      <c r="A70" s="851"/>
      <c r="B70" s="271"/>
      <c r="C70" s="324"/>
      <c r="D70" s="324"/>
      <c r="E70" s="324"/>
      <c r="F70" s="324"/>
      <c r="G70" s="324"/>
      <c r="H70" s="324"/>
      <c r="I70" s="324"/>
      <c r="J70" s="324"/>
      <c r="K70" s="324"/>
      <c r="L70" s="324"/>
      <c r="M70" s="275"/>
      <c r="N70" s="276"/>
      <c r="O70" s="276"/>
      <c r="P70" s="296"/>
      <c r="Q70" s="262"/>
      <c r="R70" s="262"/>
      <c r="S70" s="262"/>
      <c r="T70" s="262"/>
      <c r="U70" s="262"/>
      <c r="V70" s="262"/>
      <c r="W70" s="262"/>
      <c r="X70" s="275"/>
      <c r="Y70" s="275"/>
      <c r="Z70" s="304"/>
      <c r="AA70" s="287"/>
      <c r="AB70" s="305"/>
      <c r="AC70" s="275"/>
      <c r="AD70" s="265" t="s">
        <v>485</v>
      </c>
      <c r="AE70" s="265" t="s">
        <v>428</v>
      </c>
      <c r="AF70" s="272">
        <v>240</v>
      </c>
      <c r="AG70" s="523"/>
      <c r="AH70" s="523"/>
      <c r="AI70" s="523"/>
      <c r="AJ70" s="523"/>
      <c r="AK70" s="523"/>
      <c r="AL70" s="523"/>
      <c r="AM70" s="523"/>
      <c r="AN70" s="523"/>
      <c r="AO70" s="530"/>
      <c r="AP70" s="522">
        <f t="shared" si="8"/>
        <v>0</v>
      </c>
      <c r="AQ70" s="282"/>
      <c r="AR70" s="269"/>
      <c r="AS70" s="269"/>
      <c r="AT70" s="269"/>
      <c r="AU70" s="588"/>
      <c r="AV70" s="632"/>
      <c r="AW70" s="629"/>
      <c r="AX70" s="629"/>
      <c r="AY70" s="629"/>
      <c r="AZ70" s="631"/>
      <c r="BA70" s="281"/>
      <c r="BB70" s="267"/>
      <c r="BC70" s="267"/>
      <c r="BD70" s="267"/>
      <c r="BE70" s="311"/>
      <c r="BF70" s="281"/>
      <c r="BG70" s="267"/>
      <c r="BH70" s="267"/>
      <c r="BI70" s="267"/>
      <c r="BJ70" s="311"/>
    </row>
    <row r="71" spans="1:62" s="251" customFormat="1" ht="38.25" hidden="1" customHeight="1">
      <c r="A71" s="242" t="s">
        <v>475</v>
      </c>
      <c r="B71" s="243">
        <v>6700</v>
      </c>
      <c r="C71" s="244" t="s">
        <v>234</v>
      </c>
      <c r="D71" s="244" t="s">
        <v>234</v>
      </c>
      <c r="E71" s="244" t="s">
        <v>234</v>
      </c>
      <c r="F71" s="244" t="s">
        <v>234</v>
      </c>
      <c r="G71" s="244" t="s">
        <v>234</v>
      </c>
      <c r="H71" s="244" t="s">
        <v>234</v>
      </c>
      <c r="I71" s="244" t="s">
        <v>234</v>
      </c>
      <c r="J71" s="244" t="s">
        <v>234</v>
      </c>
      <c r="K71" s="244" t="s">
        <v>234</v>
      </c>
      <c r="L71" s="244" t="s">
        <v>234</v>
      </c>
      <c r="M71" s="244" t="s">
        <v>234</v>
      </c>
      <c r="N71" s="244" t="s">
        <v>234</v>
      </c>
      <c r="O71" s="244" t="s">
        <v>234</v>
      </c>
      <c r="P71" s="245" t="s">
        <v>234</v>
      </c>
      <c r="Q71" s="246" t="s">
        <v>234</v>
      </c>
      <c r="R71" s="246" t="s">
        <v>234</v>
      </c>
      <c r="S71" s="246" t="s">
        <v>234</v>
      </c>
      <c r="T71" s="246" t="s">
        <v>234</v>
      </c>
      <c r="U71" s="246" t="s">
        <v>234</v>
      </c>
      <c r="V71" s="246" t="s">
        <v>234</v>
      </c>
      <c r="W71" s="246" t="s">
        <v>234</v>
      </c>
      <c r="X71" s="244" t="s">
        <v>234</v>
      </c>
      <c r="Y71" s="244" t="s">
        <v>234</v>
      </c>
      <c r="Z71" s="244" t="s">
        <v>234</v>
      </c>
      <c r="AA71" s="244" t="s">
        <v>234</v>
      </c>
      <c r="AB71" s="325" t="s">
        <v>234</v>
      </c>
      <c r="AC71" s="244" t="s">
        <v>234</v>
      </c>
      <c r="AD71" s="247" t="s">
        <v>234</v>
      </c>
      <c r="AE71" s="247"/>
      <c r="AF71" s="247"/>
      <c r="AG71" s="518">
        <f t="shared" ref="AG71:AT71" si="16">AG73+AG74</f>
        <v>0</v>
      </c>
      <c r="AH71" s="518"/>
      <c r="AI71" s="518">
        <f t="shared" si="16"/>
        <v>0</v>
      </c>
      <c r="AJ71" s="518"/>
      <c r="AK71" s="518">
        <f t="shared" si="16"/>
        <v>0</v>
      </c>
      <c r="AL71" s="518"/>
      <c r="AM71" s="518">
        <f t="shared" si="16"/>
        <v>0</v>
      </c>
      <c r="AN71" s="518"/>
      <c r="AO71" s="525">
        <f>AO73+AO74</f>
        <v>0</v>
      </c>
      <c r="AP71" s="522">
        <f t="shared" si="8"/>
        <v>0</v>
      </c>
      <c r="AQ71" s="250">
        <f t="shared" si="16"/>
        <v>0</v>
      </c>
      <c r="AR71" s="250">
        <f t="shared" si="16"/>
        <v>0</v>
      </c>
      <c r="AS71" s="250">
        <f t="shared" si="16"/>
        <v>0</v>
      </c>
      <c r="AT71" s="250">
        <f t="shared" si="16"/>
        <v>0</v>
      </c>
      <c r="AU71" s="326">
        <f t="shared" ref="AU71:AZ71" si="17">AU73+AU74</f>
        <v>0</v>
      </c>
      <c r="AV71" s="626">
        <f t="shared" si="17"/>
        <v>0</v>
      </c>
      <c r="AW71" s="626">
        <f t="shared" si="17"/>
        <v>0</v>
      </c>
      <c r="AX71" s="626">
        <f t="shared" si="17"/>
        <v>0</v>
      </c>
      <c r="AY71" s="626">
        <f t="shared" si="17"/>
        <v>0</v>
      </c>
      <c r="AZ71" s="638">
        <f t="shared" si="17"/>
        <v>0</v>
      </c>
      <c r="BA71" s="248">
        <f t="shared" ref="BA71:BJ71" si="18">BA73+BA74</f>
        <v>0</v>
      </c>
      <c r="BB71" s="248">
        <f t="shared" si="18"/>
        <v>0</v>
      </c>
      <c r="BC71" s="248">
        <f t="shared" si="18"/>
        <v>0</v>
      </c>
      <c r="BD71" s="248">
        <f t="shared" si="18"/>
        <v>0</v>
      </c>
      <c r="BE71" s="249">
        <f t="shared" si="18"/>
        <v>0</v>
      </c>
      <c r="BF71" s="248">
        <f t="shared" si="18"/>
        <v>0</v>
      </c>
      <c r="BG71" s="248">
        <f t="shared" si="18"/>
        <v>0</v>
      </c>
      <c r="BH71" s="248">
        <f t="shared" si="18"/>
        <v>0</v>
      </c>
      <c r="BI71" s="248">
        <f t="shared" si="18"/>
        <v>0</v>
      </c>
      <c r="BJ71" s="249">
        <f t="shared" si="18"/>
        <v>0</v>
      </c>
    </row>
    <row r="72" spans="1:62" hidden="1">
      <c r="A72" s="252" t="s">
        <v>415</v>
      </c>
      <c r="B72" s="253"/>
      <c r="C72" s="254"/>
      <c r="D72" s="254"/>
      <c r="E72" s="254"/>
      <c r="F72" s="683"/>
      <c r="G72" s="254"/>
      <c r="H72" s="254"/>
      <c r="I72" s="254"/>
      <c r="J72" s="254"/>
      <c r="K72" s="254"/>
      <c r="L72" s="254"/>
      <c r="M72" s="254"/>
      <c r="N72" s="254"/>
      <c r="O72" s="254"/>
      <c r="P72" s="255"/>
      <c r="Q72" s="254"/>
      <c r="R72" s="254"/>
      <c r="S72" s="254"/>
      <c r="T72" s="254"/>
      <c r="U72" s="254"/>
      <c r="V72" s="254"/>
      <c r="W72" s="254"/>
      <c r="X72" s="254"/>
      <c r="Y72" s="254"/>
      <c r="Z72" s="254"/>
      <c r="AA72" s="254"/>
      <c r="AB72" s="306"/>
      <c r="AC72" s="254"/>
      <c r="AD72" s="257"/>
      <c r="AE72" s="257"/>
      <c r="AF72" s="257"/>
      <c r="AG72" s="519"/>
      <c r="AH72" s="526"/>
      <c r="AI72" s="526"/>
      <c r="AJ72" s="526"/>
      <c r="AK72" s="526"/>
      <c r="AL72" s="526"/>
      <c r="AM72" s="526"/>
      <c r="AN72" s="526"/>
      <c r="AO72" s="527"/>
      <c r="AP72" s="527"/>
      <c r="AQ72" s="439"/>
      <c r="AR72" s="439"/>
      <c r="AS72" s="439"/>
      <c r="AT72" s="439"/>
      <c r="AU72" s="587"/>
      <c r="AV72" s="634"/>
      <c r="AW72" s="634"/>
      <c r="AX72" s="634"/>
      <c r="AY72" s="634"/>
      <c r="AZ72" s="635"/>
      <c r="BA72" s="307"/>
      <c r="BB72" s="307"/>
      <c r="BC72" s="307"/>
      <c r="BD72" s="307"/>
      <c r="BE72" s="308"/>
      <c r="BF72" s="307"/>
      <c r="BG72" s="307"/>
      <c r="BH72" s="307"/>
      <c r="BI72" s="307"/>
      <c r="BJ72" s="308"/>
    </row>
    <row r="73" spans="1:62" ht="1.5" hidden="1" customHeight="1">
      <c r="A73" s="293" t="s">
        <v>416</v>
      </c>
      <c r="B73" s="271">
        <v>6701</v>
      </c>
      <c r="C73" s="327"/>
      <c r="D73" s="327"/>
      <c r="E73" s="327"/>
      <c r="F73" s="684"/>
      <c r="G73" s="327"/>
      <c r="H73" s="327"/>
      <c r="I73" s="327"/>
      <c r="J73" s="327"/>
      <c r="K73" s="327"/>
      <c r="L73" s="327"/>
      <c r="M73" s="327"/>
      <c r="N73" s="327"/>
      <c r="O73" s="327"/>
      <c r="P73" s="328"/>
      <c r="Q73" s="327"/>
      <c r="R73" s="327"/>
      <c r="S73" s="327"/>
      <c r="T73" s="327"/>
      <c r="U73" s="327"/>
      <c r="V73" s="327"/>
      <c r="W73" s="327"/>
      <c r="X73" s="327"/>
      <c r="Y73" s="327"/>
      <c r="Z73" s="327"/>
      <c r="AA73" s="327"/>
      <c r="AB73" s="329"/>
      <c r="AC73" s="327"/>
      <c r="AD73" s="265"/>
      <c r="AE73" s="265"/>
      <c r="AF73" s="265"/>
      <c r="AG73" s="521"/>
      <c r="AH73" s="528"/>
      <c r="AI73" s="528"/>
      <c r="AJ73" s="528"/>
      <c r="AK73" s="528"/>
      <c r="AL73" s="528"/>
      <c r="AM73" s="528"/>
      <c r="AN73" s="528"/>
      <c r="AO73" s="529"/>
      <c r="AP73" s="529"/>
      <c r="AQ73" s="486"/>
      <c r="AR73" s="486"/>
      <c r="AS73" s="486"/>
      <c r="AT73" s="486"/>
      <c r="AU73" s="588"/>
      <c r="AV73" s="636"/>
      <c r="AW73" s="636"/>
      <c r="AX73" s="636"/>
      <c r="AY73" s="636"/>
      <c r="AZ73" s="631"/>
      <c r="BA73" s="310"/>
      <c r="BB73" s="310"/>
      <c r="BC73" s="310"/>
      <c r="BD73" s="310"/>
      <c r="BE73" s="311"/>
      <c r="BF73" s="310"/>
      <c r="BG73" s="310"/>
      <c r="BH73" s="310"/>
      <c r="BI73" s="310"/>
      <c r="BJ73" s="311"/>
    </row>
    <row r="74" spans="1:62" hidden="1">
      <c r="A74" s="273" t="s">
        <v>416</v>
      </c>
      <c r="B74" s="274">
        <v>6702</v>
      </c>
      <c r="C74" s="324"/>
      <c r="D74" s="324"/>
      <c r="E74" s="324"/>
      <c r="F74" s="324"/>
      <c r="G74" s="324"/>
      <c r="H74" s="324"/>
      <c r="I74" s="324"/>
      <c r="J74" s="324"/>
      <c r="K74" s="324"/>
      <c r="L74" s="324"/>
      <c r="M74" s="324"/>
      <c r="N74" s="324"/>
      <c r="O74" s="324"/>
      <c r="P74" s="330"/>
      <c r="Q74" s="324"/>
      <c r="R74" s="324"/>
      <c r="S74" s="324"/>
      <c r="T74" s="324"/>
      <c r="U74" s="324"/>
      <c r="V74" s="324"/>
      <c r="W74" s="324"/>
      <c r="X74" s="324"/>
      <c r="Y74" s="324"/>
      <c r="Z74" s="324"/>
      <c r="AA74" s="324"/>
      <c r="AB74" s="331"/>
      <c r="AC74" s="324"/>
      <c r="AD74" s="280"/>
      <c r="AE74" s="280"/>
      <c r="AF74" s="280"/>
      <c r="AG74" s="523"/>
      <c r="AH74" s="523"/>
      <c r="AI74" s="523"/>
      <c r="AJ74" s="523"/>
      <c r="AK74" s="523"/>
      <c r="AL74" s="523"/>
      <c r="AM74" s="523"/>
      <c r="AN74" s="523"/>
      <c r="AO74" s="530"/>
      <c r="AP74" s="530"/>
      <c r="AQ74" s="282"/>
      <c r="AR74" s="269"/>
      <c r="AS74" s="269"/>
      <c r="AT74" s="269"/>
      <c r="AU74" s="270"/>
      <c r="AV74" s="632"/>
      <c r="AW74" s="629"/>
      <c r="AX74" s="629"/>
      <c r="AY74" s="629"/>
      <c r="AZ74" s="630"/>
      <c r="BA74" s="281"/>
      <c r="BB74" s="267"/>
      <c r="BC74" s="267"/>
      <c r="BD74" s="267"/>
      <c r="BE74" s="268"/>
      <c r="BF74" s="281"/>
      <c r="BG74" s="267"/>
      <c r="BH74" s="267"/>
      <c r="BI74" s="267"/>
      <c r="BJ74" s="268"/>
    </row>
    <row r="75" spans="1:62" s="241" customFormat="1" ht="30" customHeight="1">
      <c r="A75" s="231" t="s">
        <v>327</v>
      </c>
      <c r="B75" s="232">
        <v>6800</v>
      </c>
      <c r="C75" s="233" t="s">
        <v>234</v>
      </c>
      <c r="D75" s="233" t="s">
        <v>234</v>
      </c>
      <c r="E75" s="233" t="s">
        <v>234</v>
      </c>
      <c r="F75" s="233" t="s">
        <v>234</v>
      </c>
      <c r="G75" s="233" t="s">
        <v>234</v>
      </c>
      <c r="H75" s="233" t="s">
        <v>234</v>
      </c>
      <c r="I75" s="233" t="s">
        <v>234</v>
      </c>
      <c r="J75" s="233" t="s">
        <v>234</v>
      </c>
      <c r="K75" s="233" t="s">
        <v>234</v>
      </c>
      <c r="L75" s="233" t="s">
        <v>234</v>
      </c>
      <c r="M75" s="233" t="s">
        <v>234</v>
      </c>
      <c r="N75" s="233" t="s">
        <v>234</v>
      </c>
      <c r="O75" s="233" t="s">
        <v>234</v>
      </c>
      <c r="P75" s="234" t="s">
        <v>234</v>
      </c>
      <c r="Q75" s="235" t="s">
        <v>234</v>
      </c>
      <c r="R75" s="235" t="s">
        <v>234</v>
      </c>
      <c r="S75" s="235" t="s">
        <v>234</v>
      </c>
      <c r="T75" s="235" t="s">
        <v>234</v>
      </c>
      <c r="U75" s="235" t="s">
        <v>234</v>
      </c>
      <c r="V75" s="235" t="s">
        <v>234</v>
      </c>
      <c r="W75" s="235" t="s">
        <v>234</v>
      </c>
      <c r="X75" s="233" t="s">
        <v>234</v>
      </c>
      <c r="Y75" s="233" t="s">
        <v>234</v>
      </c>
      <c r="Z75" s="233" t="s">
        <v>234</v>
      </c>
      <c r="AA75" s="233" t="s">
        <v>234</v>
      </c>
      <c r="AB75" s="332" t="s">
        <v>234</v>
      </c>
      <c r="AC75" s="233" t="s">
        <v>234</v>
      </c>
      <c r="AD75" s="236" t="s">
        <v>234</v>
      </c>
      <c r="AE75" s="333"/>
      <c r="AF75" s="333"/>
      <c r="AG75" s="531">
        <f t="shared" ref="AG75:AP75" si="19">AG77+AG78+AG83+AG91+AG82+AG84+AG85+AG79+AG80+AG81+AG86+AG90+AG88+AG89+AG87</f>
        <v>1466.6000000000001</v>
      </c>
      <c r="AH75" s="531">
        <f t="shared" si="19"/>
        <v>1414.1000000000001</v>
      </c>
      <c r="AI75" s="531">
        <f t="shared" si="19"/>
        <v>0</v>
      </c>
      <c r="AJ75" s="531"/>
      <c r="AK75" s="531">
        <f t="shared" si="19"/>
        <v>0</v>
      </c>
      <c r="AL75" s="531"/>
      <c r="AM75" s="531">
        <f t="shared" si="19"/>
        <v>0</v>
      </c>
      <c r="AN75" s="531"/>
      <c r="AO75" s="531">
        <f t="shared" si="19"/>
        <v>1466.6000000000001</v>
      </c>
      <c r="AP75" s="531">
        <f t="shared" si="19"/>
        <v>1414.1000000000001</v>
      </c>
      <c r="AQ75" s="335">
        <f>AQ77+AQ78+AQ83+AQ91+AQ82+AQ84+AQ85+AQ79+AQ80+AQ81+AQ86+AQ90+AQ88+AQ89+AQ87</f>
        <v>1589.8999999999999</v>
      </c>
      <c r="AR75" s="335">
        <f t="shared" ref="AR75:BE75" si="20">AR77+AR78+AR83+AR91+AR82+AR84+AR85+AR79+AR80+AR81+AR86+AR90+AR88+AR89+AR87</f>
        <v>0</v>
      </c>
      <c r="AS75" s="335">
        <f t="shared" si="20"/>
        <v>0</v>
      </c>
      <c r="AT75" s="335">
        <f t="shared" si="20"/>
        <v>0</v>
      </c>
      <c r="AU75" s="335">
        <f t="shared" si="20"/>
        <v>1589.8999999999999</v>
      </c>
      <c r="AV75" s="335">
        <f t="shared" si="20"/>
        <v>1579.8999999999999</v>
      </c>
      <c r="AW75" s="335">
        <f t="shared" si="20"/>
        <v>0</v>
      </c>
      <c r="AX75" s="335">
        <f t="shared" si="20"/>
        <v>0</v>
      </c>
      <c r="AY75" s="335">
        <f t="shared" si="20"/>
        <v>0</v>
      </c>
      <c r="AZ75" s="335">
        <f t="shared" si="20"/>
        <v>1579.8999999999999</v>
      </c>
      <c r="BA75" s="335">
        <f>BA77+BA78+BA83+BA91+BA82+BA84+BA85+BA79+BA80+BA81+BA86+BA90+BA88+BA89+BA87</f>
        <v>1504.8999999999999</v>
      </c>
      <c r="BB75" s="335">
        <f t="shared" si="20"/>
        <v>0</v>
      </c>
      <c r="BC75" s="335">
        <f t="shared" si="20"/>
        <v>0</v>
      </c>
      <c r="BD75" s="335">
        <f t="shared" si="20"/>
        <v>0</v>
      </c>
      <c r="BE75" s="335">
        <f t="shared" si="20"/>
        <v>1504.8999999999999</v>
      </c>
      <c r="BF75" s="335">
        <f>BF77+BF78+BF83+BF91+BF82+BF84+BF85+BF79+BF80+BF81+BF86+BF90+BF88+BF89+BF87</f>
        <v>1504.8999999999999</v>
      </c>
      <c r="BG75" s="335">
        <f>BG77+BG78+BG83+BG91+BG82+BG84+BG85+BG79+BG80+BG81+BG86+BG90+BG88+BG89+BG87</f>
        <v>0</v>
      </c>
      <c r="BH75" s="335">
        <f>BH77+BH78+BH83+BH91+BH82+BH84+BH85+BH79+BH80+BH81+BH86+BH90+BH88+BH89+BH87</f>
        <v>0</v>
      </c>
      <c r="BI75" s="335">
        <f>BI77+BI78+BI83+BI91+BI82+BI84+BI85+BI79+BI80+BI81+BI86+BI90+BI88+BI89+BI87</f>
        <v>0</v>
      </c>
      <c r="BJ75" s="335">
        <f>BJ77+BJ78+BJ83+BJ91+BJ82+BJ84+BJ85+BJ79+BJ80+BJ81+BJ86+BJ90+BJ88+BJ89+BJ87</f>
        <v>1504.8999999999999</v>
      </c>
    </row>
    <row r="76" spans="1:62" ht="51" customHeight="1">
      <c r="A76" s="252" t="s">
        <v>415</v>
      </c>
      <c r="B76" s="253"/>
      <c r="C76" s="685" t="s">
        <v>31</v>
      </c>
      <c r="D76" s="685" t="s">
        <v>257</v>
      </c>
      <c r="E76" s="685" t="s">
        <v>122</v>
      </c>
      <c r="F76" s="685"/>
      <c r="G76" s="685"/>
      <c r="H76" s="685"/>
      <c r="I76" s="685"/>
      <c r="J76" s="685"/>
      <c r="K76" s="685"/>
      <c r="L76" s="685"/>
      <c r="M76" s="685" t="s">
        <v>87</v>
      </c>
      <c r="N76" s="685"/>
      <c r="O76" s="685"/>
      <c r="P76" s="711">
        <v>39</v>
      </c>
      <c r="Q76" s="284"/>
      <c r="R76" s="284"/>
      <c r="S76" s="284"/>
      <c r="T76" s="284"/>
      <c r="U76" s="284"/>
      <c r="V76" s="284"/>
      <c r="W76" s="685" t="s">
        <v>89</v>
      </c>
      <c r="X76" s="685" t="s">
        <v>90</v>
      </c>
      <c r="Y76" s="284" t="s">
        <v>258</v>
      </c>
      <c r="Z76" s="725" t="s">
        <v>92</v>
      </c>
      <c r="AA76" s="685" t="s">
        <v>284</v>
      </c>
      <c r="AB76" s="827" t="s">
        <v>36</v>
      </c>
      <c r="AC76" s="254"/>
      <c r="AD76" s="336"/>
      <c r="AE76" s="336"/>
      <c r="AF76" s="336"/>
      <c r="AG76" s="519"/>
      <c r="AH76" s="523"/>
      <c r="AI76" s="523"/>
      <c r="AJ76" s="523"/>
      <c r="AK76" s="523"/>
      <c r="AL76" s="523"/>
      <c r="AM76" s="523"/>
      <c r="AN76" s="523"/>
      <c r="AO76" s="520"/>
      <c r="AP76" s="520"/>
      <c r="AQ76" s="260"/>
      <c r="AR76" s="337"/>
      <c r="AS76" s="260"/>
      <c r="AT76" s="337"/>
      <c r="AU76" s="261"/>
      <c r="AV76" s="627"/>
      <c r="AW76" s="639"/>
      <c r="AX76" s="627"/>
      <c r="AY76" s="639"/>
      <c r="AZ76" s="628"/>
      <c r="BA76" s="258"/>
      <c r="BB76" s="309"/>
      <c r="BC76" s="258"/>
      <c r="BD76" s="309"/>
      <c r="BE76" s="259"/>
      <c r="BF76" s="258"/>
      <c r="BG76" s="309"/>
      <c r="BH76" s="258"/>
      <c r="BI76" s="309"/>
      <c r="BJ76" s="259"/>
    </row>
    <row r="77" spans="1:62" ht="12.75" customHeight="1">
      <c r="A77" s="699" t="s">
        <v>130</v>
      </c>
      <c r="B77" s="702">
        <v>6801</v>
      </c>
      <c r="C77" s="835"/>
      <c r="D77" s="835"/>
      <c r="E77" s="835"/>
      <c r="F77" s="835"/>
      <c r="G77" s="835"/>
      <c r="H77" s="835"/>
      <c r="I77" s="835"/>
      <c r="J77" s="835"/>
      <c r="K77" s="835"/>
      <c r="L77" s="835"/>
      <c r="M77" s="835"/>
      <c r="N77" s="835"/>
      <c r="O77" s="835"/>
      <c r="P77" s="835"/>
      <c r="Q77" s="262"/>
      <c r="R77" s="262"/>
      <c r="S77" s="262"/>
      <c r="T77" s="262"/>
      <c r="U77" s="262"/>
      <c r="V77" s="262"/>
      <c r="W77" s="835"/>
      <c r="X77" s="835"/>
      <c r="Y77" s="289"/>
      <c r="Z77" s="726"/>
      <c r="AA77" s="686"/>
      <c r="AB77" s="828"/>
      <c r="AC77" s="681"/>
      <c r="AD77" s="338" t="s">
        <v>490</v>
      </c>
      <c r="AE77" s="338" t="s">
        <v>268</v>
      </c>
      <c r="AF77" s="338" t="s">
        <v>272</v>
      </c>
      <c r="AG77" s="524">
        <v>96.3</v>
      </c>
      <c r="AH77" s="511">
        <v>89.9</v>
      </c>
      <c r="AI77" s="511"/>
      <c r="AJ77" s="511"/>
      <c r="AK77" s="511"/>
      <c r="AL77" s="511"/>
      <c r="AM77" s="511"/>
      <c r="AN77" s="511"/>
      <c r="AO77" s="533">
        <f>AG77-AI77-AK77-AM77</f>
        <v>96.3</v>
      </c>
      <c r="AP77" s="533">
        <f>AH77-AJ77-AL77-AN77</f>
        <v>89.9</v>
      </c>
      <c r="AQ77" s="340">
        <v>135</v>
      </c>
      <c r="AR77" s="341"/>
      <c r="AS77" s="340"/>
      <c r="AT77" s="341"/>
      <c r="AU77" s="342">
        <f>AQ77-AR77-AS77-AT77</f>
        <v>135</v>
      </c>
      <c r="AV77" s="633">
        <v>135</v>
      </c>
      <c r="AW77" s="640"/>
      <c r="AX77" s="633"/>
      <c r="AY77" s="640"/>
      <c r="AZ77" s="641">
        <f>AV77-AW77-AX77-AY77</f>
        <v>135</v>
      </c>
      <c r="BA77" s="302">
        <v>60</v>
      </c>
      <c r="BB77" s="343"/>
      <c r="BC77" s="302"/>
      <c r="BD77" s="343"/>
      <c r="BE77" s="339">
        <f>BA77-BB77-BC77-BD77</f>
        <v>60</v>
      </c>
      <c r="BF77" s="302">
        <v>60</v>
      </c>
      <c r="BG77" s="343"/>
      <c r="BH77" s="302"/>
      <c r="BI77" s="343"/>
      <c r="BJ77" s="339">
        <f>BF77-BG77-BH77-BI77</f>
        <v>60</v>
      </c>
    </row>
    <row r="78" spans="1:62" ht="12.75" customHeight="1">
      <c r="A78" s="699"/>
      <c r="B78" s="702"/>
      <c r="C78" s="835"/>
      <c r="D78" s="835"/>
      <c r="E78" s="835"/>
      <c r="F78" s="835"/>
      <c r="G78" s="835"/>
      <c r="H78" s="835"/>
      <c r="I78" s="835"/>
      <c r="J78" s="835"/>
      <c r="K78" s="835"/>
      <c r="L78" s="835"/>
      <c r="M78" s="835"/>
      <c r="N78" s="835"/>
      <c r="O78" s="835"/>
      <c r="P78" s="835"/>
      <c r="Q78" s="262"/>
      <c r="R78" s="262"/>
      <c r="S78" s="262"/>
      <c r="T78" s="262"/>
      <c r="U78" s="262"/>
      <c r="V78" s="262"/>
      <c r="W78" s="835"/>
      <c r="X78" s="835"/>
      <c r="Y78" s="289"/>
      <c r="Z78" s="726"/>
      <c r="AA78" s="686"/>
      <c r="AB78" s="828"/>
      <c r="AC78" s="681"/>
      <c r="AD78" s="338" t="s">
        <v>490</v>
      </c>
      <c r="AE78" s="338" t="s">
        <v>268</v>
      </c>
      <c r="AF78" s="338" t="s">
        <v>269</v>
      </c>
      <c r="AG78" s="524">
        <v>6.7</v>
      </c>
      <c r="AH78" s="511">
        <v>0.2</v>
      </c>
      <c r="AI78" s="511"/>
      <c r="AJ78" s="511"/>
      <c r="AK78" s="511"/>
      <c r="AL78" s="511"/>
      <c r="AM78" s="511"/>
      <c r="AN78" s="511"/>
      <c r="AO78" s="533">
        <f>AG78-AI78-AK78-AM78</f>
        <v>6.7</v>
      </c>
      <c r="AP78" s="533">
        <f t="shared" ref="AP78:AP90" si="21">AH78-AJ78-AL78-AN78</f>
        <v>0.2</v>
      </c>
      <c r="AQ78" s="340">
        <v>10</v>
      </c>
      <c r="AR78" s="341"/>
      <c r="AS78" s="340"/>
      <c r="AT78" s="341"/>
      <c r="AU78" s="342">
        <f>AQ78-AR78-AS78-AT78</f>
        <v>10</v>
      </c>
      <c r="AV78" s="633">
        <v>10</v>
      </c>
      <c r="AW78" s="640"/>
      <c r="AX78" s="633"/>
      <c r="AY78" s="640"/>
      <c r="AZ78" s="641">
        <f>AV78-AW78-AX78-AY78</f>
        <v>10</v>
      </c>
      <c r="BA78" s="302">
        <v>10</v>
      </c>
      <c r="BB78" s="343"/>
      <c r="BC78" s="302"/>
      <c r="BD78" s="343"/>
      <c r="BE78" s="339">
        <f>BA78-BB78-BC78-BD78</f>
        <v>10</v>
      </c>
      <c r="BF78" s="302">
        <v>10</v>
      </c>
      <c r="BG78" s="343"/>
      <c r="BH78" s="302"/>
      <c r="BI78" s="343"/>
      <c r="BJ78" s="339">
        <f>BF78-BG78-BH78-BI78</f>
        <v>10</v>
      </c>
    </row>
    <row r="79" spans="1:62" ht="12.75" customHeight="1">
      <c r="A79" s="699"/>
      <c r="B79" s="702"/>
      <c r="C79" s="835"/>
      <c r="D79" s="835"/>
      <c r="E79" s="835"/>
      <c r="F79" s="835"/>
      <c r="G79" s="835"/>
      <c r="H79" s="835"/>
      <c r="I79" s="835"/>
      <c r="J79" s="835"/>
      <c r="K79" s="835"/>
      <c r="L79" s="835"/>
      <c r="M79" s="835"/>
      <c r="N79" s="835"/>
      <c r="O79" s="835"/>
      <c r="P79" s="835"/>
      <c r="Q79" s="262"/>
      <c r="R79" s="262"/>
      <c r="S79" s="262"/>
      <c r="T79" s="262"/>
      <c r="U79" s="262"/>
      <c r="V79" s="262"/>
      <c r="W79" s="835"/>
      <c r="X79" s="835"/>
      <c r="Y79" s="289"/>
      <c r="Z79" s="726"/>
      <c r="AA79" s="686"/>
      <c r="AB79" s="828"/>
      <c r="AC79" s="681"/>
      <c r="AD79" s="338" t="s">
        <v>490</v>
      </c>
      <c r="AE79" s="338" t="s">
        <v>268</v>
      </c>
      <c r="AF79" s="338" t="s">
        <v>266</v>
      </c>
      <c r="AG79" s="524">
        <v>102</v>
      </c>
      <c r="AH79" s="524">
        <v>96.2</v>
      </c>
      <c r="AI79" s="511"/>
      <c r="AJ79" s="511"/>
      <c r="AK79" s="511"/>
      <c r="AL79" s="534"/>
      <c r="AM79" s="534"/>
      <c r="AN79" s="668"/>
      <c r="AO79" s="533">
        <f>AG79-AI79-AK79-AM79</f>
        <v>102</v>
      </c>
      <c r="AP79" s="533">
        <f t="shared" si="21"/>
        <v>96.2</v>
      </c>
      <c r="AQ79" s="301">
        <v>102</v>
      </c>
      <c r="AR79" s="341"/>
      <c r="AS79" s="301"/>
      <c r="AT79" s="341"/>
      <c r="AU79" s="342">
        <f>AQ79-AR79-AS79-AT79</f>
        <v>102</v>
      </c>
      <c r="AV79" s="637">
        <v>102</v>
      </c>
      <c r="AW79" s="640"/>
      <c r="AX79" s="637"/>
      <c r="AY79" s="640"/>
      <c r="AZ79" s="641">
        <f>AV79-AW79-AX79-AY79</f>
        <v>102</v>
      </c>
      <c r="BA79" s="300">
        <v>102</v>
      </c>
      <c r="BB79" s="343"/>
      <c r="BC79" s="300"/>
      <c r="BD79" s="343"/>
      <c r="BE79" s="339">
        <f>BA79-BB79-BC79-BD79</f>
        <v>102</v>
      </c>
      <c r="BF79" s="300">
        <v>102</v>
      </c>
      <c r="BG79" s="343"/>
      <c r="BH79" s="300"/>
      <c r="BI79" s="343"/>
      <c r="BJ79" s="339">
        <f>BF79-BG79-BH79-BI79</f>
        <v>102</v>
      </c>
    </row>
    <row r="80" spans="1:62" ht="12.75" customHeight="1">
      <c r="A80" s="699"/>
      <c r="B80" s="702"/>
      <c r="C80" s="835"/>
      <c r="D80" s="835"/>
      <c r="E80" s="835"/>
      <c r="F80" s="835"/>
      <c r="G80" s="835"/>
      <c r="H80" s="835"/>
      <c r="I80" s="835"/>
      <c r="J80" s="835"/>
      <c r="K80" s="835"/>
      <c r="L80" s="835"/>
      <c r="M80" s="835"/>
      <c r="N80" s="835"/>
      <c r="O80" s="835"/>
      <c r="P80" s="835"/>
      <c r="Q80" s="262"/>
      <c r="R80" s="262"/>
      <c r="S80" s="262"/>
      <c r="T80" s="262"/>
      <c r="U80" s="262"/>
      <c r="V80" s="262"/>
      <c r="W80" s="835"/>
      <c r="X80" s="835"/>
      <c r="Y80" s="289"/>
      <c r="Z80" s="726"/>
      <c r="AA80" s="686"/>
      <c r="AB80" s="828"/>
      <c r="AC80" s="681"/>
      <c r="AD80" s="338" t="s">
        <v>490</v>
      </c>
      <c r="AE80" s="338" t="s">
        <v>268</v>
      </c>
      <c r="AF80" s="338" t="s">
        <v>266</v>
      </c>
      <c r="AG80" s="524">
        <v>242.5</v>
      </c>
      <c r="AH80" s="524">
        <v>232.4</v>
      </c>
      <c r="AI80" s="511"/>
      <c r="AJ80" s="511"/>
      <c r="AK80" s="511"/>
      <c r="AL80" s="534"/>
      <c r="AM80" s="534"/>
      <c r="AN80" s="668"/>
      <c r="AO80" s="533">
        <f>AG80-AI80-AK80-AM80</f>
        <v>242.5</v>
      </c>
      <c r="AP80" s="533">
        <f t="shared" si="21"/>
        <v>232.4</v>
      </c>
      <c r="AQ80" s="301">
        <v>258.39999999999998</v>
      </c>
      <c r="AR80" s="341"/>
      <c r="AS80" s="301"/>
      <c r="AT80" s="341"/>
      <c r="AU80" s="342">
        <f>AQ80-AR80-AS80-AT80</f>
        <v>258.39999999999998</v>
      </c>
      <c r="AV80" s="637">
        <v>258.39999999999998</v>
      </c>
      <c r="AW80" s="640"/>
      <c r="AX80" s="637"/>
      <c r="AY80" s="640"/>
      <c r="AZ80" s="641">
        <f>AV80-AW80-AX80-AY80</f>
        <v>258.39999999999998</v>
      </c>
      <c r="BA80" s="300">
        <v>258.39999999999998</v>
      </c>
      <c r="BB80" s="343"/>
      <c r="BC80" s="300"/>
      <c r="BD80" s="343"/>
      <c r="BE80" s="339">
        <f>BA80-BB80-BC80-BD80</f>
        <v>258.39999999999998</v>
      </c>
      <c r="BF80" s="300">
        <v>258.39999999999998</v>
      </c>
      <c r="BG80" s="343"/>
      <c r="BH80" s="300"/>
      <c r="BI80" s="343"/>
      <c r="BJ80" s="339">
        <f>BF80-BG80-BH80-BI80</f>
        <v>258.39999999999998</v>
      </c>
    </row>
    <row r="81" spans="1:62" ht="12.75" customHeight="1">
      <c r="A81" s="699"/>
      <c r="B81" s="702"/>
      <c r="C81" s="835"/>
      <c r="D81" s="835"/>
      <c r="E81" s="835"/>
      <c r="F81" s="835"/>
      <c r="G81" s="835"/>
      <c r="H81" s="835"/>
      <c r="I81" s="835"/>
      <c r="J81" s="835"/>
      <c r="K81" s="835"/>
      <c r="L81" s="835"/>
      <c r="M81" s="835"/>
      <c r="N81" s="835"/>
      <c r="O81" s="835"/>
      <c r="P81" s="835"/>
      <c r="Q81" s="262"/>
      <c r="R81" s="262"/>
      <c r="S81" s="262"/>
      <c r="T81" s="262"/>
      <c r="U81" s="262"/>
      <c r="V81" s="262"/>
      <c r="W81" s="835"/>
      <c r="X81" s="835"/>
      <c r="Y81" s="289"/>
      <c r="Z81" s="726"/>
      <c r="AA81" s="686"/>
      <c r="AB81" s="828"/>
      <c r="AC81" s="681"/>
      <c r="AD81" s="338"/>
      <c r="AE81" s="338"/>
      <c r="AF81" s="338"/>
      <c r="AG81" s="524"/>
      <c r="AH81" s="524"/>
      <c r="AI81" s="511"/>
      <c r="AJ81" s="511"/>
      <c r="AK81" s="511"/>
      <c r="AL81" s="534"/>
      <c r="AM81" s="534"/>
      <c r="AN81" s="668"/>
      <c r="AO81" s="533"/>
      <c r="AP81" s="533">
        <f t="shared" si="21"/>
        <v>0</v>
      </c>
      <c r="AQ81" s="301"/>
      <c r="AR81" s="341"/>
      <c r="AS81" s="301"/>
      <c r="AT81" s="341"/>
      <c r="AU81" s="342"/>
      <c r="AV81" s="637"/>
      <c r="AW81" s="640"/>
      <c r="AX81" s="637"/>
      <c r="AY81" s="640"/>
      <c r="AZ81" s="641"/>
      <c r="BA81" s="300"/>
      <c r="BB81" s="343"/>
      <c r="BC81" s="300"/>
      <c r="BD81" s="343"/>
      <c r="BE81" s="339"/>
      <c r="BF81" s="300"/>
      <c r="BG81" s="343"/>
      <c r="BH81" s="300"/>
      <c r="BI81" s="343"/>
      <c r="BJ81" s="339"/>
    </row>
    <row r="82" spans="1:62" ht="12.75" customHeight="1">
      <c r="A82" s="699"/>
      <c r="B82" s="702"/>
      <c r="C82" s="835"/>
      <c r="D82" s="835"/>
      <c r="E82" s="835"/>
      <c r="F82" s="835"/>
      <c r="G82" s="835"/>
      <c r="H82" s="835"/>
      <c r="I82" s="835"/>
      <c r="J82" s="835"/>
      <c r="K82" s="835"/>
      <c r="L82" s="835"/>
      <c r="M82" s="835"/>
      <c r="N82" s="835"/>
      <c r="O82" s="835"/>
      <c r="P82" s="835"/>
      <c r="Q82" s="262"/>
      <c r="R82" s="262"/>
      <c r="S82" s="262"/>
      <c r="T82" s="262"/>
      <c r="U82" s="262"/>
      <c r="V82" s="262"/>
      <c r="W82" s="835"/>
      <c r="X82" s="835"/>
      <c r="Y82" s="289"/>
      <c r="Z82" s="726"/>
      <c r="AA82" s="686"/>
      <c r="AB82" s="828"/>
      <c r="AC82" s="681"/>
      <c r="AD82" s="265"/>
      <c r="AE82" s="265"/>
      <c r="AF82" s="265"/>
      <c r="AG82" s="524"/>
      <c r="AH82" s="535"/>
      <c r="AI82" s="535"/>
      <c r="AJ82" s="535"/>
      <c r="AK82" s="535"/>
      <c r="AL82" s="532"/>
      <c r="AM82" s="532"/>
      <c r="AN82" s="532"/>
      <c r="AO82" s="533"/>
      <c r="AP82" s="533">
        <f t="shared" si="21"/>
        <v>0</v>
      </c>
      <c r="AQ82" s="589"/>
      <c r="AR82" s="589"/>
      <c r="AS82" s="589"/>
      <c r="AT82" s="341"/>
      <c r="AU82" s="342"/>
      <c r="AV82" s="642"/>
      <c r="AW82" s="642"/>
      <c r="AX82" s="642"/>
      <c r="AY82" s="640"/>
      <c r="AZ82" s="641"/>
      <c r="BA82" s="344"/>
      <c r="BB82" s="344"/>
      <c r="BC82" s="344"/>
      <c r="BD82" s="343"/>
      <c r="BE82" s="339"/>
      <c r="BF82" s="344"/>
      <c r="BG82" s="344"/>
      <c r="BH82" s="344"/>
      <c r="BI82" s="343"/>
      <c r="BJ82" s="339"/>
    </row>
    <row r="83" spans="1:62" ht="12.75" hidden="1" customHeight="1">
      <c r="A83" s="700"/>
      <c r="B83" s="703"/>
      <c r="C83" s="836"/>
      <c r="D83" s="836"/>
      <c r="E83" s="836"/>
      <c r="F83" s="836"/>
      <c r="G83" s="836"/>
      <c r="H83" s="836"/>
      <c r="I83" s="836"/>
      <c r="J83" s="836"/>
      <c r="K83" s="836"/>
      <c r="L83" s="836"/>
      <c r="M83" s="836"/>
      <c r="N83" s="836"/>
      <c r="O83" s="836"/>
      <c r="P83" s="836"/>
      <c r="Q83" s="289"/>
      <c r="R83" s="289"/>
      <c r="S83" s="289"/>
      <c r="T83" s="289"/>
      <c r="U83" s="289"/>
      <c r="V83" s="289"/>
      <c r="W83" s="836"/>
      <c r="X83" s="836"/>
      <c r="Y83" s="289"/>
      <c r="Z83" s="726"/>
      <c r="AA83" s="686"/>
      <c r="AB83" s="828"/>
      <c r="AC83" s="682"/>
      <c r="AD83" s="265"/>
      <c r="AE83" s="265"/>
      <c r="AF83" s="265"/>
      <c r="AG83" s="511"/>
      <c r="AH83" s="535"/>
      <c r="AI83" s="535"/>
      <c r="AJ83" s="535"/>
      <c r="AK83" s="535"/>
      <c r="AL83" s="532"/>
      <c r="AM83" s="532"/>
      <c r="AN83" s="532"/>
      <c r="AO83" s="533"/>
      <c r="AP83" s="533">
        <f t="shared" si="21"/>
        <v>0</v>
      </c>
      <c r="AQ83" s="589"/>
      <c r="AR83" s="589"/>
      <c r="AS83" s="589"/>
      <c r="AT83" s="341"/>
      <c r="AU83" s="342"/>
      <c r="AV83" s="642"/>
      <c r="AW83" s="642"/>
      <c r="AX83" s="642"/>
      <c r="AY83" s="640"/>
      <c r="AZ83" s="641"/>
      <c r="BA83" s="344"/>
      <c r="BB83" s="344"/>
      <c r="BC83" s="344"/>
      <c r="BD83" s="343"/>
      <c r="BE83" s="339"/>
      <c r="BF83" s="344"/>
      <c r="BG83" s="344"/>
      <c r="BH83" s="344"/>
      <c r="BI83" s="343"/>
      <c r="BJ83" s="339"/>
    </row>
    <row r="84" spans="1:62" ht="113.25" customHeight="1">
      <c r="A84" s="698" t="s">
        <v>145</v>
      </c>
      <c r="B84" s="701">
        <v>6802</v>
      </c>
      <c r="C84" s="690" t="s">
        <v>146</v>
      </c>
      <c r="D84" s="572" t="s">
        <v>147</v>
      </c>
      <c r="E84" s="567" t="s">
        <v>148</v>
      </c>
      <c r="F84" s="685"/>
      <c r="G84" s="262"/>
      <c r="H84" s="262"/>
      <c r="I84" s="262"/>
      <c r="J84" s="262"/>
      <c r="K84" s="262"/>
      <c r="L84" s="262"/>
      <c r="M84" s="685"/>
      <c r="N84" s="284"/>
      <c r="O84" s="284"/>
      <c r="P84" s="299"/>
      <c r="Q84" s="275"/>
      <c r="R84" s="275"/>
      <c r="S84" s="275"/>
      <c r="T84" s="275"/>
      <c r="U84" s="275"/>
      <c r="V84" s="275"/>
      <c r="W84" s="690" t="s">
        <v>149</v>
      </c>
      <c r="X84" s="567" t="s">
        <v>150</v>
      </c>
      <c r="Y84" s="567" t="s">
        <v>151</v>
      </c>
      <c r="Z84" s="725" t="s">
        <v>102</v>
      </c>
      <c r="AA84" s="685" t="s">
        <v>284</v>
      </c>
      <c r="AB84" s="827" t="s">
        <v>36</v>
      </c>
      <c r="AC84" s="840"/>
      <c r="AD84" s="338" t="s">
        <v>490</v>
      </c>
      <c r="AE84" s="338" t="s">
        <v>268</v>
      </c>
      <c r="AF84" s="338" t="s">
        <v>266</v>
      </c>
      <c r="AG84" s="524">
        <v>803.2</v>
      </c>
      <c r="AH84" s="511">
        <v>788.6</v>
      </c>
      <c r="AI84" s="511"/>
      <c r="AJ84" s="511"/>
      <c r="AK84" s="511"/>
      <c r="AL84" s="511"/>
      <c r="AM84" s="511"/>
      <c r="AN84" s="511"/>
      <c r="AO84" s="533">
        <f>AG84-AI84-AK84-AM84</f>
        <v>803.2</v>
      </c>
      <c r="AP84" s="533">
        <f t="shared" si="21"/>
        <v>788.6</v>
      </c>
      <c r="AQ84" s="340">
        <v>855.6</v>
      </c>
      <c r="AR84" s="341"/>
      <c r="AS84" s="340"/>
      <c r="AT84" s="341"/>
      <c r="AU84" s="342">
        <f>AQ84-AR84-AS84-AT84</f>
        <v>855.6</v>
      </c>
      <c r="AV84" s="633">
        <v>855.6</v>
      </c>
      <c r="AW84" s="640"/>
      <c r="AX84" s="633"/>
      <c r="AY84" s="640"/>
      <c r="AZ84" s="641">
        <f>AV84-AW84-AX84-AY84</f>
        <v>855.6</v>
      </c>
      <c r="BA84" s="302">
        <v>855.6</v>
      </c>
      <c r="BB84" s="343"/>
      <c r="BC84" s="302"/>
      <c r="BD84" s="343"/>
      <c r="BE84" s="339">
        <f>BA84-BB84-BC84-BD84</f>
        <v>855.6</v>
      </c>
      <c r="BF84" s="302">
        <v>855.6</v>
      </c>
      <c r="BG84" s="343"/>
      <c r="BH84" s="302"/>
      <c r="BI84" s="343"/>
      <c r="BJ84" s="339">
        <f>BF84-BG84-BH84-BI84</f>
        <v>855.6</v>
      </c>
    </row>
    <row r="85" spans="1:62" ht="0.75" hidden="1" customHeight="1">
      <c r="A85" s="700"/>
      <c r="B85" s="703"/>
      <c r="C85" s="691"/>
      <c r="D85" s="572"/>
      <c r="E85" s="567"/>
      <c r="F85" s="687"/>
      <c r="G85" s="262"/>
      <c r="H85" s="262"/>
      <c r="I85" s="262"/>
      <c r="J85" s="262"/>
      <c r="K85" s="262"/>
      <c r="L85" s="262"/>
      <c r="M85" s="687"/>
      <c r="N85" s="262"/>
      <c r="O85" s="262"/>
      <c r="P85" s="263"/>
      <c r="Q85" s="262"/>
      <c r="R85" s="262"/>
      <c r="S85" s="262"/>
      <c r="T85" s="262"/>
      <c r="U85" s="262"/>
      <c r="V85" s="262"/>
      <c r="W85" s="691"/>
      <c r="X85" s="567"/>
      <c r="Y85" s="567"/>
      <c r="Z85" s="845"/>
      <c r="AA85" s="687"/>
      <c r="AB85" s="844"/>
      <c r="AC85" s="841"/>
      <c r="AD85" s="265"/>
      <c r="AE85" s="265"/>
      <c r="AF85" s="265"/>
      <c r="AG85" s="524"/>
      <c r="AH85" s="535"/>
      <c r="AI85" s="535"/>
      <c r="AJ85" s="535"/>
      <c r="AK85" s="535"/>
      <c r="AL85" s="532"/>
      <c r="AM85" s="532"/>
      <c r="AN85" s="532"/>
      <c r="AO85" s="533"/>
      <c r="AP85" s="533">
        <f t="shared" si="21"/>
        <v>0</v>
      </c>
      <c r="AQ85" s="589"/>
      <c r="AR85" s="589"/>
      <c r="AS85" s="589"/>
      <c r="AT85" s="341"/>
      <c r="AU85" s="342"/>
      <c r="AV85" s="642"/>
      <c r="AW85" s="642"/>
      <c r="AX85" s="642"/>
      <c r="AY85" s="640"/>
      <c r="AZ85" s="641"/>
      <c r="BA85" s="344"/>
      <c r="BB85" s="344"/>
      <c r="BC85" s="344"/>
      <c r="BD85" s="343"/>
      <c r="BE85" s="339"/>
      <c r="BF85" s="344"/>
      <c r="BG85" s="344"/>
      <c r="BH85" s="344"/>
      <c r="BI85" s="343"/>
      <c r="BJ85" s="339"/>
    </row>
    <row r="86" spans="1:62" ht="84">
      <c r="A86" s="698" t="s">
        <v>152</v>
      </c>
      <c r="B86" s="701">
        <v>6808</v>
      </c>
      <c r="C86" s="690" t="s">
        <v>31</v>
      </c>
      <c r="D86" s="567" t="s">
        <v>259</v>
      </c>
      <c r="E86" s="690" t="s">
        <v>122</v>
      </c>
      <c r="F86" s="275"/>
      <c r="G86" s="275"/>
      <c r="H86" s="275"/>
      <c r="I86" s="275"/>
      <c r="J86" s="275"/>
      <c r="K86" s="275"/>
      <c r="L86" s="275"/>
      <c r="M86" s="275"/>
      <c r="N86" s="275"/>
      <c r="O86" s="275"/>
      <c r="P86" s="285"/>
      <c r="Q86" s="275"/>
      <c r="R86" s="275"/>
      <c r="S86" s="275"/>
      <c r="T86" s="275"/>
      <c r="U86" s="275"/>
      <c r="V86" s="275"/>
      <c r="W86" s="690" t="s">
        <v>432</v>
      </c>
      <c r="X86" s="690" t="s">
        <v>132</v>
      </c>
      <c r="Y86" s="564" t="s">
        <v>214</v>
      </c>
      <c r="Z86" s="347"/>
      <c r="AA86" s="275"/>
      <c r="AB86" s="279"/>
      <c r="AC86" s="286"/>
      <c r="AD86" s="265" t="s">
        <v>491</v>
      </c>
      <c r="AE86" s="265" t="s">
        <v>271</v>
      </c>
      <c r="AF86" s="265" t="s">
        <v>266</v>
      </c>
      <c r="AG86" s="524">
        <v>158</v>
      </c>
      <c r="AH86" s="535">
        <v>156.30000000000001</v>
      </c>
      <c r="AI86" s="535"/>
      <c r="AJ86" s="535"/>
      <c r="AK86" s="535"/>
      <c r="AL86" s="511"/>
      <c r="AM86" s="511"/>
      <c r="AN86" s="511"/>
      <c r="AO86" s="533">
        <f t="shared" ref="AO86:AO91" si="22">AG86-AI86-AK86-AM86</f>
        <v>158</v>
      </c>
      <c r="AP86" s="533">
        <f t="shared" si="21"/>
        <v>156.30000000000001</v>
      </c>
      <c r="AQ86" s="589">
        <v>164.3</v>
      </c>
      <c r="AR86" s="589"/>
      <c r="AS86" s="589"/>
      <c r="AT86" s="341"/>
      <c r="AU86" s="342">
        <f t="shared" ref="AU86:AU91" si="23">AQ86-AR86-AS86-AT86</f>
        <v>164.3</v>
      </c>
      <c r="AV86" s="642">
        <v>164.3</v>
      </c>
      <c r="AW86" s="642"/>
      <c r="AX86" s="642"/>
      <c r="AY86" s="640"/>
      <c r="AZ86" s="641">
        <f>AV86-AW86-AX86-AY86</f>
        <v>164.3</v>
      </c>
      <c r="BA86" s="344">
        <v>164.3</v>
      </c>
      <c r="BB86" s="344"/>
      <c r="BC86" s="344"/>
      <c r="BD86" s="343"/>
      <c r="BE86" s="339">
        <f>BA86-BB86-BC86-BD86</f>
        <v>164.3</v>
      </c>
      <c r="BF86" s="344">
        <v>164.3</v>
      </c>
      <c r="BG86" s="344"/>
      <c r="BH86" s="344"/>
      <c r="BI86" s="343"/>
      <c r="BJ86" s="339">
        <f>BF86-BG86-BH86-BI86</f>
        <v>164.3</v>
      </c>
    </row>
    <row r="87" spans="1:62">
      <c r="A87" s="699"/>
      <c r="B87" s="702"/>
      <c r="C87" s="692"/>
      <c r="D87" s="262"/>
      <c r="E87" s="692"/>
      <c r="F87" s="262"/>
      <c r="G87" s="262"/>
      <c r="H87" s="262"/>
      <c r="I87" s="262"/>
      <c r="J87" s="262"/>
      <c r="K87" s="262"/>
      <c r="L87" s="262"/>
      <c r="M87" s="262"/>
      <c r="N87" s="262"/>
      <c r="O87" s="262"/>
      <c r="P87" s="263"/>
      <c r="Q87" s="262"/>
      <c r="R87" s="262"/>
      <c r="S87" s="262"/>
      <c r="T87" s="262"/>
      <c r="U87" s="262"/>
      <c r="V87" s="262"/>
      <c r="W87" s="692"/>
      <c r="X87" s="692"/>
      <c r="Y87" s="289"/>
      <c r="Z87" s="346"/>
      <c r="AA87" s="262"/>
      <c r="AB87" s="264"/>
      <c r="AC87" s="290"/>
      <c r="AD87" s="265" t="s">
        <v>491</v>
      </c>
      <c r="AE87" s="265" t="s">
        <v>271</v>
      </c>
      <c r="AF87" s="265" t="s">
        <v>272</v>
      </c>
      <c r="AG87" s="524">
        <v>6.5</v>
      </c>
      <c r="AH87" s="535">
        <v>0</v>
      </c>
      <c r="AI87" s="535"/>
      <c r="AJ87" s="535"/>
      <c r="AK87" s="589"/>
      <c r="AL87" s="301"/>
      <c r="AM87" s="511"/>
      <c r="AN87" s="511"/>
      <c r="AO87" s="533">
        <f t="shared" si="22"/>
        <v>6.5</v>
      </c>
      <c r="AP87" s="533">
        <f t="shared" si="21"/>
        <v>0</v>
      </c>
      <c r="AQ87" s="589">
        <v>10</v>
      </c>
      <c r="AR87" s="589"/>
      <c r="AS87" s="589"/>
      <c r="AT87" s="341"/>
      <c r="AU87" s="342">
        <f t="shared" si="23"/>
        <v>10</v>
      </c>
      <c r="AV87" s="642"/>
      <c r="AW87" s="642"/>
      <c r="AX87" s="642"/>
      <c r="AY87" s="640"/>
      <c r="AZ87" s="641"/>
      <c r="BA87" s="344"/>
      <c r="BB87" s="344"/>
      <c r="BC87" s="344"/>
      <c r="BD87" s="343"/>
      <c r="BE87" s="339"/>
      <c r="BF87" s="344"/>
      <c r="BG87" s="344"/>
      <c r="BH87" s="344"/>
      <c r="BI87" s="343"/>
      <c r="BJ87" s="339"/>
    </row>
    <row r="88" spans="1:62" ht="14.25" customHeight="1">
      <c r="A88" s="699"/>
      <c r="B88" s="702"/>
      <c r="C88" s="692"/>
      <c r="D88" s="262"/>
      <c r="E88" s="692"/>
      <c r="F88" s="262"/>
      <c r="G88" s="262"/>
      <c r="H88" s="262"/>
      <c r="I88" s="262"/>
      <c r="J88" s="262"/>
      <c r="K88" s="262"/>
      <c r="L88" s="262"/>
      <c r="M88" s="262"/>
      <c r="N88" s="262"/>
      <c r="O88" s="262"/>
      <c r="P88" s="263"/>
      <c r="Q88" s="262"/>
      <c r="R88" s="262"/>
      <c r="S88" s="262"/>
      <c r="T88" s="262"/>
      <c r="U88" s="262"/>
      <c r="V88" s="262"/>
      <c r="W88" s="692"/>
      <c r="X88" s="692"/>
      <c r="Y88" s="289"/>
      <c r="Z88" s="346"/>
      <c r="AA88" s="262"/>
      <c r="AB88" s="264"/>
      <c r="AC88" s="290"/>
      <c r="AD88" s="265" t="s">
        <v>491</v>
      </c>
      <c r="AE88" s="265" t="s">
        <v>270</v>
      </c>
      <c r="AF88" s="265" t="s">
        <v>269</v>
      </c>
      <c r="AG88" s="524">
        <v>3.7</v>
      </c>
      <c r="AH88" s="535">
        <v>3.7</v>
      </c>
      <c r="AI88" s="535"/>
      <c r="AJ88" s="535"/>
      <c r="AK88" s="535"/>
      <c r="AL88" s="511"/>
      <c r="AM88" s="511"/>
      <c r="AN88" s="511"/>
      <c r="AO88" s="533">
        <f t="shared" si="22"/>
        <v>3.7</v>
      </c>
      <c r="AP88" s="533">
        <f t="shared" si="21"/>
        <v>3.7</v>
      </c>
      <c r="AQ88" s="589">
        <v>5</v>
      </c>
      <c r="AR88" s="589"/>
      <c r="AS88" s="589"/>
      <c r="AT88" s="341"/>
      <c r="AU88" s="342">
        <f t="shared" si="23"/>
        <v>5</v>
      </c>
      <c r="AV88" s="642">
        <v>5</v>
      </c>
      <c r="AW88" s="642"/>
      <c r="AX88" s="642"/>
      <c r="AY88" s="640"/>
      <c r="AZ88" s="641">
        <f>AV88-AW88-AX88-AY88</f>
        <v>5</v>
      </c>
      <c r="BA88" s="344">
        <v>5</v>
      </c>
      <c r="BB88" s="344"/>
      <c r="BC88" s="344"/>
      <c r="BD88" s="343"/>
      <c r="BE88" s="339">
        <f>BA88-BB88-BC88-BD88</f>
        <v>5</v>
      </c>
      <c r="BF88" s="344">
        <v>5</v>
      </c>
      <c r="BG88" s="344"/>
      <c r="BH88" s="344"/>
      <c r="BI88" s="343"/>
      <c r="BJ88" s="339">
        <f>BF88-BG88-BH88-BI88</f>
        <v>5</v>
      </c>
    </row>
    <row r="89" spans="1:62" ht="16.5" customHeight="1">
      <c r="A89" s="699"/>
      <c r="B89" s="702"/>
      <c r="C89" s="692"/>
      <c r="D89" s="262"/>
      <c r="E89" s="691"/>
      <c r="F89" s="262"/>
      <c r="G89" s="262"/>
      <c r="H89" s="262"/>
      <c r="I89" s="262"/>
      <c r="J89" s="262"/>
      <c r="K89" s="262"/>
      <c r="L89" s="262"/>
      <c r="M89" s="262"/>
      <c r="N89" s="262"/>
      <c r="O89" s="262"/>
      <c r="P89" s="263"/>
      <c r="Q89" s="289"/>
      <c r="R89" s="289"/>
      <c r="S89" s="289"/>
      <c r="T89" s="289"/>
      <c r="U89" s="289"/>
      <c r="V89" s="289"/>
      <c r="W89" s="692"/>
      <c r="X89" s="691"/>
      <c r="Y89" s="262"/>
      <c r="Z89" s="346"/>
      <c r="AA89" s="262"/>
      <c r="AB89" s="264"/>
      <c r="AC89" s="290"/>
      <c r="AD89" s="265" t="s">
        <v>491</v>
      </c>
      <c r="AE89" s="265" t="s">
        <v>270</v>
      </c>
      <c r="AF89" s="265" t="s">
        <v>272</v>
      </c>
      <c r="AG89" s="511">
        <v>0</v>
      </c>
      <c r="AH89" s="535"/>
      <c r="AI89" s="535"/>
      <c r="AJ89" s="535"/>
      <c r="AK89" s="535"/>
      <c r="AL89" s="511"/>
      <c r="AM89" s="511"/>
      <c r="AN89" s="511"/>
      <c r="AO89" s="533">
        <f t="shared" si="22"/>
        <v>0</v>
      </c>
      <c r="AP89" s="533">
        <f t="shared" si="21"/>
        <v>0</v>
      </c>
      <c r="AQ89" s="589">
        <v>0</v>
      </c>
      <c r="AR89" s="589"/>
      <c r="AS89" s="589"/>
      <c r="AT89" s="341"/>
      <c r="AU89" s="342">
        <f t="shared" si="23"/>
        <v>0</v>
      </c>
      <c r="AV89" s="642">
        <v>0</v>
      </c>
      <c r="AW89" s="642"/>
      <c r="AX89" s="642"/>
      <c r="AY89" s="640"/>
      <c r="AZ89" s="641">
        <f>AV89-AW89-AX89-AY89</f>
        <v>0</v>
      </c>
      <c r="BA89" s="344">
        <v>0</v>
      </c>
      <c r="BB89" s="344"/>
      <c r="BC89" s="344"/>
      <c r="BD89" s="343"/>
      <c r="BE89" s="339">
        <f>BA89-BB89-BC89-BD89</f>
        <v>0</v>
      </c>
      <c r="BF89" s="344">
        <v>0</v>
      </c>
      <c r="BG89" s="344"/>
      <c r="BH89" s="344"/>
      <c r="BI89" s="343"/>
      <c r="BJ89" s="339">
        <f>BF89-BG89-BH89-BI89</f>
        <v>0</v>
      </c>
    </row>
    <row r="90" spans="1:62" ht="15.75" customHeight="1">
      <c r="A90" s="700"/>
      <c r="B90" s="703"/>
      <c r="C90" s="691"/>
      <c r="D90" s="262"/>
      <c r="E90" s="262"/>
      <c r="F90" s="262"/>
      <c r="G90" s="262"/>
      <c r="H90" s="262"/>
      <c r="I90" s="262"/>
      <c r="J90" s="262"/>
      <c r="K90" s="262"/>
      <c r="L90" s="262"/>
      <c r="M90" s="262"/>
      <c r="N90" s="262"/>
      <c r="O90" s="262"/>
      <c r="P90" s="263"/>
      <c r="Q90" s="262"/>
      <c r="R90" s="262"/>
      <c r="S90" s="262"/>
      <c r="T90" s="262"/>
      <c r="U90" s="262"/>
      <c r="V90" s="262"/>
      <c r="W90" s="691"/>
      <c r="X90" s="262"/>
      <c r="Y90" s="262"/>
      <c r="Z90" s="346"/>
      <c r="AA90" s="262"/>
      <c r="AB90" s="264"/>
      <c r="AC90" s="290"/>
      <c r="AD90" s="338" t="s">
        <v>491</v>
      </c>
      <c r="AE90" s="338" t="s">
        <v>271</v>
      </c>
      <c r="AF90" s="338" t="s">
        <v>266</v>
      </c>
      <c r="AG90" s="524">
        <v>47.7</v>
      </c>
      <c r="AH90" s="524">
        <v>46.8</v>
      </c>
      <c r="AI90" s="511"/>
      <c r="AJ90" s="511"/>
      <c r="AK90" s="511"/>
      <c r="AL90" s="534"/>
      <c r="AM90" s="534"/>
      <c r="AN90" s="668"/>
      <c r="AO90" s="533">
        <f t="shared" si="22"/>
        <v>47.7</v>
      </c>
      <c r="AP90" s="533">
        <f t="shared" si="21"/>
        <v>46.8</v>
      </c>
      <c r="AQ90" s="301">
        <v>49.6</v>
      </c>
      <c r="AR90" s="341"/>
      <c r="AS90" s="301"/>
      <c r="AT90" s="341"/>
      <c r="AU90" s="342">
        <f t="shared" si="23"/>
        <v>49.6</v>
      </c>
      <c r="AV90" s="637">
        <v>49.6</v>
      </c>
      <c r="AW90" s="640"/>
      <c r="AX90" s="637"/>
      <c r="AY90" s="640"/>
      <c r="AZ90" s="641">
        <f>AV90-AW90-AX90-AY90</f>
        <v>49.6</v>
      </c>
      <c r="BA90" s="300">
        <v>49.6</v>
      </c>
      <c r="BB90" s="343"/>
      <c r="BC90" s="300"/>
      <c r="BD90" s="343"/>
      <c r="BE90" s="339">
        <f>BA90-BB90-BC90-BD90</f>
        <v>49.6</v>
      </c>
      <c r="BF90" s="300">
        <v>49.6</v>
      </c>
      <c r="BG90" s="343"/>
      <c r="BH90" s="300"/>
      <c r="BI90" s="343"/>
      <c r="BJ90" s="339">
        <f>BF90-BG90-BH90-BI90</f>
        <v>49.6</v>
      </c>
    </row>
    <row r="91" spans="1:62" ht="21.75" hidden="1" customHeight="1">
      <c r="A91" s="273" t="s">
        <v>443</v>
      </c>
      <c r="B91" s="274">
        <v>6813</v>
      </c>
      <c r="C91" s="275" t="s">
        <v>31</v>
      </c>
      <c r="D91" s="275" t="s">
        <v>39</v>
      </c>
      <c r="E91" s="275" t="s">
        <v>97</v>
      </c>
      <c r="F91" s="327"/>
      <c r="G91" s="327"/>
      <c r="H91" s="327"/>
      <c r="I91" s="348"/>
      <c r="J91" s="324"/>
      <c r="K91" s="324"/>
      <c r="L91" s="324"/>
      <c r="M91" s="275" t="s">
        <v>87</v>
      </c>
      <c r="N91" s="275"/>
      <c r="O91" s="275"/>
      <c r="P91" s="285" t="s">
        <v>98</v>
      </c>
      <c r="Q91" s="324"/>
      <c r="R91" s="324"/>
      <c r="S91" s="324"/>
      <c r="T91" s="324"/>
      <c r="U91" s="324"/>
      <c r="V91" s="324"/>
      <c r="W91" s="275" t="s">
        <v>99</v>
      </c>
      <c r="X91" s="275" t="s">
        <v>100</v>
      </c>
      <c r="Y91" s="275" t="s">
        <v>101</v>
      </c>
      <c r="Z91" s="275" t="s">
        <v>102</v>
      </c>
      <c r="AA91" s="275" t="s">
        <v>284</v>
      </c>
      <c r="AB91" s="279" t="s">
        <v>36</v>
      </c>
      <c r="AC91" s="324"/>
      <c r="AD91" s="280" t="s">
        <v>410</v>
      </c>
      <c r="AE91" s="280"/>
      <c r="AF91" s="280"/>
      <c r="AG91" s="523">
        <v>0</v>
      </c>
      <c r="AH91" s="523"/>
      <c r="AI91" s="523"/>
      <c r="AJ91" s="523"/>
      <c r="AK91" s="523"/>
      <c r="AL91" s="523"/>
      <c r="AM91" s="523"/>
      <c r="AN91" s="521"/>
      <c r="AO91" s="533">
        <f t="shared" si="22"/>
        <v>0</v>
      </c>
      <c r="AP91" s="533"/>
      <c r="AQ91" s="282"/>
      <c r="AR91" s="269"/>
      <c r="AS91" s="269"/>
      <c r="AT91" s="269"/>
      <c r="AU91" s="342">
        <f t="shared" si="23"/>
        <v>0</v>
      </c>
      <c r="AV91" s="632"/>
      <c r="AW91" s="629"/>
      <c r="AX91" s="629"/>
      <c r="AY91" s="629"/>
      <c r="AZ91" s="641">
        <f>AV91-AW91-AX91-AY91</f>
        <v>0</v>
      </c>
      <c r="BA91" s="281"/>
      <c r="BB91" s="267"/>
      <c r="BC91" s="267"/>
      <c r="BD91" s="267"/>
      <c r="BE91" s="339">
        <f>BA91-BB91-BC91-BD91</f>
        <v>0</v>
      </c>
      <c r="BF91" s="281"/>
      <c r="BG91" s="267"/>
      <c r="BH91" s="267"/>
      <c r="BI91" s="267"/>
      <c r="BJ91" s="339">
        <f>BF91-BG91-BH91-BI91</f>
        <v>0</v>
      </c>
    </row>
    <row r="92" spans="1:62" s="241" customFormat="1" ht="133.5" hidden="1" customHeight="1">
      <c r="A92" s="231" t="s">
        <v>473</v>
      </c>
      <c r="B92" s="232">
        <v>6900</v>
      </c>
      <c r="C92" s="233" t="s">
        <v>234</v>
      </c>
      <c r="D92" s="233" t="s">
        <v>234</v>
      </c>
      <c r="E92" s="233" t="s">
        <v>234</v>
      </c>
      <c r="F92" s="233" t="s">
        <v>234</v>
      </c>
      <c r="G92" s="233" t="s">
        <v>234</v>
      </c>
      <c r="H92" s="233" t="s">
        <v>234</v>
      </c>
      <c r="I92" s="233" t="s">
        <v>234</v>
      </c>
      <c r="J92" s="233" t="s">
        <v>234</v>
      </c>
      <c r="K92" s="233" t="s">
        <v>234</v>
      </c>
      <c r="L92" s="233" t="s">
        <v>234</v>
      </c>
      <c r="M92" s="233" t="s">
        <v>234</v>
      </c>
      <c r="N92" s="233" t="s">
        <v>234</v>
      </c>
      <c r="O92" s="233" t="s">
        <v>234</v>
      </c>
      <c r="P92" s="234" t="s">
        <v>234</v>
      </c>
      <c r="Q92" s="235" t="s">
        <v>234</v>
      </c>
      <c r="R92" s="235" t="s">
        <v>234</v>
      </c>
      <c r="S92" s="235" t="s">
        <v>234</v>
      </c>
      <c r="T92" s="235" t="s">
        <v>234</v>
      </c>
      <c r="U92" s="235" t="s">
        <v>234</v>
      </c>
      <c r="V92" s="235" t="s">
        <v>234</v>
      </c>
      <c r="W92" s="235" t="s">
        <v>234</v>
      </c>
      <c r="X92" s="233" t="s">
        <v>234</v>
      </c>
      <c r="Y92" s="233" t="s">
        <v>234</v>
      </c>
      <c r="Z92" s="233" t="s">
        <v>234</v>
      </c>
      <c r="AA92" s="233" t="s">
        <v>234</v>
      </c>
      <c r="AB92" s="332" t="s">
        <v>234</v>
      </c>
      <c r="AC92" s="233" t="s">
        <v>234</v>
      </c>
      <c r="AD92" s="236" t="s">
        <v>234</v>
      </c>
      <c r="AE92" s="236"/>
      <c r="AF92" s="236"/>
      <c r="AG92" s="516">
        <f t="shared" ref="AG92:AT92" si="24">AG93+AG97</f>
        <v>0</v>
      </c>
      <c r="AH92" s="516"/>
      <c r="AI92" s="516">
        <f t="shared" si="24"/>
        <v>0</v>
      </c>
      <c r="AJ92" s="516"/>
      <c r="AK92" s="516">
        <f t="shared" si="24"/>
        <v>0</v>
      </c>
      <c r="AL92" s="516"/>
      <c r="AM92" s="516">
        <f t="shared" si="24"/>
        <v>0</v>
      </c>
      <c r="AN92" s="516"/>
      <c r="AO92" s="517">
        <f>AO93+AO97</f>
        <v>0</v>
      </c>
      <c r="AP92" s="517"/>
      <c r="AQ92" s="239">
        <f t="shared" si="24"/>
        <v>0</v>
      </c>
      <c r="AR92" s="239">
        <f t="shared" si="24"/>
        <v>0</v>
      </c>
      <c r="AS92" s="239">
        <f t="shared" si="24"/>
        <v>0</v>
      </c>
      <c r="AT92" s="239">
        <f t="shared" si="24"/>
        <v>0</v>
      </c>
      <c r="AU92" s="240">
        <f t="shared" ref="AU92:AZ92" si="25">AU93+AU97</f>
        <v>0</v>
      </c>
      <c r="AV92" s="624">
        <f t="shared" si="25"/>
        <v>0</v>
      </c>
      <c r="AW92" s="624">
        <f t="shared" si="25"/>
        <v>0</v>
      </c>
      <c r="AX92" s="624">
        <f t="shared" si="25"/>
        <v>0</v>
      </c>
      <c r="AY92" s="624">
        <f t="shared" si="25"/>
        <v>0</v>
      </c>
      <c r="AZ92" s="625">
        <f t="shared" si="25"/>
        <v>0</v>
      </c>
      <c r="BA92" s="237">
        <f t="shared" ref="BA92:BJ92" si="26">BA93+BA97</f>
        <v>0</v>
      </c>
      <c r="BB92" s="237">
        <f t="shared" si="26"/>
        <v>0</v>
      </c>
      <c r="BC92" s="237">
        <f t="shared" si="26"/>
        <v>0</v>
      </c>
      <c r="BD92" s="237">
        <f t="shared" si="26"/>
        <v>0</v>
      </c>
      <c r="BE92" s="238">
        <f t="shared" si="26"/>
        <v>0</v>
      </c>
      <c r="BF92" s="237">
        <f t="shared" si="26"/>
        <v>0</v>
      </c>
      <c r="BG92" s="237">
        <f t="shared" si="26"/>
        <v>0</v>
      </c>
      <c r="BH92" s="237">
        <f t="shared" si="26"/>
        <v>0</v>
      </c>
      <c r="BI92" s="237">
        <f t="shared" si="26"/>
        <v>0</v>
      </c>
      <c r="BJ92" s="238">
        <f t="shared" si="26"/>
        <v>0</v>
      </c>
    </row>
    <row r="93" spans="1:62" s="251" customFormat="1" ht="77.25" hidden="1" customHeight="1">
      <c r="A93" s="242" t="s">
        <v>474</v>
      </c>
      <c r="B93" s="243">
        <v>6901</v>
      </c>
      <c r="C93" s="244" t="s">
        <v>234</v>
      </c>
      <c r="D93" s="244" t="s">
        <v>234</v>
      </c>
      <c r="E93" s="244" t="s">
        <v>234</v>
      </c>
      <c r="F93" s="244" t="s">
        <v>234</v>
      </c>
      <c r="G93" s="244" t="s">
        <v>234</v>
      </c>
      <c r="H93" s="244" t="s">
        <v>234</v>
      </c>
      <c r="I93" s="244" t="s">
        <v>234</v>
      </c>
      <c r="J93" s="244" t="s">
        <v>234</v>
      </c>
      <c r="K93" s="244" t="s">
        <v>234</v>
      </c>
      <c r="L93" s="244" t="s">
        <v>234</v>
      </c>
      <c r="M93" s="244" t="s">
        <v>234</v>
      </c>
      <c r="N93" s="244" t="s">
        <v>234</v>
      </c>
      <c r="O93" s="244" t="s">
        <v>234</v>
      </c>
      <c r="P93" s="245" t="s">
        <v>234</v>
      </c>
      <c r="Q93" s="246" t="s">
        <v>234</v>
      </c>
      <c r="R93" s="246" t="s">
        <v>234</v>
      </c>
      <c r="S93" s="246" t="s">
        <v>234</v>
      </c>
      <c r="T93" s="246" t="s">
        <v>234</v>
      </c>
      <c r="U93" s="246" t="s">
        <v>234</v>
      </c>
      <c r="V93" s="246" t="s">
        <v>234</v>
      </c>
      <c r="W93" s="246" t="s">
        <v>234</v>
      </c>
      <c r="X93" s="244" t="s">
        <v>234</v>
      </c>
      <c r="Y93" s="244" t="s">
        <v>234</v>
      </c>
      <c r="Z93" s="244" t="s">
        <v>234</v>
      </c>
      <c r="AA93" s="244" t="s">
        <v>234</v>
      </c>
      <c r="AB93" s="325" t="s">
        <v>234</v>
      </c>
      <c r="AC93" s="244" t="s">
        <v>234</v>
      </c>
      <c r="AD93" s="247" t="s">
        <v>234</v>
      </c>
      <c r="AE93" s="247"/>
      <c r="AF93" s="247"/>
      <c r="AG93" s="518">
        <f t="shared" ref="AG93:AT93" si="27">AG95+AG96</f>
        <v>0</v>
      </c>
      <c r="AH93" s="518"/>
      <c r="AI93" s="518">
        <f t="shared" si="27"/>
        <v>0</v>
      </c>
      <c r="AJ93" s="518"/>
      <c r="AK93" s="518">
        <f t="shared" si="27"/>
        <v>0</v>
      </c>
      <c r="AL93" s="518"/>
      <c r="AM93" s="518">
        <f t="shared" si="27"/>
        <v>0</v>
      </c>
      <c r="AN93" s="518"/>
      <c r="AO93" s="525">
        <f>AO95+AO96</f>
        <v>0</v>
      </c>
      <c r="AP93" s="525"/>
      <c r="AQ93" s="250">
        <f t="shared" si="27"/>
        <v>0</v>
      </c>
      <c r="AR93" s="250">
        <f t="shared" si="27"/>
        <v>0</v>
      </c>
      <c r="AS93" s="250">
        <f t="shared" si="27"/>
        <v>0</v>
      </c>
      <c r="AT93" s="250">
        <f t="shared" si="27"/>
        <v>0</v>
      </c>
      <c r="AU93" s="326">
        <f t="shared" ref="AU93:AZ93" si="28">AU95+AU96</f>
        <v>0</v>
      </c>
      <c r="AV93" s="626">
        <f t="shared" si="28"/>
        <v>0</v>
      </c>
      <c r="AW93" s="626">
        <f t="shared" si="28"/>
        <v>0</v>
      </c>
      <c r="AX93" s="626">
        <f t="shared" si="28"/>
        <v>0</v>
      </c>
      <c r="AY93" s="626">
        <f t="shared" si="28"/>
        <v>0</v>
      </c>
      <c r="AZ93" s="638">
        <f t="shared" si="28"/>
        <v>0</v>
      </c>
      <c r="BA93" s="248">
        <f t="shared" ref="BA93:BJ93" si="29">BA95+BA96</f>
        <v>0</v>
      </c>
      <c r="BB93" s="248">
        <f t="shared" si="29"/>
        <v>0</v>
      </c>
      <c r="BC93" s="248">
        <f t="shared" si="29"/>
        <v>0</v>
      </c>
      <c r="BD93" s="248">
        <f t="shared" si="29"/>
        <v>0</v>
      </c>
      <c r="BE93" s="249">
        <f t="shared" si="29"/>
        <v>0</v>
      </c>
      <c r="BF93" s="248">
        <f t="shared" si="29"/>
        <v>0</v>
      </c>
      <c r="BG93" s="248">
        <f t="shared" si="29"/>
        <v>0</v>
      </c>
      <c r="BH93" s="248">
        <f t="shared" si="29"/>
        <v>0</v>
      </c>
      <c r="BI93" s="248">
        <f t="shared" si="29"/>
        <v>0</v>
      </c>
      <c r="BJ93" s="249">
        <f t="shared" si="29"/>
        <v>0</v>
      </c>
    </row>
    <row r="94" spans="1:62" hidden="1">
      <c r="A94" s="252" t="s">
        <v>415</v>
      </c>
      <c r="B94" s="253"/>
      <c r="C94" s="254"/>
      <c r="D94" s="254"/>
      <c r="E94" s="254"/>
      <c r="F94" s="254"/>
      <c r="G94" s="254"/>
      <c r="H94" s="254"/>
      <c r="I94" s="254"/>
      <c r="J94" s="254"/>
      <c r="K94" s="254"/>
      <c r="L94" s="254"/>
      <c r="M94" s="254"/>
      <c r="N94" s="254"/>
      <c r="O94" s="254"/>
      <c r="P94" s="255"/>
      <c r="Q94" s="254"/>
      <c r="R94" s="254"/>
      <c r="S94" s="254"/>
      <c r="T94" s="254"/>
      <c r="U94" s="254"/>
      <c r="V94" s="254"/>
      <c r="W94" s="254"/>
      <c r="X94" s="254"/>
      <c r="Y94" s="254"/>
      <c r="Z94" s="254"/>
      <c r="AA94" s="254"/>
      <c r="AB94" s="306"/>
      <c r="AC94" s="254"/>
      <c r="AD94" s="257"/>
      <c r="AE94" s="257"/>
      <c r="AF94" s="257"/>
      <c r="AG94" s="519"/>
      <c r="AH94" s="526"/>
      <c r="AI94" s="526"/>
      <c r="AJ94" s="526"/>
      <c r="AK94" s="526"/>
      <c r="AL94" s="526"/>
      <c r="AM94" s="526"/>
      <c r="AN94" s="526"/>
      <c r="AO94" s="527"/>
      <c r="AP94" s="527"/>
      <c r="AQ94" s="439"/>
      <c r="AR94" s="439"/>
      <c r="AS94" s="439"/>
      <c r="AT94" s="439"/>
      <c r="AU94" s="587"/>
      <c r="AV94" s="634"/>
      <c r="AW94" s="634"/>
      <c r="AX94" s="634"/>
      <c r="AY94" s="634"/>
      <c r="AZ94" s="635"/>
      <c r="BA94" s="307"/>
      <c r="BB94" s="307"/>
      <c r="BC94" s="307"/>
      <c r="BD94" s="307"/>
      <c r="BE94" s="308"/>
      <c r="BF94" s="307"/>
      <c r="BG94" s="307"/>
      <c r="BH94" s="307"/>
      <c r="BI94" s="307"/>
      <c r="BJ94" s="308"/>
    </row>
    <row r="95" spans="1:62" ht="0.75" hidden="1" customHeight="1">
      <c r="A95" s="293" t="s">
        <v>416</v>
      </c>
      <c r="B95" s="271">
        <v>6902</v>
      </c>
      <c r="C95" s="327"/>
      <c r="D95" s="327"/>
      <c r="E95" s="327"/>
      <c r="F95" s="327"/>
      <c r="G95" s="327"/>
      <c r="H95" s="327"/>
      <c r="I95" s="327"/>
      <c r="J95" s="327"/>
      <c r="K95" s="327"/>
      <c r="L95" s="327"/>
      <c r="M95" s="327"/>
      <c r="N95" s="327"/>
      <c r="O95" s="327"/>
      <c r="P95" s="328"/>
      <c r="Q95" s="327"/>
      <c r="R95" s="327"/>
      <c r="S95" s="327"/>
      <c r="T95" s="327"/>
      <c r="U95" s="327"/>
      <c r="V95" s="327"/>
      <c r="W95" s="327"/>
      <c r="X95" s="327"/>
      <c r="Y95" s="327"/>
      <c r="Z95" s="327"/>
      <c r="AA95" s="327"/>
      <c r="AB95" s="329"/>
      <c r="AC95" s="327"/>
      <c r="AD95" s="265"/>
      <c r="AE95" s="265"/>
      <c r="AF95" s="265"/>
      <c r="AG95" s="521"/>
      <c r="AH95" s="528"/>
      <c r="AI95" s="528"/>
      <c r="AJ95" s="528"/>
      <c r="AK95" s="528"/>
      <c r="AL95" s="528"/>
      <c r="AM95" s="528"/>
      <c r="AN95" s="528"/>
      <c r="AO95" s="529"/>
      <c r="AP95" s="529"/>
      <c r="AQ95" s="486"/>
      <c r="AR95" s="486"/>
      <c r="AS95" s="486"/>
      <c r="AT95" s="486"/>
      <c r="AU95" s="588"/>
      <c r="AV95" s="636"/>
      <c r="AW95" s="636"/>
      <c r="AX95" s="636"/>
      <c r="AY95" s="636"/>
      <c r="AZ95" s="631"/>
      <c r="BA95" s="310"/>
      <c r="BB95" s="310"/>
      <c r="BC95" s="310"/>
      <c r="BD95" s="310"/>
      <c r="BE95" s="311"/>
      <c r="BF95" s="310"/>
      <c r="BG95" s="310"/>
      <c r="BH95" s="310"/>
      <c r="BI95" s="310"/>
      <c r="BJ95" s="311"/>
    </row>
    <row r="96" spans="1:62" hidden="1">
      <c r="A96" s="273" t="s">
        <v>416</v>
      </c>
      <c r="B96" s="274">
        <v>6903</v>
      </c>
      <c r="C96" s="324"/>
      <c r="D96" s="324"/>
      <c r="E96" s="324"/>
      <c r="F96" s="324"/>
      <c r="G96" s="324"/>
      <c r="H96" s="324"/>
      <c r="I96" s="324"/>
      <c r="J96" s="324"/>
      <c r="K96" s="324"/>
      <c r="L96" s="324"/>
      <c r="M96" s="324"/>
      <c r="N96" s="324"/>
      <c r="O96" s="324"/>
      <c r="P96" s="330"/>
      <c r="Q96" s="324"/>
      <c r="R96" s="324"/>
      <c r="S96" s="324"/>
      <c r="T96" s="324"/>
      <c r="U96" s="324"/>
      <c r="V96" s="324"/>
      <c r="W96" s="324"/>
      <c r="X96" s="324"/>
      <c r="Y96" s="324"/>
      <c r="Z96" s="324"/>
      <c r="AA96" s="324"/>
      <c r="AB96" s="331"/>
      <c r="AC96" s="324"/>
      <c r="AD96" s="280"/>
      <c r="AE96" s="280"/>
      <c r="AF96" s="280"/>
      <c r="AG96" s="523"/>
      <c r="AH96" s="523"/>
      <c r="AI96" s="523"/>
      <c r="AJ96" s="523"/>
      <c r="AK96" s="523"/>
      <c r="AL96" s="523"/>
      <c r="AM96" s="523"/>
      <c r="AN96" s="523"/>
      <c r="AO96" s="530"/>
      <c r="AP96" s="530"/>
      <c r="AQ96" s="282"/>
      <c r="AR96" s="269"/>
      <c r="AS96" s="269"/>
      <c r="AT96" s="269"/>
      <c r="AU96" s="270"/>
      <c r="AV96" s="632"/>
      <c r="AW96" s="629"/>
      <c r="AX96" s="629"/>
      <c r="AY96" s="629"/>
      <c r="AZ96" s="630"/>
      <c r="BA96" s="281"/>
      <c r="BB96" s="267"/>
      <c r="BC96" s="267"/>
      <c r="BD96" s="267"/>
      <c r="BE96" s="268"/>
      <c r="BF96" s="281"/>
      <c r="BG96" s="267"/>
      <c r="BH96" s="267"/>
      <c r="BI96" s="267"/>
      <c r="BJ96" s="268"/>
    </row>
    <row r="97" spans="1:62" s="251" customFormat="1" ht="103.5" hidden="1" customHeight="1">
      <c r="A97" s="242" t="s">
        <v>197</v>
      </c>
      <c r="B97" s="243">
        <v>7000</v>
      </c>
      <c r="C97" s="244" t="s">
        <v>234</v>
      </c>
      <c r="D97" s="244" t="s">
        <v>234</v>
      </c>
      <c r="E97" s="244" t="s">
        <v>234</v>
      </c>
      <c r="F97" s="244" t="s">
        <v>234</v>
      </c>
      <c r="G97" s="244" t="s">
        <v>234</v>
      </c>
      <c r="H97" s="244" t="s">
        <v>234</v>
      </c>
      <c r="I97" s="244" t="s">
        <v>234</v>
      </c>
      <c r="J97" s="244" t="s">
        <v>234</v>
      </c>
      <c r="K97" s="244" t="s">
        <v>234</v>
      </c>
      <c r="L97" s="244" t="s">
        <v>234</v>
      </c>
      <c r="M97" s="244" t="s">
        <v>234</v>
      </c>
      <c r="N97" s="244" t="s">
        <v>234</v>
      </c>
      <c r="O97" s="244" t="s">
        <v>234</v>
      </c>
      <c r="P97" s="245" t="s">
        <v>234</v>
      </c>
      <c r="Q97" s="246" t="s">
        <v>234</v>
      </c>
      <c r="R97" s="246" t="s">
        <v>234</v>
      </c>
      <c r="S97" s="246" t="s">
        <v>234</v>
      </c>
      <c r="T97" s="246" t="s">
        <v>234</v>
      </c>
      <c r="U97" s="246" t="s">
        <v>234</v>
      </c>
      <c r="V97" s="246" t="s">
        <v>234</v>
      </c>
      <c r="W97" s="246" t="s">
        <v>234</v>
      </c>
      <c r="X97" s="244" t="s">
        <v>234</v>
      </c>
      <c r="Y97" s="244" t="s">
        <v>234</v>
      </c>
      <c r="Z97" s="244" t="s">
        <v>234</v>
      </c>
      <c r="AA97" s="244" t="s">
        <v>234</v>
      </c>
      <c r="AB97" s="325" t="s">
        <v>234</v>
      </c>
      <c r="AC97" s="244" t="s">
        <v>234</v>
      </c>
      <c r="AD97" s="247" t="s">
        <v>234</v>
      </c>
      <c r="AE97" s="247"/>
      <c r="AF97" s="247"/>
      <c r="AG97" s="518">
        <f t="shared" ref="AG97:AT97" si="30">AG98+AG102</f>
        <v>0</v>
      </c>
      <c r="AH97" s="518"/>
      <c r="AI97" s="518">
        <f t="shared" si="30"/>
        <v>0</v>
      </c>
      <c r="AJ97" s="518"/>
      <c r="AK97" s="518">
        <f t="shared" si="30"/>
        <v>0</v>
      </c>
      <c r="AL97" s="518"/>
      <c r="AM97" s="518">
        <f t="shared" si="30"/>
        <v>0</v>
      </c>
      <c r="AN97" s="518"/>
      <c r="AO97" s="525">
        <f>AO98+AO102</f>
        <v>0</v>
      </c>
      <c r="AP97" s="525"/>
      <c r="AQ97" s="250">
        <f t="shared" si="30"/>
        <v>0</v>
      </c>
      <c r="AR97" s="250">
        <f t="shared" si="30"/>
        <v>0</v>
      </c>
      <c r="AS97" s="250">
        <f t="shared" si="30"/>
        <v>0</v>
      </c>
      <c r="AT97" s="250">
        <f t="shared" si="30"/>
        <v>0</v>
      </c>
      <c r="AU97" s="326">
        <f t="shared" ref="AU97:AZ97" si="31">AU98+AU102</f>
        <v>0</v>
      </c>
      <c r="AV97" s="626">
        <f t="shared" si="31"/>
        <v>0</v>
      </c>
      <c r="AW97" s="626">
        <f t="shared" si="31"/>
        <v>0</v>
      </c>
      <c r="AX97" s="626">
        <f t="shared" si="31"/>
        <v>0</v>
      </c>
      <c r="AY97" s="626">
        <f t="shared" si="31"/>
        <v>0</v>
      </c>
      <c r="AZ97" s="638">
        <f t="shared" si="31"/>
        <v>0</v>
      </c>
      <c r="BA97" s="248">
        <f t="shared" ref="BA97:BJ97" si="32">BA98+BA102</f>
        <v>0</v>
      </c>
      <c r="BB97" s="248">
        <f t="shared" si="32"/>
        <v>0</v>
      </c>
      <c r="BC97" s="248">
        <f t="shared" si="32"/>
        <v>0</v>
      </c>
      <c r="BD97" s="248">
        <f t="shared" si="32"/>
        <v>0</v>
      </c>
      <c r="BE97" s="249">
        <f t="shared" si="32"/>
        <v>0</v>
      </c>
      <c r="BF97" s="248">
        <f t="shared" si="32"/>
        <v>0</v>
      </c>
      <c r="BG97" s="248">
        <f t="shared" si="32"/>
        <v>0</v>
      </c>
      <c r="BH97" s="248">
        <f t="shared" si="32"/>
        <v>0</v>
      </c>
      <c r="BI97" s="248">
        <f t="shared" si="32"/>
        <v>0</v>
      </c>
      <c r="BJ97" s="249">
        <f t="shared" si="32"/>
        <v>0</v>
      </c>
    </row>
    <row r="98" spans="1:62" s="251" customFormat="1" ht="113.25" hidden="1" customHeight="1">
      <c r="A98" s="349" t="s">
        <v>185</v>
      </c>
      <c r="B98" s="243">
        <v>7100</v>
      </c>
      <c r="C98" s="350"/>
      <c r="D98" s="350"/>
      <c r="E98" s="350"/>
      <c r="F98" s="350"/>
      <c r="G98" s="350"/>
      <c r="H98" s="350"/>
      <c r="I98" s="350"/>
      <c r="J98" s="350"/>
      <c r="K98" s="350"/>
      <c r="L98" s="350"/>
      <c r="M98" s="350"/>
      <c r="N98" s="350"/>
      <c r="O98" s="350"/>
      <c r="P98" s="351"/>
      <c r="Q98" s="352"/>
      <c r="R98" s="352"/>
      <c r="S98" s="352"/>
      <c r="T98" s="352"/>
      <c r="U98" s="352"/>
      <c r="V98" s="352"/>
      <c r="W98" s="352"/>
      <c r="X98" s="350"/>
      <c r="Y98" s="350"/>
      <c r="Z98" s="350"/>
      <c r="AA98" s="350"/>
      <c r="AB98" s="353"/>
      <c r="AC98" s="350"/>
      <c r="AD98" s="354"/>
      <c r="AE98" s="354"/>
      <c r="AF98" s="354"/>
      <c r="AG98" s="536">
        <f t="shared" ref="AG98:AT98" si="33">AG100+AG101</f>
        <v>0</v>
      </c>
      <c r="AH98" s="536"/>
      <c r="AI98" s="536">
        <f t="shared" si="33"/>
        <v>0</v>
      </c>
      <c r="AJ98" s="536"/>
      <c r="AK98" s="536">
        <f t="shared" si="33"/>
        <v>0</v>
      </c>
      <c r="AL98" s="536"/>
      <c r="AM98" s="536">
        <f t="shared" si="33"/>
        <v>0</v>
      </c>
      <c r="AN98" s="536"/>
      <c r="AO98" s="537">
        <f>AO100+AO101</f>
        <v>0</v>
      </c>
      <c r="AP98" s="537"/>
      <c r="AQ98" s="616">
        <f t="shared" si="33"/>
        <v>0</v>
      </c>
      <c r="AR98" s="616">
        <f t="shared" si="33"/>
        <v>0</v>
      </c>
      <c r="AS98" s="616">
        <f t="shared" si="33"/>
        <v>0</v>
      </c>
      <c r="AT98" s="616">
        <f t="shared" si="33"/>
        <v>0</v>
      </c>
      <c r="AU98" s="617">
        <f t="shared" ref="AU98:AZ98" si="34">AU100+AU101</f>
        <v>0</v>
      </c>
      <c r="AV98" s="643">
        <f t="shared" si="34"/>
        <v>0</v>
      </c>
      <c r="AW98" s="643">
        <f t="shared" si="34"/>
        <v>0</v>
      </c>
      <c r="AX98" s="643">
        <f t="shared" si="34"/>
        <v>0</v>
      </c>
      <c r="AY98" s="643">
        <f t="shared" si="34"/>
        <v>0</v>
      </c>
      <c r="AZ98" s="644">
        <f t="shared" si="34"/>
        <v>0</v>
      </c>
      <c r="BA98" s="355">
        <f t="shared" ref="BA98:BJ98" si="35">BA100+BA101</f>
        <v>0</v>
      </c>
      <c r="BB98" s="355">
        <f t="shared" si="35"/>
        <v>0</v>
      </c>
      <c r="BC98" s="355">
        <f t="shared" si="35"/>
        <v>0</v>
      </c>
      <c r="BD98" s="355">
        <f t="shared" si="35"/>
        <v>0</v>
      </c>
      <c r="BE98" s="356">
        <f t="shared" si="35"/>
        <v>0</v>
      </c>
      <c r="BF98" s="355">
        <f t="shared" si="35"/>
        <v>0</v>
      </c>
      <c r="BG98" s="355">
        <f t="shared" si="35"/>
        <v>0</v>
      </c>
      <c r="BH98" s="355">
        <f t="shared" si="35"/>
        <v>0</v>
      </c>
      <c r="BI98" s="355">
        <f t="shared" si="35"/>
        <v>0</v>
      </c>
      <c r="BJ98" s="356">
        <f t="shared" si="35"/>
        <v>0</v>
      </c>
    </row>
    <row r="99" spans="1:62" hidden="1">
      <c r="A99" s="252" t="s">
        <v>415</v>
      </c>
      <c r="B99" s="253"/>
      <c r="C99" s="254"/>
      <c r="D99" s="254"/>
      <c r="E99" s="254"/>
      <c r="F99" s="254"/>
      <c r="G99" s="254"/>
      <c r="H99" s="254"/>
      <c r="I99" s="254"/>
      <c r="J99" s="254"/>
      <c r="K99" s="254"/>
      <c r="L99" s="254"/>
      <c r="M99" s="254"/>
      <c r="N99" s="254"/>
      <c r="O99" s="254"/>
      <c r="P99" s="255"/>
      <c r="Q99" s="254"/>
      <c r="R99" s="254"/>
      <c r="S99" s="254"/>
      <c r="T99" s="254"/>
      <c r="U99" s="254"/>
      <c r="V99" s="254"/>
      <c r="W99" s="254"/>
      <c r="X99" s="254"/>
      <c r="Y99" s="254"/>
      <c r="Z99" s="254"/>
      <c r="AA99" s="254"/>
      <c r="AB99" s="306"/>
      <c r="AC99" s="254"/>
      <c r="AD99" s="257"/>
      <c r="AE99" s="257"/>
      <c r="AF99" s="257"/>
      <c r="AG99" s="519"/>
      <c r="AH99" s="526"/>
      <c r="AI99" s="526"/>
      <c r="AJ99" s="526"/>
      <c r="AK99" s="526"/>
      <c r="AL99" s="526"/>
      <c r="AM99" s="526"/>
      <c r="AN99" s="526"/>
      <c r="AO99" s="527"/>
      <c r="AP99" s="527"/>
      <c r="AQ99" s="439"/>
      <c r="AR99" s="439"/>
      <c r="AS99" s="439"/>
      <c r="AT99" s="439"/>
      <c r="AU99" s="587"/>
      <c r="AV99" s="634"/>
      <c r="AW99" s="634"/>
      <c r="AX99" s="634"/>
      <c r="AY99" s="634"/>
      <c r="AZ99" s="635"/>
      <c r="BA99" s="307"/>
      <c r="BB99" s="307"/>
      <c r="BC99" s="307"/>
      <c r="BD99" s="307"/>
      <c r="BE99" s="308"/>
      <c r="BF99" s="307"/>
      <c r="BG99" s="307"/>
      <c r="BH99" s="307"/>
      <c r="BI99" s="307"/>
      <c r="BJ99" s="308"/>
    </row>
    <row r="100" spans="1:62" ht="11.25" hidden="1" customHeight="1">
      <c r="A100" s="293" t="s">
        <v>416</v>
      </c>
      <c r="B100" s="271">
        <v>7101</v>
      </c>
      <c r="C100" s="327"/>
      <c r="D100" s="327"/>
      <c r="E100" s="327"/>
      <c r="F100" s="327"/>
      <c r="G100" s="327"/>
      <c r="H100" s="327"/>
      <c r="I100" s="327"/>
      <c r="J100" s="327"/>
      <c r="K100" s="327"/>
      <c r="L100" s="327"/>
      <c r="M100" s="327"/>
      <c r="N100" s="327"/>
      <c r="O100" s="327"/>
      <c r="P100" s="328"/>
      <c r="Q100" s="327"/>
      <c r="R100" s="327"/>
      <c r="S100" s="327"/>
      <c r="T100" s="327"/>
      <c r="U100" s="327"/>
      <c r="V100" s="327"/>
      <c r="W100" s="327"/>
      <c r="X100" s="327"/>
      <c r="Y100" s="327"/>
      <c r="Z100" s="327"/>
      <c r="AA100" s="327"/>
      <c r="AB100" s="329"/>
      <c r="AC100" s="327"/>
      <c r="AD100" s="265"/>
      <c r="AE100" s="265"/>
      <c r="AF100" s="265"/>
      <c r="AG100" s="521"/>
      <c r="AH100" s="528"/>
      <c r="AI100" s="528"/>
      <c r="AJ100" s="528"/>
      <c r="AK100" s="528"/>
      <c r="AL100" s="528"/>
      <c r="AM100" s="528"/>
      <c r="AN100" s="528"/>
      <c r="AO100" s="529"/>
      <c r="AP100" s="529"/>
      <c r="AQ100" s="486"/>
      <c r="AR100" s="486"/>
      <c r="AS100" s="486"/>
      <c r="AT100" s="486"/>
      <c r="AU100" s="588"/>
      <c r="AV100" s="636"/>
      <c r="AW100" s="636"/>
      <c r="AX100" s="636"/>
      <c r="AY100" s="636"/>
      <c r="AZ100" s="631"/>
      <c r="BA100" s="310"/>
      <c r="BB100" s="310"/>
      <c r="BC100" s="310"/>
      <c r="BD100" s="310"/>
      <c r="BE100" s="311"/>
      <c r="BF100" s="310"/>
      <c r="BG100" s="310"/>
      <c r="BH100" s="310"/>
      <c r="BI100" s="310"/>
      <c r="BJ100" s="311"/>
    </row>
    <row r="101" spans="1:62" ht="12.75" hidden="1" customHeight="1">
      <c r="A101" s="273" t="s">
        <v>416</v>
      </c>
      <c r="B101" s="274"/>
      <c r="C101" s="324"/>
      <c r="D101" s="324"/>
      <c r="E101" s="324"/>
      <c r="F101" s="324"/>
      <c r="G101" s="324"/>
      <c r="H101" s="324"/>
      <c r="I101" s="324"/>
      <c r="J101" s="324"/>
      <c r="K101" s="324"/>
      <c r="L101" s="324"/>
      <c r="M101" s="324"/>
      <c r="N101" s="324"/>
      <c r="O101" s="324"/>
      <c r="P101" s="330"/>
      <c r="Q101" s="324"/>
      <c r="R101" s="324"/>
      <c r="S101" s="324"/>
      <c r="T101" s="324"/>
      <c r="U101" s="324"/>
      <c r="V101" s="324"/>
      <c r="W101" s="324"/>
      <c r="X101" s="324"/>
      <c r="Y101" s="324"/>
      <c r="Z101" s="324"/>
      <c r="AA101" s="324"/>
      <c r="AB101" s="331"/>
      <c r="AC101" s="324"/>
      <c r="AD101" s="280"/>
      <c r="AE101" s="280"/>
      <c r="AF101" s="280"/>
      <c r="AG101" s="523"/>
      <c r="AH101" s="523"/>
      <c r="AI101" s="523"/>
      <c r="AJ101" s="523"/>
      <c r="AK101" s="523"/>
      <c r="AL101" s="523"/>
      <c r="AM101" s="523"/>
      <c r="AN101" s="523"/>
      <c r="AO101" s="530"/>
      <c r="AP101" s="530"/>
      <c r="AQ101" s="282"/>
      <c r="AR101" s="269"/>
      <c r="AS101" s="269"/>
      <c r="AT101" s="269"/>
      <c r="AU101" s="270"/>
      <c r="AV101" s="632"/>
      <c r="AW101" s="629"/>
      <c r="AX101" s="629"/>
      <c r="AY101" s="629"/>
      <c r="AZ101" s="630"/>
      <c r="BA101" s="281"/>
      <c r="BB101" s="267"/>
      <c r="BC101" s="267"/>
      <c r="BD101" s="267"/>
      <c r="BE101" s="268"/>
      <c r="BF101" s="281"/>
      <c r="BG101" s="267"/>
      <c r="BH101" s="267"/>
      <c r="BI101" s="267"/>
      <c r="BJ101" s="268"/>
    </row>
    <row r="102" spans="1:62" s="251" customFormat="1" ht="51" hidden="1" customHeight="1">
      <c r="A102" s="242" t="s">
        <v>186</v>
      </c>
      <c r="B102" s="243">
        <v>7200</v>
      </c>
      <c r="C102" s="244" t="s">
        <v>234</v>
      </c>
      <c r="D102" s="244" t="s">
        <v>234</v>
      </c>
      <c r="E102" s="244" t="s">
        <v>234</v>
      </c>
      <c r="F102" s="244" t="s">
        <v>234</v>
      </c>
      <c r="G102" s="244" t="s">
        <v>234</v>
      </c>
      <c r="H102" s="244" t="s">
        <v>234</v>
      </c>
      <c r="I102" s="244" t="s">
        <v>234</v>
      </c>
      <c r="J102" s="244" t="s">
        <v>234</v>
      </c>
      <c r="K102" s="244" t="s">
        <v>234</v>
      </c>
      <c r="L102" s="244" t="s">
        <v>234</v>
      </c>
      <c r="M102" s="244" t="s">
        <v>234</v>
      </c>
      <c r="N102" s="244" t="s">
        <v>234</v>
      </c>
      <c r="O102" s="244" t="s">
        <v>234</v>
      </c>
      <c r="P102" s="245" t="s">
        <v>234</v>
      </c>
      <c r="Q102" s="246" t="s">
        <v>234</v>
      </c>
      <c r="R102" s="246" t="s">
        <v>234</v>
      </c>
      <c r="S102" s="246" t="s">
        <v>234</v>
      </c>
      <c r="T102" s="246" t="s">
        <v>234</v>
      </c>
      <c r="U102" s="246" t="s">
        <v>234</v>
      </c>
      <c r="V102" s="246" t="s">
        <v>234</v>
      </c>
      <c r="W102" s="246" t="s">
        <v>234</v>
      </c>
      <c r="X102" s="244" t="s">
        <v>234</v>
      </c>
      <c r="Y102" s="244" t="s">
        <v>234</v>
      </c>
      <c r="Z102" s="244" t="s">
        <v>234</v>
      </c>
      <c r="AA102" s="244" t="s">
        <v>234</v>
      </c>
      <c r="AB102" s="325" t="s">
        <v>234</v>
      </c>
      <c r="AC102" s="244" t="s">
        <v>234</v>
      </c>
      <c r="AD102" s="247" t="s">
        <v>234</v>
      </c>
      <c r="AE102" s="247"/>
      <c r="AF102" s="247"/>
      <c r="AG102" s="518">
        <f t="shared" ref="AG102:AT102" si="36">AG104+AG105</f>
        <v>0</v>
      </c>
      <c r="AH102" s="518"/>
      <c r="AI102" s="518">
        <f t="shared" si="36"/>
        <v>0</v>
      </c>
      <c r="AJ102" s="518"/>
      <c r="AK102" s="518">
        <f t="shared" si="36"/>
        <v>0</v>
      </c>
      <c r="AL102" s="518"/>
      <c r="AM102" s="518">
        <f t="shared" si="36"/>
        <v>0</v>
      </c>
      <c r="AN102" s="518"/>
      <c r="AO102" s="525">
        <f>AO104+AO105</f>
        <v>0</v>
      </c>
      <c r="AP102" s="525"/>
      <c r="AQ102" s="250">
        <f t="shared" si="36"/>
        <v>0</v>
      </c>
      <c r="AR102" s="250">
        <f t="shared" si="36"/>
        <v>0</v>
      </c>
      <c r="AS102" s="250">
        <f t="shared" si="36"/>
        <v>0</v>
      </c>
      <c r="AT102" s="250">
        <f t="shared" si="36"/>
        <v>0</v>
      </c>
      <c r="AU102" s="326">
        <f t="shared" ref="AU102:AZ102" si="37">AU104+AU105</f>
        <v>0</v>
      </c>
      <c r="AV102" s="626">
        <f t="shared" si="37"/>
        <v>0</v>
      </c>
      <c r="AW102" s="626">
        <f t="shared" si="37"/>
        <v>0</v>
      </c>
      <c r="AX102" s="626">
        <f t="shared" si="37"/>
        <v>0</v>
      </c>
      <c r="AY102" s="626">
        <f t="shared" si="37"/>
        <v>0</v>
      </c>
      <c r="AZ102" s="638">
        <f t="shared" si="37"/>
        <v>0</v>
      </c>
      <c r="BA102" s="248">
        <f t="shared" ref="BA102:BJ102" si="38">BA104+BA105</f>
        <v>0</v>
      </c>
      <c r="BB102" s="248">
        <f t="shared" si="38"/>
        <v>0</v>
      </c>
      <c r="BC102" s="248">
        <f t="shared" si="38"/>
        <v>0</v>
      </c>
      <c r="BD102" s="248">
        <f t="shared" si="38"/>
        <v>0</v>
      </c>
      <c r="BE102" s="249">
        <f t="shared" si="38"/>
        <v>0</v>
      </c>
      <c r="BF102" s="248">
        <f t="shared" si="38"/>
        <v>0</v>
      </c>
      <c r="BG102" s="248">
        <f t="shared" si="38"/>
        <v>0</v>
      </c>
      <c r="BH102" s="248">
        <f t="shared" si="38"/>
        <v>0</v>
      </c>
      <c r="BI102" s="248">
        <f t="shared" si="38"/>
        <v>0</v>
      </c>
      <c r="BJ102" s="249">
        <f t="shared" si="38"/>
        <v>0</v>
      </c>
    </row>
    <row r="103" spans="1:62" hidden="1">
      <c r="A103" s="252" t="s">
        <v>415</v>
      </c>
      <c r="B103" s="253"/>
      <c r="C103" s="254"/>
      <c r="D103" s="254"/>
      <c r="E103" s="254"/>
      <c r="F103" s="254"/>
      <c r="G103" s="254"/>
      <c r="H103" s="254"/>
      <c r="I103" s="254"/>
      <c r="J103" s="254"/>
      <c r="K103" s="254"/>
      <c r="L103" s="254"/>
      <c r="M103" s="254"/>
      <c r="N103" s="254"/>
      <c r="O103" s="254"/>
      <c r="P103" s="255"/>
      <c r="Q103" s="254"/>
      <c r="R103" s="254"/>
      <c r="S103" s="254"/>
      <c r="T103" s="254"/>
      <c r="U103" s="254"/>
      <c r="V103" s="254"/>
      <c r="W103" s="254"/>
      <c r="X103" s="254"/>
      <c r="Y103" s="254"/>
      <c r="Z103" s="254"/>
      <c r="AA103" s="254"/>
      <c r="AB103" s="306"/>
      <c r="AC103" s="254"/>
      <c r="AD103" s="257"/>
      <c r="AE103" s="257"/>
      <c r="AF103" s="257"/>
      <c r="AG103" s="519"/>
      <c r="AH103" s="526"/>
      <c r="AI103" s="526"/>
      <c r="AJ103" s="526"/>
      <c r="AK103" s="526"/>
      <c r="AL103" s="526"/>
      <c r="AM103" s="526"/>
      <c r="AN103" s="526"/>
      <c r="AO103" s="527"/>
      <c r="AP103" s="527"/>
      <c r="AQ103" s="439"/>
      <c r="AR103" s="439"/>
      <c r="AS103" s="439"/>
      <c r="AT103" s="439"/>
      <c r="AU103" s="587"/>
      <c r="AV103" s="634"/>
      <c r="AW103" s="634"/>
      <c r="AX103" s="634"/>
      <c r="AY103" s="634"/>
      <c r="AZ103" s="635"/>
      <c r="BA103" s="307"/>
      <c r="BB103" s="307"/>
      <c r="BC103" s="307"/>
      <c r="BD103" s="307"/>
      <c r="BE103" s="308"/>
      <c r="BF103" s="307"/>
      <c r="BG103" s="307"/>
      <c r="BH103" s="307"/>
      <c r="BI103" s="307"/>
      <c r="BJ103" s="308"/>
    </row>
    <row r="104" spans="1:62" ht="12.75" hidden="1" customHeight="1">
      <c r="A104" s="293" t="s">
        <v>416</v>
      </c>
      <c r="B104" s="271"/>
      <c r="C104" s="327"/>
      <c r="D104" s="327"/>
      <c r="E104" s="327"/>
      <c r="F104" s="327"/>
      <c r="G104" s="327"/>
      <c r="H104" s="327"/>
      <c r="I104" s="327"/>
      <c r="J104" s="327"/>
      <c r="K104" s="327"/>
      <c r="L104" s="327"/>
      <c r="M104" s="327"/>
      <c r="N104" s="327"/>
      <c r="O104" s="327"/>
      <c r="P104" s="328"/>
      <c r="Q104" s="327"/>
      <c r="R104" s="327"/>
      <c r="S104" s="327"/>
      <c r="T104" s="327"/>
      <c r="U104" s="327"/>
      <c r="V104" s="327"/>
      <c r="W104" s="327"/>
      <c r="X104" s="327"/>
      <c r="Y104" s="327"/>
      <c r="Z104" s="327"/>
      <c r="AA104" s="327"/>
      <c r="AB104" s="329"/>
      <c r="AC104" s="327"/>
      <c r="AD104" s="265"/>
      <c r="AE104" s="265"/>
      <c r="AF104" s="265"/>
      <c r="AG104" s="521"/>
      <c r="AH104" s="528"/>
      <c r="AI104" s="528"/>
      <c r="AJ104" s="528"/>
      <c r="AK104" s="528"/>
      <c r="AL104" s="528"/>
      <c r="AM104" s="528"/>
      <c r="AN104" s="528"/>
      <c r="AO104" s="529"/>
      <c r="AP104" s="529"/>
      <c r="AQ104" s="486"/>
      <c r="AR104" s="486"/>
      <c r="AS104" s="486"/>
      <c r="AT104" s="486"/>
      <c r="AU104" s="588"/>
      <c r="AV104" s="636"/>
      <c r="AW104" s="636"/>
      <c r="AX104" s="636"/>
      <c r="AY104" s="636"/>
      <c r="AZ104" s="631"/>
      <c r="BA104" s="310"/>
      <c r="BB104" s="310"/>
      <c r="BC104" s="310"/>
      <c r="BD104" s="310"/>
      <c r="BE104" s="311"/>
      <c r="BF104" s="310"/>
      <c r="BG104" s="310"/>
      <c r="BH104" s="310"/>
      <c r="BI104" s="310"/>
      <c r="BJ104" s="311"/>
    </row>
    <row r="105" spans="1:62" ht="12.75" hidden="1" customHeight="1">
      <c r="A105" s="273" t="s">
        <v>416</v>
      </c>
      <c r="B105" s="274"/>
      <c r="C105" s="324"/>
      <c r="D105" s="324"/>
      <c r="E105" s="324"/>
      <c r="F105" s="324"/>
      <c r="G105" s="324"/>
      <c r="H105" s="324"/>
      <c r="I105" s="324"/>
      <c r="J105" s="324"/>
      <c r="K105" s="324"/>
      <c r="L105" s="324"/>
      <c r="M105" s="324"/>
      <c r="N105" s="324"/>
      <c r="O105" s="324"/>
      <c r="P105" s="330"/>
      <c r="Q105" s="324"/>
      <c r="R105" s="324"/>
      <c r="S105" s="324"/>
      <c r="T105" s="324"/>
      <c r="U105" s="324"/>
      <c r="V105" s="324"/>
      <c r="W105" s="324"/>
      <c r="X105" s="324"/>
      <c r="Y105" s="324"/>
      <c r="Z105" s="324"/>
      <c r="AA105" s="324"/>
      <c r="AB105" s="331"/>
      <c r="AC105" s="324"/>
      <c r="AD105" s="280"/>
      <c r="AE105" s="280"/>
      <c r="AF105" s="280"/>
      <c r="AG105" s="523"/>
      <c r="AH105" s="523"/>
      <c r="AI105" s="523"/>
      <c r="AJ105" s="523"/>
      <c r="AK105" s="523"/>
      <c r="AL105" s="523"/>
      <c r="AM105" s="523"/>
      <c r="AN105" s="523"/>
      <c r="AO105" s="530"/>
      <c r="AP105" s="530"/>
      <c r="AQ105" s="282"/>
      <c r="AR105" s="269"/>
      <c r="AS105" s="269"/>
      <c r="AT105" s="269"/>
      <c r="AU105" s="270"/>
      <c r="AV105" s="632"/>
      <c r="AW105" s="629"/>
      <c r="AX105" s="629"/>
      <c r="AY105" s="629"/>
      <c r="AZ105" s="630"/>
      <c r="BA105" s="281"/>
      <c r="BB105" s="267"/>
      <c r="BC105" s="267"/>
      <c r="BD105" s="267"/>
      <c r="BE105" s="268"/>
      <c r="BF105" s="281"/>
      <c r="BG105" s="267"/>
      <c r="BH105" s="267"/>
      <c r="BI105" s="267"/>
      <c r="BJ105" s="268"/>
    </row>
    <row r="106" spans="1:62" s="241" customFormat="1" ht="81" customHeight="1">
      <c r="A106" s="231" t="s">
        <v>203</v>
      </c>
      <c r="B106" s="232">
        <v>7300</v>
      </c>
      <c r="C106" s="233" t="s">
        <v>234</v>
      </c>
      <c r="D106" s="233" t="s">
        <v>234</v>
      </c>
      <c r="E106" s="233" t="s">
        <v>234</v>
      </c>
      <c r="F106" s="233" t="s">
        <v>234</v>
      </c>
      <c r="G106" s="233" t="s">
        <v>234</v>
      </c>
      <c r="H106" s="233" t="s">
        <v>234</v>
      </c>
      <c r="I106" s="233" t="s">
        <v>234</v>
      </c>
      <c r="J106" s="233" t="s">
        <v>234</v>
      </c>
      <c r="K106" s="233" t="s">
        <v>234</v>
      </c>
      <c r="L106" s="233" t="s">
        <v>234</v>
      </c>
      <c r="M106" s="233" t="s">
        <v>234</v>
      </c>
      <c r="N106" s="233" t="s">
        <v>234</v>
      </c>
      <c r="O106" s="233" t="s">
        <v>234</v>
      </c>
      <c r="P106" s="234" t="s">
        <v>234</v>
      </c>
      <c r="Q106" s="235" t="s">
        <v>234</v>
      </c>
      <c r="R106" s="235" t="s">
        <v>234</v>
      </c>
      <c r="S106" s="235" t="s">
        <v>234</v>
      </c>
      <c r="T106" s="235" t="s">
        <v>234</v>
      </c>
      <c r="U106" s="235" t="s">
        <v>234</v>
      </c>
      <c r="V106" s="235" t="s">
        <v>234</v>
      </c>
      <c r="W106" s="235" t="s">
        <v>234</v>
      </c>
      <c r="X106" s="233" t="s">
        <v>234</v>
      </c>
      <c r="Y106" s="233" t="s">
        <v>234</v>
      </c>
      <c r="Z106" s="233" t="s">
        <v>234</v>
      </c>
      <c r="AA106" s="233" t="s">
        <v>234</v>
      </c>
      <c r="AB106" s="332" t="s">
        <v>234</v>
      </c>
      <c r="AC106" s="233" t="s">
        <v>234</v>
      </c>
      <c r="AD106" s="236" t="s">
        <v>234</v>
      </c>
      <c r="AE106" s="236"/>
      <c r="AF106" s="236"/>
      <c r="AG106" s="516">
        <f t="shared" ref="AG106:AT106" si="39">AG107+AG116+AG112</f>
        <v>98.2</v>
      </c>
      <c r="AH106" s="516">
        <f t="shared" si="39"/>
        <v>98.2</v>
      </c>
      <c r="AI106" s="516">
        <f t="shared" si="39"/>
        <v>98.2</v>
      </c>
      <c r="AJ106" s="516">
        <f t="shared" si="39"/>
        <v>98.2</v>
      </c>
      <c r="AK106" s="516">
        <f t="shared" si="39"/>
        <v>0</v>
      </c>
      <c r="AL106" s="516"/>
      <c r="AM106" s="516">
        <f t="shared" si="39"/>
        <v>0</v>
      </c>
      <c r="AN106" s="516"/>
      <c r="AO106" s="517">
        <f>AO107+AO116+AO112</f>
        <v>0</v>
      </c>
      <c r="AP106" s="517"/>
      <c r="AQ106" s="239">
        <f t="shared" si="39"/>
        <v>103.6</v>
      </c>
      <c r="AR106" s="239">
        <f t="shared" si="39"/>
        <v>103.6</v>
      </c>
      <c r="AS106" s="239">
        <f t="shared" si="39"/>
        <v>0</v>
      </c>
      <c r="AT106" s="239">
        <f t="shared" si="39"/>
        <v>0</v>
      </c>
      <c r="AU106" s="240">
        <f t="shared" ref="AU106:AZ106" si="40">AU107+AU116+AU112</f>
        <v>0</v>
      </c>
      <c r="AV106" s="624">
        <f t="shared" si="40"/>
        <v>105.7</v>
      </c>
      <c r="AW106" s="624">
        <f t="shared" si="40"/>
        <v>105.7</v>
      </c>
      <c r="AX106" s="624">
        <f t="shared" si="40"/>
        <v>0</v>
      </c>
      <c r="AY106" s="624">
        <f t="shared" si="40"/>
        <v>0</v>
      </c>
      <c r="AZ106" s="625">
        <f t="shared" si="40"/>
        <v>0</v>
      </c>
      <c r="BA106" s="237">
        <f t="shared" ref="BA106:BJ106" si="41">BA107+BA116+BA112</f>
        <v>110.5</v>
      </c>
      <c r="BB106" s="237">
        <f t="shared" si="41"/>
        <v>110.5</v>
      </c>
      <c r="BC106" s="237">
        <f t="shared" si="41"/>
        <v>0</v>
      </c>
      <c r="BD106" s="237">
        <f t="shared" si="41"/>
        <v>0</v>
      </c>
      <c r="BE106" s="238">
        <f t="shared" si="41"/>
        <v>0</v>
      </c>
      <c r="BF106" s="237">
        <f t="shared" si="41"/>
        <v>110.5</v>
      </c>
      <c r="BG106" s="237">
        <f t="shared" si="41"/>
        <v>110.5</v>
      </c>
      <c r="BH106" s="237">
        <f t="shared" si="41"/>
        <v>0</v>
      </c>
      <c r="BI106" s="237">
        <f t="shared" si="41"/>
        <v>0</v>
      </c>
      <c r="BJ106" s="238">
        <f t="shared" si="41"/>
        <v>0</v>
      </c>
    </row>
    <row r="107" spans="1:62" s="251" customFormat="1" ht="12.75" customHeight="1">
      <c r="A107" s="242" t="s">
        <v>187</v>
      </c>
      <c r="B107" s="243">
        <v>7301</v>
      </c>
      <c r="C107" s="244" t="s">
        <v>234</v>
      </c>
      <c r="D107" s="244" t="s">
        <v>234</v>
      </c>
      <c r="E107" s="244" t="s">
        <v>234</v>
      </c>
      <c r="F107" s="244" t="s">
        <v>234</v>
      </c>
      <c r="G107" s="244" t="s">
        <v>234</v>
      </c>
      <c r="H107" s="244" t="s">
        <v>234</v>
      </c>
      <c r="I107" s="244" t="s">
        <v>234</v>
      </c>
      <c r="J107" s="244" t="s">
        <v>234</v>
      </c>
      <c r="K107" s="244" t="s">
        <v>234</v>
      </c>
      <c r="L107" s="244" t="s">
        <v>234</v>
      </c>
      <c r="M107" s="244" t="s">
        <v>234</v>
      </c>
      <c r="N107" s="244" t="s">
        <v>234</v>
      </c>
      <c r="O107" s="244" t="s">
        <v>234</v>
      </c>
      <c r="P107" s="245" t="s">
        <v>234</v>
      </c>
      <c r="Q107" s="246" t="s">
        <v>234</v>
      </c>
      <c r="R107" s="246" t="s">
        <v>234</v>
      </c>
      <c r="S107" s="246" t="s">
        <v>234</v>
      </c>
      <c r="T107" s="246" t="s">
        <v>234</v>
      </c>
      <c r="U107" s="246" t="s">
        <v>234</v>
      </c>
      <c r="V107" s="246" t="s">
        <v>234</v>
      </c>
      <c r="W107" s="246" t="s">
        <v>234</v>
      </c>
      <c r="X107" s="244" t="s">
        <v>234</v>
      </c>
      <c r="Y107" s="244" t="s">
        <v>234</v>
      </c>
      <c r="Z107" s="244" t="s">
        <v>234</v>
      </c>
      <c r="AA107" s="244" t="s">
        <v>234</v>
      </c>
      <c r="AB107" s="325" t="s">
        <v>234</v>
      </c>
      <c r="AC107" s="244" t="s">
        <v>234</v>
      </c>
      <c r="AD107" s="247" t="s">
        <v>234</v>
      </c>
      <c r="AE107" s="247"/>
      <c r="AF107" s="247"/>
      <c r="AG107" s="518">
        <f t="shared" ref="AG107:AT107" si="42">AG109+AG110+AG111</f>
        <v>98.2</v>
      </c>
      <c r="AH107" s="518">
        <f t="shared" si="42"/>
        <v>98.2</v>
      </c>
      <c r="AI107" s="518">
        <f t="shared" si="42"/>
        <v>98.2</v>
      </c>
      <c r="AJ107" s="518">
        <f t="shared" si="42"/>
        <v>98.2</v>
      </c>
      <c r="AK107" s="518">
        <f t="shared" si="42"/>
        <v>0</v>
      </c>
      <c r="AL107" s="518"/>
      <c r="AM107" s="518">
        <f t="shared" si="42"/>
        <v>0</v>
      </c>
      <c r="AN107" s="518"/>
      <c r="AO107" s="525">
        <f>AO109+AO110+AO111</f>
        <v>0</v>
      </c>
      <c r="AP107" s="525"/>
      <c r="AQ107" s="250">
        <f t="shared" si="42"/>
        <v>103.6</v>
      </c>
      <c r="AR107" s="250">
        <f t="shared" si="42"/>
        <v>103.6</v>
      </c>
      <c r="AS107" s="250">
        <f t="shared" si="42"/>
        <v>0</v>
      </c>
      <c r="AT107" s="250">
        <f t="shared" si="42"/>
        <v>0</v>
      </c>
      <c r="AU107" s="326">
        <f t="shared" ref="AU107:AZ107" si="43">AU109+AU110+AU111</f>
        <v>0</v>
      </c>
      <c r="AV107" s="626">
        <f t="shared" si="43"/>
        <v>105.7</v>
      </c>
      <c r="AW107" s="626">
        <f t="shared" si="43"/>
        <v>105.7</v>
      </c>
      <c r="AX107" s="626">
        <f t="shared" si="43"/>
        <v>0</v>
      </c>
      <c r="AY107" s="626">
        <f t="shared" si="43"/>
        <v>0</v>
      </c>
      <c r="AZ107" s="638">
        <f t="shared" si="43"/>
        <v>0</v>
      </c>
      <c r="BA107" s="248">
        <f t="shared" ref="BA107:BJ107" si="44">BA109+BA110+BA111</f>
        <v>110.5</v>
      </c>
      <c r="BB107" s="248">
        <f t="shared" si="44"/>
        <v>110.5</v>
      </c>
      <c r="BC107" s="248">
        <f t="shared" si="44"/>
        <v>0</v>
      </c>
      <c r="BD107" s="248">
        <f t="shared" si="44"/>
        <v>0</v>
      </c>
      <c r="BE107" s="249">
        <f t="shared" si="44"/>
        <v>0</v>
      </c>
      <c r="BF107" s="248">
        <f t="shared" si="44"/>
        <v>110.5</v>
      </c>
      <c r="BG107" s="248">
        <f t="shared" si="44"/>
        <v>110.5</v>
      </c>
      <c r="BH107" s="248">
        <f t="shared" si="44"/>
        <v>0</v>
      </c>
      <c r="BI107" s="248">
        <f t="shared" si="44"/>
        <v>0</v>
      </c>
      <c r="BJ107" s="249">
        <f t="shared" si="44"/>
        <v>0</v>
      </c>
    </row>
    <row r="108" spans="1:62" ht="11.25" customHeight="1">
      <c r="A108" s="252" t="s">
        <v>415</v>
      </c>
      <c r="B108" s="253"/>
      <c r="C108" s="254"/>
      <c r="D108" s="254"/>
      <c r="E108" s="254"/>
      <c r="F108" s="254"/>
      <c r="G108" s="254"/>
      <c r="H108" s="254"/>
      <c r="I108" s="254"/>
      <c r="J108" s="254"/>
      <c r="K108" s="254"/>
      <c r="L108" s="254"/>
      <c r="M108" s="254"/>
      <c r="N108" s="254"/>
      <c r="O108" s="254"/>
      <c r="P108" s="255"/>
      <c r="Q108" s="254"/>
      <c r="R108" s="254"/>
      <c r="S108" s="254"/>
      <c r="T108" s="254"/>
      <c r="U108" s="254"/>
      <c r="V108" s="254"/>
      <c r="W108" s="254"/>
      <c r="X108" s="254"/>
      <c r="Y108" s="254"/>
      <c r="Z108" s="254"/>
      <c r="AA108" s="254"/>
      <c r="AB108" s="306"/>
      <c r="AC108" s="254"/>
      <c r="AD108" s="257"/>
      <c r="AE108" s="257"/>
      <c r="AF108" s="257"/>
      <c r="AG108" s="519"/>
      <c r="AH108" s="526"/>
      <c r="AI108" s="526"/>
      <c r="AJ108" s="526"/>
      <c r="AK108" s="526"/>
      <c r="AL108" s="526"/>
      <c r="AM108" s="526"/>
      <c r="AN108" s="526"/>
      <c r="AO108" s="527"/>
      <c r="AP108" s="527"/>
      <c r="AQ108" s="439"/>
      <c r="AR108" s="439"/>
      <c r="AS108" s="439"/>
      <c r="AT108" s="439"/>
      <c r="AU108" s="587"/>
      <c r="AV108" s="634"/>
      <c r="AW108" s="634"/>
      <c r="AX108" s="634"/>
      <c r="AY108" s="634"/>
      <c r="AZ108" s="635"/>
      <c r="BA108" s="307"/>
      <c r="BB108" s="307"/>
      <c r="BC108" s="307"/>
      <c r="BD108" s="307"/>
      <c r="BE108" s="308"/>
      <c r="BF108" s="307"/>
      <c r="BG108" s="307"/>
      <c r="BH108" s="307"/>
      <c r="BI108" s="307"/>
      <c r="BJ108" s="308"/>
    </row>
    <row r="109" spans="1:62" hidden="1">
      <c r="A109" s="293" t="s">
        <v>416</v>
      </c>
      <c r="B109" s="271">
        <v>7302</v>
      </c>
      <c r="C109" s="327"/>
      <c r="D109" s="327"/>
      <c r="E109" s="327"/>
      <c r="F109" s="327"/>
      <c r="G109" s="327"/>
      <c r="H109" s="327"/>
      <c r="I109" s="327"/>
      <c r="J109" s="327"/>
      <c r="K109" s="327"/>
      <c r="L109" s="327"/>
      <c r="M109" s="327"/>
      <c r="N109" s="327"/>
      <c r="O109" s="327"/>
      <c r="P109" s="328"/>
      <c r="Q109" s="327"/>
      <c r="R109" s="327"/>
      <c r="S109" s="327"/>
      <c r="T109" s="327"/>
      <c r="U109" s="327"/>
      <c r="V109" s="327"/>
      <c r="W109" s="327"/>
      <c r="X109" s="327"/>
      <c r="Y109" s="327"/>
      <c r="Z109" s="327"/>
      <c r="AA109" s="327"/>
      <c r="AB109" s="329"/>
      <c r="AC109" s="327"/>
      <c r="AD109" s="265"/>
      <c r="AE109" s="265"/>
      <c r="AF109" s="265"/>
      <c r="AG109" s="521"/>
      <c r="AH109" s="528"/>
      <c r="AI109" s="528"/>
      <c r="AJ109" s="528"/>
      <c r="AK109" s="528"/>
      <c r="AL109" s="528"/>
      <c r="AM109" s="528"/>
      <c r="AN109" s="528"/>
      <c r="AO109" s="529"/>
      <c r="AP109" s="529"/>
      <c r="AQ109" s="486"/>
      <c r="AR109" s="486"/>
      <c r="AS109" s="486"/>
      <c r="AT109" s="486"/>
      <c r="AU109" s="588"/>
      <c r="AV109" s="636"/>
      <c r="AW109" s="636"/>
      <c r="AX109" s="636"/>
      <c r="AY109" s="636"/>
      <c r="AZ109" s="631"/>
      <c r="BA109" s="310"/>
      <c r="BB109" s="310"/>
      <c r="BC109" s="310"/>
      <c r="BD109" s="310"/>
      <c r="BE109" s="311"/>
      <c r="BF109" s="310"/>
      <c r="BG109" s="310"/>
      <c r="BH109" s="310"/>
      <c r="BI109" s="310"/>
      <c r="BJ109" s="311"/>
    </row>
    <row r="110" spans="1:62" ht="184.5" customHeight="1">
      <c r="A110" s="837" t="s">
        <v>153</v>
      </c>
      <c r="B110" s="701">
        <v>7304</v>
      </c>
      <c r="C110" s="557" t="s">
        <v>155</v>
      </c>
      <c r="D110" s="102" t="s">
        <v>156</v>
      </c>
      <c r="E110" s="101" t="s">
        <v>157</v>
      </c>
      <c r="F110" s="690" t="s">
        <v>103</v>
      </c>
      <c r="G110" s="347"/>
      <c r="H110" s="347"/>
      <c r="I110" s="357" t="s">
        <v>425</v>
      </c>
      <c r="J110" s="347"/>
      <c r="K110" s="347"/>
      <c r="L110" s="347"/>
      <c r="M110" s="690" t="s">
        <v>34</v>
      </c>
      <c r="N110" s="358"/>
      <c r="O110" s="358"/>
      <c r="P110" s="359">
        <v>30</v>
      </c>
      <c r="Q110" s="347"/>
      <c r="R110" s="347"/>
      <c r="S110" s="347"/>
      <c r="T110" s="347"/>
      <c r="U110" s="347"/>
      <c r="V110" s="347"/>
      <c r="W110" s="567" t="s">
        <v>158</v>
      </c>
      <c r="X110" s="275" t="s">
        <v>159</v>
      </c>
      <c r="Y110" s="275" t="s">
        <v>160</v>
      </c>
      <c r="Z110" s="707" t="s">
        <v>58</v>
      </c>
      <c r="AA110" s="287" t="s">
        <v>418</v>
      </c>
      <c r="AB110" s="305" t="s">
        <v>36</v>
      </c>
      <c r="AC110" s="275"/>
      <c r="AD110" s="280" t="s">
        <v>411</v>
      </c>
      <c r="AE110" s="280" t="s">
        <v>274</v>
      </c>
      <c r="AF110" s="280" t="s">
        <v>266</v>
      </c>
      <c r="AG110" s="523">
        <f>AI110</f>
        <v>98.2</v>
      </c>
      <c r="AH110" s="523">
        <f>AJ110</f>
        <v>98.2</v>
      </c>
      <c r="AI110" s="523">
        <v>98.2</v>
      </c>
      <c r="AJ110" s="523">
        <v>98.2</v>
      </c>
      <c r="AK110" s="523"/>
      <c r="AL110" s="523"/>
      <c r="AM110" s="523"/>
      <c r="AN110" s="523"/>
      <c r="AO110" s="530"/>
      <c r="AP110" s="530"/>
      <c r="AQ110" s="282">
        <f>AR110</f>
        <v>100</v>
      </c>
      <c r="AR110" s="269">
        <v>100</v>
      </c>
      <c r="AS110" s="269"/>
      <c r="AT110" s="269"/>
      <c r="AU110" s="270"/>
      <c r="AV110" s="632">
        <f>AW110</f>
        <v>105</v>
      </c>
      <c r="AW110" s="629">
        <v>105</v>
      </c>
      <c r="AX110" s="629"/>
      <c r="AY110" s="629"/>
      <c r="AZ110" s="630"/>
      <c r="BA110" s="281">
        <f>BB110</f>
        <v>107.9</v>
      </c>
      <c r="BB110" s="267">
        <v>107.9</v>
      </c>
      <c r="BC110" s="267"/>
      <c r="BD110" s="267"/>
      <c r="BE110" s="268"/>
      <c r="BF110" s="281">
        <f>BG110</f>
        <v>107.9</v>
      </c>
      <c r="BG110" s="267">
        <v>107.9</v>
      </c>
      <c r="BH110" s="267"/>
      <c r="BI110" s="267"/>
      <c r="BJ110" s="268"/>
    </row>
    <row r="111" spans="1:62">
      <c r="A111" s="838"/>
      <c r="B111" s="703"/>
      <c r="C111" s="275"/>
      <c r="D111" s="275"/>
      <c r="E111" s="275"/>
      <c r="F111" s="691"/>
      <c r="G111" s="347"/>
      <c r="H111" s="347"/>
      <c r="I111" s="357"/>
      <c r="J111" s="347"/>
      <c r="K111" s="347"/>
      <c r="L111" s="347"/>
      <c r="M111" s="691"/>
      <c r="N111" s="358"/>
      <c r="O111" s="358"/>
      <c r="P111" s="359"/>
      <c r="Q111" s="346"/>
      <c r="R111" s="346"/>
      <c r="S111" s="346"/>
      <c r="T111" s="346"/>
      <c r="U111" s="346"/>
      <c r="V111" s="346"/>
      <c r="W111" s="346"/>
      <c r="X111" s="347"/>
      <c r="Y111" s="347"/>
      <c r="Z111" s="708"/>
      <c r="AA111" s="287"/>
      <c r="AB111" s="305"/>
      <c r="AC111" s="275"/>
      <c r="AD111" s="280" t="s">
        <v>411</v>
      </c>
      <c r="AE111" s="280" t="s">
        <v>274</v>
      </c>
      <c r="AF111" s="280" t="s">
        <v>272</v>
      </c>
      <c r="AG111" s="523">
        <v>0</v>
      </c>
      <c r="AH111" s="523"/>
      <c r="AI111" s="523">
        <v>0</v>
      </c>
      <c r="AJ111" s="523"/>
      <c r="AK111" s="523"/>
      <c r="AL111" s="523"/>
      <c r="AM111" s="523"/>
      <c r="AN111" s="523"/>
      <c r="AO111" s="530"/>
      <c r="AP111" s="530"/>
      <c r="AQ111" s="282">
        <f>AR111</f>
        <v>3.6</v>
      </c>
      <c r="AR111" s="269">
        <v>3.6</v>
      </c>
      <c r="AS111" s="269"/>
      <c r="AT111" s="269"/>
      <c r="AU111" s="270"/>
      <c r="AV111" s="632">
        <f>AW111</f>
        <v>0.7</v>
      </c>
      <c r="AW111" s="629">
        <v>0.7</v>
      </c>
      <c r="AX111" s="629"/>
      <c r="AY111" s="629"/>
      <c r="AZ111" s="630"/>
      <c r="BA111" s="281">
        <f>BB111</f>
        <v>2.6</v>
      </c>
      <c r="BB111" s="267">
        <v>2.6</v>
      </c>
      <c r="BC111" s="267"/>
      <c r="BD111" s="267"/>
      <c r="BE111" s="268"/>
      <c r="BF111" s="281">
        <f>BG111</f>
        <v>2.6</v>
      </c>
      <c r="BG111" s="267">
        <v>2.6</v>
      </c>
      <c r="BH111" s="267"/>
      <c r="BI111" s="267"/>
      <c r="BJ111" s="268"/>
    </row>
    <row r="112" spans="1:62" s="251" customFormat="1" ht="25.5" customHeight="1">
      <c r="A112" s="360" t="s">
        <v>108</v>
      </c>
      <c r="B112" s="361">
        <v>7400</v>
      </c>
      <c r="C112" s="362"/>
      <c r="D112" s="362"/>
      <c r="E112" s="362"/>
      <c r="F112" s="362"/>
      <c r="G112" s="362"/>
      <c r="H112" s="362"/>
      <c r="I112" s="363"/>
      <c r="J112" s="362"/>
      <c r="K112" s="362"/>
      <c r="L112" s="362"/>
      <c r="M112" s="362"/>
      <c r="N112" s="364"/>
      <c r="O112" s="364"/>
      <c r="P112" s="365"/>
      <c r="Q112" s="366"/>
      <c r="R112" s="366"/>
      <c r="S112" s="366"/>
      <c r="T112" s="366"/>
      <c r="U112" s="366"/>
      <c r="V112" s="366"/>
      <c r="W112" s="366"/>
      <c r="X112" s="362"/>
      <c r="Y112" s="362"/>
      <c r="Z112" s="367"/>
      <c r="AA112" s="368"/>
      <c r="AB112" s="369"/>
      <c r="AC112" s="362"/>
      <c r="AD112" s="370"/>
      <c r="AE112" s="370"/>
      <c r="AF112" s="370"/>
      <c r="AG112" s="518">
        <f t="shared" ref="AG112:AT112" si="45">AG114+AG115</f>
        <v>0</v>
      </c>
      <c r="AH112" s="518"/>
      <c r="AI112" s="518">
        <f t="shared" si="45"/>
        <v>0</v>
      </c>
      <c r="AJ112" s="518"/>
      <c r="AK112" s="518">
        <f t="shared" si="45"/>
        <v>0</v>
      </c>
      <c r="AL112" s="518"/>
      <c r="AM112" s="518">
        <f t="shared" si="45"/>
        <v>0</v>
      </c>
      <c r="AN112" s="518"/>
      <c r="AO112" s="525">
        <f>AO114+AO115</f>
        <v>0</v>
      </c>
      <c r="AP112" s="525"/>
      <c r="AQ112" s="250">
        <f t="shared" si="45"/>
        <v>0</v>
      </c>
      <c r="AR112" s="250">
        <f t="shared" si="45"/>
        <v>0</v>
      </c>
      <c r="AS112" s="250">
        <f t="shared" si="45"/>
        <v>0</v>
      </c>
      <c r="AT112" s="250">
        <f t="shared" si="45"/>
        <v>0</v>
      </c>
      <c r="AU112" s="326">
        <f t="shared" ref="AU112:AZ112" si="46">AU114+AU115</f>
        <v>0</v>
      </c>
      <c r="AV112" s="626">
        <f t="shared" si="46"/>
        <v>0</v>
      </c>
      <c r="AW112" s="626">
        <f t="shared" si="46"/>
        <v>0</v>
      </c>
      <c r="AX112" s="626">
        <f t="shared" si="46"/>
        <v>0</v>
      </c>
      <c r="AY112" s="626">
        <f t="shared" si="46"/>
        <v>0</v>
      </c>
      <c r="AZ112" s="638">
        <f t="shared" si="46"/>
        <v>0</v>
      </c>
      <c r="BA112" s="248">
        <f t="shared" ref="BA112:BJ112" si="47">BA114+BA115</f>
        <v>0</v>
      </c>
      <c r="BB112" s="248">
        <f t="shared" si="47"/>
        <v>0</v>
      </c>
      <c r="BC112" s="248">
        <f t="shared" si="47"/>
        <v>0</v>
      </c>
      <c r="BD112" s="248">
        <f t="shared" si="47"/>
        <v>0</v>
      </c>
      <c r="BE112" s="249">
        <f t="shared" si="47"/>
        <v>0</v>
      </c>
      <c r="BF112" s="248">
        <f t="shared" si="47"/>
        <v>0</v>
      </c>
      <c r="BG112" s="248">
        <f t="shared" si="47"/>
        <v>0</v>
      </c>
      <c r="BH112" s="248">
        <f t="shared" si="47"/>
        <v>0</v>
      </c>
      <c r="BI112" s="248">
        <f t="shared" si="47"/>
        <v>0</v>
      </c>
      <c r="BJ112" s="249">
        <f t="shared" si="47"/>
        <v>0</v>
      </c>
    </row>
    <row r="113" spans="1:62" hidden="1">
      <c r="A113" s="252" t="s">
        <v>415</v>
      </c>
      <c r="B113" s="253"/>
      <c r="C113" s="254"/>
      <c r="D113" s="254"/>
      <c r="E113" s="254"/>
      <c r="F113" s="254"/>
      <c r="G113" s="254"/>
      <c r="H113" s="254"/>
      <c r="I113" s="254"/>
      <c r="J113" s="254"/>
      <c r="K113" s="254"/>
      <c r="L113" s="254"/>
      <c r="M113" s="254"/>
      <c r="N113" s="254"/>
      <c r="O113" s="254"/>
      <c r="P113" s="255"/>
      <c r="Q113" s="254"/>
      <c r="R113" s="254"/>
      <c r="S113" s="254"/>
      <c r="T113" s="254"/>
      <c r="U113" s="254"/>
      <c r="V113" s="254"/>
      <c r="W113" s="254"/>
      <c r="X113" s="254"/>
      <c r="Y113" s="254"/>
      <c r="Z113" s="254"/>
      <c r="AA113" s="254"/>
      <c r="AB113" s="306"/>
      <c r="AC113" s="254"/>
      <c r="AD113" s="257"/>
      <c r="AE113" s="257"/>
      <c r="AF113" s="257"/>
      <c r="AG113" s="519"/>
      <c r="AH113" s="526"/>
      <c r="AI113" s="526"/>
      <c r="AJ113" s="526"/>
      <c r="AK113" s="526"/>
      <c r="AL113" s="526"/>
      <c r="AM113" s="526"/>
      <c r="AN113" s="526"/>
      <c r="AO113" s="527"/>
      <c r="AP113" s="527"/>
      <c r="AQ113" s="439"/>
      <c r="AR113" s="439"/>
      <c r="AS113" s="439"/>
      <c r="AT113" s="439"/>
      <c r="AU113" s="587"/>
      <c r="AV113" s="634"/>
      <c r="AW113" s="634"/>
      <c r="AX113" s="634"/>
      <c r="AY113" s="634"/>
      <c r="AZ113" s="635"/>
      <c r="BA113" s="307"/>
      <c r="BB113" s="307"/>
      <c r="BC113" s="307"/>
      <c r="BD113" s="307"/>
      <c r="BE113" s="308"/>
      <c r="BF113" s="307"/>
      <c r="BG113" s="307"/>
      <c r="BH113" s="307"/>
      <c r="BI113" s="307"/>
      <c r="BJ113" s="308"/>
    </row>
    <row r="114" spans="1:62" hidden="1">
      <c r="A114" s="293" t="s">
        <v>416</v>
      </c>
      <c r="B114" s="271">
        <v>7401</v>
      </c>
      <c r="C114" s="327"/>
      <c r="D114" s="327"/>
      <c r="E114" s="327"/>
      <c r="F114" s="327"/>
      <c r="G114" s="327"/>
      <c r="H114" s="327"/>
      <c r="I114" s="327"/>
      <c r="J114" s="327"/>
      <c r="K114" s="327"/>
      <c r="L114" s="327"/>
      <c r="M114" s="327"/>
      <c r="N114" s="327"/>
      <c r="O114" s="327"/>
      <c r="P114" s="328"/>
      <c r="Q114" s="327"/>
      <c r="R114" s="327"/>
      <c r="S114" s="327"/>
      <c r="T114" s="327"/>
      <c r="U114" s="327"/>
      <c r="V114" s="327"/>
      <c r="W114" s="327"/>
      <c r="X114" s="327"/>
      <c r="Y114" s="327"/>
      <c r="Z114" s="327"/>
      <c r="AA114" s="327"/>
      <c r="AB114" s="329"/>
      <c r="AC114" s="327"/>
      <c r="AD114" s="265"/>
      <c r="AE114" s="265"/>
      <c r="AF114" s="265"/>
      <c r="AG114" s="521"/>
      <c r="AH114" s="528"/>
      <c r="AI114" s="528"/>
      <c r="AJ114" s="528"/>
      <c r="AK114" s="528"/>
      <c r="AL114" s="528"/>
      <c r="AM114" s="528"/>
      <c r="AN114" s="528"/>
      <c r="AO114" s="529"/>
      <c r="AP114" s="529"/>
      <c r="AQ114" s="486"/>
      <c r="AR114" s="486"/>
      <c r="AS114" s="486"/>
      <c r="AT114" s="486"/>
      <c r="AU114" s="588"/>
      <c r="AV114" s="636"/>
      <c r="AW114" s="636"/>
      <c r="AX114" s="636"/>
      <c r="AY114" s="636"/>
      <c r="AZ114" s="631"/>
      <c r="BA114" s="310"/>
      <c r="BB114" s="310"/>
      <c r="BC114" s="310"/>
      <c r="BD114" s="310"/>
      <c r="BE114" s="311"/>
      <c r="BF114" s="310"/>
      <c r="BG114" s="310"/>
      <c r="BH114" s="310"/>
      <c r="BI114" s="310"/>
      <c r="BJ114" s="311"/>
    </row>
    <row r="115" spans="1:62" ht="139.5" customHeight="1">
      <c r="A115" s="293" t="s">
        <v>361</v>
      </c>
      <c r="B115" s="271">
        <v>7454</v>
      </c>
      <c r="C115" s="57" t="s">
        <v>161</v>
      </c>
      <c r="D115" s="57" t="s">
        <v>162</v>
      </c>
      <c r="E115" s="57" t="s">
        <v>163</v>
      </c>
      <c r="F115" s="58"/>
      <c r="G115" s="58"/>
      <c r="H115" s="58"/>
      <c r="I115" s="58"/>
      <c r="J115" s="58"/>
      <c r="K115" s="58"/>
      <c r="L115" s="58"/>
      <c r="M115" s="63" t="s">
        <v>342</v>
      </c>
      <c r="N115" s="65" t="s">
        <v>284</v>
      </c>
      <c r="O115" s="59" t="s">
        <v>343</v>
      </c>
      <c r="P115" s="58">
        <v>17</v>
      </c>
      <c r="Q115" s="58"/>
      <c r="R115" s="58"/>
      <c r="S115" s="58"/>
      <c r="T115" s="58"/>
      <c r="U115" s="58"/>
      <c r="V115" s="58"/>
      <c r="W115" s="57" t="s">
        <v>344</v>
      </c>
      <c r="X115" s="57" t="s">
        <v>235</v>
      </c>
      <c r="Y115" s="57" t="s">
        <v>469</v>
      </c>
      <c r="Z115" s="304"/>
      <c r="AA115" s="287"/>
      <c r="AB115" s="305"/>
      <c r="AC115" s="275"/>
      <c r="AD115" s="280" t="s">
        <v>483</v>
      </c>
      <c r="AE115" s="280" t="s">
        <v>109</v>
      </c>
      <c r="AF115" s="280" t="s">
        <v>272</v>
      </c>
      <c r="AG115" s="523">
        <f>AK115</f>
        <v>0</v>
      </c>
      <c r="AH115" s="523"/>
      <c r="AI115" s="523"/>
      <c r="AJ115" s="523"/>
      <c r="AK115" s="523">
        <v>0</v>
      </c>
      <c r="AL115" s="523"/>
      <c r="AM115" s="523"/>
      <c r="AN115" s="523"/>
      <c r="AO115" s="530"/>
      <c r="AP115" s="530"/>
      <c r="AQ115" s="282">
        <f>AS115</f>
        <v>0</v>
      </c>
      <c r="AR115" s="269"/>
      <c r="AS115" s="269">
        <v>0</v>
      </c>
      <c r="AT115" s="269"/>
      <c r="AU115" s="270"/>
      <c r="AV115" s="632">
        <f>AX115</f>
        <v>0</v>
      </c>
      <c r="AW115" s="629"/>
      <c r="AX115" s="629">
        <v>0</v>
      </c>
      <c r="AY115" s="629"/>
      <c r="AZ115" s="630"/>
      <c r="BA115" s="281">
        <f>BC115</f>
        <v>0</v>
      </c>
      <c r="BB115" s="267"/>
      <c r="BC115" s="267">
        <v>0</v>
      </c>
      <c r="BD115" s="267"/>
      <c r="BE115" s="268"/>
      <c r="BF115" s="281">
        <f>BH115</f>
        <v>0</v>
      </c>
      <c r="BG115" s="267"/>
      <c r="BH115" s="267">
        <v>0</v>
      </c>
      <c r="BI115" s="267"/>
      <c r="BJ115" s="268"/>
    </row>
    <row r="116" spans="1:62" s="251" customFormat="1" ht="25.5" customHeight="1">
      <c r="A116" s="242" t="s">
        <v>110</v>
      </c>
      <c r="B116" s="243">
        <v>7500</v>
      </c>
      <c r="C116" s="244" t="s">
        <v>234</v>
      </c>
      <c r="D116" s="244" t="s">
        <v>234</v>
      </c>
      <c r="E116" s="244" t="s">
        <v>234</v>
      </c>
      <c r="F116" s="244" t="s">
        <v>234</v>
      </c>
      <c r="G116" s="244" t="s">
        <v>234</v>
      </c>
      <c r="H116" s="244" t="s">
        <v>234</v>
      </c>
      <c r="I116" s="244" t="s">
        <v>234</v>
      </c>
      <c r="J116" s="244" t="s">
        <v>234</v>
      </c>
      <c r="K116" s="244" t="s">
        <v>234</v>
      </c>
      <c r="L116" s="244" t="s">
        <v>234</v>
      </c>
      <c r="M116" s="244" t="s">
        <v>234</v>
      </c>
      <c r="N116" s="244" t="s">
        <v>234</v>
      </c>
      <c r="O116" s="244" t="s">
        <v>234</v>
      </c>
      <c r="P116" s="245" t="s">
        <v>234</v>
      </c>
      <c r="Q116" s="246" t="s">
        <v>234</v>
      </c>
      <c r="R116" s="246" t="s">
        <v>234</v>
      </c>
      <c r="S116" s="246" t="s">
        <v>234</v>
      </c>
      <c r="T116" s="246" t="s">
        <v>234</v>
      </c>
      <c r="U116" s="246" t="s">
        <v>234</v>
      </c>
      <c r="V116" s="246" t="s">
        <v>234</v>
      </c>
      <c r="W116" s="246" t="s">
        <v>234</v>
      </c>
      <c r="X116" s="244" t="s">
        <v>234</v>
      </c>
      <c r="Y116" s="244" t="s">
        <v>234</v>
      </c>
      <c r="Z116" s="244" t="s">
        <v>234</v>
      </c>
      <c r="AA116" s="244" t="s">
        <v>234</v>
      </c>
      <c r="AB116" s="325" t="s">
        <v>234</v>
      </c>
      <c r="AC116" s="244" t="s">
        <v>234</v>
      </c>
      <c r="AD116" s="247" t="s">
        <v>234</v>
      </c>
      <c r="AE116" s="247"/>
      <c r="AF116" s="247"/>
      <c r="AG116" s="518">
        <f t="shared" ref="AG116:AT116" si="48">AG118+AG122</f>
        <v>0</v>
      </c>
      <c r="AH116" s="518"/>
      <c r="AI116" s="518">
        <f t="shared" si="48"/>
        <v>0</v>
      </c>
      <c r="AJ116" s="518"/>
      <c r="AK116" s="518">
        <f t="shared" si="48"/>
        <v>0</v>
      </c>
      <c r="AL116" s="518"/>
      <c r="AM116" s="518">
        <f t="shared" si="48"/>
        <v>0</v>
      </c>
      <c r="AN116" s="518"/>
      <c r="AO116" s="525">
        <f>AO118+AO122</f>
        <v>0</v>
      </c>
      <c r="AP116" s="525"/>
      <c r="AQ116" s="250">
        <f t="shared" si="48"/>
        <v>0</v>
      </c>
      <c r="AR116" s="250">
        <f t="shared" si="48"/>
        <v>0</v>
      </c>
      <c r="AS116" s="250">
        <f t="shared" si="48"/>
        <v>0</v>
      </c>
      <c r="AT116" s="250">
        <f t="shared" si="48"/>
        <v>0</v>
      </c>
      <c r="AU116" s="326">
        <f t="shared" ref="AU116:AZ116" si="49">AU118+AU122</f>
        <v>0</v>
      </c>
      <c r="AV116" s="626">
        <f t="shared" si="49"/>
        <v>0</v>
      </c>
      <c r="AW116" s="626">
        <f t="shared" si="49"/>
        <v>0</v>
      </c>
      <c r="AX116" s="626">
        <f t="shared" si="49"/>
        <v>0</v>
      </c>
      <c r="AY116" s="626">
        <f t="shared" si="49"/>
        <v>0</v>
      </c>
      <c r="AZ116" s="638">
        <f t="shared" si="49"/>
        <v>0</v>
      </c>
      <c r="BA116" s="248">
        <f t="shared" ref="BA116:BJ116" si="50">BA118+BA122</f>
        <v>0</v>
      </c>
      <c r="BB116" s="248">
        <f t="shared" si="50"/>
        <v>0</v>
      </c>
      <c r="BC116" s="248">
        <f t="shared" si="50"/>
        <v>0</v>
      </c>
      <c r="BD116" s="248">
        <f t="shared" si="50"/>
        <v>0</v>
      </c>
      <c r="BE116" s="249">
        <f t="shared" si="50"/>
        <v>0</v>
      </c>
      <c r="BF116" s="248">
        <f t="shared" si="50"/>
        <v>0</v>
      </c>
      <c r="BG116" s="248">
        <f t="shared" si="50"/>
        <v>0</v>
      </c>
      <c r="BH116" s="248">
        <f t="shared" si="50"/>
        <v>0</v>
      </c>
      <c r="BI116" s="248">
        <f t="shared" si="50"/>
        <v>0</v>
      </c>
      <c r="BJ116" s="249">
        <f t="shared" si="50"/>
        <v>0</v>
      </c>
    </row>
    <row r="117" spans="1:62" ht="11.25" customHeight="1">
      <c r="A117" s="252" t="s">
        <v>415</v>
      </c>
      <c r="B117" s="253"/>
      <c r="C117" s="254"/>
      <c r="D117" s="254"/>
      <c r="E117" s="254"/>
      <c r="F117" s="254"/>
      <c r="G117" s="254"/>
      <c r="H117" s="254"/>
      <c r="I117" s="254"/>
      <c r="J117" s="254"/>
      <c r="K117" s="254"/>
      <c r="L117" s="254"/>
      <c r="M117" s="254"/>
      <c r="N117" s="254"/>
      <c r="O117" s="254"/>
      <c r="P117" s="255"/>
      <c r="Q117" s="254"/>
      <c r="R117" s="254"/>
      <c r="S117" s="254"/>
      <c r="T117" s="254"/>
      <c r="U117" s="254"/>
      <c r="V117" s="254"/>
      <c r="W117" s="254"/>
      <c r="X117" s="254"/>
      <c r="Y117" s="254"/>
      <c r="Z117" s="254"/>
      <c r="AA117" s="254"/>
      <c r="AB117" s="306"/>
      <c r="AC117" s="254"/>
      <c r="AD117" s="257"/>
      <c r="AE117" s="257"/>
      <c r="AF117" s="257"/>
      <c r="AG117" s="519"/>
      <c r="AH117" s="526"/>
      <c r="AI117" s="526"/>
      <c r="AJ117" s="526"/>
      <c r="AK117" s="526"/>
      <c r="AL117" s="526"/>
      <c r="AM117" s="526"/>
      <c r="AN117" s="526"/>
      <c r="AO117" s="527"/>
      <c r="AP117" s="527"/>
      <c r="AQ117" s="439"/>
      <c r="AR117" s="439"/>
      <c r="AS117" s="439"/>
      <c r="AT117" s="439"/>
      <c r="AU117" s="587"/>
      <c r="AV117" s="634"/>
      <c r="AW117" s="634"/>
      <c r="AX117" s="634"/>
      <c r="AY117" s="634"/>
      <c r="AZ117" s="635"/>
      <c r="BA117" s="307"/>
      <c r="BB117" s="307"/>
      <c r="BC117" s="307"/>
      <c r="BD117" s="307"/>
      <c r="BE117" s="308"/>
      <c r="BF117" s="307"/>
      <c r="BG117" s="307"/>
      <c r="BH117" s="307"/>
      <c r="BI117" s="307"/>
      <c r="BJ117" s="308"/>
    </row>
    <row r="118" spans="1:62" hidden="1">
      <c r="A118" s="293" t="s">
        <v>416</v>
      </c>
      <c r="B118" s="271"/>
      <c r="C118" s="327"/>
      <c r="D118" s="327"/>
      <c r="E118" s="327"/>
      <c r="F118" s="327"/>
      <c r="G118" s="327"/>
      <c r="H118" s="327"/>
      <c r="I118" s="327"/>
      <c r="J118" s="327"/>
      <c r="K118" s="327"/>
      <c r="L118" s="327"/>
      <c r="M118" s="327"/>
      <c r="N118" s="327"/>
      <c r="O118" s="327"/>
      <c r="P118" s="328"/>
      <c r="Q118" s="327"/>
      <c r="R118" s="327"/>
      <c r="S118" s="327"/>
      <c r="T118" s="327"/>
      <c r="U118" s="327"/>
      <c r="V118" s="327"/>
      <c r="W118" s="327"/>
      <c r="X118" s="327"/>
      <c r="Y118" s="327"/>
      <c r="Z118" s="327"/>
      <c r="AA118" s="327"/>
      <c r="AB118" s="329"/>
      <c r="AC118" s="327"/>
      <c r="AD118" s="265"/>
      <c r="AE118" s="265"/>
      <c r="AF118" s="265"/>
      <c r="AG118" s="521"/>
      <c r="AH118" s="528"/>
      <c r="AI118" s="528"/>
      <c r="AJ118" s="528"/>
      <c r="AK118" s="528"/>
      <c r="AL118" s="528"/>
      <c r="AM118" s="528"/>
      <c r="AN118" s="528"/>
      <c r="AO118" s="529"/>
      <c r="AP118" s="529"/>
      <c r="AQ118" s="486"/>
      <c r="AR118" s="486"/>
      <c r="AS118" s="486"/>
      <c r="AT118" s="486"/>
      <c r="AU118" s="588"/>
      <c r="AV118" s="636"/>
      <c r="AW118" s="636"/>
      <c r="AX118" s="636"/>
      <c r="AY118" s="636"/>
      <c r="AZ118" s="631"/>
      <c r="BA118" s="310"/>
      <c r="BB118" s="310"/>
      <c r="BC118" s="310"/>
      <c r="BD118" s="310"/>
      <c r="BE118" s="311"/>
      <c r="BF118" s="310"/>
      <c r="BG118" s="310"/>
      <c r="BH118" s="310"/>
      <c r="BI118" s="310"/>
      <c r="BJ118" s="311"/>
    </row>
    <row r="119" spans="1:62" s="241" customFormat="1" ht="40.5" customHeight="1">
      <c r="A119" s="371" t="s">
        <v>112</v>
      </c>
      <c r="B119" s="372">
        <v>7600</v>
      </c>
      <c r="C119" s="233" t="s">
        <v>234</v>
      </c>
      <c r="D119" s="233" t="s">
        <v>234</v>
      </c>
      <c r="E119" s="233" t="s">
        <v>234</v>
      </c>
      <c r="F119" s="233" t="s">
        <v>234</v>
      </c>
      <c r="G119" s="233" t="s">
        <v>234</v>
      </c>
      <c r="H119" s="233" t="s">
        <v>234</v>
      </c>
      <c r="I119" s="233" t="s">
        <v>234</v>
      </c>
      <c r="J119" s="233" t="s">
        <v>234</v>
      </c>
      <c r="K119" s="233" t="s">
        <v>234</v>
      </c>
      <c r="L119" s="233" t="s">
        <v>234</v>
      </c>
      <c r="M119" s="233" t="s">
        <v>234</v>
      </c>
      <c r="N119" s="233" t="s">
        <v>234</v>
      </c>
      <c r="O119" s="233" t="s">
        <v>234</v>
      </c>
      <c r="P119" s="234" t="s">
        <v>234</v>
      </c>
      <c r="Q119" s="235" t="s">
        <v>234</v>
      </c>
      <c r="R119" s="235" t="s">
        <v>234</v>
      </c>
      <c r="S119" s="235" t="s">
        <v>234</v>
      </c>
      <c r="T119" s="235" t="s">
        <v>234</v>
      </c>
      <c r="U119" s="235" t="s">
        <v>234</v>
      </c>
      <c r="V119" s="235" t="s">
        <v>234</v>
      </c>
      <c r="W119" s="235" t="s">
        <v>234</v>
      </c>
      <c r="X119" s="233" t="s">
        <v>234</v>
      </c>
      <c r="Y119" s="233" t="s">
        <v>234</v>
      </c>
      <c r="Z119" s="233" t="s">
        <v>234</v>
      </c>
      <c r="AA119" s="233" t="s">
        <v>234</v>
      </c>
      <c r="AB119" s="332" t="s">
        <v>234</v>
      </c>
      <c r="AC119" s="233" t="s">
        <v>234</v>
      </c>
      <c r="AD119" s="236" t="s">
        <v>234</v>
      </c>
      <c r="AE119" s="373"/>
      <c r="AF119" s="373"/>
      <c r="AG119" s="538">
        <f t="shared" ref="AG119:AT119" si="51">AG121+AG122</f>
        <v>0</v>
      </c>
      <c r="AH119" s="538"/>
      <c r="AI119" s="538">
        <f t="shared" si="51"/>
        <v>0</v>
      </c>
      <c r="AJ119" s="538"/>
      <c r="AK119" s="538">
        <f t="shared" si="51"/>
        <v>0</v>
      </c>
      <c r="AL119" s="538"/>
      <c r="AM119" s="538">
        <f t="shared" si="51"/>
        <v>0</v>
      </c>
      <c r="AN119" s="538"/>
      <c r="AO119" s="539">
        <f>AO121+AO122</f>
        <v>0</v>
      </c>
      <c r="AP119" s="539"/>
      <c r="AQ119" s="376">
        <f t="shared" si="51"/>
        <v>0</v>
      </c>
      <c r="AR119" s="376">
        <f t="shared" si="51"/>
        <v>0</v>
      </c>
      <c r="AS119" s="376">
        <f t="shared" si="51"/>
        <v>0</v>
      </c>
      <c r="AT119" s="376">
        <f t="shared" si="51"/>
        <v>0</v>
      </c>
      <c r="AU119" s="377">
        <f t="shared" ref="AU119:AZ119" si="52">AU121+AU122</f>
        <v>0</v>
      </c>
      <c r="AV119" s="645">
        <f t="shared" si="52"/>
        <v>0</v>
      </c>
      <c r="AW119" s="645">
        <f t="shared" si="52"/>
        <v>0</v>
      </c>
      <c r="AX119" s="645">
        <f t="shared" si="52"/>
        <v>0</v>
      </c>
      <c r="AY119" s="645">
        <f t="shared" si="52"/>
        <v>0</v>
      </c>
      <c r="AZ119" s="646">
        <f t="shared" si="52"/>
        <v>0</v>
      </c>
      <c r="BA119" s="374">
        <f t="shared" ref="BA119:BJ119" si="53">BA121+BA122</f>
        <v>0</v>
      </c>
      <c r="BB119" s="374">
        <f t="shared" si="53"/>
        <v>0</v>
      </c>
      <c r="BC119" s="374">
        <f t="shared" si="53"/>
        <v>0</v>
      </c>
      <c r="BD119" s="374">
        <f t="shared" si="53"/>
        <v>0</v>
      </c>
      <c r="BE119" s="375">
        <f t="shared" si="53"/>
        <v>0</v>
      </c>
      <c r="BF119" s="374">
        <f t="shared" si="53"/>
        <v>0</v>
      </c>
      <c r="BG119" s="374">
        <f t="shared" si="53"/>
        <v>0</v>
      </c>
      <c r="BH119" s="374">
        <f t="shared" si="53"/>
        <v>0</v>
      </c>
      <c r="BI119" s="374">
        <f t="shared" si="53"/>
        <v>0</v>
      </c>
      <c r="BJ119" s="375">
        <f t="shared" si="53"/>
        <v>0</v>
      </c>
    </row>
    <row r="120" spans="1:62">
      <c r="A120" s="252" t="s">
        <v>415</v>
      </c>
      <c r="B120" s="253"/>
      <c r="C120" s="254"/>
      <c r="D120" s="254"/>
      <c r="E120" s="254"/>
      <c r="F120" s="254"/>
      <c r="G120" s="254"/>
      <c r="H120" s="254"/>
      <c r="I120" s="254"/>
      <c r="J120" s="254"/>
      <c r="K120" s="254"/>
      <c r="L120" s="254"/>
      <c r="M120" s="254"/>
      <c r="N120" s="254"/>
      <c r="O120" s="254"/>
      <c r="P120" s="255"/>
      <c r="Q120" s="254"/>
      <c r="R120" s="254"/>
      <c r="S120" s="254"/>
      <c r="T120" s="254"/>
      <c r="U120" s="254"/>
      <c r="V120" s="254"/>
      <c r="W120" s="254"/>
      <c r="X120" s="254"/>
      <c r="Y120" s="254"/>
      <c r="Z120" s="254"/>
      <c r="AA120" s="254"/>
      <c r="AB120" s="306"/>
      <c r="AC120" s="254"/>
      <c r="AD120" s="257"/>
      <c r="AE120" s="257"/>
      <c r="AF120" s="257"/>
      <c r="AG120" s="519"/>
      <c r="AH120" s="526"/>
      <c r="AI120" s="526"/>
      <c r="AJ120" s="526"/>
      <c r="AK120" s="526"/>
      <c r="AL120" s="526"/>
      <c r="AM120" s="526"/>
      <c r="AN120" s="526"/>
      <c r="AO120" s="527"/>
      <c r="AP120" s="527"/>
      <c r="AQ120" s="439"/>
      <c r="AR120" s="439"/>
      <c r="AS120" s="439"/>
      <c r="AT120" s="439"/>
      <c r="AU120" s="587"/>
      <c r="AV120" s="634"/>
      <c r="AW120" s="634"/>
      <c r="AX120" s="634"/>
      <c r="AY120" s="634"/>
      <c r="AZ120" s="635"/>
      <c r="BA120" s="307"/>
      <c r="BB120" s="307"/>
      <c r="BC120" s="307"/>
      <c r="BD120" s="307"/>
      <c r="BE120" s="308"/>
      <c r="BF120" s="307"/>
      <c r="BG120" s="307"/>
      <c r="BH120" s="307"/>
      <c r="BI120" s="307"/>
      <c r="BJ120" s="308"/>
    </row>
    <row r="121" spans="1:62" ht="1.5" customHeight="1">
      <c r="A121" s="293" t="s">
        <v>416</v>
      </c>
      <c r="B121" s="271">
        <v>7601</v>
      </c>
      <c r="C121" s="327"/>
      <c r="D121" s="327"/>
      <c r="E121" s="327"/>
      <c r="F121" s="327"/>
      <c r="G121" s="327"/>
      <c r="H121" s="327"/>
      <c r="I121" s="327"/>
      <c r="J121" s="327"/>
      <c r="K121" s="327"/>
      <c r="L121" s="327"/>
      <c r="M121" s="327"/>
      <c r="N121" s="327"/>
      <c r="O121" s="327"/>
      <c r="P121" s="328"/>
      <c r="Q121" s="327"/>
      <c r="R121" s="327"/>
      <c r="S121" s="327"/>
      <c r="T121" s="327"/>
      <c r="U121" s="327"/>
      <c r="V121" s="327"/>
      <c r="W121" s="327"/>
      <c r="X121" s="327"/>
      <c r="Y121" s="327"/>
      <c r="Z121" s="327"/>
      <c r="AA121" s="327"/>
      <c r="AB121" s="329"/>
      <c r="AC121" s="327"/>
      <c r="AD121" s="265"/>
      <c r="AE121" s="265"/>
      <c r="AF121" s="265"/>
      <c r="AG121" s="521"/>
      <c r="AH121" s="528"/>
      <c r="AI121" s="528"/>
      <c r="AJ121" s="528"/>
      <c r="AK121" s="528"/>
      <c r="AL121" s="528"/>
      <c r="AM121" s="528"/>
      <c r="AN121" s="528"/>
      <c r="AO121" s="529"/>
      <c r="AP121" s="529"/>
      <c r="AQ121" s="486"/>
      <c r="AR121" s="486"/>
      <c r="AS121" s="486"/>
      <c r="AT121" s="486"/>
      <c r="AU121" s="588"/>
      <c r="AV121" s="636"/>
      <c r="AW121" s="636"/>
      <c r="AX121" s="636"/>
      <c r="AY121" s="636"/>
      <c r="AZ121" s="631"/>
      <c r="BA121" s="310"/>
      <c r="BB121" s="310"/>
      <c r="BC121" s="310"/>
      <c r="BD121" s="310"/>
      <c r="BE121" s="311"/>
      <c r="BF121" s="310"/>
      <c r="BG121" s="310"/>
      <c r="BH121" s="310"/>
      <c r="BI121" s="310"/>
      <c r="BJ121" s="311"/>
    </row>
    <row r="122" spans="1:62" hidden="1">
      <c r="A122" s="273" t="s">
        <v>416</v>
      </c>
      <c r="B122" s="274">
        <v>7602</v>
      </c>
      <c r="C122" s="324"/>
      <c r="D122" s="324"/>
      <c r="E122" s="324"/>
      <c r="F122" s="324"/>
      <c r="G122" s="324"/>
      <c r="H122" s="324"/>
      <c r="I122" s="324"/>
      <c r="J122" s="324"/>
      <c r="K122" s="324"/>
      <c r="L122" s="324"/>
      <c r="M122" s="324"/>
      <c r="N122" s="324"/>
      <c r="O122" s="324"/>
      <c r="P122" s="330"/>
      <c r="Q122" s="324"/>
      <c r="R122" s="324"/>
      <c r="S122" s="324"/>
      <c r="T122" s="324"/>
      <c r="U122" s="324"/>
      <c r="V122" s="324"/>
      <c r="W122" s="324"/>
      <c r="X122" s="324"/>
      <c r="Y122" s="324"/>
      <c r="Z122" s="324"/>
      <c r="AA122" s="324"/>
      <c r="AB122" s="331"/>
      <c r="AC122" s="324"/>
      <c r="AD122" s="280"/>
      <c r="AE122" s="280"/>
      <c r="AF122" s="280"/>
      <c r="AG122" s="523"/>
      <c r="AH122" s="523"/>
      <c r="AI122" s="523"/>
      <c r="AJ122" s="523"/>
      <c r="AK122" s="523"/>
      <c r="AL122" s="523"/>
      <c r="AM122" s="523"/>
      <c r="AN122" s="523"/>
      <c r="AO122" s="530"/>
      <c r="AP122" s="530"/>
      <c r="AQ122" s="282"/>
      <c r="AR122" s="269"/>
      <c r="AS122" s="269"/>
      <c r="AT122" s="269"/>
      <c r="AU122" s="270"/>
      <c r="AV122" s="632"/>
      <c r="AW122" s="629"/>
      <c r="AX122" s="629"/>
      <c r="AY122" s="629"/>
      <c r="AZ122" s="630"/>
      <c r="BA122" s="281"/>
      <c r="BB122" s="267"/>
      <c r="BC122" s="267"/>
      <c r="BD122" s="267"/>
      <c r="BE122" s="268"/>
      <c r="BF122" s="281"/>
      <c r="BG122" s="267"/>
      <c r="BH122" s="267"/>
      <c r="BI122" s="267"/>
      <c r="BJ122" s="268"/>
    </row>
    <row r="123" spans="1:62" s="241" customFormat="1" ht="67.5" customHeight="1">
      <c r="A123" s="231" t="s">
        <v>113</v>
      </c>
      <c r="B123" s="232">
        <v>7700</v>
      </c>
      <c r="C123" s="233" t="s">
        <v>234</v>
      </c>
      <c r="D123" s="233" t="s">
        <v>234</v>
      </c>
      <c r="E123" s="233" t="s">
        <v>234</v>
      </c>
      <c r="F123" s="233" t="s">
        <v>234</v>
      </c>
      <c r="G123" s="233" t="s">
        <v>234</v>
      </c>
      <c r="H123" s="233" t="s">
        <v>234</v>
      </c>
      <c r="I123" s="233" t="s">
        <v>234</v>
      </c>
      <c r="J123" s="233" t="s">
        <v>234</v>
      </c>
      <c r="K123" s="233" t="s">
        <v>234</v>
      </c>
      <c r="L123" s="233" t="s">
        <v>234</v>
      </c>
      <c r="M123" s="233" t="s">
        <v>234</v>
      </c>
      <c r="N123" s="233" t="s">
        <v>234</v>
      </c>
      <c r="O123" s="233" t="s">
        <v>234</v>
      </c>
      <c r="P123" s="234" t="s">
        <v>234</v>
      </c>
      <c r="Q123" s="235" t="s">
        <v>234</v>
      </c>
      <c r="R123" s="235" t="s">
        <v>234</v>
      </c>
      <c r="S123" s="235" t="s">
        <v>234</v>
      </c>
      <c r="T123" s="235" t="s">
        <v>234</v>
      </c>
      <c r="U123" s="235" t="s">
        <v>234</v>
      </c>
      <c r="V123" s="235" t="s">
        <v>234</v>
      </c>
      <c r="W123" s="235" t="s">
        <v>234</v>
      </c>
      <c r="X123" s="233" t="s">
        <v>234</v>
      </c>
      <c r="Y123" s="233" t="s">
        <v>234</v>
      </c>
      <c r="Z123" s="233" t="s">
        <v>234</v>
      </c>
      <c r="AA123" s="233" t="s">
        <v>234</v>
      </c>
      <c r="AB123" s="332" t="s">
        <v>234</v>
      </c>
      <c r="AC123" s="233" t="s">
        <v>234</v>
      </c>
      <c r="AD123" s="236" t="s">
        <v>234</v>
      </c>
      <c r="AE123" s="236"/>
      <c r="AF123" s="236"/>
      <c r="AG123" s="516">
        <f t="shared" ref="AG123:AT123" si="54">AG124+AG125</f>
        <v>453.7</v>
      </c>
      <c r="AH123" s="516">
        <f t="shared" si="54"/>
        <v>453.7</v>
      </c>
      <c r="AI123" s="516">
        <f t="shared" si="54"/>
        <v>0</v>
      </c>
      <c r="AJ123" s="516"/>
      <c r="AK123" s="516">
        <f t="shared" si="54"/>
        <v>0</v>
      </c>
      <c r="AL123" s="516"/>
      <c r="AM123" s="516">
        <f t="shared" si="54"/>
        <v>0</v>
      </c>
      <c r="AN123" s="516"/>
      <c r="AO123" s="517">
        <f>AO124+AO125</f>
        <v>453.7</v>
      </c>
      <c r="AP123" s="517">
        <f>AP124+AP125</f>
        <v>453.7</v>
      </c>
      <c r="AQ123" s="239">
        <f t="shared" si="54"/>
        <v>462.6</v>
      </c>
      <c r="AR123" s="239">
        <f t="shared" si="54"/>
        <v>0</v>
      </c>
      <c r="AS123" s="239">
        <f t="shared" si="54"/>
        <v>0</v>
      </c>
      <c r="AT123" s="239">
        <f t="shared" si="54"/>
        <v>0</v>
      </c>
      <c r="AU123" s="240">
        <f t="shared" ref="AU123:AZ123" si="55">AU124+AU125</f>
        <v>462.6</v>
      </c>
      <c r="AV123" s="624">
        <f t="shared" si="55"/>
        <v>462.6</v>
      </c>
      <c r="AW123" s="624">
        <f t="shared" si="55"/>
        <v>0</v>
      </c>
      <c r="AX123" s="624">
        <f t="shared" si="55"/>
        <v>0</v>
      </c>
      <c r="AY123" s="624">
        <f t="shared" si="55"/>
        <v>0</v>
      </c>
      <c r="AZ123" s="625">
        <f t="shared" si="55"/>
        <v>462.6</v>
      </c>
      <c r="BA123" s="237">
        <f t="shared" ref="BA123:BJ123" si="56">BA124+BA125</f>
        <v>462.6</v>
      </c>
      <c r="BB123" s="237">
        <f t="shared" si="56"/>
        <v>0</v>
      </c>
      <c r="BC123" s="237">
        <f t="shared" si="56"/>
        <v>0</v>
      </c>
      <c r="BD123" s="237">
        <f t="shared" si="56"/>
        <v>0</v>
      </c>
      <c r="BE123" s="238">
        <f t="shared" si="56"/>
        <v>462.6</v>
      </c>
      <c r="BF123" s="237">
        <f t="shared" si="56"/>
        <v>462.6</v>
      </c>
      <c r="BG123" s="237">
        <f t="shared" si="56"/>
        <v>0</v>
      </c>
      <c r="BH123" s="237">
        <f t="shared" si="56"/>
        <v>0</v>
      </c>
      <c r="BI123" s="237">
        <f t="shared" si="56"/>
        <v>0</v>
      </c>
      <c r="BJ123" s="238">
        <f t="shared" si="56"/>
        <v>462.6</v>
      </c>
    </row>
    <row r="124" spans="1:62" s="251" customFormat="1" ht="38.25" customHeight="1">
      <c r="A124" s="242" t="s">
        <v>114</v>
      </c>
      <c r="B124" s="243">
        <v>7701</v>
      </c>
      <c r="C124" s="244" t="s">
        <v>234</v>
      </c>
      <c r="D124" s="244" t="s">
        <v>234</v>
      </c>
      <c r="E124" s="244" t="s">
        <v>234</v>
      </c>
      <c r="F124" s="244" t="s">
        <v>234</v>
      </c>
      <c r="G124" s="244" t="s">
        <v>234</v>
      </c>
      <c r="H124" s="244" t="s">
        <v>234</v>
      </c>
      <c r="I124" s="244" t="s">
        <v>234</v>
      </c>
      <c r="J124" s="244" t="s">
        <v>234</v>
      </c>
      <c r="K124" s="244" t="s">
        <v>234</v>
      </c>
      <c r="L124" s="244" t="s">
        <v>234</v>
      </c>
      <c r="M124" s="244" t="s">
        <v>234</v>
      </c>
      <c r="N124" s="244" t="s">
        <v>234</v>
      </c>
      <c r="O124" s="244" t="s">
        <v>234</v>
      </c>
      <c r="P124" s="245" t="s">
        <v>234</v>
      </c>
      <c r="Q124" s="246" t="s">
        <v>234</v>
      </c>
      <c r="R124" s="246" t="s">
        <v>234</v>
      </c>
      <c r="S124" s="246" t="s">
        <v>234</v>
      </c>
      <c r="T124" s="246" t="s">
        <v>234</v>
      </c>
      <c r="U124" s="246" t="s">
        <v>234</v>
      </c>
      <c r="V124" s="246" t="s">
        <v>234</v>
      </c>
      <c r="W124" s="246" t="s">
        <v>234</v>
      </c>
      <c r="X124" s="244" t="s">
        <v>234</v>
      </c>
      <c r="Y124" s="244" t="s">
        <v>234</v>
      </c>
      <c r="Z124" s="244" t="s">
        <v>234</v>
      </c>
      <c r="AA124" s="244" t="s">
        <v>234</v>
      </c>
      <c r="AB124" s="325" t="s">
        <v>234</v>
      </c>
      <c r="AC124" s="244" t="s">
        <v>234</v>
      </c>
      <c r="AD124" s="247" t="s">
        <v>234</v>
      </c>
      <c r="AE124" s="247"/>
      <c r="AF124" s="247"/>
      <c r="AG124" s="518"/>
      <c r="AH124" s="518"/>
      <c r="AI124" s="518"/>
      <c r="AJ124" s="518"/>
      <c r="AK124" s="518"/>
      <c r="AL124" s="518"/>
      <c r="AM124" s="518"/>
      <c r="AN124" s="518"/>
      <c r="AO124" s="525"/>
      <c r="AP124" s="525"/>
      <c r="AQ124" s="250"/>
      <c r="AR124" s="618"/>
      <c r="AS124" s="618"/>
      <c r="AT124" s="618"/>
      <c r="AU124" s="619"/>
      <c r="AV124" s="626"/>
      <c r="AW124" s="647"/>
      <c r="AX124" s="647"/>
      <c r="AY124" s="647"/>
      <c r="AZ124" s="648"/>
      <c r="BA124" s="248"/>
      <c r="BB124" s="378"/>
      <c r="BC124" s="378"/>
      <c r="BD124" s="378"/>
      <c r="BE124" s="379"/>
      <c r="BF124" s="248"/>
      <c r="BG124" s="378"/>
      <c r="BH124" s="378"/>
      <c r="BI124" s="378"/>
      <c r="BJ124" s="379"/>
    </row>
    <row r="125" spans="1:62" s="251" customFormat="1" ht="27" customHeight="1">
      <c r="A125" s="242" t="s">
        <v>115</v>
      </c>
      <c r="B125" s="243">
        <v>7800</v>
      </c>
      <c r="C125" s="244" t="s">
        <v>234</v>
      </c>
      <c r="D125" s="244" t="s">
        <v>234</v>
      </c>
      <c r="E125" s="244" t="s">
        <v>234</v>
      </c>
      <c r="F125" s="244" t="s">
        <v>234</v>
      </c>
      <c r="G125" s="244" t="s">
        <v>234</v>
      </c>
      <c r="H125" s="244" t="s">
        <v>234</v>
      </c>
      <c r="I125" s="244" t="s">
        <v>234</v>
      </c>
      <c r="J125" s="244" t="s">
        <v>234</v>
      </c>
      <c r="K125" s="244" t="s">
        <v>234</v>
      </c>
      <c r="L125" s="244" t="s">
        <v>234</v>
      </c>
      <c r="M125" s="244" t="s">
        <v>234</v>
      </c>
      <c r="N125" s="244" t="s">
        <v>234</v>
      </c>
      <c r="O125" s="244" t="s">
        <v>234</v>
      </c>
      <c r="P125" s="245" t="s">
        <v>234</v>
      </c>
      <c r="Q125" s="246" t="s">
        <v>234</v>
      </c>
      <c r="R125" s="246" t="s">
        <v>234</v>
      </c>
      <c r="S125" s="246" t="s">
        <v>234</v>
      </c>
      <c r="T125" s="246" t="s">
        <v>234</v>
      </c>
      <c r="U125" s="246" t="s">
        <v>234</v>
      </c>
      <c r="V125" s="246" t="s">
        <v>234</v>
      </c>
      <c r="W125" s="246" t="s">
        <v>234</v>
      </c>
      <c r="X125" s="244" t="s">
        <v>234</v>
      </c>
      <c r="Y125" s="244" t="s">
        <v>234</v>
      </c>
      <c r="Z125" s="244" t="s">
        <v>234</v>
      </c>
      <c r="AA125" s="244" t="s">
        <v>234</v>
      </c>
      <c r="AB125" s="325" t="s">
        <v>234</v>
      </c>
      <c r="AC125" s="244" t="s">
        <v>234</v>
      </c>
      <c r="AD125" s="247" t="s">
        <v>234</v>
      </c>
      <c r="AE125" s="247"/>
      <c r="AF125" s="247"/>
      <c r="AG125" s="518">
        <f t="shared" ref="AG125:AT125" si="57">AG126+AG131</f>
        <v>453.7</v>
      </c>
      <c r="AH125" s="518">
        <f t="shared" si="57"/>
        <v>453.7</v>
      </c>
      <c r="AI125" s="518">
        <f t="shared" si="57"/>
        <v>0</v>
      </c>
      <c r="AJ125" s="518"/>
      <c r="AK125" s="518">
        <f t="shared" si="57"/>
        <v>0</v>
      </c>
      <c r="AL125" s="518"/>
      <c r="AM125" s="518">
        <f t="shared" si="57"/>
        <v>0</v>
      </c>
      <c r="AN125" s="518"/>
      <c r="AO125" s="525">
        <f>AO126+AO131</f>
        <v>453.7</v>
      </c>
      <c r="AP125" s="525">
        <f>AP126+AP131</f>
        <v>453.7</v>
      </c>
      <c r="AQ125" s="250">
        <f t="shared" si="57"/>
        <v>462.6</v>
      </c>
      <c r="AR125" s="250">
        <f t="shared" si="57"/>
        <v>0</v>
      </c>
      <c r="AS125" s="250">
        <f t="shared" si="57"/>
        <v>0</v>
      </c>
      <c r="AT125" s="250">
        <f t="shared" si="57"/>
        <v>0</v>
      </c>
      <c r="AU125" s="326">
        <f t="shared" ref="AU125:AZ125" si="58">AU126+AU131</f>
        <v>462.6</v>
      </c>
      <c r="AV125" s="626">
        <f t="shared" si="58"/>
        <v>462.6</v>
      </c>
      <c r="AW125" s="626">
        <f t="shared" si="58"/>
        <v>0</v>
      </c>
      <c r="AX125" s="626">
        <f t="shared" si="58"/>
        <v>0</v>
      </c>
      <c r="AY125" s="626">
        <f t="shared" si="58"/>
        <v>0</v>
      </c>
      <c r="AZ125" s="638">
        <f t="shared" si="58"/>
        <v>462.6</v>
      </c>
      <c r="BA125" s="248">
        <f t="shared" ref="BA125:BJ125" si="59">BA126+BA131</f>
        <v>462.6</v>
      </c>
      <c r="BB125" s="248">
        <f t="shared" si="59"/>
        <v>0</v>
      </c>
      <c r="BC125" s="248">
        <f t="shared" si="59"/>
        <v>0</v>
      </c>
      <c r="BD125" s="248">
        <f t="shared" si="59"/>
        <v>0</v>
      </c>
      <c r="BE125" s="249">
        <f t="shared" si="59"/>
        <v>462.6</v>
      </c>
      <c r="BF125" s="248">
        <f t="shared" si="59"/>
        <v>462.6</v>
      </c>
      <c r="BG125" s="248">
        <f t="shared" si="59"/>
        <v>0</v>
      </c>
      <c r="BH125" s="248">
        <f t="shared" si="59"/>
        <v>0</v>
      </c>
      <c r="BI125" s="248">
        <f t="shared" si="59"/>
        <v>0</v>
      </c>
      <c r="BJ125" s="249">
        <f t="shared" si="59"/>
        <v>462.6</v>
      </c>
    </row>
    <row r="126" spans="1:62" ht="113.25" customHeight="1">
      <c r="A126" s="273" t="s">
        <v>170</v>
      </c>
      <c r="B126" s="274">
        <v>7801</v>
      </c>
      <c r="C126" s="380" t="s">
        <v>234</v>
      </c>
      <c r="D126" s="380" t="s">
        <v>234</v>
      </c>
      <c r="E126" s="380" t="s">
        <v>234</v>
      </c>
      <c r="F126" s="380" t="s">
        <v>234</v>
      </c>
      <c r="G126" s="380" t="s">
        <v>234</v>
      </c>
      <c r="H126" s="380" t="s">
        <v>234</v>
      </c>
      <c r="I126" s="380" t="s">
        <v>234</v>
      </c>
      <c r="J126" s="380" t="s">
        <v>234</v>
      </c>
      <c r="K126" s="380" t="s">
        <v>234</v>
      </c>
      <c r="L126" s="380" t="s">
        <v>234</v>
      </c>
      <c r="M126" s="380" t="s">
        <v>234</v>
      </c>
      <c r="N126" s="380" t="s">
        <v>234</v>
      </c>
      <c r="O126" s="380" t="s">
        <v>234</v>
      </c>
      <c r="P126" s="381" t="s">
        <v>234</v>
      </c>
      <c r="Q126" s="382" t="s">
        <v>234</v>
      </c>
      <c r="R126" s="382" t="s">
        <v>234</v>
      </c>
      <c r="S126" s="382" t="s">
        <v>234</v>
      </c>
      <c r="T126" s="382" t="s">
        <v>234</v>
      </c>
      <c r="U126" s="382" t="s">
        <v>234</v>
      </c>
      <c r="V126" s="382" t="s">
        <v>234</v>
      </c>
      <c r="W126" s="382" t="s">
        <v>234</v>
      </c>
      <c r="X126" s="380" t="s">
        <v>234</v>
      </c>
      <c r="Y126" s="380" t="s">
        <v>234</v>
      </c>
      <c r="Z126" s="380" t="s">
        <v>234</v>
      </c>
      <c r="AA126" s="380" t="s">
        <v>234</v>
      </c>
      <c r="AB126" s="383" t="s">
        <v>234</v>
      </c>
      <c r="AC126" s="380" t="s">
        <v>234</v>
      </c>
      <c r="AD126" s="384" t="s">
        <v>234</v>
      </c>
      <c r="AE126" s="384"/>
      <c r="AF126" s="384"/>
      <c r="AG126" s="523">
        <f t="shared" ref="AG126:AU126" si="60">AG128+AG129+AG130</f>
        <v>453.7</v>
      </c>
      <c r="AH126" s="523">
        <f t="shared" si="60"/>
        <v>453.7</v>
      </c>
      <c r="AI126" s="523">
        <f t="shared" si="60"/>
        <v>0</v>
      </c>
      <c r="AJ126" s="523"/>
      <c r="AK126" s="523">
        <f t="shared" si="60"/>
        <v>0</v>
      </c>
      <c r="AL126" s="523"/>
      <c r="AM126" s="523">
        <f t="shared" si="60"/>
        <v>0</v>
      </c>
      <c r="AN126" s="523"/>
      <c r="AO126" s="523">
        <f t="shared" si="60"/>
        <v>453.7</v>
      </c>
      <c r="AP126" s="523">
        <f t="shared" si="60"/>
        <v>453.7</v>
      </c>
      <c r="AQ126" s="282">
        <f t="shared" si="60"/>
        <v>462.6</v>
      </c>
      <c r="AR126" s="282">
        <f t="shared" si="60"/>
        <v>0</v>
      </c>
      <c r="AS126" s="282">
        <f t="shared" si="60"/>
        <v>0</v>
      </c>
      <c r="AT126" s="282">
        <f t="shared" si="60"/>
        <v>0</v>
      </c>
      <c r="AU126" s="282">
        <f t="shared" si="60"/>
        <v>462.6</v>
      </c>
      <c r="AV126" s="632">
        <f t="shared" ref="AV126:BE126" si="61">AV128+AV129+AV130</f>
        <v>462.6</v>
      </c>
      <c r="AW126" s="632">
        <f t="shared" si="61"/>
        <v>0</v>
      </c>
      <c r="AX126" s="632">
        <f t="shared" si="61"/>
        <v>0</v>
      </c>
      <c r="AY126" s="632">
        <f t="shared" si="61"/>
        <v>0</v>
      </c>
      <c r="AZ126" s="632">
        <f t="shared" si="61"/>
        <v>462.6</v>
      </c>
      <c r="BA126" s="281">
        <f t="shared" si="61"/>
        <v>462.6</v>
      </c>
      <c r="BB126" s="281">
        <f t="shared" si="61"/>
        <v>0</v>
      </c>
      <c r="BC126" s="281">
        <f t="shared" si="61"/>
        <v>0</v>
      </c>
      <c r="BD126" s="281">
        <f t="shared" si="61"/>
        <v>0</v>
      </c>
      <c r="BE126" s="281">
        <f t="shared" si="61"/>
        <v>462.6</v>
      </c>
      <c r="BF126" s="281">
        <f>BF128+BF129+BF130</f>
        <v>462.6</v>
      </c>
      <c r="BG126" s="281">
        <f>BG128+BG129+BG130</f>
        <v>0</v>
      </c>
      <c r="BH126" s="281">
        <f>BH128+BH129+BH130</f>
        <v>0</v>
      </c>
      <c r="BI126" s="281">
        <f>BI128+BI129+BI130</f>
        <v>0</v>
      </c>
      <c r="BJ126" s="281">
        <f>BJ128+BJ129+BJ130</f>
        <v>462.6</v>
      </c>
    </row>
    <row r="127" spans="1:62" ht="12.75" customHeight="1">
      <c r="A127" s="252" t="s">
        <v>415</v>
      </c>
      <c r="B127" s="253"/>
      <c r="C127" s="254"/>
      <c r="D127" s="254"/>
      <c r="E127" s="254"/>
      <c r="F127" s="254"/>
      <c r="G127" s="254"/>
      <c r="H127" s="254"/>
      <c r="I127" s="254"/>
      <c r="J127" s="254"/>
      <c r="K127" s="254"/>
      <c r="L127" s="254"/>
      <c r="M127" s="254"/>
      <c r="N127" s="254"/>
      <c r="O127" s="254"/>
      <c r="P127" s="255"/>
      <c r="Q127" s="254"/>
      <c r="R127" s="254"/>
      <c r="S127" s="254"/>
      <c r="T127" s="254"/>
      <c r="U127" s="254"/>
      <c r="V127" s="254"/>
      <c r="W127" s="254"/>
      <c r="X127" s="254"/>
      <c r="Y127" s="254"/>
      <c r="Z127" s="254"/>
      <c r="AA127" s="254"/>
      <c r="AB127" s="306"/>
      <c r="AC127" s="254"/>
      <c r="AD127" s="257"/>
      <c r="AE127" s="257"/>
      <c r="AF127" s="257"/>
      <c r="AG127" s="519"/>
      <c r="AH127" s="526"/>
      <c r="AI127" s="526"/>
      <c r="AJ127" s="526"/>
      <c r="AK127" s="526"/>
      <c r="AL127" s="526"/>
      <c r="AM127" s="526"/>
      <c r="AN127" s="526"/>
      <c r="AO127" s="527"/>
      <c r="AP127" s="527"/>
      <c r="AQ127" s="439"/>
      <c r="AR127" s="439"/>
      <c r="AS127" s="439"/>
      <c r="AT127" s="439"/>
      <c r="AU127" s="587"/>
      <c r="AV127" s="634"/>
      <c r="AW127" s="634"/>
      <c r="AX127" s="634"/>
      <c r="AY127" s="634"/>
      <c r="AZ127" s="635"/>
      <c r="BA127" s="307"/>
      <c r="BB127" s="307"/>
      <c r="BC127" s="307"/>
      <c r="BD127" s="307"/>
      <c r="BE127" s="308"/>
      <c r="BF127" s="307"/>
      <c r="BG127" s="307"/>
      <c r="BH127" s="307"/>
      <c r="BI127" s="307"/>
      <c r="BJ127" s="308"/>
    </row>
    <row r="128" spans="1:62" ht="0.75" hidden="1" customHeight="1">
      <c r="A128" s="293" t="s">
        <v>416</v>
      </c>
      <c r="B128" s="271">
        <v>7802</v>
      </c>
      <c r="C128" s="327"/>
      <c r="D128" s="327"/>
      <c r="E128" s="327"/>
      <c r="F128" s="327"/>
      <c r="G128" s="327"/>
      <c r="H128" s="327"/>
      <c r="I128" s="327"/>
      <c r="J128" s="327"/>
      <c r="K128" s="327"/>
      <c r="L128" s="327"/>
      <c r="M128" s="327"/>
      <c r="N128" s="327"/>
      <c r="O128" s="327"/>
      <c r="P128" s="328"/>
      <c r="Q128" s="327"/>
      <c r="R128" s="327"/>
      <c r="S128" s="327"/>
      <c r="T128" s="327"/>
      <c r="U128" s="327"/>
      <c r="V128" s="327"/>
      <c r="W128" s="327"/>
      <c r="X128" s="327"/>
      <c r="Y128" s="327"/>
      <c r="Z128" s="327"/>
      <c r="AA128" s="327"/>
      <c r="AB128" s="329"/>
      <c r="AC128" s="327"/>
      <c r="AD128" s="265"/>
      <c r="AE128" s="265"/>
      <c r="AF128" s="265"/>
      <c r="AG128" s="521"/>
      <c r="AH128" s="528"/>
      <c r="AI128" s="528"/>
      <c r="AJ128" s="528"/>
      <c r="AK128" s="528"/>
      <c r="AL128" s="528"/>
      <c r="AM128" s="528"/>
      <c r="AN128" s="528"/>
      <c r="AO128" s="529"/>
      <c r="AP128" s="529"/>
      <c r="AQ128" s="486"/>
      <c r="AR128" s="486"/>
      <c r="AS128" s="486"/>
      <c r="AT128" s="486"/>
      <c r="AU128" s="588"/>
      <c r="AV128" s="636"/>
      <c r="AW128" s="636"/>
      <c r="AX128" s="636"/>
      <c r="AY128" s="636"/>
      <c r="AZ128" s="631"/>
      <c r="BA128" s="310"/>
      <c r="BB128" s="310"/>
      <c r="BC128" s="310"/>
      <c r="BD128" s="310"/>
      <c r="BE128" s="311"/>
      <c r="BF128" s="310"/>
      <c r="BG128" s="310"/>
      <c r="BH128" s="310"/>
      <c r="BI128" s="310"/>
      <c r="BJ128" s="311"/>
    </row>
    <row r="129" spans="1:62" ht="84.75" customHeight="1">
      <c r="A129" s="694" t="s">
        <v>164</v>
      </c>
      <c r="B129" s="701">
        <v>7803</v>
      </c>
      <c r="C129" s="696" t="s">
        <v>452</v>
      </c>
      <c r="D129" s="57" t="s">
        <v>237</v>
      </c>
      <c r="E129" s="57" t="s">
        <v>122</v>
      </c>
      <c r="F129" s="324"/>
      <c r="G129" s="324"/>
      <c r="H129" s="324"/>
      <c r="I129" s="385"/>
      <c r="J129" s="324"/>
      <c r="K129" s="324"/>
      <c r="L129" s="324"/>
      <c r="M129" s="262" t="s">
        <v>171</v>
      </c>
      <c r="N129" s="386"/>
      <c r="O129" s="386"/>
      <c r="P129" s="386">
        <v>10</v>
      </c>
      <c r="Q129" s="324"/>
      <c r="R129" s="324"/>
      <c r="S129" s="324"/>
      <c r="T129" s="324"/>
      <c r="U129" s="324"/>
      <c r="V129" s="324"/>
      <c r="W129" s="707" t="s">
        <v>172</v>
      </c>
      <c r="X129" s="292" t="s">
        <v>173</v>
      </c>
      <c r="Y129" s="842" t="s">
        <v>174</v>
      </c>
      <c r="Z129" s="690" t="s">
        <v>49</v>
      </c>
      <c r="AA129" s="275" t="s">
        <v>284</v>
      </c>
      <c r="AB129" s="279" t="s">
        <v>50</v>
      </c>
      <c r="AC129" s="275"/>
      <c r="AD129" s="280" t="s">
        <v>486</v>
      </c>
      <c r="AE129" s="280" t="s">
        <v>264</v>
      </c>
      <c r="AF129" s="280" t="s">
        <v>276</v>
      </c>
      <c r="AG129" s="523"/>
      <c r="AH129" s="523"/>
      <c r="AI129" s="523"/>
      <c r="AJ129" s="523"/>
      <c r="AK129" s="523"/>
      <c r="AL129" s="523"/>
      <c r="AM129" s="523"/>
      <c r="AN129" s="523"/>
      <c r="AO129" s="530">
        <f t="shared" ref="AO129:AP135" si="62">AG129-AI129-AK129-AM129</f>
        <v>0</v>
      </c>
      <c r="AP129" s="530"/>
      <c r="AQ129" s="282"/>
      <c r="AR129" s="269"/>
      <c r="AS129" s="269"/>
      <c r="AT129" s="269"/>
      <c r="AU129" s="270">
        <f t="shared" ref="AU129:AU135" si="63">AQ129-AR129-AS129-AT129</f>
        <v>0</v>
      </c>
      <c r="AV129" s="632"/>
      <c r="AW129" s="629"/>
      <c r="AX129" s="629"/>
      <c r="AY129" s="629"/>
      <c r="AZ129" s="630">
        <f t="shared" ref="AZ129:AZ135" si="64">AV129-AW129-AX129-AY129</f>
        <v>0</v>
      </c>
      <c r="BA129" s="281"/>
      <c r="BB129" s="267"/>
      <c r="BC129" s="267"/>
      <c r="BD129" s="267"/>
      <c r="BE129" s="268">
        <f t="shared" ref="BE129:BE135" si="65">BA129-BB129-BC129-BD129</f>
        <v>0</v>
      </c>
      <c r="BF129" s="281"/>
      <c r="BG129" s="267"/>
      <c r="BH129" s="267"/>
      <c r="BI129" s="267"/>
      <c r="BJ129" s="268">
        <f t="shared" ref="BJ129:BJ135" si="66">BF129-BG129-BH129-BI129</f>
        <v>0</v>
      </c>
    </row>
    <row r="130" spans="1:62" ht="15.75" customHeight="1">
      <c r="A130" s="695"/>
      <c r="B130" s="703"/>
      <c r="C130" s="697"/>
      <c r="D130" s="12"/>
      <c r="E130" s="12"/>
      <c r="F130" s="324"/>
      <c r="G130" s="324"/>
      <c r="H130" s="324"/>
      <c r="I130" s="385"/>
      <c r="J130" s="324"/>
      <c r="K130" s="324"/>
      <c r="L130" s="324"/>
      <c r="M130" s="262"/>
      <c r="N130" s="386"/>
      <c r="O130" s="386"/>
      <c r="P130" s="386"/>
      <c r="Q130" s="327"/>
      <c r="R130" s="327"/>
      <c r="S130" s="327"/>
      <c r="T130" s="327"/>
      <c r="U130" s="327"/>
      <c r="V130" s="327"/>
      <c r="W130" s="708"/>
      <c r="X130" s="292"/>
      <c r="Y130" s="843"/>
      <c r="Z130" s="691"/>
      <c r="AA130" s="275"/>
      <c r="AB130" s="279"/>
      <c r="AC130" s="275"/>
      <c r="AD130" s="280" t="s">
        <v>486</v>
      </c>
      <c r="AE130" s="280" t="s">
        <v>17</v>
      </c>
      <c r="AF130" s="280" t="s">
        <v>276</v>
      </c>
      <c r="AG130" s="523">
        <v>453.7</v>
      </c>
      <c r="AH130" s="523">
        <v>453.7</v>
      </c>
      <c r="AI130" s="523"/>
      <c r="AJ130" s="523"/>
      <c r="AK130" s="523"/>
      <c r="AL130" s="523"/>
      <c r="AM130" s="523"/>
      <c r="AN130" s="523"/>
      <c r="AO130" s="530">
        <f t="shared" si="62"/>
        <v>453.7</v>
      </c>
      <c r="AP130" s="530">
        <f t="shared" si="62"/>
        <v>453.7</v>
      </c>
      <c r="AQ130" s="282">
        <v>462.6</v>
      </c>
      <c r="AR130" s="269"/>
      <c r="AS130" s="269"/>
      <c r="AT130" s="269"/>
      <c r="AU130" s="270">
        <f t="shared" si="63"/>
        <v>462.6</v>
      </c>
      <c r="AV130" s="632">
        <v>462.6</v>
      </c>
      <c r="AW130" s="629"/>
      <c r="AX130" s="629"/>
      <c r="AY130" s="629"/>
      <c r="AZ130" s="630">
        <f t="shared" si="64"/>
        <v>462.6</v>
      </c>
      <c r="BA130" s="281">
        <v>462.6</v>
      </c>
      <c r="BB130" s="267"/>
      <c r="BC130" s="267"/>
      <c r="BD130" s="267"/>
      <c r="BE130" s="268">
        <f t="shared" si="65"/>
        <v>462.6</v>
      </c>
      <c r="BF130" s="281">
        <v>462.6</v>
      </c>
      <c r="BG130" s="267"/>
      <c r="BH130" s="267"/>
      <c r="BI130" s="267"/>
      <c r="BJ130" s="268">
        <f t="shared" si="66"/>
        <v>462.6</v>
      </c>
    </row>
    <row r="131" spans="1:62" ht="25.5" customHeight="1">
      <c r="A131" s="273" t="s">
        <v>188</v>
      </c>
      <c r="B131" s="274">
        <v>7900</v>
      </c>
      <c r="C131" s="380" t="s">
        <v>234</v>
      </c>
      <c r="D131" s="380" t="s">
        <v>234</v>
      </c>
      <c r="E131" s="380" t="s">
        <v>234</v>
      </c>
      <c r="F131" s="380" t="s">
        <v>234</v>
      </c>
      <c r="G131" s="380" t="s">
        <v>234</v>
      </c>
      <c r="H131" s="380" t="s">
        <v>234</v>
      </c>
      <c r="I131" s="380" t="s">
        <v>234</v>
      </c>
      <c r="J131" s="380" t="s">
        <v>234</v>
      </c>
      <c r="K131" s="380" t="s">
        <v>234</v>
      </c>
      <c r="L131" s="380" t="s">
        <v>234</v>
      </c>
      <c r="M131" s="380" t="s">
        <v>234</v>
      </c>
      <c r="N131" s="380" t="s">
        <v>234</v>
      </c>
      <c r="O131" s="380" t="s">
        <v>234</v>
      </c>
      <c r="P131" s="381" t="s">
        <v>234</v>
      </c>
      <c r="Q131" s="382" t="s">
        <v>234</v>
      </c>
      <c r="R131" s="382" t="s">
        <v>234</v>
      </c>
      <c r="S131" s="382" t="s">
        <v>234</v>
      </c>
      <c r="T131" s="382" t="s">
        <v>234</v>
      </c>
      <c r="U131" s="382" t="s">
        <v>234</v>
      </c>
      <c r="V131" s="382" t="s">
        <v>234</v>
      </c>
      <c r="W131" s="382" t="s">
        <v>234</v>
      </c>
      <c r="X131" s="380" t="s">
        <v>234</v>
      </c>
      <c r="Y131" s="380" t="s">
        <v>234</v>
      </c>
      <c r="Z131" s="380" t="s">
        <v>234</v>
      </c>
      <c r="AA131" s="380" t="s">
        <v>234</v>
      </c>
      <c r="AB131" s="383" t="s">
        <v>234</v>
      </c>
      <c r="AC131" s="380" t="s">
        <v>234</v>
      </c>
      <c r="AD131" s="384" t="s">
        <v>234</v>
      </c>
      <c r="AE131" s="384"/>
      <c r="AF131" s="384"/>
      <c r="AG131" s="523">
        <f t="shared" ref="AG131:AT131" si="67">AG133+AG134</f>
        <v>0</v>
      </c>
      <c r="AH131" s="523"/>
      <c r="AI131" s="523">
        <f t="shared" si="67"/>
        <v>0</v>
      </c>
      <c r="AJ131" s="523"/>
      <c r="AK131" s="523">
        <f t="shared" si="67"/>
        <v>0</v>
      </c>
      <c r="AL131" s="523"/>
      <c r="AM131" s="523">
        <f t="shared" si="67"/>
        <v>0</v>
      </c>
      <c r="AN131" s="523"/>
      <c r="AO131" s="530">
        <f t="shared" si="62"/>
        <v>0</v>
      </c>
      <c r="AP131" s="530"/>
      <c r="AQ131" s="282">
        <f t="shared" si="67"/>
        <v>0</v>
      </c>
      <c r="AR131" s="282">
        <f t="shared" si="67"/>
        <v>0</v>
      </c>
      <c r="AS131" s="282">
        <f t="shared" si="67"/>
        <v>0</v>
      </c>
      <c r="AT131" s="282">
        <f t="shared" si="67"/>
        <v>0</v>
      </c>
      <c r="AU131" s="270">
        <f t="shared" si="63"/>
        <v>0</v>
      </c>
      <c r="AV131" s="632">
        <f>AV133+AV134</f>
        <v>0</v>
      </c>
      <c r="AW131" s="632">
        <f>AW133+AW134</f>
        <v>0</v>
      </c>
      <c r="AX131" s="632">
        <f>AX133+AX134</f>
        <v>0</v>
      </c>
      <c r="AY131" s="632">
        <f>AY133+AY134</f>
        <v>0</v>
      </c>
      <c r="AZ131" s="630">
        <f t="shared" si="64"/>
        <v>0</v>
      </c>
      <c r="BA131" s="281">
        <f>BA133+BA134</f>
        <v>0</v>
      </c>
      <c r="BB131" s="281">
        <f>BB133+BB134</f>
        <v>0</v>
      </c>
      <c r="BC131" s="281">
        <f>BC133+BC134</f>
        <v>0</v>
      </c>
      <c r="BD131" s="281">
        <f>BD133+BD134</f>
        <v>0</v>
      </c>
      <c r="BE131" s="268">
        <f t="shared" si="65"/>
        <v>0</v>
      </c>
      <c r="BF131" s="281">
        <f>BF133+BF134</f>
        <v>0</v>
      </c>
      <c r="BG131" s="281">
        <f>BG133+BG134</f>
        <v>0</v>
      </c>
      <c r="BH131" s="281">
        <f>BH133+BH134</f>
        <v>0</v>
      </c>
      <c r="BI131" s="281">
        <f>BI133+BI134</f>
        <v>0</v>
      </c>
      <c r="BJ131" s="268">
        <f t="shared" si="66"/>
        <v>0</v>
      </c>
    </row>
    <row r="132" spans="1:62" ht="0.75" customHeight="1">
      <c r="A132" s="252" t="s">
        <v>415</v>
      </c>
      <c r="B132" s="253"/>
      <c r="C132" s="254"/>
      <c r="D132" s="254"/>
      <c r="E132" s="254"/>
      <c r="F132" s="254"/>
      <c r="G132" s="254"/>
      <c r="H132" s="254"/>
      <c r="I132" s="254"/>
      <c r="J132" s="254"/>
      <c r="K132" s="254"/>
      <c r="L132" s="254"/>
      <c r="M132" s="254"/>
      <c r="N132" s="254"/>
      <c r="O132" s="254"/>
      <c r="P132" s="255"/>
      <c r="Q132" s="254"/>
      <c r="R132" s="254"/>
      <c r="S132" s="254"/>
      <c r="T132" s="254"/>
      <c r="U132" s="254"/>
      <c r="V132" s="254"/>
      <c r="W132" s="254"/>
      <c r="X132" s="254"/>
      <c r="Y132" s="254"/>
      <c r="Z132" s="254"/>
      <c r="AA132" s="254"/>
      <c r="AB132" s="306"/>
      <c r="AC132" s="254"/>
      <c r="AD132" s="257"/>
      <c r="AE132" s="257"/>
      <c r="AF132" s="257"/>
      <c r="AG132" s="519"/>
      <c r="AH132" s="526"/>
      <c r="AI132" s="526"/>
      <c r="AJ132" s="526"/>
      <c r="AK132" s="526"/>
      <c r="AL132" s="526"/>
      <c r="AM132" s="526"/>
      <c r="AN132" s="526"/>
      <c r="AO132" s="530">
        <f t="shared" si="62"/>
        <v>0</v>
      </c>
      <c r="AP132" s="527"/>
      <c r="AQ132" s="439"/>
      <c r="AR132" s="439"/>
      <c r="AS132" s="439"/>
      <c r="AT132" s="439"/>
      <c r="AU132" s="270">
        <f t="shared" si="63"/>
        <v>0</v>
      </c>
      <c r="AV132" s="634"/>
      <c r="AW132" s="634"/>
      <c r="AX132" s="634"/>
      <c r="AY132" s="634"/>
      <c r="AZ132" s="630">
        <f t="shared" si="64"/>
        <v>0</v>
      </c>
      <c r="BA132" s="307"/>
      <c r="BB132" s="307"/>
      <c r="BC132" s="307"/>
      <c r="BD132" s="307"/>
      <c r="BE132" s="268">
        <f t="shared" si="65"/>
        <v>0</v>
      </c>
      <c r="BF132" s="307"/>
      <c r="BG132" s="307"/>
      <c r="BH132" s="307"/>
      <c r="BI132" s="307"/>
      <c r="BJ132" s="268">
        <f t="shared" si="66"/>
        <v>0</v>
      </c>
    </row>
    <row r="133" spans="1:62" ht="1.5" hidden="1" customHeight="1">
      <c r="A133" s="293" t="s">
        <v>416</v>
      </c>
      <c r="B133" s="271">
        <v>7901</v>
      </c>
      <c r="C133" s="327"/>
      <c r="D133" s="327"/>
      <c r="E133" s="327"/>
      <c r="F133" s="327"/>
      <c r="G133" s="327"/>
      <c r="H133" s="327"/>
      <c r="I133" s="327"/>
      <c r="J133" s="327"/>
      <c r="K133" s="327"/>
      <c r="L133" s="327"/>
      <c r="M133" s="327"/>
      <c r="N133" s="327"/>
      <c r="O133" s="327"/>
      <c r="P133" s="328"/>
      <c r="Q133" s="327"/>
      <c r="R133" s="327"/>
      <c r="S133" s="327"/>
      <c r="T133" s="327"/>
      <c r="U133" s="327"/>
      <c r="V133" s="327"/>
      <c r="W133" s="327"/>
      <c r="X133" s="327"/>
      <c r="Y133" s="327"/>
      <c r="Z133" s="327"/>
      <c r="AA133" s="327"/>
      <c r="AB133" s="329"/>
      <c r="AC133" s="327"/>
      <c r="AD133" s="265"/>
      <c r="AE133" s="265"/>
      <c r="AF133" s="265"/>
      <c r="AG133" s="521"/>
      <c r="AH133" s="528"/>
      <c r="AI133" s="528"/>
      <c r="AJ133" s="528"/>
      <c r="AK133" s="528"/>
      <c r="AL133" s="528"/>
      <c r="AM133" s="528"/>
      <c r="AN133" s="528"/>
      <c r="AO133" s="530">
        <f t="shared" si="62"/>
        <v>0</v>
      </c>
      <c r="AP133" s="529"/>
      <c r="AQ133" s="486"/>
      <c r="AR133" s="486"/>
      <c r="AS133" s="486"/>
      <c r="AT133" s="486"/>
      <c r="AU133" s="270">
        <f t="shared" si="63"/>
        <v>0</v>
      </c>
      <c r="AV133" s="636"/>
      <c r="AW133" s="636"/>
      <c r="AX133" s="636"/>
      <c r="AY133" s="636"/>
      <c r="AZ133" s="630">
        <f t="shared" si="64"/>
        <v>0</v>
      </c>
      <c r="BA133" s="310"/>
      <c r="BB133" s="310"/>
      <c r="BC133" s="310"/>
      <c r="BD133" s="310"/>
      <c r="BE133" s="268">
        <f t="shared" si="65"/>
        <v>0</v>
      </c>
      <c r="BF133" s="310"/>
      <c r="BG133" s="310"/>
      <c r="BH133" s="310"/>
      <c r="BI133" s="310"/>
      <c r="BJ133" s="268">
        <f t="shared" si="66"/>
        <v>0</v>
      </c>
    </row>
    <row r="134" spans="1:62" hidden="1">
      <c r="A134" s="388" t="s">
        <v>416</v>
      </c>
      <c r="B134" s="283">
        <v>7902</v>
      </c>
      <c r="C134" s="254"/>
      <c r="D134" s="254"/>
      <c r="E134" s="254"/>
      <c r="F134" s="254"/>
      <c r="G134" s="254"/>
      <c r="H134" s="254"/>
      <c r="I134" s="254"/>
      <c r="J134" s="254"/>
      <c r="K134" s="254"/>
      <c r="L134" s="254"/>
      <c r="M134" s="254"/>
      <c r="N134" s="254"/>
      <c r="O134" s="254"/>
      <c r="P134" s="255"/>
      <c r="Q134" s="254"/>
      <c r="R134" s="254"/>
      <c r="S134" s="254"/>
      <c r="T134" s="254"/>
      <c r="U134" s="254"/>
      <c r="V134" s="254"/>
      <c r="W134" s="254"/>
      <c r="X134" s="254"/>
      <c r="Y134" s="254"/>
      <c r="Z134" s="254"/>
      <c r="AA134" s="254"/>
      <c r="AB134" s="306"/>
      <c r="AC134" s="254"/>
      <c r="AD134" s="257"/>
      <c r="AE134" s="257"/>
      <c r="AF134" s="257"/>
      <c r="AG134" s="519"/>
      <c r="AH134" s="526"/>
      <c r="AI134" s="526"/>
      <c r="AJ134" s="526"/>
      <c r="AK134" s="526"/>
      <c r="AL134" s="526"/>
      <c r="AM134" s="526"/>
      <c r="AN134" s="526"/>
      <c r="AO134" s="530">
        <f t="shared" si="62"/>
        <v>0</v>
      </c>
      <c r="AP134" s="527"/>
      <c r="AQ134" s="439"/>
      <c r="AR134" s="439"/>
      <c r="AS134" s="439"/>
      <c r="AT134" s="439"/>
      <c r="AU134" s="270">
        <f t="shared" si="63"/>
        <v>0</v>
      </c>
      <c r="AV134" s="634"/>
      <c r="AW134" s="634"/>
      <c r="AX134" s="634"/>
      <c r="AY134" s="634"/>
      <c r="AZ134" s="630">
        <f t="shared" si="64"/>
        <v>0</v>
      </c>
      <c r="BA134" s="307"/>
      <c r="BB134" s="307"/>
      <c r="BC134" s="307"/>
      <c r="BD134" s="307"/>
      <c r="BE134" s="268">
        <f t="shared" si="65"/>
        <v>0</v>
      </c>
      <c r="BF134" s="307"/>
      <c r="BG134" s="307"/>
      <c r="BH134" s="307"/>
      <c r="BI134" s="307"/>
      <c r="BJ134" s="268">
        <f t="shared" si="66"/>
        <v>0</v>
      </c>
    </row>
    <row r="135" spans="1:62" s="230" customFormat="1" ht="26.25" customHeight="1" thickBot="1">
      <c r="A135" s="389" t="s">
        <v>176</v>
      </c>
      <c r="B135" s="390">
        <v>8000</v>
      </c>
      <c r="C135" s="391"/>
      <c r="D135" s="391"/>
      <c r="E135" s="391"/>
      <c r="F135" s="391"/>
      <c r="G135" s="391"/>
      <c r="H135" s="391"/>
      <c r="I135" s="391"/>
      <c r="J135" s="391"/>
      <c r="K135" s="391"/>
      <c r="L135" s="391"/>
      <c r="M135" s="391"/>
      <c r="N135" s="391"/>
      <c r="O135" s="391"/>
      <c r="P135" s="392"/>
      <c r="Q135" s="391"/>
      <c r="R135" s="391"/>
      <c r="S135" s="391"/>
      <c r="T135" s="391"/>
      <c r="U135" s="391"/>
      <c r="V135" s="391"/>
      <c r="W135" s="391"/>
      <c r="X135" s="391"/>
      <c r="Y135" s="391"/>
      <c r="Z135" s="391"/>
      <c r="AA135" s="391"/>
      <c r="AB135" s="393"/>
      <c r="AC135" s="391"/>
      <c r="AD135" s="450" t="s">
        <v>177</v>
      </c>
      <c r="AE135" s="450" t="s">
        <v>194</v>
      </c>
      <c r="AF135" s="450" t="s">
        <v>282</v>
      </c>
      <c r="AG135" s="540">
        <v>0</v>
      </c>
      <c r="AH135" s="541"/>
      <c r="AI135" s="541"/>
      <c r="AJ135" s="541"/>
      <c r="AK135" s="541"/>
      <c r="AL135" s="541"/>
      <c r="AM135" s="541"/>
      <c r="AN135" s="669"/>
      <c r="AO135" s="530">
        <f t="shared" si="62"/>
        <v>0</v>
      </c>
      <c r="AP135" s="527"/>
      <c r="AQ135" s="620">
        <v>0</v>
      </c>
      <c r="AR135" s="620"/>
      <c r="AS135" s="620"/>
      <c r="AT135" s="620"/>
      <c r="AU135" s="270">
        <f t="shared" si="63"/>
        <v>0</v>
      </c>
      <c r="AV135" s="649">
        <v>111.8</v>
      </c>
      <c r="AW135" s="649"/>
      <c r="AX135" s="649"/>
      <c r="AY135" s="649"/>
      <c r="AZ135" s="630">
        <f t="shared" si="64"/>
        <v>111.8</v>
      </c>
      <c r="BA135" s="394">
        <v>220.1</v>
      </c>
      <c r="BB135" s="394"/>
      <c r="BC135" s="394"/>
      <c r="BD135" s="394"/>
      <c r="BE135" s="268">
        <f t="shared" si="65"/>
        <v>220.1</v>
      </c>
      <c r="BF135" s="394">
        <v>220.1</v>
      </c>
      <c r="BG135" s="394"/>
      <c r="BH135" s="394"/>
      <c r="BI135" s="394"/>
      <c r="BJ135" s="268">
        <f t="shared" si="66"/>
        <v>220.1</v>
      </c>
    </row>
    <row r="136" spans="1:62" ht="13.5" customHeight="1" thickBot="1">
      <c r="A136" s="395" t="s">
        <v>221</v>
      </c>
      <c r="B136" s="561">
        <v>10100</v>
      </c>
      <c r="C136" s="397" t="s">
        <v>234</v>
      </c>
      <c r="D136" s="397" t="s">
        <v>234</v>
      </c>
      <c r="E136" s="397" t="s">
        <v>234</v>
      </c>
      <c r="F136" s="397" t="s">
        <v>234</v>
      </c>
      <c r="G136" s="397" t="s">
        <v>234</v>
      </c>
      <c r="H136" s="397" t="s">
        <v>234</v>
      </c>
      <c r="I136" s="397" t="s">
        <v>234</v>
      </c>
      <c r="J136" s="397" t="s">
        <v>234</v>
      </c>
      <c r="K136" s="397" t="s">
        <v>234</v>
      </c>
      <c r="L136" s="397" t="s">
        <v>234</v>
      </c>
      <c r="M136" s="397" t="s">
        <v>234</v>
      </c>
      <c r="N136" s="397" t="s">
        <v>234</v>
      </c>
      <c r="O136" s="397" t="s">
        <v>234</v>
      </c>
      <c r="P136" s="398" t="s">
        <v>234</v>
      </c>
      <c r="Q136" s="397" t="s">
        <v>234</v>
      </c>
      <c r="R136" s="397" t="s">
        <v>234</v>
      </c>
      <c r="S136" s="397" t="s">
        <v>234</v>
      </c>
      <c r="T136" s="397" t="s">
        <v>234</v>
      </c>
      <c r="U136" s="397" t="s">
        <v>234</v>
      </c>
      <c r="V136" s="397" t="s">
        <v>234</v>
      </c>
      <c r="W136" s="397" t="s">
        <v>234</v>
      </c>
      <c r="X136" s="397" t="s">
        <v>234</v>
      </c>
      <c r="Y136" s="397" t="s">
        <v>234</v>
      </c>
      <c r="Z136" s="397" t="s">
        <v>234</v>
      </c>
      <c r="AA136" s="397" t="s">
        <v>234</v>
      </c>
      <c r="AB136" s="399" t="s">
        <v>234</v>
      </c>
      <c r="AC136" s="397" t="s">
        <v>234</v>
      </c>
      <c r="AD136" s="400" t="s">
        <v>234</v>
      </c>
      <c r="AE136" s="400"/>
      <c r="AF136" s="400"/>
      <c r="AG136" s="542">
        <f>AG18</f>
        <v>11041.800000000001</v>
      </c>
      <c r="AH136" s="542">
        <f>AH18</f>
        <v>9190.1</v>
      </c>
      <c r="AI136" s="542">
        <f>AI18+AI135</f>
        <v>98.2</v>
      </c>
      <c r="AJ136" s="542">
        <f>AJ18+AJ135</f>
        <v>98.2</v>
      </c>
      <c r="AK136" s="542">
        <f>AK18+AK135</f>
        <v>6578.5</v>
      </c>
      <c r="AL136" s="542">
        <f>AL18+AL135</f>
        <v>5028.2999999999993</v>
      </c>
      <c r="AM136" s="542">
        <f>AM18+AM135</f>
        <v>0</v>
      </c>
      <c r="AN136" s="542"/>
      <c r="AO136" s="543">
        <f>AO18</f>
        <v>4365.1000000000004</v>
      </c>
      <c r="AP136" s="543">
        <f>AP18</f>
        <v>4063.5999999999995</v>
      </c>
      <c r="AQ136" s="403">
        <f>AQ18</f>
        <v>7076.8000000000011</v>
      </c>
      <c r="AR136" s="403">
        <f>AR18+AR135</f>
        <v>893</v>
      </c>
      <c r="AS136" s="403">
        <f>AS18+AS135</f>
        <v>1010.4</v>
      </c>
      <c r="AT136" s="621">
        <f>AT18+AT135</f>
        <v>0</v>
      </c>
      <c r="AU136" s="622">
        <f>AU18+AU135</f>
        <v>5173.4000000000005</v>
      </c>
      <c r="AV136" s="650">
        <f>AV18</f>
        <v>5318.5</v>
      </c>
      <c r="AW136" s="650">
        <f>AW18+AW135</f>
        <v>105.7</v>
      </c>
      <c r="AX136" s="650">
        <f>AX18+AX135</f>
        <v>738.7</v>
      </c>
      <c r="AY136" s="651">
        <f>AY18+AY135</f>
        <v>0</v>
      </c>
      <c r="AZ136" s="652">
        <f>AZ18+AZ135</f>
        <v>4585.9000000000005</v>
      </c>
      <c r="BA136" s="401">
        <f>BA18</f>
        <v>5251.6</v>
      </c>
      <c r="BB136" s="401">
        <f>BB18+BB135</f>
        <v>110.5</v>
      </c>
      <c r="BC136" s="401">
        <f>BC18+BC135</f>
        <v>738.7</v>
      </c>
      <c r="BD136" s="405">
        <f>BD18+BD135</f>
        <v>0</v>
      </c>
      <c r="BE136" s="406">
        <f>BE18+BE135</f>
        <v>4622.5000000000009</v>
      </c>
      <c r="BF136" s="401">
        <f>BF18</f>
        <v>5251.6</v>
      </c>
      <c r="BG136" s="401">
        <f>BG18+BG135</f>
        <v>110.5</v>
      </c>
      <c r="BH136" s="401">
        <f>BH18+BH135</f>
        <v>738.7</v>
      </c>
      <c r="BI136" s="405">
        <f>BI18+BI135</f>
        <v>0</v>
      </c>
      <c r="BJ136" s="406">
        <f>BJ18+BJ135</f>
        <v>4622.5000000000009</v>
      </c>
    </row>
    <row r="137" spans="1:62" ht="33.75" customHeight="1">
      <c r="A137" s="407"/>
      <c r="B137" s="408"/>
      <c r="C137" s="196"/>
      <c r="D137" s="196"/>
      <c r="E137" s="196"/>
      <c r="F137" s="196"/>
      <c r="G137" s="196"/>
      <c r="H137" s="196"/>
      <c r="I137" s="196"/>
      <c r="J137" s="196"/>
      <c r="K137" s="196"/>
      <c r="L137" s="196"/>
      <c r="M137" s="196"/>
      <c r="N137" s="196"/>
      <c r="O137" s="196"/>
      <c r="P137" s="409"/>
      <c r="Q137" s="196"/>
      <c r="R137" s="196"/>
      <c r="S137" s="196"/>
      <c r="T137" s="196"/>
      <c r="U137" s="196"/>
      <c r="V137" s="196"/>
      <c r="W137" s="196"/>
      <c r="X137" s="196"/>
      <c r="Y137" s="196"/>
      <c r="Z137" s="196"/>
      <c r="AA137" s="196"/>
      <c r="AB137" s="196"/>
      <c r="AC137" s="196"/>
      <c r="AD137" s="410"/>
      <c r="AE137" s="410"/>
      <c r="AF137" s="410"/>
      <c r="AG137" s="196"/>
      <c r="AH137" s="196"/>
      <c r="AI137" s="196"/>
      <c r="AJ137" s="196"/>
      <c r="AK137" s="196"/>
      <c r="AL137" s="196"/>
      <c r="AM137" s="196"/>
      <c r="AN137" s="196"/>
      <c r="AO137" s="197"/>
      <c r="AP137" s="197"/>
      <c r="AQ137" s="196"/>
      <c r="AR137" s="196"/>
      <c r="AS137" s="196"/>
      <c r="AT137" s="196"/>
      <c r="AU137" s="197"/>
      <c r="AV137" s="197"/>
      <c r="AW137" s="197"/>
      <c r="AX137" s="197"/>
      <c r="AY137" s="197"/>
      <c r="AZ137" s="197"/>
    </row>
    <row r="138" spans="1:62">
      <c r="A138" s="196"/>
      <c r="B138" s="411"/>
      <c r="C138" s="411"/>
      <c r="D138" s="411"/>
      <c r="E138" s="411"/>
      <c r="F138" s="411"/>
      <c r="G138" s="411"/>
      <c r="H138" s="411"/>
      <c r="I138" s="411"/>
      <c r="J138" s="411"/>
      <c r="K138" s="411"/>
      <c r="L138" s="411"/>
      <c r="M138" s="411"/>
      <c r="N138" s="411"/>
      <c r="O138" s="411"/>
      <c r="P138" s="411"/>
      <c r="Q138" s="411"/>
      <c r="R138" s="411"/>
      <c r="S138" s="411"/>
      <c r="T138" s="411"/>
      <c r="U138" s="411"/>
      <c r="V138" s="411"/>
      <c r="W138" s="411"/>
      <c r="X138" s="411"/>
      <c r="Y138" s="411"/>
      <c r="Z138" s="411"/>
      <c r="AA138" s="411"/>
      <c r="AB138" s="411"/>
      <c r="AC138" s="411"/>
      <c r="AD138" s="411"/>
      <c r="AE138" s="411"/>
      <c r="AF138" s="411"/>
      <c r="AG138" s="197"/>
      <c r="AH138" s="197"/>
      <c r="AI138" s="196"/>
      <c r="AJ138" s="196"/>
      <c r="AK138" s="196"/>
      <c r="AL138" s="196"/>
      <c r="AM138" s="196"/>
      <c r="AN138" s="196"/>
      <c r="AO138" s="197"/>
      <c r="AP138" s="197"/>
      <c r="AQ138" s="196"/>
      <c r="AR138" s="196"/>
      <c r="AS138" s="196"/>
      <c r="AT138" s="196"/>
      <c r="AU138" s="197"/>
      <c r="AV138" s="197"/>
      <c r="AW138" s="197"/>
      <c r="AX138" s="197"/>
      <c r="AY138" s="197"/>
      <c r="AZ138" s="197"/>
    </row>
    <row r="139" spans="1:62" ht="12" customHeight="1">
      <c r="A139" s="196"/>
      <c r="B139" s="706"/>
      <c r="C139" s="706"/>
      <c r="D139" s="706"/>
      <c r="E139" s="706"/>
      <c r="F139" s="706"/>
      <c r="G139" s="706"/>
      <c r="H139" s="706"/>
      <c r="I139" s="706"/>
      <c r="J139" s="706"/>
      <c r="K139" s="706"/>
      <c r="L139" s="706"/>
      <c r="M139" s="706"/>
      <c r="N139" s="706"/>
      <c r="O139" s="706"/>
      <c r="P139" s="706"/>
      <c r="Q139" s="706"/>
      <c r="R139" s="706"/>
      <c r="S139" s="706"/>
      <c r="T139" s="706"/>
      <c r="U139" s="706"/>
      <c r="V139" s="706"/>
      <c r="W139" s="706"/>
      <c r="X139" s="706"/>
      <c r="Y139" s="706"/>
      <c r="Z139" s="706"/>
      <c r="AA139" s="706"/>
      <c r="AB139" s="706"/>
      <c r="AC139" s="706"/>
      <c r="AD139" s="706"/>
      <c r="AE139" s="706"/>
      <c r="AF139" s="706"/>
      <c r="AG139" s="196"/>
      <c r="AH139" s="196"/>
      <c r="AI139" s="196"/>
      <c r="AJ139" s="196"/>
      <c r="AK139" s="196"/>
      <c r="AL139" s="196"/>
      <c r="AM139" s="196"/>
      <c r="AN139" s="196"/>
      <c r="AO139" s="197"/>
      <c r="AP139" s="197"/>
      <c r="AQ139" s="196"/>
      <c r="AR139" s="196"/>
      <c r="AS139" s="196"/>
      <c r="AT139" s="196"/>
      <c r="AU139" s="197"/>
      <c r="AV139" s="197"/>
      <c r="AW139" s="197"/>
      <c r="AX139" s="197"/>
      <c r="AY139" s="197"/>
      <c r="AZ139" s="197"/>
    </row>
    <row r="140" spans="1:62" hidden="1">
      <c r="A140" s="196"/>
      <c r="B140" s="408"/>
      <c r="C140" s="196"/>
      <c r="D140" s="412"/>
      <c r="E140" s="196"/>
      <c r="F140" s="196"/>
      <c r="G140" s="196"/>
      <c r="H140" s="196"/>
      <c r="I140" s="196"/>
      <c r="K140" s="196"/>
      <c r="L140" s="196"/>
      <c r="M140" s="196"/>
      <c r="N140" s="196"/>
      <c r="O140" s="196"/>
      <c r="P140" s="409"/>
      <c r="Q140" s="196"/>
      <c r="R140" s="196"/>
      <c r="S140" s="196"/>
      <c r="T140" s="196"/>
      <c r="U140" s="196"/>
      <c r="V140" s="196"/>
      <c r="W140" s="196"/>
      <c r="X140" s="196"/>
      <c r="Y140" s="196"/>
      <c r="Z140" s="196"/>
      <c r="AA140" s="196"/>
      <c r="AB140" s="196"/>
      <c r="AC140" s="196"/>
      <c r="AD140" s="410"/>
      <c r="AE140" s="410"/>
      <c r="AF140" s="410"/>
      <c r="AG140" s="196"/>
      <c r="AH140" s="196"/>
      <c r="AI140" s="196"/>
      <c r="AJ140" s="196"/>
      <c r="AK140" s="196"/>
      <c r="AL140" s="196"/>
      <c r="AM140" s="196"/>
      <c r="AN140" s="196"/>
      <c r="AO140" s="197"/>
      <c r="AP140" s="197"/>
      <c r="AQ140" s="196"/>
      <c r="AR140" s="196"/>
      <c r="AS140" s="196"/>
      <c r="AT140" s="196"/>
      <c r="AU140" s="197"/>
      <c r="AV140" s="197"/>
      <c r="AW140" s="197"/>
      <c r="AX140" s="197"/>
      <c r="AY140" s="197"/>
      <c r="AZ140" s="197"/>
    </row>
    <row r="141" spans="1:62">
      <c r="A141" s="196"/>
      <c r="B141" s="839"/>
      <c r="C141" s="839"/>
      <c r="D141" s="839"/>
      <c r="E141" s="839"/>
      <c r="F141" s="839"/>
      <c r="G141" s="839"/>
      <c r="H141" s="839"/>
      <c r="I141" s="839"/>
      <c r="J141" s="839"/>
      <c r="K141" s="839"/>
      <c r="L141" s="839"/>
      <c r="M141" s="839"/>
      <c r="N141" s="839"/>
      <c r="O141" s="839"/>
      <c r="P141" s="839"/>
      <c r="Q141" s="839"/>
      <c r="R141" s="839"/>
      <c r="S141" s="839"/>
      <c r="T141" s="839"/>
      <c r="U141" s="839"/>
      <c r="V141" s="839"/>
      <c r="W141" s="839"/>
      <c r="X141" s="839"/>
      <c r="Y141" s="839"/>
      <c r="Z141" s="839"/>
      <c r="AA141" s="839"/>
      <c r="AB141" s="839"/>
      <c r="AC141" s="839"/>
      <c r="AD141" s="839"/>
      <c r="AE141" s="839"/>
      <c r="AF141" s="839"/>
      <c r="AG141" s="418"/>
      <c r="AH141" s="418"/>
      <c r="AI141" s="418"/>
      <c r="AJ141" s="418"/>
      <c r="AK141" s="418"/>
      <c r="AL141" s="418"/>
      <c r="AM141" s="418"/>
      <c r="AN141" s="418"/>
      <c r="AO141" s="418"/>
      <c r="AP141" s="418"/>
      <c r="AQ141" s="196"/>
      <c r="AR141" s="196"/>
      <c r="AS141" s="196"/>
      <c r="AT141" s="196"/>
      <c r="AU141" s="197"/>
      <c r="AV141" s="197"/>
      <c r="AW141" s="197"/>
      <c r="AX141" s="197"/>
      <c r="AY141" s="197"/>
      <c r="AZ141" s="197"/>
    </row>
    <row r="142" spans="1:62">
      <c r="A142" s="407"/>
      <c r="B142" s="408"/>
      <c r="C142" s="196"/>
      <c r="D142" s="196"/>
      <c r="E142" s="196"/>
      <c r="F142" s="196"/>
      <c r="G142" s="196"/>
      <c r="H142" s="196"/>
      <c r="I142" s="196"/>
      <c r="K142" s="196"/>
      <c r="L142" s="196"/>
      <c r="M142" s="196"/>
      <c r="N142" s="196"/>
      <c r="O142" s="196"/>
      <c r="P142" s="409"/>
      <c r="Q142" s="196"/>
      <c r="R142" s="196"/>
      <c r="S142" s="196"/>
      <c r="T142" s="196"/>
      <c r="U142" s="196"/>
      <c r="V142" s="196"/>
      <c r="W142" s="196"/>
      <c r="X142" s="196"/>
      <c r="Y142" s="196"/>
      <c r="Z142" s="196"/>
      <c r="AA142" s="196"/>
      <c r="AB142" s="196"/>
      <c r="AC142" s="196"/>
      <c r="AD142" s="410"/>
      <c r="AE142" s="410"/>
      <c r="AF142" s="410"/>
      <c r="AG142" s="418"/>
      <c r="AH142" s="418"/>
      <c r="AI142" s="418"/>
      <c r="AJ142" s="418"/>
      <c r="AK142" s="418"/>
      <c r="AL142" s="418"/>
      <c r="AM142" s="418"/>
      <c r="AN142" s="418"/>
      <c r="AO142" s="418"/>
      <c r="AP142" s="418"/>
      <c r="AQ142" s="418"/>
      <c r="AR142" s="196"/>
      <c r="AS142" s="196"/>
      <c r="AT142" s="196"/>
      <c r="AU142" s="197"/>
      <c r="AV142" s="419"/>
      <c r="AW142" s="197"/>
      <c r="AX142" s="197"/>
      <c r="AY142" s="197"/>
      <c r="AZ142" s="197"/>
      <c r="BA142" s="415"/>
    </row>
    <row r="144" spans="1:62" s="415" customFormat="1">
      <c r="A144" s="413"/>
      <c r="B144" s="414"/>
      <c r="AD144" s="416"/>
      <c r="AE144" s="416"/>
      <c r="AF144" s="416"/>
      <c r="AO144" s="417"/>
      <c r="AP144" s="417"/>
      <c r="AU144" s="417"/>
      <c r="AV144" s="417"/>
      <c r="AW144" s="417"/>
      <c r="AX144" s="417"/>
      <c r="AY144" s="417"/>
      <c r="AZ144" s="417"/>
    </row>
    <row r="145" spans="33:52">
      <c r="AG145" s="415"/>
      <c r="AH145" s="415"/>
      <c r="AI145" s="415"/>
      <c r="AJ145" s="415"/>
      <c r="AK145" s="415"/>
      <c r="AL145" s="415"/>
      <c r="AM145" s="415"/>
      <c r="AN145" s="415"/>
      <c r="AO145" s="415"/>
      <c r="AP145" s="415"/>
      <c r="AQ145" s="415"/>
      <c r="AR145" s="415"/>
      <c r="AS145" s="415"/>
      <c r="AT145" s="415"/>
      <c r="AU145" s="417"/>
      <c r="AV145" s="417"/>
      <c r="AW145" s="417"/>
      <c r="AX145" s="417"/>
      <c r="AY145" s="417"/>
      <c r="AZ145" s="417"/>
    </row>
  </sheetData>
  <mergeCells count="224">
    <mergeCell ref="W9:AB9"/>
    <mergeCell ref="AA11:AA16"/>
    <mergeCell ref="Z22:Z23"/>
    <mergeCell ref="AN12:AN16"/>
    <mergeCell ref="AC36:AC37"/>
    <mergeCell ref="AC28:AC32"/>
    <mergeCell ref="AB11:AB16"/>
    <mergeCell ref="AB36:AB37"/>
    <mergeCell ref="AA28:AA32"/>
    <mergeCell ref="C9:V9"/>
    <mergeCell ref="S11:S16"/>
    <mergeCell ref="R11:R16"/>
    <mergeCell ref="J10:L10"/>
    <mergeCell ref="Q11:Q16"/>
    <mergeCell ref="F10:I10"/>
    <mergeCell ref="C10:E10"/>
    <mergeCell ref="R36:R45"/>
    <mergeCell ref="S36:S45"/>
    <mergeCell ref="AA36:AA37"/>
    <mergeCell ref="Q36:Q45"/>
    <mergeCell ref="W36:W42"/>
    <mergeCell ref="U36:U45"/>
    <mergeCell ref="V36:V45"/>
    <mergeCell ref="A1:AZ1"/>
    <mergeCell ref="A2:AZ2"/>
    <mergeCell ref="A5:AG5"/>
    <mergeCell ref="A7:A16"/>
    <mergeCell ref="B7:B16"/>
    <mergeCell ref="AM12:AM16"/>
    <mergeCell ref="AG10:AO10"/>
    <mergeCell ref="AI11:AJ11"/>
    <mergeCell ref="AK12:AK16"/>
    <mergeCell ref="AZ11:AZ16"/>
    <mergeCell ref="I11:I16"/>
    <mergeCell ref="C11:C16"/>
    <mergeCell ref="H11:H16"/>
    <mergeCell ref="M11:M16"/>
    <mergeCell ref="K11:K16"/>
    <mergeCell ref="E11:E16"/>
    <mergeCell ref="M10:P10"/>
    <mergeCell ref="J11:J16"/>
    <mergeCell ref="O11:O16"/>
    <mergeCell ref="AG7:BJ9"/>
    <mergeCell ref="N11:N16"/>
    <mergeCell ref="L11:L16"/>
    <mergeCell ref="C7:AB8"/>
    <mergeCell ref="D11:D16"/>
    <mergeCell ref="G11:G16"/>
    <mergeCell ref="F11:F16"/>
    <mergeCell ref="F28:F32"/>
    <mergeCell ref="B28:B32"/>
    <mergeCell ref="M22:M23"/>
    <mergeCell ref="M28:M32"/>
    <mergeCell ref="A26:A27"/>
    <mergeCell ref="B22:B23"/>
    <mergeCell ref="E22:E23"/>
    <mergeCell ref="E28:E32"/>
    <mergeCell ref="A22:A23"/>
    <mergeCell ref="A28:A32"/>
    <mergeCell ref="B34:B35"/>
    <mergeCell ref="I36:I42"/>
    <mergeCell ref="C36:C42"/>
    <mergeCell ref="C22:C25"/>
    <mergeCell ref="D28:D32"/>
    <mergeCell ref="D22:D23"/>
    <mergeCell ref="C28:C33"/>
    <mergeCell ref="F36:F42"/>
    <mergeCell ref="D36:D42"/>
    <mergeCell ref="E36:E42"/>
    <mergeCell ref="A48:A51"/>
    <mergeCell ref="H52:H61"/>
    <mergeCell ref="A52:A61"/>
    <mergeCell ref="A66:A70"/>
    <mergeCell ref="C62:C63"/>
    <mergeCell ref="A62:A63"/>
    <mergeCell ref="F52:F61"/>
    <mergeCell ref="D52:D61"/>
    <mergeCell ref="E52:E61"/>
    <mergeCell ref="I52:I61"/>
    <mergeCell ref="J52:J61"/>
    <mergeCell ref="K36:K37"/>
    <mergeCell ref="H36:H42"/>
    <mergeCell ref="G36:G42"/>
    <mergeCell ref="J36:J37"/>
    <mergeCell ref="L76:L83"/>
    <mergeCell ref="F76:F83"/>
    <mergeCell ref="E76:E83"/>
    <mergeCell ref="I76:I83"/>
    <mergeCell ref="G76:G83"/>
    <mergeCell ref="A36:A42"/>
    <mergeCell ref="B36:B42"/>
    <mergeCell ref="C52:C61"/>
    <mergeCell ref="B52:B61"/>
    <mergeCell ref="B48:B51"/>
    <mergeCell ref="AB84:AB85"/>
    <mergeCell ref="W84:W85"/>
    <mergeCell ref="X76:X83"/>
    <mergeCell ref="AA84:AA85"/>
    <mergeCell ref="W76:W83"/>
    <mergeCell ref="Z84:Z85"/>
    <mergeCell ref="Z76:Z83"/>
    <mergeCell ref="B141:AF141"/>
    <mergeCell ref="C84:C85"/>
    <mergeCell ref="B110:B111"/>
    <mergeCell ref="AC84:AC85"/>
    <mergeCell ref="F110:F111"/>
    <mergeCell ref="B139:AF139"/>
    <mergeCell ref="Y129:Y130"/>
    <mergeCell ref="Z129:Z130"/>
    <mergeCell ref="Z110:Z111"/>
    <mergeCell ref="F84:F85"/>
    <mergeCell ref="K76:K83"/>
    <mergeCell ref="J76:J83"/>
    <mergeCell ref="B86:B90"/>
    <mergeCell ref="A129:A130"/>
    <mergeCell ref="C129:C130"/>
    <mergeCell ref="B129:B130"/>
    <mergeCell ref="A110:A111"/>
    <mergeCell ref="A86:A90"/>
    <mergeCell ref="A77:A83"/>
    <mergeCell ref="C76:C83"/>
    <mergeCell ref="B84:B85"/>
    <mergeCell ref="C86:C90"/>
    <mergeCell ref="B77:B83"/>
    <mergeCell ref="A84:A85"/>
    <mergeCell ref="M110:M111"/>
    <mergeCell ref="W129:W130"/>
    <mergeCell ref="D76:D83"/>
    <mergeCell ref="H76:H83"/>
    <mergeCell ref="M84:M85"/>
    <mergeCell ref="N76:N83"/>
    <mergeCell ref="E86:E89"/>
    <mergeCell ref="X86:X89"/>
    <mergeCell ref="W86:W90"/>
    <mergeCell ref="AC77:AC83"/>
    <mergeCell ref="AC52:AC61"/>
    <mergeCell ref="AB52:AB54"/>
    <mergeCell ref="AA52:AA54"/>
    <mergeCell ref="AA76:AA83"/>
    <mergeCell ref="AB76:AB83"/>
    <mergeCell ref="P76:P83"/>
    <mergeCell ref="U52:U61"/>
    <mergeCell ref="V52:V61"/>
    <mergeCell ref="Z52:Z58"/>
    <mergeCell ref="Z62:Z63"/>
    <mergeCell ref="W62:W63"/>
    <mergeCell ref="M76:M83"/>
    <mergeCell ref="O76:O83"/>
    <mergeCell ref="O52:O54"/>
    <mergeCell ref="N52:N54"/>
    <mergeCell ref="F72:F73"/>
    <mergeCell ref="M52:M54"/>
    <mergeCell ref="L52:L61"/>
    <mergeCell ref="T52:T61"/>
    <mergeCell ref="R52:R61"/>
    <mergeCell ref="Q52:Q61"/>
    <mergeCell ref="S52:S61"/>
    <mergeCell ref="P52:P54"/>
    <mergeCell ref="K52:K61"/>
    <mergeCell ref="G52:G61"/>
    <mergeCell ref="Z28:Z32"/>
    <mergeCell ref="AB28:AB32"/>
    <mergeCell ref="X28:X32"/>
    <mergeCell ref="Y28:Y32"/>
    <mergeCell ref="Y36:Y42"/>
    <mergeCell ref="Z36:Z39"/>
    <mergeCell ref="M36:M37"/>
    <mergeCell ref="T36:T45"/>
    <mergeCell ref="L36:L37"/>
    <mergeCell ref="P11:P16"/>
    <mergeCell ref="W11:W16"/>
    <mergeCell ref="X36:X37"/>
    <mergeCell ref="W28:W33"/>
    <mergeCell ref="P36:P37"/>
    <mergeCell ref="O36:O37"/>
    <mergeCell ref="N36:N37"/>
    <mergeCell ref="Q10:S10"/>
    <mergeCell ref="Y11:Y16"/>
    <mergeCell ref="X11:X16"/>
    <mergeCell ref="Z11:Z16"/>
    <mergeCell ref="Z10:AB10"/>
    <mergeCell ref="V11:V16"/>
    <mergeCell ref="U11:U16"/>
    <mergeCell ref="T10:V10"/>
    <mergeCell ref="T11:T16"/>
    <mergeCell ref="W10:Y10"/>
    <mergeCell ref="AR11:AR16"/>
    <mergeCell ref="AS11:AS16"/>
    <mergeCell ref="AC7:AC16"/>
    <mergeCell ref="AO11:AP11"/>
    <mergeCell ref="AI12:AI16"/>
    <mergeCell ref="AU11:AU16"/>
    <mergeCell ref="AT11:AT16"/>
    <mergeCell ref="AD7:AF11"/>
    <mergeCell ref="AX11:AX16"/>
    <mergeCell ref="AK11:AL11"/>
    <mergeCell ref="AL12:AL16"/>
    <mergeCell ref="AV10:AZ10"/>
    <mergeCell ref="AC48:AC51"/>
    <mergeCell ref="AP12:AP16"/>
    <mergeCell ref="AG11:AH11"/>
    <mergeCell ref="AV11:AV16"/>
    <mergeCell ref="AQ10:AU10"/>
    <mergeCell ref="AQ11:AQ16"/>
    <mergeCell ref="BF11:BJ11"/>
    <mergeCell ref="BJ12:BJ16"/>
    <mergeCell ref="BB12:BB16"/>
    <mergeCell ref="AG12:AG16"/>
    <mergeCell ref="AY11:AY16"/>
    <mergeCell ref="AO12:AO16"/>
    <mergeCell ref="AM11:AN11"/>
    <mergeCell ref="AH12:AH16"/>
    <mergeCell ref="AW11:AW16"/>
    <mergeCell ref="AJ12:AJ16"/>
    <mergeCell ref="BI12:BI16"/>
    <mergeCell ref="BA12:BA16"/>
    <mergeCell ref="BD12:BD16"/>
    <mergeCell ref="BA10:BJ10"/>
    <mergeCell ref="BE12:BE16"/>
    <mergeCell ref="BA11:BE11"/>
    <mergeCell ref="BC12:BC16"/>
    <mergeCell ref="BF12:BF16"/>
    <mergeCell ref="BG12:BG16"/>
    <mergeCell ref="BH12:BH16"/>
  </mergeCells>
  <phoneticPr fontId="0" type="noConversion"/>
  <pageMargins left="0.75" right="0.33" top="1" bottom="0.48" header="0.5" footer="0.35"/>
  <pageSetup paperSize="9" scale="40" orientation="landscape" r:id="rId1"/>
  <headerFooter alignWithMargins="0"/>
  <rowBreaks count="3" manualBreakCount="3">
    <brk id="47" max="61" man="1"/>
    <brk id="105" max="61" man="1"/>
    <brk id="140" max="16383" man="1"/>
  </rowBreaks>
</worksheet>
</file>

<file path=xl/worksheets/sheet3.xml><?xml version="1.0" encoding="utf-8"?>
<worksheet xmlns="http://schemas.openxmlformats.org/spreadsheetml/2006/main" xmlns:r="http://schemas.openxmlformats.org/officeDocument/2006/relationships">
  <dimension ref="A1:BJ143"/>
  <sheetViews>
    <sheetView view="pageBreakPreview" topLeftCell="B127" zoomScaleSheetLayoutView="100" workbookViewId="0">
      <selection activeCell="AD159" sqref="AD159"/>
    </sheetView>
  </sheetViews>
  <sheetFormatPr defaultRowHeight="12.75"/>
  <cols>
    <col min="1" max="1" width="42.42578125" style="191" customWidth="1"/>
    <col min="2" max="2" width="5" style="192" customWidth="1"/>
    <col min="3" max="3" width="18.42578125" style="190" customWidth="1"/>
    <col min="4" max="4" width="4.5703125" style="190" customWidth="1"/>
    <col min="5" max="5" width="4.7109375" style="190" customWidth="1"/>
    <col min="6" max="6" width="0.7109375" style="190" hidden="1" customWidth="1"/>
    <col min="7" max="7" width="22.5703125" style="190" hidden="1" customWidth="1"/>
    <col min="8" max="8" width="22.140625" style="190" hidden="1" customWidth="1"/>
    <col min="9" max="9" width="22.42578125" style="190" hidden="1" customWidth="1"/>
    <col min="10" max="10" width="24.7109375" style="190" hidden="1" customWidth="1"/>
    <col min="11" max="11" width="25.7109375" style="190" hidden="1" customWidth="1"/>
    <col min="12" max="12" width="27.42578125" style="190" hidden="1" customWidth="1"/>
    <col min="13" max="13" width="26.7109375" style="190" hidden="1" customWidth="1"/>
    <col min="14" max="14" width="28.28515625" style="190" hidden="1" customWidth="1"/>
    <col min="15" max="15" width="21.140625" style="190" hidden="1" customWidth="1"/>
    <col min="16" max="16" width="22.85546875" style="190" hidden="1" customWidth="1"/>
    <col min="17" max="17" width="23.85546875" style="190" hidden="1" customWidth="1"/>
    <col min="18" max="18" width="20.28515625" style="190" hidden="1" customWidth="1"/>
    <col min="19" max="19" width="19.7109375" style="190" hidden="1" customWidth="1"/>
    <col min="20" max="20" width="21.140625" style="190" hidden="1" customWidth="1"/>
    <col min="21" max="21" width="21" style="190" hidden="1" customWidth="1"/>
    <col min="22" max="22" width="17.5703125" style="190" hidden="1" customWidth="1"/>
    <col min="23" max="23" width="18.42578125" style="190" customWidth="1"/>
    <col min="24" max="24" width="3.5703125" style="190" customWidth="1"/>
    <col min="25" max="25" width="4.7109375" style="190" customWidth="1"/>
    <col min="26" max="26" width="26.42578125" style="190" hidden="1" customWidth="1"/>
    <col min="27" max="27" width="5" style="190" hidden="1" customWidth="1"/>
    <col min="28" max="28" width="3.85546875" style="190" hidden="1" customWidth="1"/>
    <col min="29" max="29" width="19.7109375" style="190" hidden="1" customWidth="1"/>
    <col min="30" max="30" width="4.7109375" style="194" customWidth="1"/>
    <col min="31" max="31" width="11.5703125" style="194" customWidth="1"/>
    <col min="32" max="32" width="4.28515625" style="194" customWidth="1"/>
    <col min="33" max="34" width="8.140625" style="190" customWidth="1"/>
    <col min="35" max="36" width="5.5703125" style="190" customWidth="1"/>
    <col min="37" max="38" width="7.7109375" style="190" customWidth="1"/>
    <col min="39" max="40" width="4.85546875" style="190" customWidth="1"/>
    <col min="41" max="42" width="7.5703125" style="195" customWidth="1"/>
    <col min="43" max="43" width="7.85546875" style="190" customWidth="1"/>
    <col min="44" max="44" width="5.7109375" style="190" customWidth="1"/>
    <col min="45" max="45" width="7.85546875" style="190" customWidth="1"/>
    <col min="46" max="46" width="5.140625" style="190" customWidth="1"/>
    <col min="47" max="47" width="8.28515625" style="195" customWidth="1"/>
    <col min="48" max="48" width="7.140625" style="190" customWidth="1"/>
    <col min="49" max="49" width="6" style="190" customWidth="1"/>
    <col min="50" max="50" width="6.140625" style="190" customWidth="1"/>
    <col min="51" max="51" width="4.85546875" style="190" customWidth="1"/>
    <col min="52" max="52" width="7.7109375" style="190" customWidth="1"/>
    <col min="53" max="53" width="7.140625" style="190" customWidth="1"/>
    <col min="54" max="54" width="6" style="190" customWidth="1"/>
    <col min="55" max="55" width="7.140625" style="190" customWidth="1"/>
    <col min="56" max="56" width="4.140625" style="190" customWidth="1"/>
    <col min="57" max="57" width="7.28515625" style="190" customWidth="1"/>
    <col min="58" max="58" width="7.42578125" style="190" customWidth="1"/>
    <col min="59" max="59" width="5.5703125" style="190" customWidth="1"/>
    <col min="60" max="60" width="6.28515625" style="190" customWidth="1"/>
    <col min="61" max="61" width="4.5703125" style="190" customWidth="1"/>
    <col min="62" max="16384" width="9.140625" style="190"/>
  </cols>
  <sheetData>
    <row r="1" spans="1:62">
      <c r="A1" s="798" t="s">
        <v>189</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798"/>
      <c r="AN1" s="798"/>
      <c r="AO1" s="798"/>
      <c r="AP1" s="798"/>
      <c r="AQ1" s="798"/>
      <c r="AR1" s="798"/>
      <c r="AS1" s="798"/>
      <c r="AT1" s="798"/>
      <c r="AU1" s="798"/>
    </row>
    <row r="2" spans="1:62">
      <c r="A2" s="798" t="s">
        <v>137</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798"/>
      <c r="AQ2" s="798"/>
      <c r="AR2" s="798"/>
      <c r="AS2" s="798"/>
      <c r="AT2" s="798"/>
      <c r="AU2" s="798"/>
    </row>
    <row r="4" spans="1:62" ht="136.5" hidden="1" customHeight="1">
      <c r="A4" s="191" t="s">
        <v>413</v>
      </c>
      <c r="B4" s="420"/>
      <c r="C4" s="199"/>
      <c r="D4" s="199"/>
      <c r="E4" s="199"/>
      <c r="F4" s="199"/>
      <c r="G4" s="199"/>
      <c r="H4" s="199"/>
      <c r="I4" s="199"/>
      <c r="J4" s="199"/>
      <c r="K4" s="199"/>
      <c r="L4" s="199"/>
      <c r="M4" s="199"/>
      <c r="N4" s="199"/>
      <c r="O4" s="199"/>
      <c r="P4" s="199"/>
      <c r="Q4" s="201"/>
      <c r="R4" s="201"/>
      <c r="S4" s="201"/>
      <c r="T4" s="201"/>
      <c r="U4" s="201"/>
      <c r="V4" s="201"/>
    </row>
    <row r="5" spans="1:62">
      <c r="A5" s="799" t="s">
        <v>414</v>
      </c>
      <c r="B5" s="799"/>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202"/>
      <c r="AI5" s="202"/>
      <c r="AJ5" s="202"/>
      <c r="AK5" s="202"/>
      <c r="AL5" s="202"/>
      <c r="AM5" s="202"/>
      <c r="AN5" s="202"/>
      <c r="AO5" s="203"/>
      <c r="AP5" s="203"/>
      <c r="AQ5" s="202"/>
      <c r="AR5" s="202"/>
      <c r="AS5" s="202"/>
      <c r="AT5" s="202"/>
      <c r="AU5" s="203"/>
    </row>
    <row r="6" spans="1:62" ht="18" customHeight="1" thickBot="1"/>
    <row r="7" spans="1:62" ht="16.5" customHeight="1">
      <c r="A7" s="800" t="s">
        <v>231</v>
      </c>
      <c r="B7" s="803" t="s">
        <v>232</v>
      </c>
      <c r="C7" s="793" t="s">
        <v>500</v>
      </c>
      <c r="D7" s="794"/>
      <c r="E7" s="794"/>
      <c r="F7" s="794"/>
      <c r="G7" s="794"/>
      <c r="H7" s="794"/>
      <c r="I7" s="794"/>
      <c r="J7" s="794"/>
      <c r="K7" s="794"/>
      <c r="L7" s="794"/>
      <c r="M7" s="794"/>
      <c r="N7" s="794"/>
      <c r="O7" s="794"/>
      <c r="P7" s="794"/>
      <c r="Q7" s="794"/>
      <c r="R7" s="794"/>
      <c r="S7" s="794"/>
      <c r="T7" s="794"/>
      <c r="U7" s="794"/>
      <c r="V7" s="794"/>
      <c r="W7" s="794"/>
      <c r="X7" s="794"/>
      <c r="Y7" s="794"/>
      <c r="Z7" s="794"/>
      <c r="AA7" s="794"/>
      <c r="AB7" s="795"/>
      <c r="AC7" s="792" t="s">
        <v>224</v>
      </c>
      <c r="AD7" s="785" t="s">
        <v>225</v>
      </c>
      <c r="AE7" s="786"/>
      <c r="AF7" s="787"/>
      <c r="AG7" s="750" t="s">
        <v>226</v>
      </c>
      <c r="AH7" s="751"/>
      <c r="AI7" s="751"/>
      <c r="AJ7" s="751"/>
      <c r="AK7" s="751"/>
      <c r="AL7" s="751"/>
      <c r="AM7" s="751"/>
      <c r="AN7" s="751"/>
      <c r="AO7" s="751"/>
      <c r="AP7" s="751"/>
      <c r="AQ7" s="751"/>
      <c r="AR7" s="751"/>
      <c r="AS7" s="751"/>
      <c r="AT7" s="751"/>
      <c r="AU7" s="751"/>
      <c r="AV7" s="751"/>
      <c r="AW7" s="751"/>
      <c r="AX7" s="751"/>
      <c r="AY7" s="751"/>
      <c r="AZ7" s="751"/>
      <c r="BA7" s="751"/>
      <c r="BB7" s="751"/>
      <c r="BC7" s="751"/>
      <c r="BD7" s="751"/>
      <c r="BE7" s="751"/>
      <c r="BF7" s="751"/>
      <c r="BG7" s="751"/>
      <c r="BH7" s="751"/>
      <c r="BI7" s="751"/>
      <c r="BJ7" s="752"/>
    </row>
    <row r="8" spans="1:62">
      <c r="A8" s="801"/>
      <c r="B8" s="804"/>
      <c r="C8" s="761"/>
      <c r="D8" s="796"/>
      <c r="E8" s="796"/>
      <c r="F8" s="796"/>
      <c r="G8" s="796"/>
      <c r="H8" s="796"/>
      <c r="I8" s="796"/>
      <c r="J8" s="796"/>
      <c r="K8" s="796"/>
      <c r="L8" s="796"/>
      <c r="M8" s="796"/>
      <c r="N8" s="796"/>
      <c r="O8" s="796"/>
      <c r="P8" s="796"/>
      <c r="Q8" s="796"/>
      <c r="R8" s="796"/>
      <c r="S8" s="796"/>
      <c r="T8" s="796"/>
      <c r="U8" s="796"/>
      <c r="V8" s="796"/>
      <c r="W8" s="796"/>
      <c r="X8" s="796"/>
      <c r="Y8" s="796"/>
      <c r="Z8" s="796"/>
      <c r="AA8" s="796"/>
      <c r="AB8" s="797"/>
      <c r="AC8" s="767"/>
      <c r="AD8" s="788"/>
      <c r="AE8" s="789"/>
      <c r="AF8" s="790"/>
      <c r="AG8" s="753"/>
      <c r="AH8" s="754"/>
      <c r="AI8" s="754"/>
      <c r="AJ8" s="754"/>
      <c r="AK8" s="754"/>
      <c r="AL8" s="754"/>
      <c r="AM8" s="754"/>
      <c r="AN8" s="754"/>
      <c r="AO8" s="754"/>
      <c r="AP8" s="754"/>
      <c r="AQ8" s="754"/>
      <c r="AR8" s="754"/>
      <c r="AS8" s="754"/>
      <c r="AT8" s="754"/>
      <c r="AU8" s="754"/>
      <c r="AV8" s="754"/>
      <c r="AW8" s="754"/>
      <c r="AX8" s="754"/>
      <c r="AY8" s="754"/>
      <c r="AZ8" s="754"/>
      <c r="BA8" s="754"/>
      <c r="BB8" s="754"/>
      <c r="BC8" s="754"/>
      <c r="BD8" s="754"/>
      <c r="BE8" s="754"/>
      <c r="BF8" s="754"/>
      <c r="BG8" s="754"/>
      <c r="BH8" s="754"/>
      <c r="BI8" s="754"/>
      <c r="BJ8" s="755"/>
    </row>
    <row r="9" spans="1:62">
      <c r="A9" s="801"/>
      <c r="B9" s="804"/>
      <c r="C9" s="744" t="s">
        <v>328</v>
      </c>
      <c r="D9" s="745"/>
      <c r="E9" s="745"/>
      <c r="F9" s="745"/>
      <c r="G9" s="745"/>
      <c r="H9" s="745"/>
      <c r="I9" s="745"/>
      <c r="J9" s="745"/>
      <c r="K9" s="745"/>
      <c r="L9" s="745"/>
      <c r="M9" s="745"/>
      <c r="N9" s="745"/>
      <c r="O9" s="745"/>
      <c r="P9" s="745"/>
      <c r="Q9" s="745"/>
      <c r="R9" s="745"/>
      <c r="S9" s="745"/>
      <c r="T9" s="745"/>
      <c r="U9" s="745"/>
      <c r="V9" s="745"/>
      <c r="W9" s="744" t="s">
        <v>329</v>
      </c>
      <c r="X9" s="745"/>
      <c r="Y9" s="745"/>
      <c r="Z9" s="745"/>
      <c r="AA9" s="745"/>
      <c r="AB9" s="745"/>
      <c r="AC9" s="767"/>
      <c r="AD9" s="788"/>
      <c r="AE9" s="789"/>
      <c r="AF9" s="790"/>
      <c r="AG9" s="756"/>
      <c r="AH9" s="757"/>
      <c r="AI9" s="757"/>
      <c r="AJ9" s="757"/>
      <c r="AK9" s="757"/>
      <c r="AL9" s="757"/>
      <c r="AM9" s="757"/>
      <c r="AN9" s="757"/>
      <c r="AO9" s="757"/>
      <c r="AP9" s="757"/>
      <c r="AQ9" s="757"/>
      <c r="AR9" s="757"/>
      <c r="AS9" s="757"/>
      <c r="AT9" s="757"/>
      <c r="AU9" s="757"/>
      <c r="AV9" s="757"/>
      <c r="AW9" s="757"/>
      <c r="AX9" s="757"/>
      <c r="AY9" s="757"/>
      <c r="AZ9" s="757"/>
      <c r="BA9" s="757"/>
      <c r="BB9" s="757"/>
      <c r="BC9" s="757"/>
      <c r="BD9" s="757"/>
      <c r="BE9" s="757"/>
      <c r="BF9" s="757"/>
      <c r="BG9" s="757"/>
      <c r="BH9" s="757"/>
      <c r="BI9" s="757"/>
      <c r="BJ9" s="758"/>
    </row>
    <row r="10" spans="1:62" ht="22.5" customHeight="1">
      <c r="A10" s="801"/>
      <c r="B10" s="804"/>
      <c r="C10" s="775" t="s">
        <v>227</v>
      </c>
      <c r="D10" s="776"/>
      <c r="E10" s="777"/>
      <c r="F10" s="744" t="s">
        <v>228</v>
      </c>
      <c r="G10" s="745"/>
      <c r="H10" s="745"/>
      <c r="I10" s="749"/>
      <c r="J10" s="744" t="s">
        <v>229</v>
      </c>
      <c r="K10" s="745"/>
      <c r="L10" s="749"/>
      <c r="M10" s="759" t="s">
        <v>330</v>
      </c>
      <c r="N10" s="769"/>
      <c r="O10" s="769"/>
      <c r="P10" s="770"/>
      <c r="Q10" s="744" t="s">
        <v>230</v>
      </c>
      <c r="R10" s="745"/>
      <c r="S10" s="745"/>
      <c r="T10" s="744" t="s">
        <v>331</v>
      </c>
      <c r="U10" s="745"/>
      <c r="V10" s="749"/>
      <c r="W10" s="744" t="s">
        <v>332</v>
      </c>
      <c r="X10" s="745"/>
      <c r="Y10" s="749"/>
      <c r="Z10" s="744" t="s">
        <v>333</v>
      </c>
      <c r="AA10" s="745"/>
      <c r="AB10" s="749"/>
      <c r="AC10" s="767"/>
      <c r="AD10" s="856"/>
      <c r="AE10" s="857"/>
      <c r="AF10" s="858"/>
      <c r="AG10" s="859" t="s">
        <v>393</v>
      </c>
      <c r="AH10" s="860"/>
      <c r="AI10" s="860"/>
      <c r="AJ10" s="860"/>
      <c r="AK10" s="860"/>
      <c r="AL10" s="860"/>
      <c r="AM10" s="860"/>
      <c r="AN10" s="860"/>
      <c r="AO10" s="861"/>
      <c r="AP10" s="673"/>
      <c r="AQ10" s="859" t="s">
        <v>392</v>
      </c>
      <c r="AR10" s="860"/>
      <c r="AS10" s="860"/>
      <c r="AT10" s="860"/>
      <c r="AU10" s="861"/>
      <c r="AV10" s="859" t="s">
        <v>391</v>
      </c>
      <c r="AW10" s="860"/>
      <c r="AX10" s="860"/>
      <c r="AY10" s="860"/>
      <c r="AZ10" s="861"/>
      <c r="BA10" s="782" t="s">
        <v>436</v>
      </c>
      <c r="BB10" s="783"/>
      <c r="BC10" s="783"/>
      <c r="BD10" s="783"/>
      <c r="BE10" s="783"/>
      <c r="BF10" s="783"/>
      <c r="BG10" s="783"/>
      <c r="BH10" s="783"/>
      <c r="BI10" s="783"/>
      <c r="BJ10" s="784"/>
    </row>
    <row r="11" spans="1:62" ht="12.75" customHeight="1">
      <c r="A11" s="801"/>
      <c r="B11" s="804"/>
      <c r="C11" s="746" t="s">
        <v>334</v>
      </c>
      <c r="D11" s="746" t="s">
        <v>335</v>
      </c>
      <c r="E11" s="746" t="s">
        <v>336</v>
      </c>
      <c r="F11" s="746" t="s">
        <v>334</v>
      </c>
      <c r="G11" s="746" t="s">
        <v>335</v>
      </c>
      <c r="H11" s="746" t="s">
        <v>336</v>
      </c>
      <c r="I11" s="766" t="s">
        <v>337</v>
      </c>
      <c r="J11" s="746" t="s">
        <v>334</v>
      </c>
      <c r="K11" s="759" t="s">
        <v>338</v>
      </c>
      <c r="L11" s="746" t="s">
        <v>336</v>
      </c>
      <c r="M11" s="746" t="s">
        <v>334</v>
      </c>
      <c r="N11" s="759" t="s">
        <v>338</v>
      </c>
      <c r="O11" s="746" t="s">
        <v>336</v>
      </c>
      <c r="P11" s="766" t="s">
        <v>337</v>
      </c>
      <c r="Q11" s="746" t="s">
        <v>334</v>
      </c>
      <c r="R11" s="759" t="s">
        <v>338</v>
      </c>
      <c r="S11" s="766" t="s">
        <v>336</v>
      </c>
      <c r="T11" s="746" t="s">
        <v>334</v>
      </c>
      <c r="U11" s="759" t="s">
        <v>338</v>
      </c>
      <c r="V11" s="766" t="s">
        <v>336</v>
      </c>
      <c r="W11" s="746" t="s">
        <v>334</v>
      </c>
      <c r="X11" s="746" t="s">
        <v>335</v>
      </c>
      <c r="Y11" s="746" t="s">
        <v>336</v>
      </c>
      <c r="Z11" s="746" t="s">
        <v>334</v>
      </c>
      <c r="AA11" s="759" t="s">
        <v>338</v>
      </c>
      <c r="AB11" s="746" t="s">
        <v>336</v>
      </c>
      <c r="AC11" s="767"/>
      <c r="AD11" s="774" t="s">
        <v>339</v>
      </c>
      <c r="AE11" s="773" t="s">
        <v>21</v>
      </c>
      <c r="AF11" s="773" t="s">
        <v>22</v>
      </c>
      <c r="AG11" s="780" t="s">
        <v>23</v>
      </c>
      <c r="AH11" s="780"/>
      <c r="AI11" s="781" t="s">
        <v>24</v>
      </c>
      <c r="AJ11" s="781"/>
      <c r="AK11" s="781" t="s">
        <v>25</v>
      </c>
      <c r="AL11" s="781"/>
      <c r="AM11" s="781" t="s">
        <v>26</v>
      </c>
      <c r="AN11" s="781"/>
      <c r="AO11" s="779" t="s">
        <v>27</v>
      </c>
      <c r="AP11" s="779"/>
      <c r="AQ11" s="747" t="s">
        <v>23</v>
      </c>
      <c r="AR11" s="747" t="s">
        <v>24</v>
      </c>
      <c r="AS11" s="747" t="s">
        <v>25</v>
      </c>
      <c r="AT11" s="747" t="s">
        <v>26</v>
      </c>
      <c r="AU11" s="778" t="s">
        <v>27</v>
      </c>
      <c r="AV11" s="747" t="s">
        <v>23</v>
      </c>
      <c r="AW11" s="747" t="s">
        <v>24</v>
      </c>
      <c r="AX11" s="747" t="s">
        <v>25</v>
      </c>
      <c r="AY11" s="747" t="s">
        <v>26</v>
      </c>
      <c r="AZ11" s="778" t="s">
        <v>27</v>
      </c>
      <c r="BA11" s="763" t="s">
        <v>119</v>
      </c>
      <c r="BB11" s="764"/>
      <c r="BC11" s="764"/>
      <c r="BD11" s="764"/>
      <c r="BE11" s="765"/>
      <c r="BF11" s="763" t="s">
        <v>1</v>
      </c>
      <c r="BG11" s="764"/>
      <c r="BH11" s="764"/>
      <c r="BI11" s="764"/>
      <c r="BJ11" s="765"/>
    </row>
    <row r="12" spans="1:62" ht="12.75" customHeight="1">
      <c r="A12" s="801"/>
      <c r="B12" s="804"/>
      <c r="C12" s="746"/>
      <c r="D12" s="746"/>
      <c r="E12" s="746"/>
      <c r="F12" s="746"/>
      <c r="G12" s="746"/>
      <c r="H12" s="746"/>
      <c r="I12" s="767"/>
      <c r="J12" s="746"/>
      <c r="K12" s="760"/>
      <c r="L12" s="746"/>
      <c r="M12" s="746"/>
      <c r="N12" s="760"/>
      <c r="O12" s="746"/>
      <c r="P12" s="767"/>
      <c r="Q12" s="746"/>
      <c r="R12" s="760"/>
      <c r="S12" s="767"/>
      <c r="T12" s="746"/>
      <c r="U12" s="760"/>
      <c r="V12" s="767"/>
      <c r="W12" s="746"/>
      <c r="X12" s="746"/>
      <c r="Y12" s="746"/>
      <c r="Z12" s="746"/>
      <c r="AA12" s="760"/>
      <c r="AB12" s="746"/>
      <c r="AC12" s="767"/>
      <c r="AD12" s="791"/>
      <c r="AE12" s="773"/>
      <c r="AF12" s="773"/>
      <c r="AG12" s="762" t="s">
        <v>322</v>
      </c>
      <c r="AH12" s="762" t="s">
        <v>321</v>
      </c>
      <c r="AI12" s="762" t="s">
        <v>322</v>
      </c>
      <c r="AJ12" s="762" t="s">
        <v>321</v>
      </c>
      <c r="AK12" s="762" t="s">
        <v>322</v>
      </c>
      <c r="AL12" s="762" t="s">
        <v>321</v>
      </c>
      <c r="AM12" s="762" t="s">
        <v>322</v>
      </c>
      <c r="AN12" s="762" t="s">
        <v>321</v>
      </c>
      <c r="AO12" s="748" t="s">
        <v>322</v>
      </c>
      <c r="AP12" s="748" t="s">
        <v>321</v>
      </c>
      <c r="AQ12" s="747"/>
      <c r="AR12" s="747"/>
      <c r="AS12" s="747"/>
      <c r="AT12" s="747"/>
      <c r="AU12" s="778"/>
      <c r="AV12" s="747"/>
      <c r="AW12" s="747"/>
      <c r="AX12" s="747"/>
      <c r="AY12" s="747"/>
      <c r="AZ12" s="778"/>
      <c r="BA12" s="762" t="s">
        <v>23</v>
      </c>
      <c r="BB12" s="762" t="s">
        <v>28</v>
      </c>
      <c r="BC12" s="762" t="s">
        <v>25</v>
      </c>
      <c r="BD12" s="762" t="s">
        <v>26</v>
      </c>
      <c r="BE12" s="748" t="s">
        <v>27</v>
      </c>
      <c r="BF12" s="762" t="s">
        <v>23</v>
      </c>
      <c r="BG12" s="762" t="s">
        <v>28</v>
      </c>
      <c r="BH12" s="762" t="s">
        <v>25</v>
      </c>
      <c r="BI12" s="762" t="s">
        <v>26</v>
      </c>
      <c r="BJ12" s="748" t="s">
        <v>27</v>
      </c>
    </row>
    <row r="13" spans="1:62">
      <c r="A13" s="801"/>
      <c r="B13" s="804"/>
      <c r="C13" s="746"/>
      <c r="D13" s="746"/>
      <c r="E13" s="746"/>
      <c r="F13" s="746"/>
      <c r="G13" s="746"/>
      <c r="H13" s="746"/>
      <c r="I13" s="767"/>
      <c r="J13" s="746"/>
      <c r="K13" s="760"/>
      <c r="L13" s="746"/>
      <c r="M13" s="746"/>
      <c r="N13" s="760"/>
      <c r="O13" s="746"/>
      <c r="P13" s="767"/>
      <c r="Q13" s="746"/>
      <c r="R13" s="760"/>
      <c r="S13" s="767"/>
      <c r="T13" s="746"/>
      <c r="U13" s="760"/>
      <c r="V13" s="767"/>
      <c r="W13" s="746"/>
      <c r="X13" s="746"/>
      <c r="Y13" s="746"/>
      <c r="Z13" s="746"/>
      <c r="AA13" s="760"/>
      <c r="AB13" s="746"/>
      <c r="AC13" s="767"/>
      <c r="AD13" s="791"/>
      <c r="AE13" s="773"/>
      <c r="AF13" s="773"/>
      <c r="AG13" s="762"/>
      <c r="AH13" s="762"/>
      <c r="AI13" s="762"/>
      <c r="AJ13" s="762"/>
      <c r="AK13" s="762"/>
      <c r="AL13" s="762"/>
      <c r="AM13" s="762"/>
      <c r="AN13" s="762"/>
      <c r="AO13" s="748"/>
      <c r="AP13" s="748"/>
      <c r="AQ13" s="747"/>
      <c r="AR13" s="747"/>
      <c r="AS13" s="747"/>
      <c r="AT13" s="747"/>
      <c r="AU13" s="778"/>
      <c r="AV13" s="747"/>
      <c r="AW13" s="747"/>
      <c r="AX13" s="747"/>
      <c r="AY13" s="747"/>
      <c r="AZ13" s="778"/>
      <c r="BA13" s="762"/>
      <c r="BB13" s="762"/>
      <c r="BC13" s="762"/>
      <c r="BD13" s="762"/>
      <c r="BE13" s="748"/>
      <c r="BF13" s="762"/>
      <c r="BG13" s="762"/>
      <c r="BH13" s="762"/>
      <c r="BI13" s="762"/>
      <c r="BJ13" s="748"/>
    </row>
    <row r="14" spans="1:62">
      <c r="A14" s="801"/>
      <c r="B14" s="804"/>
      <c r="C14" s="746"/>
      <c r="D14" s="746"/>
      <c r="E14" s="746"/>
      <c r="F14" s="746"/>
      <c r="G14" s="746"/>
      <c r="H14" s="746"/>
      <c r="I14" s="767"/>
      <c r="J14" s="746"/>
      <c r="K14" s="760"/>
      <c r="L14" s="746"/>
      <c r="M14" s="746"/>
      <c r="N14" s="760"/>
      <c r="O14" s="746"/>
      <c r="P14" s="767"/>
      <c r="Q14" s="746"/>
      <c r="R14" s="760"/>
      <c r="S14" s="767"/>
      <c r="T14" s="746"/>
      <c r="U14" s="760"/>
      <c r="V14" s="767"/>
      <c r="W14" s="746"/>
      <c r="X14" s="746"/>
      <c r="Y14" s="746"/>
      <c r="Z14" s="746"/>
      <c r="AA14" s="760"/>
      <c r="AB14" s="746"/>
      <c r="AC14" s="767"/>
      <c r="AD14" s="791"/>
      <c r="AE14" s="773"/>
      <c r="AF14" s="773"/>
      <c r="AG14" s="762"/>
      <c r="AH14" s="762"/>
      <c r="AI14" s="762"/>
      <c r="AJ14" s="762"/>
      <c r="AK14" s="762"/>
      <c r="AL14" s="762"/>
      <c r="AM14" s="762"/>
      <c r="AN14" s="762"/>
      <c r="AO14" s="748"/>
      <c r="AP14" s="748"/>
      <c r="AQ14" s="747"/>
      <c r="AR14" s="747"/>
      <c r="AS14" s="747"/>
      <c r="AT14" s="747"/>
      <c r="AU14" s="778"/>
      <c r="AV14" s="747"/>
      <c r="AW14" s="747"/>
      <c r="AX14" s="747"/>
      <c r="AY14" s="747"/>
      <c r="AZ14" s="778"/>
      <c r="BA14" s="762"/>
      <c r="BB14" s="762"/>
      <c r="BC14" s="762"/>
      <c r="BD14" s="762"/>
      <c r="BE14" s="748"/>
      <c r="BF14" s="762"/>
      <c r="BG14" s="762"/>
      <c r="BH14" s="762"/>
      <c r="BI14" s="762"/>
      <c r="BJ14" s="748"/>
    </row>
    <row r="15" spans="1:62" ht="42" customHeight="1">
      <c r="A15" s="801"/>
      <c r="B15" s="804"/>
      <c r="C15" s="746"/>
      <c r="D15" s="746"/>
      <c r="E15" s="746"/>
      <c r="F15" s="746"/>
      <c r="G15" s="746"/>
      <c r="H15" s="746"/>
      <c r="I15" s="767"/>
      <c r="J15" s="746"/>
      <c r="K15" s="760"/>
      <c r="L15" s="746"/>
      <c r="M15" s="746"/>
      <c r="N15" s="760"/>
      <c r="O15" s="746"/>
      <c r="P15" s="767"/>
      <c r="Q15" s="746"/>
      <c r="R15" s="760"/>
      <c r="S15" s="767"/>
      <c r="T15" s="746"/>
      <c r="U15" s="760"/>
      <c r="V15" s="767"/>
      <c r="W15" s="746"/>
      <c r="X15" s="746"/>
      <c r="Y15" s="746"/>
      <c r="Z15" s="746"/>
      <c r="AA15" s="760"/>
      <c r="AB15" s="746"/>
      <c r="AC15" s="767"/>
      <c r="AD15" s="791"/>
      <c r="AE15" s="773"/>
      <c r="AF15" s="773"/>
      <c r="AG15" s="762"/>
      <c r="AH15" s="762"/>
      <c r="AI15" s="762"/>
      <c r="AJ15" s="762"/>
      <c r="AK15" s="762"/>
      <c r="AL15" s="762"/>
      <c r="AM15" s="762"/>
      <c r="AN15" s="762"/>
      <c r="AO15" s="748"/>
      <c r="AP15" s="748"/>
      <c r="AQ15" s="747"/>
      <c r="AR15" s="747"/>
      <c r="AS15" s="747"/>
      <c r="AT15" s="747"/>
      <c r="AU15" s="778"/>
      <c r="AV15" s="747"/>
      <c r="AW15" s="747"/>
      <c r="AX15" s="747"/>
      <c r="AY15" s="747"/>
      <c r="AZ15" s="778"/>
      <c r="BA15" s="762"/>
      <c r="BB15" s="762"/>
      <c r="BC15" s="762"/>
      <c r="BD15" s="762"/>
      <c r="BE15" s="748"/>
      <c r="BF15" s="762"/>
      <c r="BG15" s="762"/>
      <c r="BH15" s="762"/>
      <c r="BI15" s="762"/>
      <c r="BJ15" s="748"/>
    </row>
    <row r="16" spans="1:62" ht="42" customHeight="1">
      <c r="A16" s="802"/>
      <c r="B16" s="805"/>
      <c r="C16" s="746"/>
      <c r="D16" s="746"/>
      <c r="E16" s="746"/>
      <c r="F16" s="746"/>
      <c r="G16" s="746"/>
      <c r="H16" s="746"/>
      <c r="I16" s="768"/>
      <c r="J16" s="746"/>
      <c r="K16" s="761"/>
      <c r="L16" s="746"/>
      <c r="M16" s="746"/>
      <c r="N16" s="761"/>
      <c r="O16" s="746"/>
      <c r="P16" s="768"/>
      <c r="Q16" s="746"/>
      <c r="R16" s="761"/>
      <c r="S16" s="768"/>
      <c r="T16" s="746"/>
      <c r="U16" s="761"/>
      <c r="V16" s="768"/>
      <c r="W16" s="746"/>
      <c r="X16" s="746"/>
      <c r="Y16" s="746"/>
      <c r="Z16" s="746"/>
      <c r="AA16" s="761"/>
      <c r="AB16" s="746"/>
      <c r="AC16" s="768"/>
      <c r="AD16" s="791"/>
      <c r="AE16" s="774"/>
      <c r="AF16" s="774"/>
      <c r="AG16" s="762"/>
      <c r="AH16" s="762"/>
      <c r="AI16" s="762"/>
      <c r="AJ16" s="762"/>
      <c r="AK16" s="762"/>
      <c r="AL16" s="762"/>
      <c r="AM16" s="762"/>
      <c r="AN16" s="762"/>
      <c r="AO16" s="748"/>
      <c r="AP16" s="748"/>
      <c r="AQ16" s="747"/>
      <c r="AR16" s="747"/>
      <c r="AS16" s="747"/>
      <c r="AT16" s="747"/>
      <c r="AU16" s="778"/>
      <c r="AV16" s="747"/>
      <c r="AW16" s="747"/>
      <c r="AX16" s="747"/>
      <c r="AY16" s="747"/>
      <c r="AZ16" s="778"/>
      <c r="BA16" s="762"/>
      <c r="BB16" s="762"/>
      <c r="BC16" s="762"/>
      <c r="BD16" s="762"/>
      <c r="BE16" s="748"/>
      <c r="BF16" s="762"/>
      <c r="BG16" s="762"/>
      <c r="BH16" s="762"/>
      <c r="BI16" s="762"/>
      <c r="BJ16" s="748"/>
    </row>
    <row r="17" spans="1:62" ht="13.5" thickBot="1">
      <c r="A17" s="421">
        <v>1</v>
      </c>
      <c r="B17" s="211" t="s">
        <v>233</v>
      </c>
      <c r="C17" s="212">
        <v>3</v>
      </c>
      <c r="D17" s="212">
        <v>4</v>
      </c>
      <c r="E17" s="212">
        <v>5</v>
      </c>
      <c r="F17" s="212">
        <v>6</v>
      </c>
      <c r="G17" s="212">
        <v>7</v>
      </c>
      <c r="H17" s="212">
        <v>8</v>
      </c>
      <c r="I17" s="212">
        <v>9</v>
      </c>
      <c r="J17" s="212">
        <v>10</v>
      </c>
      <c r="K17" s="212">
        <v>11</v>
      </c>
      <c r="L17" s="212">
        <v>12</v>
      </c>
      <c r="M17" s="212">
        <v>13</v>
      </c>
      <c r="N17" s="212">
        <v>14</v>
      </c>
      <c r="O17" s="212">
        <v>15</v>
      </c>
      <c r="P17" s="212">
        <v>16</v>
      </c>
      <c r="Q17" s="212">
        <v>17</v>
      </c>
      <c r="R17" s="212">
        <v>18</v>
      </c>
      <c r="S17" s="212">
        <v>19</v>
      </c>
      <c r="T17" s="212">
        <v>20</v>
      </c>
      <c r="U17" s="212">
        <v>21</v>
      </c>
      <c r="V17" s="212">
        <v>22</v>
      </c>
      <c r="W17" s="212">
        <v>23</v>
      </c>
      <c r="X17" s="212">
        <v>24</v>
      </c>
      <c r="Y17" s="212">
        <v>25</v>
      </c>
      <c r="Z17" s="212">
        <v>26</v>
      </c>
      <c r="AA17" s="212">
        <v>27</v>
      </c>
      <c r="AB17" s="212">
        <v>28</v>
      </c>
      <c r="AC17" s="212">
        <v>29</v>
      </c>
      <c r="AD17" s="214">
        <v>30</v>
      </c>
      <c r="AE17" s="215" t="s">
        <v>29</v>
      </c>
      <c r="AF17" s="215" t="s">
        <v>30</v>
      </c>
      <c r="AG17" s="218">
        <v>49</v>
      </c>
      <c r="AH17" s="218"/>
      <c r="AI17" s="218">
        <v>50</v>
      </c>
      <c r="AJ17" s="218"/>
      <c r="AK17" s="218">
        <v>51</v>
      </c>
      <c r="AL17" s="218"/>
      <c r="AM17" s="218">
        <v>52</v>
      </c>
      <c r="AN17" s="218"/>
      <c r="AO17" s="219">
        <v>52</v>
      </c>
      <c r="AP17" s="219"/>
      <c r="AQ17" s="216">
        <v>53</v>
      </c>
      <c r="AR17" s="216">
        <v>54</v>
      </c>
      <c r="AS17" s="216">
        <v>55</v>
      </c>
      <c r="AT17" s="216">
        <v>56</v>
      </c>
      <c r="AU17" s="217">
        <v>56</v>
      </c>
      <c r="AV17" s="487"/>
      <c r="AW17" s="487"/>
      <c r="AX17" s="487"/>
      <c r="AY17" s="487"/>
      <c r="AZ17" s="487"/>
      <c r="BA17" s="487"/>
      <c r="BB17" s="487"/>
      <c r="BC17" s="487"/>
      <c r="BD17" s="487"/>
      <c r="BE17" s="487"/>
    </row>
    <row r="18" spans="1:62" s="230" customFormat="1" ht="28.5" customHeight="1">
      <c r="A18" s="422" t="s">
        <v>382</v>
      </c>
      <c r="B18" s="222">
        <v>6500</v>
      </c>
      <c r="C18" s="223" t="s">
        <v>234</v>
      </c>
      <c r="D18" s="223" t="s">
        <v>234</v>
      </c>
      <c r="E18" s="223" t="s">
        <v>234</v>
      </c>
      <c r="F18" s="223" t="s">
        <v>234</v>
      </c>
      <c r="G18" s="223" t="s">
        <v>234</v>
      </c>
      <c r="H18" s="223" t="s">
        <v>234</v>
      </c>
      <c r="I18" s="223" t="s">
        <v>234</v>
      </c>
      <c r="J18" s="223" t="s">
        <v>234</v>
      </c>
      <c r="K18" s="223" t="s">
        <v>234</v>
      </c>
      <c r="L18" s="223" t="s">
        <v>234</v>
      </c>
      <c r="M18" s="223" t="s">
        <v>234</v>
      </c>
      <c r="N18" s="223" t="s">
        <v>234</v>
      </c>
      <c r="O18" s="223" t="s">
        <v>234</v>
      </c>
      <c r="P18" s="223" t="s">
        <v>234</v>
      </c>
      <c r="Q18" s="223" t="s">
        <v>234</v>
      </c>
      <c r="R18" s="223" t="s">
        <v>234</v>
      </c>
      <c r="S18" s="223" t="s">
        <v>234</v>
      </c>
      <c r="T18" s="223" t="s">
        <v>234</v>
      </c>
      <c r="U18" s="223" t="s">
        <v>234</v>
      </c>
      <c r="V18" s="223" t="s">
        <v>234</v>
      </c>
      <c r="W18" s="223" t="s">
        <v>234</v>
      </c>
      <c r="X18" s="223" t="s">
        <v>234</v>
      </c>
      <c r="Y18" s="223" t="s">
        <v>234</v>
      </c>
      <c r="Z18" s="223" t="s">
        <v>234</v>
      </c>
      <c r="AA18" s="223" t="s">
        <v>234</v>
      </c>
      <c r="AB18" s="223" t="s">
        <v>234</v>
      </c>
      <c r="AC18" s="223" t="s">
        <v>234</v>
      </c>
      <c r="AD18" s="225" t="s">
        <v>234</v>
      </c>
      <c r="AE18" s="225"/>
      <c r="AF18" s="225"/>
      <c r="AG18" s="228">
        <f t="shared" ref="AG18:AZ18" si="0">AG19+AG71+AG88+AG101+AG116+AG121+AG133</f>
        <v>8002.3000000000011</v>
      </c>
      <c r="AH18" s="228">
        <f t="shared" si="0"/>
        <v>7738.5999999999995</v>
      </c>
      <c r="AI18" s="228">
        <f t="shared" si="0"/>
        <v>98.2</v>
      </c>
      <c r="AJ18" s="228">
        <f t="shared" si="0"/>
        <v>98.2</v>
      </c>
      <c r="AK18" s="228">
        <f t="shared" si="0"/>
        <v>3720.2</v>
      </c>
      <c r="AL18" s="228">
        <f t="shared" si="0"/>
        <v>3689.2</v>
      </c>
      <c r="AM18" s="228">
        <f t="shared" si="0"/>
        <v>0</v>
      </c>
      <c r="AN18" s="228"/>
      <c r="AO18" s="228">
        <f t="shared" si="0"/>
        <v>4183.9000000000005</v>
      </c>
      <c r="AP18" s="228">
        <f t="shared" si="0"/>
        <v>3951.2</v>
      </c>
      <c r="AQ18" s="226">
        <f t="shared" si="0"/>
        <v>5337.9</v>
      </c>
      <c r="AR18" s="226">
        <f t="shared" si="0"/>
        <v>103.6</v>
      </c>
      <c r="AS18" s="226">
        <f t="shared" si="0"/>
        <v>1002.5</v>
      </c>
      <c r="AT18" s="226">
        <f t="shared" si="0"/>
        <v>0</v>
      </c>
      <c r="AU18" s="226">
        <f t="shared" si="0"/>
        <v>4231.8</v>
      </c>
      <c r="AV18" s="226">
        <f t="shared" si="0"/>
        <v>4628.0999999999995</v>
      </c>
      <c r="AW18" s="226">
        <f t="shared" si="0"/>
        <v>105.7</v>
      </c>
      <c r="AX18" s="226">
        <f t="shared" si="0"/>
        <v>809.09999999999991</v>
      </c>
      <c r="AY18" s="226">
        <f t="shared" si="0"/>
        <v>0</v>
      </c>
      <c r="AZ18" s="226">
        <f t="shared" si="0"/>
        <v>3713.3</v>
      </c>
      <c r="BA18" s="226">
        <f t="shared" ref="BA18:BJ18" si="1">BA19+BA71+BA88+BA101+BA116+BA121+BA133</f>
        <v>4570.8000000000011</v>
      </c>
      <c r="BB18" s="226">
        <f t="shared" si="1"/>
        <v>110.5</v>
      </c>
      <c r="BC18" s="226">
        <f t="shared" si="1"/>
        <v>809.09999999999991</v>
      </c>
      <c r="BD18" s="226">
        <f t="shared" si="1"/>
        <v>0</v>
      </c>
      <c r="BE18" s="226">
        <f t="shared" si="1"/>
        <v>3651.2000000000003</v>
      </c>
      <c r="BF18" s="226">
        <f t="shared" si="1"/>
        <v>4570.8000000000011</v>
      </c>
      <c r="BG18" s="226">
        <f t="shared" si="1"/>
        <v>110.5</v>
      </c>
      <c r="BH18" s="226">
        <f t="shared" si="1"/>
        <v>809.09999999999991</v>
      </c>
      <c r="BI18" s="226">
        <f t="shared" si="1"/>
        <v>0</v>
      </c>
      <c r="BJ18" s="226">
        <f t="shared" si="1"/>
        <v>3651.2000000000003</v>
      </c>
    </row>
    <row r="19" spans="1:62" s="241" customFormat="1" ht="80.25" customHeight="1">
      <c r="A19" s="423" t="s">
        <v>236</v>
      </c>
      <c r="B19" s="232">
        <v>6501</v>
      </c>
      <c r="C19" s="233" t="s">
        <v>234</v>
      </c>
      <c r="D19" s="233" t="s">
        <v>234</v>
      </c>
      <c r="E19" s="233" t="s">
        <v>234</v>
      </c>
      <c r="F19" s="233" t="s">
        <v>234</v>
      </c>
      <c r="G19" s="233" t="s">
        <v>234</v>
      </c>
      <c r="H19" s="233" t="s">
        <v>234</v>
      </c>
      <c r="I19" s="233" t="s">
        <v>234</v>
      </c>
      <c r="J19" s="233" t="s">
        <v>234</v>
      </c>
      <c r="K19" s="233" t="s">
        <v>234</v>
      </c>
      <c r="L19" s="233" t="s">
        <v>234</v>
      </c>
      <c r="M19" s="233" t="s">
        <v>234</v>
      </c>
      <c r="N19" s="233" t="s">
        <v>234</v>
      </c>
      <c r="O19" s="233" t="s">
        <v>234</v>
      </c>
      <c r="P19" s="233" t="s">
        <v>234</v>
      </c>
      <c r="Q19" s="235" t="s">
        <v>234</v>
      </c>
      <c r="R19" s="235" t="s">
        <v>234</v>
      </c>
      <c r="S19" s="235" t="s">
        <v>234</v>
      </c>
      <c r="T19" s="235" t="s">
        <v>234</v>
      </c>
      <c r="U19" s="235" t="s">
        <v>234</v>
      </c>
      <c r="V19" s="235" t="s">
        <v>234</v>
      </c>
      <c r="W19" s="235" t="s">
        <v>234</v>
      </c>
      <c r="X19" s="233" t="s">
        <v>234</v>
      </c>
      <c r="Y19" s="233" t="s">
        <v>234</v>
      </c>
      <c r="Z19" s="233" t="s">
        <v>234</v>
      </c>
      <c r="AA19" s="233" t="s">
        <v>234</v>
      </c>
      <c r="AB19" s="233" t="s">
        <v>234</v>
      </c>
      <c r="AC19" s="233" t="s">
        <v>234</v>
      </c>
      <c r="AD19" s="236" t="s">
        <v>234</v>
      </c>
      <c r="AE19" s="236"/>
      <c r="AF19" s="236"/>
      <c r="AG19" s="239">
        <f t="shared" ref="AG19:AZ19" si="2">AG20+AG41+AG67</f>
        <v>5919.7000000000007</v>
      </c>
      <c r="AH19" s="239">
        <f t="shared" si="2"/>
        <v>5689.9</v>
      </c>
      <c r="AI19" s="239">
        <f t="shared" si="2"/>
        <v>0</v>
      </c>
      <c r="AJ19" s="239">
        <f t="shared" si="2"/>
        <v>0</v>
      </c>
      <c r="AK19" s="239">
        <f t="shared" si="2"/>
        <v>3720.2</v>
      </c>
      <c r="AL19" s="239">
        <f t="shared" si="2"/>
        <v>3689.2</v>
      </c>
      <c r="AM19" s="239">
        <f t="shared" si="2"/>
        <v>0</v>
      </c>
      <c r="AN19" s="239"/>
      <c r="AO19" s="240">
        <f t="shared" si="2"/>
        <v>2199.5</v>
      </c>
      <c r="AP19" s="240">
        <f t="shared" si="2"/>
        <v>2000.6999999999998</v>
      </c>
      <c r="AQ19" s="237">
        <f t="shared" si="2"/>
        <v>3396.9999999999995</v>
      </c>
      <c r="AR19" s="237">
        <f t="shared" si="2"/>
        <v>0</v>
      </c>
      <c r="AS19" s="237">
        <f t="shared" si="2"/>
        <v>1002.5</v>
      </c>
      <c r="AT19" s="237">
        <f t="shared" si="2"/>
        <v>0</v>
      </c>
      <c r="AU19" s="238">
        <f t="shared" si="2"/>
        <v>2394.5</v>
      </c>
      <c r="AV19" s="239">
        <f t="shared" si="2"/>
        <v>2592.2999999999997</v>
      </c>
      <c r="AW19" s="239">
        <f t="shared" si="2"/>
        <v>0</v>
      </c>
      <c r="AX19" s="239">
        <f t="shared" si="2"/>
        <v>809.09999999999991</v>
      </c>
      <c r="AY19" s="239">
        <f t="shared" si="2"/>
        <v>0</v>
      </c>
      <c r="AZ19" s="240">
        <f t="shared" si="2"/>
        <v>1783.1999999999998</v>
      </c>
      <c r="BA19" s="237">
        <f t="shared" ref="BA19:BJ19" si="3">BA20+BA41+BA67</f>
        <v>2440.4</v>
      </c>
      <c r="BB19" s="237">
        <f t="shared" si="3"/>
        <v>0</v>
      </c>
      <c r="BC19" s="237">
        <f t="shared" si="3"/>
        <v>809.09999999999991</v>
      </c>
      <c r="BD19" s="237">
        <f t="shared" si="3"/>
        <v>0</v>
      </c>
      <c r="BE19" s="238">
        <f t="shared" si="3"/>
        <v>1631.3</v>
      </c>
      <c r="BF19" s="237">
        <f t="shared" si="3"/>
        <v>2440.4</v>
      </c>
      <c r="BG19" s="237">
        <f t="shared" si="3"/>
        <v>0</v>
      </c>
      <c r="BH19" s="237">
        <f t="shared" si="3"/>
        <v>809.09999999999991</v>
      </c>
      <c r="BI19" s="237">
        <f t="shared" si="3"/>
        <v>0</v>
      </c>
      <c r="BJ19" s="238">
        <f t="shared" si="3"/>
        <v>1631.3</v>
      </c>
    </row>
    <row r="20" spans="1:62" s="251" customFormat="1" ht="53.25" customHeight="1">
      <c r="A20" s="424" t="s">
        <v>476</v>
      </c>
      <c r="B20" s="243">
        <v>6502</v>
      </c>
      <c r="C20" s="244" t="s">
        <v>234</v>
      </c>
      <c r="D20" s="244" t="s">
        <v>234</v>
      </c>
      <c r="E20" s="244" t="s">
        <v>234</v>
      </c>
      <c r="F20" s="244" t="s">
        <v>234</v>
      </c>
      <c r="G20" s="244" t="s">
        <v>234</v>
      </c>
      <c r="H20" s="244" t="s">
        <v>234</v>
      </c>
      <c r="I20" s="244" t="s">
        <v>234</v>
      </c>
      <c r="J20" s="244" t="s">
        <v>234</v>
      </c>
      <c r="K20" s="244" t="s">
        <v>234</v>
      </c>
      <c r="L20" s="244" t="s">
        <v>234</v>
      </c>
      <c r="M20" s="244" t="s">
        <v>234</v>
      </c>
      <c r="N20" s="244" t="s">
        <v>234</v>
      </c>
      <c r="O20" s="244" t="s">
        <v>234</v>
      </c>
      <c r="P20" s="244" t="s">
        <v>234</v>
      </c>
      <c r="Q20" s="246" t="s">
        <v>234</v>
      </c>
      <c r="R20" s="246" t="s">
        <v>234</v>
      </c>
      <c r="S20" s="246" t="s">
        <v>234</v>
      </c>
      <c r="T20" s="246" t="s">
        <v>234</v>
      </c>
      <c r="U20" s="246" t="s">
        <v>234</v>
      </c>
      <c r="V20" s="246" t="s">
        <v>234</v>
      </c>
      <c r="W20" s="246" t="s">
        <v>234</v>
      </c>
      <c r="X20" s="244" t="s">
        <v>234</v>
      </c>
      <c r="Y20" s="244" t="s">
        <v>234</v>
      </c>
      <c r="Z20" s="244" t="s">
        <v>234</v>
      </c>
      <c r="AA20" s="244" t="s">
        <v>234</v>
      </c>
      <c r="AB20" s="244" t="s">
        <v>234</v>
      </c>
      <c r="AC20" s="244" t="s">
        <v>234</v>
      </c>
      <c r="AD20" s="247" t="s">
        <v>234</v>
      </c>
      <c r="AE20" s="247"/>
      <c r="AF20" s="247"/>
      <c r="AG20" s="250">
        <f t="shared" ref="AG20:AM20" si="4">AG22+AG27+AG29+AG32+AG33+AG34+AG39+AG40+AG38+AG26+AG31+AG35+AG30+AG28+AG36</f>
        <v>3429.0000000000005</v>
      </c>
      <c r="AH20" s="250">
        <f t="shared" si="4"/>
        <v>3397.7000000000003</v>
      </c>
      <c r="AI20" s="250">
        <f t="shared" si="4"/>
        <v>0</v>
      </c>
      <c r="AJ20" s="250">
        <f t="shared" si="4"/>
        <v>0</v>
      </c>
      <c r="AK20" s="250">
        <f t="shared" si="4"/>
        <v>2374.6999999999998</v>
      </c>
      <c r="AL20" s="250">
        <f t="shared" si="4"/>
        <v>2374.6999999999998</v>
      </c>
      <c r="AM20" s="250">
        <f t="shared" si="4"/>
        <v>0</v>
      </c>
      <c r="AN20" s="250"/>
      <c r="AO20" s="250">
        <f>AO22+AO27+AO29+AO32+AO33+AO34+AO39+AO40+AO38+AO26+AO31+AO35+AO30+AO28+AO36</f>
        <v>1054.3</v>
      </c>
      <c r="AP20" s="250">
        <f>AP22+AP27+AP29+AP32+AP33+AP34+AP39+AP40+AP38+AP26+AP31+AP35+AP30+AP28+AP36</f>
        <v>1023</v>
      </c>
      <c r="AQ20" s="248">
        <f>AQ22+AQ27+AQ29+AQ32+AQ33+AQ34+AQ39+AQ40+AQ38+AQ26+AQ31+AQ35+AQ36+AQ28</f>
        <v>689.6</v>
      </c>
      <c r="AR20" s="248">
        <f>AR22+AR27+AR29+AR32+AR33+AR34+AR39+AR40+AR38+AR26+AR31+AR35+AR36+AR28</f>
        <v>0</v>
      </c>
      <c r="AS20" s="248">
        <f>AS22+AS27+AS29+AS32+AS33+AS34+AS39+AS40+AS38+AS26+AS31+AS35+AS36+AS28</f>
        <v>0</v>
      </c>
      <c r="AT20" s="248">
        <f>AT22+AT27+AT29+AT32+AT33+AT34+AT39+AT40+AT38+AT26+AT31+AT35+AT36+AT28</f>
        <v>0</v>
      </c>
      <c r="AU20" s="248">
        <f>AU22+AU27+AU29+AU32+AU33+AU34+AU39+AU40+AU38+AU26+AU31+AU35+AU36+AU28</f>
        <v>689.6</v>
      </c>
      <c r="AV20" s="248">
        <f t="shared" ref="AV20:BE20" si="5">AV22+AV27+AV29+AV32+AV33+AV34+AV39+AV40+AV38+AV26+AV31+AV35+AV36</f>
        <v>365.4</v>
      </c>
      <c r="AW20" s="248">
        <f t="shared" si="5"/>
        <v>0</v>
      </c>
      <c r="AX20" s="248">
        <f t="shared" si="5"/>
        <v>0</v>
      </c>
      <c r="AY20" s="248">
        <f t="shared" si="5"/>
        <v>0</v>
      </c>
      <c r="AZ20" s="248">
        <f t="shared" si="5"/>
        <v>365.4</v>
      </c>
      <c r="BA20" s="248">
        <f t="shared" si="5"/>
        <v>129.1</v>
      </c>
      <c r="BB20" s="248">
        <f t="shared" si="5"/>
        <v>0</v>
      </c>
      <c r="BC20" s="248">
        <f t="shared" si="5"/>
        <v>0</v>
      </c>
      <c r="BD20" s="248">
        <f t="shared" si="5"/>
        <v>0</v>
      </c>
      <c r="BE20" s="248">
        <f t="shared" si="5"/>
        <v>129.1</v>
      </c>
      <c r="BF20" s="248">
        <f>BF22+BF27+BF29+BF32+BF33+BF34+BF39+BF40+BF38+BF26+BF31+BF35+BF36</f>
        <v>129.1</v>
      </c>
      <c r="BG20" s="248">
        <f>BG22+BG27+BG29+BG32+BG33+BG34+BG39+BG40+BG38+BG26+BG31+BG35+BG36</f>
        <v>0</v>
      </c>
      <c r="BH20" s="248">
        <f>BH22+BH27+BH29+BH32+BH33+BH34+BH39+BH40+BH38+BH26+BH31+BH35+BH36</f>
        <v>0</v>
      </c>
      <c r="BI20" s="248">
        <f>BI22+BI27+BI29+BI32+BI33+BI34+BI39+BI40+BI38+BI26+BI31+BI35+BI36</f>
        <v>0</v>
      </c>
      <c r="BJ20" s="248">
        <f>BJ22+BJ27+BJ29+BJ32+BJ33+BJ34+BJ39+BJ40+BJ38+BJ26+BJ31+BJ35+BJ36</f>
        <v>129.1</v>
      </c>
    </row>
    <row r="21" spans="1:62">
      <c r="A21" s="425" t="s">
        <v>415</v>
      </c>
      <c r="B21" s="253"/>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7"/>
      <c r="AE21" s="257"/>
      <c r="AF21" s="257"/>
      <c r="AG21" s="260"/>
      <c r="AH21" s="260"/>
      <c r="AI21" s="260"/>
      <c r="AJ21" s="260"/>
      <c r="AK21" s="260"/>
      <c r="AL21" s="260"/>
      <c r="AM21" s="260"/>
      <c r="AN21" s="260"/>
      <c r="AO21" s="261"/>
      <c r="AP21" s="261"/>
      <c r="AQ21" s="258"/>
      <c r="AR21" s="258"/>
      <c r="AS21" s="258"/>
      <c r="AT21" s="258"/>
      <c r="AU21" s="259"/>
      <c r="AV21" s="260"/>
      <c r="AW21" s="260"/>
      <c r="AX21" s="260"/>
      <c r="AY21" s="260"/>
      <c r="AZ21" s="261"/>
      <c r="BA21" s="258"/>
      <c r="BB21" s="258"/>
      <c r="BC21" s="258"/>
      <c r="BD21" s="258"/>
      <c r="BE21" s="259"/>
      <c r="BF21" s="258"/>
      <c r="BG21" s="258"/>
      <c r="BH21" s="258"/>
      <c r="BI21" s="258"/>
      <c r="BJ21" s="259"/>
    </row>
    <row r="22" spans="1:62" ht="70.5" customHeight="1">
      <c r="A22" s="717" t="s">
        <v>286</v>
      </c>
      <c r="B22" s="702">
        <v>6505</v>
      </c>
      <c r="C22" s="692" t="s">
        <v>31</v>
      </c>
      <c r="D22" s="262" t="s">
        <v>32</v>
      </c>
      <c r="E22" s="262" t="s">
        <v>33</v>
      </c>
      <c r="F22" s="262"/>
      <c r="G22" s="262"/>
      <c r="H22" s="262"/>
      <c r="I22" s="262"/>
      <c r="J22" s="262"/>
      <c r="K22" s="262"/>
      <c r="L22" s="262"/>
      <c r="M22" s="262" t="s">
        <v>34</v>
      </c>
      <c r="N22" s="262"/>
      <c r="O22" s="262"/>
      <c r="P22" s="263" t="s">
        <v>35</v>
      </c>
      <c r="Q22" s="262"/>
      <c r="R22" s="262"/>
      <c r="S22" s="262"/>
      <c r="T22" s="262"/>
      <c r="U22" s="262"/>
      <c r="V22" s="262"/>
      <c r="W22" s="732" t="s">
        <v>357</v>
      </c>
      <c r="X22" s="102" t="s">
        <v>238</v>
      </c>
      <c r="Y22" s="102" t="s">
        <v>358</v>
      </c>
      <c r="Z22" s="692" t="s">
        <v>499</v>
      </c>
      <c r="AA22" s="262" t="s">
        <v>284</v>
      </c>
      <c r="AB22" s="262" t="s">
        <v>36</v>
      </c>
      <c r="AC22" s="262"/>
      <c r="AD22" s="555" t="s">
        <v>485</v>
      </c>
      <c r="AE22" s="280" t="s">
        <v>263</v>
      </c>
      <c r="AF22" s="280" t="s">
        <v>246</v>
      </c>
      <c r="AG22" s="282">
        <v>0</v>
      </c>
      <c r="AH22" s="282"/>
      <c r="AI22" s="282"/>
      <c r="AJ22" s="282"/>
      <c r="AK22" s="282"/>
      <c r="AL22" s="282"/>
      <c r="AM22" s="282"/>
      <c r="AN22" s="282"/>
      <c r="AO22" s="434">
        <f>AG22-AI22-AK22-AM22</f>
        <v>0</v>
      </c>
      <c r="AP22" s="434"/>
      <c r="AQ22" s="281">
        <v>0</v>
      </c>
      <c r="AR22" s="267"/>
      <c r="AS22" s="267"/>
      <c r="AT22" s="267"/>
      <c r="AU22" s="339">
        <f>AQ22-AR22-AS22-AT22</f>
        <v>0</v>
      </c>
      <c r="AV22" s="282">
        <v>0</v>
      </c>
      <c r="AW22" s="269"/>
      <c r="AX22" s="269"/>
      <c r="AY22" s="269"/>
      <c r="AZ22" s="342">
        <f>AV22-AW22-AX22-AY22</f>
        <v>0</v>
      </c>
      <c r="BA22" s="281">
        <v>0</v>
      </c>
      <c r="BB22" s="267"/>
      <c r="BC22" s="267"/>
      <c r="BD22" s="267"/>
      <c r="BE22" s="339">
        <f>BA22-BB22-BC22-BD22</f>
        <v>0</v>
      </c>
      <c r="BF22" s="281">
        <v>0</v>
      </c>
      <c r="BG22" s="267"/>
      <c r="BH22" s="267"/>
      <c r="BI22" s="267"/>
      <c r="BJ22" s="339">
        <f>BF22-BG22-BH22-BI22</f>
        <v>0</v>
      </c>
    </row>
    <row r="23" spans="1:62" ht="9.75" hidden="1" customHeight="1">
      <c r="A23" s="717"/>
      <c r="B23" s="702"/>
      <c r="C23" s="692"/>
      <c r="D23" s="262"/>
      <c r="E23" s="262"/>
      <c r="F23" s="262"/>
      <c r="G23" s="262"/>
      <c r="H23" s="262"/>
      <c r="I23" s="262"/>
      <c r="J23" s="262"/>
      <c r="K23" s="262"/>
      <c r="L23" s="262"/>
      <c r="M23" s="262"/>
      <c r="N23" s="262"/>
      <c r="O23" s="262"/>
      <c r="P23" s="263"/>
      <c r="Q23" s="262"/>
      <c r="R23" s="262"/>
      <c r="S23" s="262"/>
      <c r="T23" s="262"/>
      <c r="U23" s="262"/>
      <c r="V23" s="262"/>
      <c r="W23" s="733"/>
      <c r="X23" s="604"/>
      <c r="Y23" s="604"/>
      <c r="Z23" s="692"/>
      <c r="AA23" s="262"/>
      <c r="AB23" s="262"/>
      <c r="AC23" s="262"/>
      <c r="AQ23" s="267"/>
      <c r="AR23" s="267"/>
      <c r="AS23" s="267"/>
      <c r="AT23" s="267"/>
      <c r="AU23" s="339"/>
      <c r="AV23" s="269"/>
      <c r="AW23" s="269"/>
      <c r="AX23" s="269"/>
      <c r="AY23" s="269"/>
      <c r="AZ23" s="342"/>
      <c r="BA23" s="267"/>
      <c r="BB23" s="267"/>
      <c r="BC23" s="267"/>
      <c r="BD23" s="267"/>
      <c r="BE23" s="339"/>
      <c r="BF23" s="267"/>
      <c r="BG23" s="267"/>
      <c r="BH23" s="267"/>
      <c r="BI23" s="267"/>
      <c r="BJ23" s="339"/>
    </row>
    <row r="24" spans="1:62" ht="10.5" hidden="1" customHeight="1">
      <c r="A24" s="717"/>
      <c r="B24" s="702"/>
      <c r="C24" s="692"/>
      <c r="D24" s="262"/>
      <c r="E24" s="262"/>
      <c r="F24" s="262"/>
      <c r="G24" s="262"/>
      <c r="H24" s="262"/>
      <c r="I24" s="262"/>
      <c r="J24" s="262"/>
      <c r="K24" s="262"/>
      <c r="L24" s="262"/>
      <c r="M24" s="262"/>
      <c r="N24" s="262"/>
      <c r="O24" s="262"/>
      <c r="P24" s="263"/>
      <c r="Q24" s="262"/>
      <c r="R24" s="262"/>
      <c r="S24" s="262"/>
      <c r="T24" s="262"/>
      <c r="U24" s="262"/>
      <c r="V24" s="262"/>
      <c r="W24" s="733"/>
      <c r="X24" s="604"/>
      <c r="Y24" s="604"/>
      <c r="Z24" s="692"/>
      <c r="AA24" s="262"/>
      <c r="AB24" s="262"/>
      <c r="AC24" s="262"/>
      <c r="AQ24" s="267"/>
      <c r="AR24" s="267"/>
      <c r="AS24" s="267"/>
      <c r="AT24" s="267"/>
      <c r="AU24" s="339"/>
      <c r="AV24" s="269"/>
      <c r="AW24" s="269"/>
      <c r="AX24" s="269"/>
      <c r="AY24" s="269"/>
      <c r="AZ24" s="342"/>
      <c r="BA24" s="267"/>
      <c r="BB24" s="267"/>
      <c r="BC24" s="267"/>
      <c r="BD24" s="267"/>
      <c r="BE24" s="339"/>
      <c r="BF24" s="267"/>
      <c r="BG24" s="267"/>
      <c r="BH24" s="267"/>
      <c r="BI24" s="267"/>
      <c r="BJ24" s="339"/>
    </row>
    <row r="25" spans="1:62" ht="18.75" hidden="1" customHeight="1">
      <c r="A25" s="717"/>
      <c r="B25" s="702"/>
      <c r="C25" s="692"/>
      <c r="D25" s="262"/>
      <c r="E25" s="262"/>
      <c r="F25" s="262"/>
      <c r="G25" s="262"/>
      <c r="H25" s="262"/>
      <c r="I25" s="262"/>
      <c r="J25" s="262"/>
      <c r="K25" s="262"/>
      <c r="L25" s="262"/>
      <c r="M25" s="262"/>
      <c r="N25" s="262"/>
      <c r="O25" s="262"/>
      <c r="P25" s="263"/>
      <c r="Q25" s="262"/>
      <c r="R25" s="262"/>
      <c r="S25" s="262"/>
      <c r="T25" s="262"/>
      <c r="U25" s="262"/>
      <c r="V25" s="262"/>
      <c r="W25" s="733"/>
      <c r="X25" s="262"/>
      <c r="Y25" s="262"/>
      <c r="Z25" s="692"/>
      <c r="AA25" s="262"/>
      <c r="AB25" s="262"/>
      <c r="AC25" s="262"/>
      <c r="AD25" s="280" t="s">
        <v>489</v>
      </c>
      <c r="AE25" s="280" t="s">
        <v>66</v>
      </c>
      <c r="AF25" s="280" t="s">
        <v>246</v>
      </c>
      <c r="AG25" s="269"/>
      <c r="AH25" s="269"/>
      <c r="AI25" s="269"/>
      <c r="AJ25" s="269"/>
      <c r="AK25" s="269"/>
      <c r="AL25" s="269"/>
      <c r="AM25" s="269"/>
      <c r="AN25" s="269"/>
      <c r="AO25" s="270"/>
      <c r="AP25" s="270"/>
      <c r="AQ25" s="267"/>
      <c r="AR25" s="267"/>
      <c r="AS25" s="267"/>
      <c r="AT25" s="267"/>
      <c r="AU25" s="268"/>
      <c r="AV25" s="269"/>
      <c r="AW25" s="269"/>
      <c r="AX25" s="269"/>
      <c r="AY25" s="269"/>
      <c r="AZ25" s="270"/>
      <c r="BA25" s="267"/>
      <c r="BB25" s="267"/>
      <c r="BC25" s="267"/>
      <c r="BD25" s="267"/>
      <c r="BE25" s="268"/>
      <c r="BF25" s="267"/>
      <c r="BG25" s="267"/>
      <c r="BH25" s="267"/>
      <c r="BI25" s="267"/>
      <c r="BJ25" s="268"/>
    </row>
    <row r="26" spans="1:62" ht="24" customHeight="1">
      <c r="A26" s="689"/>
      <c r="B26" s="703"/>
      <c r="C26" s="691"/>
      <c r="D26" s="262"/>
      <c r="E26" s="262"/>
      <c r="F26" s="262"/>
      <c r="G26" s="262"/>
      <c r="H26" s="262"/>
      <c r="I26" s="262"/>
      <c r="J26" s="262"/>
      <c r="K26" s="262"/>
      <c r="L26" s="262"/>
      <c r="M26" s="262"/>
      <c r="N26" s="262"/>
      <c r="O26" s="262"/>
      <c r="P26" s="263"/>
      <c r="Q26" s="262"/>
      <c r="R26" s="262"/>
      <c r="S26" s="262"/>
      <c r="T26" s="262"/>
      <c r="U26" s="262"/>
      <c r="V26" s="262"/>
      <c r="W26" s="734"/>
      <c r="X26" s="262"/>
      <c r="Y26" s="262"/>
      <c r="Z26" s="691"/>
      <c r="AA26" s="262"/>
      <c r="AB26" s="262"/>
      <c r="AC26" s="262"/>
      <c r="AD26" s="280" t="s">
        <v>489</v>
      </c>
      <c r="AE26" s="280" t="s">
        <v>312</v>
      </c>
      <c r="AF26" s="280" t="s">
        <v>246</v>
      </c>
      <c r="AG26" s="301">
        <v>3.6</v>
      </c>
      <c r="AH26" s="301">
        <v>3.2</v>
      </c>
      <c r="AI26" s="301"/>
      <c r="AJ26" s="301"/>
      <c r="AK26" s="301"/>
      <c r="AL26" s="301"/>
      <c r="AM26" s="301"/>
      <c r="AN26" s="340"/>
      <c r="AO26" s="270">
        <f t="shared" ref="AO26:AO40" si="6">AG26-AI26-AK26-AM26</f>
        <v>3.6</v>
      </c>
      <c r="AP26" s="270">
        <f>AH26-AJ26-AL26</f>
        <v>3.2</v>
      </c>
      <c r="AQ26" s="300">
        <v>3.6</v>
      </c>
      <c r="AR26" s="302"/>
      <c r="AS26" s="302"/>
      <c r="AT26" s="302"/>
      <c r="AU26" s="268">
        <f t="shared" ref="AU26:AU40" si="7">AQ26-AR26-AS26-AT26</f>
        <v>3.6</v>
      </c>
      <c r="AV26" s="301">
        <v>3.6</v>
      </c>
      <c r="AW26" s="340"/>
      <c r="AX26" s="340"/>
      <c r="AY26" s="340"/>
      <c r="AZ26" s="270">
        <f t="shared" ref="AZ26:AZ36" si="8">AV26-AW26-AX26-AY26</f>
        <v>3.6</v>
      </c>
      <c r="BA26" s="300">
        <v>3.6</v>
      </c>
      <c r="BB26" s="302"/>
      <c r="BC26" s="302"/>
      <c r="BD26" s="302"/>
      <c r="BE26" s="268">
        <f>BA26-BB26-BC26-BD26</f>
        <v>3.6</v>
      </c>
      <c r="BF26" s="300">
        <v>3.6</v>
      </c>
      <c r="BG26" s="302"/>
      <c r="BH26" s="302"/>
      <c r="BI26" s="302"/>
      <c r="BJ26" s="268">
        <f>BF26-BG26-BH26-BI26</f>
        <v>3.6</v>
      </c>
    </row>
    <row r="27" spans="1:62" ht="39" customHeight="1">
      <c r="A27" s="718" t="s">
        <v>287</v>
      </c>
      <c r="B27" s="701">
        <v>6506</v>
      </c>
      <c r="C27" s="275" t="s">
        <v>31</v>
      </c>
      <c r="D27" s="275" t="s">
        <v>39</v>
      </c>
      <c r="E27" s="275" t="s">
        <v>33</v>
      </c>
      <c r="F27" s="275"/>
      <c r="G27" s="275"/>
      <c r="H27" s="275"/>
      <c r="I27" s="275"/>
      <c r="J27" s="275"/>
      <c r="K27" s="275"/>
      <c r="L27" s="275"/>
      <c r="M27" s="275" t="s">
        <v>42</v>
      </c>
      <c r="N27" s="276"/>
      <c r="O27" s="276"/>
      <c r="P27" s="277" t="s">
        <v>425</v>
      </c>
      <c r="Q27" s="262"/>
      <c r="R27" s="262"/>
      <c r="S27" s="262"/>
      <c r="T27" s="262"/>
      <c r="U27" s="262"/>
      <c r="V27" s="262"/>
      <c r="W27" s="278" t="s">
        <v>43</v>
      </c>
      <c r="X27" s="278" t="s">
        <v>44</v>
      </c>
      <c r="Y27" s="278" t="s">
        <v>45</v>
      </c>
      <c r="Z27" s="275" t="s">
        <v>46</v>
      </c>
      <c r="AA27" s="275" t="s">
        <v>284</v>
      </c>
      <c r="AB27" s="275" t="s">
        <v>36</v>
      </c>
      <c r="AC27" s="275"/>
      <c r="AD27" s="280" t="s">
        <v>285</v>
      </c>
      <c r="AE27" s="280" t="s">
        <v>299</v>
      </c>
      <c r="AF27" s="280" t="s">
        <v>246</v>
      </c>
      <c r="AG27" s="282">
        <v>0</v>
      </c>
      <c r="AH27" s="269"/>
      <c r="AI27" s="269"/>
      <c r="AJ27" s="269"/>
      <c r="AK27" s="269"/>
      <c r="AL27" s="269"/>
      <c r="AM27" s="269"/>
      <c r="AN27" s="269"/>
      <c r="AO27" s="270">
        <f t="shared" si="6"/>
        <v>0</v>
      </c>
      <c r="AP27" s="270">
        <f t="shared" ref="AP27:AP91" si="9">AH27-AJ27-AL27</f>
        <v>0</v>
      </c>
      <c r="AQ27" s="267">
        <v>0</v>
      </c>
      <c r="AR27" s="267"/>
      <c r="AS27" s="267"/>
      <c r="AT27" s="267"/>
      <c r="AU27" s="268">
        <f t="shared" si="7"/>
        <v>0</v>
      </c>
      <c r="AV27" s="269">
        <v>0</v>
      </c>
      <c r="AW27" s="269"/>
      <c r="AX27" s="269"/>
      <c r="AY27" s="269"/>
      <c r="AZ27" s="270">
        <f t="shared" si="8"/>
        <v>0</v>
      </c>
      <c r="BA27" s="267">
        <v>0</v>
      </c>
      <c r="BB27" s="267"/>
      <c r="BC27" s="267"/>
      <c r="BD27" s="267"/>
      <c r="BE27" s="268">
        <f>BA27-BB27-BC27-BD27</f>
        <v>0</v>
      </c>
      <c r="BF27" s="267">
        <v>0</v>
      </c>
      <c r="BG27" s="267"/>
      <c r="BH27" s="267"/>
      <c r="BI27" s="267"/>
      <c r="BJ27" s="268">
        <f>BF27-BG27-BH27-BI27</f>
        <v>0</v>
      </c>
    </row>
    <row r="28" spans="1:62" ht="18" customHeight="1">
      <c r="A28" s="720"/>
      <c r="B28" s="703"/>
      <c r="C28" s="284"/>
      <c r="D28" s="284"/>
      <c r="E28" s="284"/>
      <c r="F28" s="284"/>
      <c r="G28" s="275"/>
      <c r="H28" s="275"/>
      <c r="I28" s="275"/>
      <c r="J28" s="275"/>
      <c r="K28" s="275"/>
      <c r="L28" s="275"/>
      <c r="M28" s="284"/>
      <c r="N28" s="276"/>
      <c r="O28" s="276"/>
      <c r="P28" s="277"/>
      <c r="Q28" s="262"/>
      <c r="R28" s="262"/>
      <c r="S28" s="262"/>
      <c r="T28" s="262"/>
      <c r="U28" s="262"/>
      <c r="V28" s="262"/>
      <c r="W28" s="287"/>
      <c r="X28" s="292"/>
      <c r="Y28" s="287"/>
      <c r="Z28" s="284"/>
      <c r="AA28" s="284"/>
      <c r="AB28" s="284"/>
      <c r="AC28" s="284"/>
      <c r="AD28" s="280" t="s">
        <v>285</v>
      </c>
      <c r="AE28" s="280" t="s">
        <v>354</v>
      </c>
      <c r="AF28" s="280" t="s">
        <v>246</v>
      </c>
      <c r="AG28" s="282">
        <v>0</v>
      </c>
      <c r="AH28" s="269"/>
      <c r="AI28" s="269"/>
      <c r="AJ28" s="269"/>
      <c r="AK28" s="269"/>
      <c r="AL28" s="269"/>
      <c r="AM28" s="269"/>
      <c r="AN28" s="269"/>
      <c r="AO28" s="270">
        <f t="shared" si="6"/>
        <v>0</v>
      </c>
      <c r="AP28" s="270">
        <f t="shared" si="9"/>
        <v>0</v>
      </c>
      <c r="AQ28" s="267">
        <v>0</v>
      </c>
      <c r="AR28" s="267"/>
      <c r="AS28" s="267"/>
      <c r="AT28" s="267"/>
      <c r="AU28" s="268">
        <f t="shared" si="7"/>
        <v>0</v>
      </c>
      <c r="AV28" s="269"/>
      <c r="AW28" s="269"/>
      <c r="AX28" s="269"/>
      <c r="AY28" s="269"/>
      <c r="AZ28" s="270"/>
      <c r="BA28" s="267"/>
      <c r="BB28" s="267"/>
      <c r="BC28" s="267"/>
      <c r="BD28" s="267"/>
      <c r="BE28" s="268"/>
      <c r="BF28" s="267"/>
      <c r="BG28" s="267"/>
      <c r="BH28" s="267"/>
      <c r="BI28" s="267"/>
      <c r="BJ28" s="268"/>
    </row>
    <row r="29" spans="1:62" ht="19.5" customHeight="1">
      <c r="A29" s="870" t="s">
        <v>441</v>
      </c>
      <c r="B29" s="701">
        <v>6508</v>
      </c>
      <c r="C29" s="685" t="s">
        <v>31</v>
      </c>
      <c r="D29" s="685" t="s">
        <v>39</v>
      </c>
      <c r="E29" s="685" t="s">
        <v>33</v>
      </c>
      <c r="F29" s="685" t="s">
        <v>47</v>
      </c>
      <c r="G29" s="275"/>
      <c r="H29" s="275"/>
      <c r="I29" s="285">
        <v>20</v>
      </c>
      <c r="J29" s="275"/>
      <c r="K29" s="275"/>
      <c r="L29" s="275"/>
      <c r="M29" s="685" t="s">
        <v>48</v>
      </c>
      <c r="N29" s="275"/>
      <c r="O29" s="275"/>
      <c r="P29" s="285" t="s">
        <v>424</v>
      </c>
      <c r="Q29" s="275"/>
      <c r="R29" s="275"/>
      <c r="S29" s="275"/>
      <c r="T29" s="275"/>
      <c r="U29" s="275"/>
      <c r="V29" s="275"/>
      <c r="W29" s="707" t="s">
        <v>172</v>
      </c>
      <c r="X29" s="292" t="s">
        <v>173</v>
      </c>
      <c r="Y29" s="709" t="s">
        <v>174</v>
      </c>
      <c r="Z29" s="685" t="s">
        <v>417</v>
      </c>
      <c r="AA29" s="685" t="s">
        <v>284</v>
      </c>
      <c r="AB29" s="685" t="s">
        <v>36</v>
      </c>
      <c r="AC29" s="840"/>
      <c r="AD29" s="280" t="s">
        <v>486</v>
      </c>
      <c r="AE29" s="280" t="s">
        <v>283</v>
      </c>
      <c r="AF29" s="280" t="s">
        <v>246</v>
      </c>
      <c r="AG29" s="282">
        <v>2.4</v>
      </c>
      <c r="AH29" s="269">
        <v>2.4</v>
      </c>
      <c r="AI29" s="269"/>
      <c r="AJ29" s="269"/>
      <c r="AK29" s="269"/>
      <c r="AL29" s="269"/>
      <c r="AM29" s="269"/>
      <c r="AN29" s="269"/>
      <c r="AO29" s="270">
        <f t="shared" si="6"/>
        <v>2.4</v>
      </c>
      <c r="AP29" s="270">
        <f t="shared" si="9"/>
        <v>2.4</v>
      </c>
      <c r="AQ29" s="267">
        <v>0</v>
      </c>
      <c r="AR29" s="267"/>
      <c r="AS29" s="267"/>
      <c r="AT29" s="267"/>
      <c r="AU29" s="268">
        <f t="shared" si="7"/>
        <v>0</v>
      </c>
      <c r="AV29" s="269">
        <v>0</v>
      </c>
      <c r="AW29" s="269"/>
      <c r="AX29" s="269"/>
      <c r="AY29" s="269"/>
      <c r="AZ29" s="270">
        <f t="shared" si="8"/>
        <v>0</v>
      </c>
      <c r="BA29" s="267">
        <v>0</v>
      </c>
      <c r="BB29" s="267"/>
      <c r="BC29" s="267"/>
      <c r="BD29" s="267"/>
      <c r="BE29" s="268">
        <f>BA29-BB29-BC29-BD29</f>
        <v>0</v>
      </c>
      <c r="BF29" s="267">
        <v>0</v>
      </c>
      <c r="BG29" s="267"/>
      <c r="BH29" s="267"/>
      <c r="BI29" s="267"/>
      <c r="BJ29" s="268">
        <f>BF29-BG29-BH29-BI29</f>
        <v>0</v>
      </c>
    </row>
    <row r="30" spans="1:62" ht="18" customHeight="1">
      <c r="A30" s="871"/>
      <c r="B30" s="702"/>
      <c r="C30" s="686"/>
      <c r="D30" s="686"/>
      <c r="E30" s="686"/>
      <c r="F30" s="686"/>
      <c r="G30" s="275"/>
      <c r="H30" s="275"/>
      <c r="I30" s="285"/>
      <c r="J30" s="275"/>
      <c r="K30" s="275"/>
      <c r="L30" s="275"/>
      <c r="M30" s="686"/>
      <c r="N30" s="275"/>
      <c r="O30" s="275"/>
      <c r="P30" s="285"/>
      <c r="Q30" s="262"/>
      <c r="R30" s="262"/>
      <c r="S30" s="262"/>
      <c r="T30" s="262"/>
      <c r="U30" s="262"/>
      <c r="V30" s="262"/>
      <c r="W30" s="721"/>
      <c r="X30" s="292"/>
      <c r="Y30" s="867"/>
      <c r="Z30" s="686"/>
      <c r="AA30" s="686"/>
      <c r="AB30" s="686"/>
      <c r="AC30" s="862"/>
      <c r="AD30" s="280" t="s">
        <v>486</v>
      </c>
      <c r="AE30" s="280" t="s">
        <v>378</v>
      </c>
      <c r="AF30" s="280" t="s">
        <v>246</v>
      </c>
      <c r="AG30" s="282">
        <v>1180.2</v>
      </c>
      <c r="AH30" s="269">
        <v>1180.2</v>
      </c>
      <c r="AI30" s="269"/>
      <c r="AJ30" s="269"/>
      <c r="AK30" s="269">
        <v>1100</v>
      </c>
      <c r="AL30" s="269">
        <v>1100</v>
      </c>
      <c r="AM30" s="269"/>
      <c r="AN30" s="269"/>
      <c r="AO30" s="270">
        <f t="shared" si="6"/>
        <v>80.200000000000045</v>
      </c>
      <c r="AP30" s="270">
        <f t="shared" si="9"/>
        <v>80.200000000000045</v>
      </c>
      <c r="AQ30" s="267"/>
      <c r="AR30" s="267"/>
      <c r="AS30" s="267"/>
      <c r="AT30" s="267"/>
      <c r="AU30" s="268"/>
      <c r="AV30" s="269"/>
      <c r="AW30" s="269"/>
      <c r="AX30" s="269"/>
      <c r="AY30" s="269"/>
      <c r="AZ30" s="270"/>
      <c r="BA30" s="267"/>
      <c r="BB30" s="267"/>
      <c r="BC30" s="267"/>
      <c r="BD30" s="267"/>
      <c r="BE30" s="268"/>
      <c r="BF30" s="267"/>
      <c r="BG30" s="267"/>
      <c r="BH30" s="267"/>
      <c r="BI30" s="267"/>
      <c r="BJ30" s="268"/>
    </row>
    <row r="31" spans="1:62" ht="21.75" customHeight="1">
      <c r="A31" s="871"/>
      <c r="B31" s="702"/>
      <c r="C31" s="686"/>
      <c r="D31" s="686"/>
      <c r="E31" s="686"/>
      <c r="F31" s="686"/>
      <c r="G31" s="275"/>
      <c r="H31" s="275"/>
      <c r="I31" s="285"/>
      <c r="J31" s="275"/>
      <c r="K31" s="275"/>
      <c r="L31" s="275"/>
      <c r="M31" s="686"/>
      <c r="N31" s="275"/>
      <c r="O31" s="275"/>
      <c r="P31" s="285"/>
      <c r="Q31" s="262"/>
      <c r="R31" s="262"/>
      <c r="S31" s="262"/>
      <c r="T31" s="262"/>
      <c r="U31" s="262"/>
      <c r="V31" s="262"/>
      <c r="W31" s="721"/>
      <c r="X31" s="292"/>
      <c r="Y31" s="710"/>
      <c r="Z31" s="686"/>
      <c r="AA31" s="686"/>
      <c r="AB31" s="686"/>
      <c r="AC31" s="862"/>
      <c r="AD31" s="280" t="s">
        <v>486</v>
      </c>
      <c r="AE31" s="280" t="s">
        <v>67</v>
      </c>
      <c r="AF31" s="280" t="s">
        <v>246</v>
      </c>
      <c r="AG31" s="282">
        <v>372</v>
      </c>
      <c r="AH31" s="269">
        <v>371</v>
      </c>
      <c r="AI31" s="269"/>
      <c r="AJ31" s="269"/>
      <c r="AK31" s="269"/>
      <c r="AL31" s="269"/>
      <c r="AM31" s="269"/>
      <c r="AN31" s="269"/>
      <c r="AO31" s="270">
        <f t="shared" si="6"/>
        <v>372</v>
      </c>
      <c r="AP31" s="270">
        <f t="shared" si="9"/>
        <v>371</v>
      </c>
      <c r="AQ31" s="267">
        <v>541</v>
      </c>
      <c r="AR31" s="267"/>
      <c r="AS31" s="267"/>
      <c r="AT31" s="267"/>
      <c r="AU31" s="268">
        <f t="shared" si="7"/>
        <v>541</v>
      </c>
      <c r="AV31" s="269">
        <v>231.8</v>
      </c>
      <c r="AW31" s="269"/>
      <c r="AX31" s="269"/>
      <c r="AY31" s="269"/>
      <c r="AZ31" s="270">
        <f t="shared" si="8"/>
        <v>231.8</v>
      </c>
      <c r="BA31" s="267">
        <v>0</v>
      </c>
      <c r="BB31" s="267"/>
      <c r="BC31" s="267"/>
      <c r="BD31" s="267"/>
      <c r="BE31" s="268">
        <f t="shared" ref="BE31:BE36" si="10">BA31-BB31-BC31-BD31</f>
        <v>0</v>
      </c>
      <c r="BF31" s="267">
        <v>0</v>
      </c>
      <c r="BG31" s="267"/>
      <c r="BH31" s="267"/>
      <c r="BI31" s="267"/>
      <c r="BJ31" s="268">
        <f t="shared" ref="BJ31:BJ36" si="11">BF31-BG31-BH31-BI31</f>
        <v>0</v>
      </c>
    </row>
    <row r="32" spans="1:62" ht="41.25" customHeight="1">
      <c r="A32" s="872"/>
      <c r="B32" s="703"/>
      <c r="C32" s="687"/>
      <c r="D32" s="687"/>
      <c r="E32" s="687"/>
      <c r="F32" s="687"/>
      <c r="G32" s="275"/>
      <c r="H32" s="275"/>
      <c r="I32" s="285"/>
      <c r="J32" s="275"/>
      <c r="K32" s="275"/>
      <c r="L32" s="275"/>
      <c r="M32" s="687"/>
      <c r="N32" s="275"/>
      <c r="O32" s="275"/>
      <c r="P32" s="285"/>
      <c r="Q32" s="262"/>
      <c r="R32" s="262"/>
      <c r="S32" s="262"/>
      <c r="T32" s="262"/>
      <c r="U32" s="262"/>
      <c r="V32" s="262"/>
      <c r="W32" s="708"/>
      <c r="X32" s="471"/>
      <c r="Y32" s="471"/>
      <c r="Z32" s="687"/>
      <c r="AA32" s="687"/>
      <c r="AB32" s="687"/>
      <c r="AC32" s="841"/>
      <c r="AD32" s="280" t="s">
        <v>486</v>
      </c>
      <c r="AE32" s="280" t="s">
        <v>429</v>
      </c>
      <c r="AF32" s="280" t="s">
        <v>246</v>
      </c>
      <c r="AG32" s="282">
        <v>34.799999999999997</v>
      </c>
      <c r="AH32" s="269">
        <v>6.9</v>
      </c>
      <c r="AI32" s="269"/>
      <c r="AJ32" s="269"/>
      <c r="AK32" s="269"/>
      <c r="AL32" s="269"/>
      <c r="AM32" s="269"/>
      <c r="AN32" s="269"/>
      <c r="AO32" s="270">
        <f t="shared" si="6"/>
        <v>34.799999999999997</v>
      </c>
      <c r="AP32" s="270">
        <f t="shared" si="9"/>
        <v>6.9</v>
      </c>
      <c r="AQ32" s="267">
        <v>15</v>
      </c>
      <c r="AR32" s="267"/>
      <c r="AS32" s="267"/>
      <c r="AT32" s="267"/>
      <c r="AU32" s="268">
        <f t="shared" si="7"/>
        <v>15</v>
      </c>
      <c r="AV32" s="269"/>
      <c r="AW32" s="269"/>
      <c r="AX32" s="269"/>
      <c r="AY32" s="269"/>
      <c r="AZ32" s="270">
        <f t="shared" si="8"/>
        <v>0</v>
      </c>
      <c r="BA32" s="267"/>
      <c r="BB32" s="267"/>
      <c r="BC32" s="267"/>
      <c r="BD32" s="267"/>
      <c r="BE32" s="268">
        <f t="shared" si="10"/>
        <v>0</v>
      </c>
      <c r="BF32" s="267"/>
      <c r="BG32" s="267"/>
      <c r="BH32" s="267"/>
      <c r="BI32" s="267"/>
      <c r="BJ32" s="268">
        <f t="shared" si="11"/>
        <v>0</v>
      </c>
    </row>
    <row r="33" spans="1:62" ht="25.5" hidden="1" customHeight="1">
      <c r="A33" s="432" t="s">
        <v>190</v>
      </c>
      <c r="B33" s="271">
        <v>4909</v>
      </c>
      <c r="C33" s="262" t="s">
        <v>31</v>
      </c>
      <c r="D33" s="262" t="s">
        <v>51</v>
      </c>
      <c r="E33" s="262" t="s">
        <v>52</v>
      </c>
      <c r="F33" s="262"/>
      <c r="G33" s="262"/>
      <c r="H33" s="262"/>
      <c r="I33" s="263"/>
      <c r="J33" s="262"/>
      <c r="K33" s="262"/>
      <c r="L33" s="262"/>
      <c r="M33" s="262" t="s">
        <v>53</v>
      </c>
      <c r="N33" s="386"/>
      <c r="O33" s="386"/>
      <c r="P33" s="442">
        <v>12</v>
      </c>
      <c r="Q33" s="262"/>
      <c r="R33" s="262"/>
      <c r="S33" s="262"/>
      <c r="T33" s="262"/>
      <c r="U33" s="262"/>
      <c r="V33" s="262"/>
      <c r="W33" s="292" t="s">
        <v>56</v>
      </c>
      <c r="X33" s="292" t="s">
        <v>54</v>
      </c>
      <c r="Y33" s="294" t="s">
        <v>358</v>
      </c>
      <c r="Z33" s="292" t="s">
        <v>55</v>
      </c>
      <c r="AA33" s="292" t="s">
        <v>284</v>
      </c>
      <c r="AB33" s="430" t="s">
        <v>50</v>
      </c>
      <c r="AC33" s="327"/>
      <c r="AD33" s="280" t="s">
        <v>222</v>
      </c>
      <c r="AE33" s="280"/>
      <c r="AF33" s="280"/>
      <c r="AG33" s="282"/>
      <c r="AH33" s="269"/>
      <c r="AI33" s="269"/>
      <c r="AJ33" s="269"/>
      <c r="AK33" s="269"/>
      <c r="AL33" s="269"/>
      <c r="AM33" s="269"/>
      <c r="AN33" s="269"/>
      <c r="AO33" s="270">
        <f t="shared" si="6"/>
        <v>0</v>
      </c>
      <c r="AP33" s="270">
        <f t="shared" si="9"/>
        <v>0</v>
      </c>
      <c r="AQ33" s="267"/>
      <c r="AR33" s="267"/>
      <c r="AS33" s="267"/>
      <c r="AT33" s="267"/>
      <c r="AU33" s="268">
        <f t="shared" si="7"/>
        <v>0</v>
      </c>
      <c r="AV33" s="269"/>
      <c r="AW33" s="269"/>
      <c r="AX33" s="269"/>
      <c r="AY33" s="269"/>
      <c r="AZ33" s="270">
        <f t="shared" si="8"/>
        <v>0</v>
      </c>
      <c r="BA33" s="267"/>
      <c r="BB33" s="267"/>
      <c r="BC33" s="267"/>
      <c r="BD33" s="267"/>
      <c r="BE33" s="268">
        <f t="shared" si="10"/>
        <v>0</v>
      </c>
      <c r="BF33" s="267"/>
      <c r="BG33" s="267"/>
      <c r="BH33" s="267"/>
      <c r="BI33" s="267"/>
      <c r="BJ33" s="268">
        <f t="shared" si="11"/>
        <v>0</v>
      </c>
    </row>
    <row r="34" spans="1:62" ht="33.75" customHeight="1">
      <c r="A34" s="688" t="s">
        <v>316</v>
      </c>
      <c r="B34" s="701">
        <v>6513</v>
      </c>
      <c r="C34" s="685" t="s">
        <v>31</v>
      </c>
      <c r="D34" s="685" t="s">
        <v>39</v>
      </c>
      <c r="E34" s="685" t="s">
        <v>52</v>
      </c>
      <c r="F34" s="685" t="s">
        <v>47</v>
      </c>
      <c r="G34" s="685"/>
      <c r="H34" s="685"/>
      <c r="I34" s="711">
        <v>20</v>
      </c>
      <c r="J34" s="685"/>
      <c r="K34" s="685"/>
      <c r="L34" s="685"/>
      <c r="M34" s="284" t="s">
        <v>48</v>
      </c>
      <c r="N34" s="284"/>
      <c r="O34" s="284"/>
      <c r="P34" s="299" t="s">
        <v>424</v>
      </c>
      <c r="Q34" s="262"/>
      <c r="R34" s="262"/>
      <c r="S34" s="262"/>
      <c r="T34" s="262"/>
      <c r="U34" s="262"/>
      <c r="V34" s="262"/>
      <c r="W34" s="690" t="s">
        <v>56</v>
      </c>
      <c r="X34" s="284" t="s">
        <v>54</v>
      </c>
      <c r="Y34" s="284" t="s">
        <v>358</v>
      </c>
      <c r="Z34" s="690" t="s">
        <v>417</v>
      </c>
      <c r="AA34" s="284" t="s">
        <v>284</v>
      </c>
      <c r="AB34" s="284" t="s">
        <v>36</v>
      </c>
      <c r="AC34" s="455"/>
      <c r="AD34" s="280" t="s">
        <v>484</v>
      </c>
      <c r="AE34" s="280" t="s">
        <v>223</v>
      </c>
      <c r="AF34" s="280" t="s">
        <v>246</v>
      </c>
      <c r="AG34" s="301">
        <v>168</v>
      </c>
      <c r="AH34" s="340">
        <v>168</v>
      </c>
      <c r="AI34" s="340"/>
      <c r="AJ34" s="340"/>
      <c r="AK34" s="340"/>
      <c r="AL34" s="340"/>
      <c r="AM34" s="340"/>
      <c r="AN34" s="340"/>
      <c r="AO34" s="270">
        <f t="shared" si="6"/>
        <v>168</v>
      </c>
      <c r="AP34" s="270">
        <f t="shared" si="9"/>
        <v>168</v>
      </c>
      <c r="AQ34" s="302"/>
      <c r="AR34" s="302"/>
      <c r="AS34" s="302"/>
      <c r="AT34" s="302"/>
      <c r="AU34" s="268">
        <f t="shared" si="7"/>
        <v>0</v>
      </c>
      <c r="AV34" s="340"/>
      <c r="AW34" s="340"/>
      <c r="AX34" s="340"/>
      <c r="AY34" s="340"/>
      <c r="AZ34" s="270">
        <f t="shared" si="8"/>
        <v>0</v>
      </c>
      <c r="BA34" s="302"/>
      <c r="BB34" s="302"/>
      <c r="BC34" s="302"/>
      <c r="BD34" s="302"/>
      <c r="BE34" s="268">
        <f t="shared" si="10"/>
        <v>0</v>
      </c>
      <c r="BF34" s="302"/>
      <c r="BG34" s="302"/>
      <c r="BH34" s="302"/>
      <c r="BI34" s="302"/>
      <c r="BJ34" s="268">
        <f t="shared" si="11"/>
        <v>0</v>
      </c>
    </row>
    <row r="35" spans="1:62" ht="15" customHeight="1">
      <c r="A35" s="717"/>
      <c r="B35" s="702"/>
      <c r="C35" s="686"/>
      <c r="D35" s="686"/>
      <c r="E35" s="686"/>
      <c r="F35" s="686"/>
      <c r="G35" s="686"/>
      <c r="H35" s="686"/>
      <c r="I35" s="712"/>
      <c r="J35" s="686"/>
      <c r="K35" s="686"/>
      <c r="L35" s="686"/>
      <c r="M35" s="289"/>
      <c r="N35" s="289"/>
      <c r="O35" s="289"/>
      <c r="P35" s="303"/>
      <c r="Q35" s="262"/>
      <c r="R35" s="262"/>
      <c r="S35" s="262"/>
      <c r="T35" s="262"/>
      <c r="U35" s="262"/>
      <c r="V35" s="262"/>
      <c r="W35" s="692"/>
      <c r="X35" s="289"/>
      <c r="Y35" s="289"/>
      <c r="Z35" s="692"/>
      <c r="AA35" s="289"/>
      <c r="AB35" s="289"/>
      <c r="AC35" s="456"/>
      <c r="AD35" s="280" t="s">
        <v>484</v>
      </c>
      <c r="AE35" s="280" t="s">
        <v>14</v>
      </c>
      <c r="AF35" s="280" t="s">
        <v>246</v>
      </c>
      <c r="AG35" s="301">
        <v>126.9</v>
      </c>
      <c r="AH35" s="340">
        <v>126.9</v>
      </c>
      <c r="AI35" s="340"/>
      <c r="AJ35" s="340"/>
      <c r="AK35" s="340"/>
      <c r="AL35" s="340"/>
      <c r="AM35" s="340"/>
      <c r="AN35" s="340"/>
      <c r="AO35" s="270">
        <f t="shared" si="6"/>
        <v>126.9</v>
      </c>
      <c r="AP35" s="270">
        <f t="shared" si="9"/>
        <v>126.9</v>
      </c>
      <c r="AQ35" s="302">
        <v>115</v>
      </c>
      <c r="AR35" s="302"/>
      <c r="AS35" s="302"/>
      <c r="AT35" s="302"/>
      <c r="AU35" s="268">
        <f t="shared" si="7"/>
        <v>115</v>
      </c>
      <c r="AV35" s="340">
        <v>115</v>
      </c>
      <c r="AW35" s="340"/>
      <c r="AX35" s="340"/>
      <c r="AY35" s="340"/>
      <c r="AZ35" s="270">
        <f t="shared" si="8"/>
        <v>115</v>
      </c>
      <c r="BA35" s="302">
        <v>115</v>
      </c>
      <c r="BB35" s="302"/>
      <c r="BC35" s="302"/>
      <c r="BD35" s="302"/>
      <c r="BE35" s="268">
        <f t="shared" si="10"/>
        <v>115</v>
      </c>
      <c r="BF35" s="302">
        <v>115</v>
      </c>
      <c r="BG35" s="302"/>
      <c r="BH35" s="302"/>
      <c r="BI35" s="302"/>
      <c r="BJ35" s="268">
        <f t="shared" si="11"/>
        <v>115</v>
      </c>
    </row>
    <row r="36" spans="1:62" ht="14.25" customHeight="1">
      <c r="A36" s="717"/>
      <c r="B36" s="702"/>
      <c r="C36" s="686"/>
      <c r="D36" s="686"/>
      <c r="E36" s="686"/>
      <c r="F36" s="686"/>
      <c r="G36" s="686"/>
      <c r="H36" s="686"/>
      <c r="I36" s="712"/>
      <c r="J36" s="686"/>
      <c r="K36" s="686"/>
      <c r="L36" s="686"/>
      <c r="M36" s="289"/>
      <c r="N36" s="289"/>
      <c r="O36" s="289"/>
      <c r="P36" s="303"/>
      <c r="Q36" s="262"/>
      <c r="R36" s="262"/>
      <c r="S36" s="262"/>
      <c r="T36" s="262"/>
      <c r="U36" s="262"/>
      <c r="V36" s="262"/>
      <c r="W36" s="692"/>
      <c r="X36" s="289"/>
      <c r="Y36" s="289"/>
      <c r="Z36" s="692"/>
      <c r="AA36" s="289"/>
      <c r="AB36" s="289"/>
      <c r="AC36" s="456"/>
      <c r="AD36" s="280" t="s">
        <v>484</v>
      </c>
      <c r="AE36" s="280" t="s">
        <v>18</v>
      </c>
      <c r="AF36" s="280" t="s">
        <v>246</v>
      </c>
      <c r="AG36" s="301">
        <v>151.9</v>
      </c>
      <c r="AH36" s="340">
        <v>149.9</v>
      </c>
      <c r="AI36" s="340"/>
      <c r="AJ36" s="340"/>
      <c r="AK36" s="340"/>
      <c r="AL36" s="340"/>
      <c r="AM36" s="340"/>
      <c r="AN36" s="340"/>
      <c r="AO36" s="270">
        <f t="shared" si="6"/>
        <v>151.9</v>
      </c>
      <c r="AP36" s="270">
        <f t="shared" si="9"/>
        <v>149.9</v>
      </c>
      <c r="AQ36" s="302">
        <v>15</v>
      </c>
      <c r="AR36" s="302"/>
      <c r="AS36" s="302"/>
      <c r="AT36" s="302"/>
      <c r="AU36" s="268">
        <f t="shared" si="7"/>
        <v>15</v>
      </c>
      <c r="AV36" s="340">
        <v>15</v>
      </c>
      <c r="AW36" s="340"/>
      <c r="AX36" s="340"/>
      <c r="AY36" s="340"/>
      <c r="AZ36" s="270">
        <f t="shared" si="8"/>
        <v>15</v>
      </c>
      <c r="BA36" s="302">
        <v>10.5</v>
      </c>
      <c r="BB36" s="302"/>
      <c r="BC36" s="302"/>
      <c r="BD36" s="302"/>
      <c r="BE36" s="268">
        <f t="shared" si="10"/>
        <v>10.5</v>
      </c>
      <c r="BF36" s="302">
        <v>10.5</v>
      </c>
      <c r="BG36" s="302"/>
      <c r="BH36" s="302"/>
      <c r="BI36" s="302"/>
      <c r="BJ36" s="268">
        <f t="shared" si="11"/>
        <v>10.5</v>
      </c>
    </row>
    <row r="37" spans="1:62" ht="12.75" customHeight="1">
      <c r="A37" s="717"/>
      <c r="B37" s="702"/>
      <c r="C37" s="686"/>
      <c r="D37" s="686"/>
      <c r="E37" s="686"/>
      <c r="F37" s="686"/>
      <c r="G37" s="686"/>
      <c r="H37" s="686"/>
      <c r="I37" s="712"/>
      <c r="J37" s="686"/>
      <c r="K37" s="686"/>
      <c r="L37" s="686"/>
      <c r="M37" s="289"/>
      <c r="N37" s="289"/>
      <c r="O37" s="289"/>
      <c r="P37" s="303"/>
      <c r="Q37" s="262"/>
      <c r="R37" s="262"/>
      <c r="S37" s="262"/>
      <c r="T37" s="262"/>
      <c r="U37" s="262"/>
      <c r="V37" s="262"/>
      <c r="W37" s="692"/>
      <c r="X37" s="289"/>
      <c r="Y37" s="289"/>
      <c r="Z37" s="692"/>
      <c r="AA37" s="289"/>
      <c r="AB37" s="289"/>
      <c r="AC37" s="456"/>
      <c r="AD37" s="280" t="s">
        <v>484</v>
      </c>
      <c r="AE37" s="280" t="s">
        <v>492</v>
      </c>
      <c r="AF37" s="280" t="s">
        <v>272</v>
      </c>
      <c r="AG37" s="301"/>
      <c r="AH37" s="340"/>
      <c r="AI37" s="340"/>
      <c r="AJ37" s="340"/>
      <c r="AK37" s="340"/>
      <c r="AL37" s="340"/>
      <c r="AM37" s="340"/>
      <c r="AN37" s="340"/>
      <c r="AO37" s="270">
        <f t="shared" si="6"/>
        <v>0</v>
      </c>
      <c r="AP37" s="270">
        <f t="shared" si="9"/>
        <v>0</v>
      </c>
      <c r="AQ37" s="302"/>
      <c r="AR37" s="302"/>
      <c r="AS37" s="302"/>
      <c r="AT37" s="302"/>
      <c r="AU37" s="268"/>
      <c r="AV37" s="340"/>
      <c r="AW37" s="340"/>
      <c r="AX37" s="340"/>
      <c r="AY37" s="340"/>
      <c r="AZ37" s="270"/>
      <c r="BA37" s="302"/>
      <c r="BB37" s="302"/>
      <c r="BC37" s="302"/>
      <c r="BD37" s="302"/>
      <c r="BE37" s="268"/>
      <c r="BF37" s="302"/>
      <c r="BG37" s="302"/>
      <c r="BH37" s="302"/>
      <c r="BI37" s="302"/>
      <c r="BJ37" s="268"/>
    </row>
    <row r="38" spans="1:62" ht="13.5" customHeight="1">
      <c r="A38" s="717"/>
      <c r="B38" s="702"/>
      <c r="C38" s="686"/>
      <c r="D38" s="686"/>
      <c r="E38" s="686"/>
      <c r="F38" s="686"/>
      <c r="G38" s="686"/>
      <c r="H38" s="686"/>
      <c r="I38" s="712"/>
      <c r="J38" s="686"/>
      <c r="K38" s="686"/>
      <c r="L38" s="686"/>
      <c r="M38" s="289"/>
      <c r="N38" s="289"/>
      <c r="O38" s="289"/>
      <c r="P38" s="303"/>
      <c r="Q38" s="262"/>
      <c r="R38" s="262"/>
      <c r="S38" s="262"/>
      <c r="T38" s="262"/>
      <c r="U38" s="262"/>
      <c r="V38" s="262"/>
      <c r="W38" s="692"/>
      <c r="X38" s="289"/>
      <c r="Y38" s="289"/>
      <c r="Z38" s="692"/>
      <c r="AA38" s="289"/>
      <c r="AB38" s="289"/>
      <c r="AC38" s="456"/>
      <c r="AD38" s="280" t="s">
        <v>484</v>
      </c>
      <c r="AE38" s="280" t="s">
        <v>85</v>
      </c>
      <c r="AF38" s="280" t="s">
        <v>246</v>
      </c>
      <c r="AG38" s="301">
        <v>889.2</v>
      </c>
      <c r="AH38" s="340">
        <v>889.2</v>
      </c>
      <c r="AI38" s="340"/>
      <c r="AJ38" s="340"/>
      <c r="AK38" s="340">
        <v>774.7</v>
      </c>
      <c r="AL38" s="340">
        <v>774.7</v>
      </c>
      <c r="AM38" s="340"/>
      <c r="AN38" s="340"/>
      <c r="AO38" s="270">
        <f t="shared" si="6"/>
        <v>114.5</v>
      </c>
      <c r="AP38" s="270">
        <f t="shared" si="9"/>
        <v>114.5</v>
      </c>
      <c r="AQ38" s="302">
        <v>0</v>
      </c>
      <c r="AR38" s="302"/>
      <c r="AS38" s="302"/>
      <c r="AT38" s="302"/>
      <c r="AU38" s="268">
        <f t="shared" si="7"/>
        <v>0</v>
      </c>
      <c r="AV38" s="340">
        <v>0</v>
      </c>
      <c r="AW38" s="340"/>
      <c r="AX38" s="340"/>
      <c r="AY38" s="340"/>
      <c r="AZ38" s="270">
        <f>AV38-AW38-AX38-AY38</f>
        <v>0</v>
      </c>
      <c r="BA38" s="302">
        <v>0</v>
      </c>
      <c r="BB38" s="302"/>
      <c r="BC38" s="302"/>
      <c r="BD38" s="302"/>
      <c r="BE38" s="268">
        <f>BA38-BB38-BC38-BD38</f>
        <v>0</v>
      </c>
      <c r="BF38" s="302">
        <v>0</v>
      </c>
      <c r="BG38" s="302"/>
      <c r="BH38" s="302"/>
      <c r="BI38" s="302"/>
      <c r="BJ38" s="268">
        <f>BF38-BG38-BH38-BI38</f>
        <v>0</v>
      </c>
    </row>
    <row r="39" spans="1:62" ht="15" customHeight="1">
      <c r="A39" s="717"/>
      <c r="B39" s="702"/>
      <c r="C39" s="686"/>
      <c r="D39" s="686"/>
      <c r="E39" s="686"/>
      <c r="F39" s="686"/>
      <c r="G39" s="686"/>
      <c r="H39" s="686"/>
      <c r="I39" s="712"/>
      <c r="J39" s="687"/>
      <c r="K39" s="687"/>
      <c r="L39" s="687"/>
      <c r="M39" s="262"/>
      <c r="N39" s="262"/>
      <c r="O39" s="262"/>
      <c r="P39" s="263"/>
      <c r="Q39" s="262"/>
      <c r="R39" s="262"/>
      <c r="S39" s="262"/>
      <c r="T39" s="262"/>
      <c r="U39" s="262"/>
      <c r="V39" s="262"/>
      <c r="W39" s="692"/>
      <c r="X39" s="262"/>
      <c r="Y39" s="262"/>
      <c r="Z39" s="692"/>
      <c r="AA39" s="262"/>
      <c r="AB39" s="262"/>
      <c r="AC39" s="457"/>
      <c r="AD39" s="280" t="s">
        <v>484</v>
      </c>
      <c r="AE39" s="280" t="s">
        <v>447</v>
      </c>
      <c r="AF39" s="280" t="s">
        <v>246</v>
      </c>
      <c r="AG39" s="301">
        <v>500</v>
      </c>
      <c r="AH39" s="340">
        <v>500</v>
      </c>
      <c r="AI39" s="340"/>
      <c r="AJ39" s="340"/>
      <c r="AK39" s="340">
        <v>500</v>
      </c>
      <c r="AL39" s="340">
        <v>500</v>
      </c>
      <c r="AM39" s="340"/>
      <c r="AN39" s="340"/>
      <c r="AO39" s="270">
        <f t="shared" si="6"/>
        <v>0</v>
      </c>
      <c r="AP39" s="270">
        <f t="shared" si="9"/>
        <v>0</v>
      </c>
      <c r="AQ39" s="302">
        <v>0</v>
      </c>
      <c r="AR39" s="302"/>
      <c r="AS39" s="302"/>
      <c r="AT39" s="302"/>
      <c r="AU39" s="268">
        <f t="shared" si="7"/>
        <v>0</v>
      </c>
      <c r="AV39" s="340">
        <v>0</v>
      </c>
      <c r="AW39" s="340"/>
      <c r="AX39" s="340"/>
      <c r="AY39" s="340"/>
      <c r="AZ39" s="270">
        <f>AV39-AW39-AX39-AY39</f>
        <v>0</v>
      </c>
      <c r="BA39" s="302">
        <v>0</v>
      </c>
      <c r="BB39" s="302"/>
      <c r="BC39" s="302"/>
      <c r="BD39" s="302"/>
      <c r="BE39" s="268">
        <f>BA39-BB39-BC39-BD39</f>
        <v>0</v>
      </c>
      <c r="BF39" s="302">
        <v>0</v>
      </c>
      <c r="BG39" s="302"/>
      <c r="BH39" s="302"/>
      <c r="BI39" s="302"/>
      <c r="BJ39" s="268">
        <f>BF39-BG39-BH39-BI39</f>
        <v>0</v>
      </c>
    </row>
    <row r="40" spans="1:62" ht="12" customHeight="1">
      <c r="A40" s="689"/>
      <c r="B40" s="703"/>
      <c r="C40" s="687"/>
      <c r="D40" s="687"/>
      <c r="E40" s="687"/>
      <c r="F40" s="687"/>
      <c r="G40" s="687"/>
      <c r="H40" s="687"/>
      <c r="I40" s="713"/>
      <c r="J40" s="275"/>
      <c r="K40" s="275"/>
      <c r="L40" s="275"/>
      <c r="M40" s="275" t="s">
        <v>59</v>
      </c>
      <c r="N40" s="275"/>
      <c r="O40" s="275"/>
      <c r="P40" s="285" t="s">
        <v>426</v>
      </c>
      <c r="Q40" s="262"/>
      <c r="R40" s="262"/>
      <c r="S40" s="262"/>
      <c r="T40" s="262"/>
      <c r="U40" s="262"/>
      <c r="V40" s="262"/>
      <c r="W40" s="691"/>
      <c r="X40" s="275"/>
      <c r="Y40" s="275"/>
      <c r="Z40" s="691"/>
      <c r="AA40" s="275"/>
      <c r="AB40" s="275"/>
      <c r="AC40" s="457"/>
      <c r="AD40" s="280" t="s">
        <v>8</v>
      </c>
      <c r="AE40" s="280" t="s">
        <v>302</v>
      </c>
      <c r="AF40" s="280" t="s">
        <v>246</v>
      </c>
      <c r="AG40" s="301">
        <v>0</v>
      </c>
      <c r="AH40" s="340"/>
      <c r="AI40" s="340"/>
      <c r="AJ40" s="340"/>
      <c r="AK40" s="340"/>
      <c r="AL40" s="340"/>
      <c r="AM40" s="340"/>
      <c r="AN40" s="340"/>
      <c r="AO40" s="270">
        <f t="shared" si="6"/>
        <v>0</v>
      </c>
      <c r="AP40" s="270">
        <f t="shared" si="9"/>
        <v>0</v>
      </c>
      <c r="AQ40" s="302">
        <v>0</v>
      </c>
      <c r="AR40" s="302"/>
      <c r="AS40" s="302"/>
      <c r="AT40" s="302"/>
      <c r="AU40" s="268">
        <f t="shared" si="7"/>
        <v>0</v>
      </c>
      <c r="AV40" s="340">
        <v>0</v>
      </c>
      <c r="AW40" s="340"/>
      <c r="AX40" s="340"/>
      <c r="AY40" s="340"/>
      <c r="AZ40" s="270">
        <f>AV40-AW40-AX40-AY40</f>
        <v>0</v>
      </c>
      <c r="BA40" s="302">
        <v>0</v>
      </c>
      <c r="BB40" s="302"/>
      <c r="BC40" s="302"/>
      <c r="BD40" s="302"/>
      <c r="BE40" s="268">
        <f>BA40-BB40-BC40-BD40</f>
        <v>0</v>
      </c>
      <c r="BF40" s="302">
        <v>0</v>
      </c>
      <c r="BG40" s="302"/>
      <c r="BH40" s="302"/>
      <c r="BI40" s="302"/>
      <c r="BJ40" s="268">
        <f>BF40-BG40-BH40-BI40</f>
        <v>0</v>
      </c>
    </row>
    <row r="41" spans="1:62" s="251" customFormat="1" ht="103.5" customHeight="1">
      <c r="A41" s="424" t="s">
        <v>497</v>
      </c>
      <c r="B41" s="243">
        <v>6600</v>
      </c>
      <c r="C41" s="244" t="s">
        <v>234</v>
      </c>
      <c r="D41" s="244" t="s">
        <v>234</v>
      </c>
      <c r="E41" s="244" t="s">
        <v>234</v>
      </c>
      <c r="F41" s="244" t="s">
        <v>234</v>
      </c>
      <c r="G41" s="244" t="s">
        <v>234</v>
      </c>
      <c r="H41" s="244" t="s">
        <v>234</v>
      </c>
      <c r="I41" s="244" t="s">
        <v>234</v>
      </c>
      <c r="J41" s="244" t="s">
        <v>234</v>
      </c>
      <c r="K41" s="244" t="s">
        <v>234</v>
      </c>
      <c r="L41" s="244" t="s">
        <v>234</v>
      </c>
      <c r="M41" s="244" t="s">
        <v>234</v>
      </c>
      <c r="N41" s="244" t="s">
        <v>234</v>
      </c>
      <c r="O41" s="244" t="s">
        <v>234</v>
      </c>
      <c r="P41" s="244" t="s">
        <v>234</v>
      </c>
      <c r="Q41" s="246" t="s">
        <v>234</v>
      </c>
      <c r="R41" s="246" t="s">
        <v>234</v>
      </c>
      <c r="S41" s="246" t="s">
        <v>234</v>
      </c>
      <c r="T41" s="246" t="s">
        <v>234</v>
      </c>
      <c r="U41" s="246" t="s">
        <v>234</v>
      </c>
      <c r="V41" s="246" t="s">
        <v>234</v>
      </c>
      <c r="W41" s="246" t="s">
        <v>234</v>
      </c>
      <c r="X41" s="244" t="s">
        <v>234</v>
      </c>
      <c r="Y41" s="244" t="s">
        <v>234</v>
      </c>
      <c r="Z41" s="244" t="s">
        <v>234</v>
      </c>
      <c r="AA41" s="244" t="s">
        <v>234</v>
      </c>
      <c r="AB41" s="244" t="s">
        <v>234</v>
      </c>
      <c r="AC41" s="244" t="s">
        <v>234</v>
      </c>
      <c r="AD41" s="247" t="s">
        <v>234</v>
      </c>
      <c r="AE41" s="247"/>
      <c r="AF41" s="247"/>
      <c r="AG41" s="250">
        <f t="shared" ref="AG41:AT41" si="12">AG43+AG44+AG45+AG46+AG48+AG56+AG57+AG58+AG60+AG61+AG62+AG47+AG55+AG59+AG49+AG52+AG50+AG51+AG53+AG54+AG64</f>
        <v>2490.6999999999998</v>
      </c>
      <c r="AH41" s="250">
        <f t="shared" si="12"/>
        <v>2292.1999999999998</v>
      </c>
      <c r="AI41" s="250">
        <f t="shared" si="12"/>
        <v>0</v>
      </c>
      <c r="AJ41" s="250"/>
      <c r="AK41" s="250">
        <f t="shared" si="12"/>
        <v>1345.5</v>
      </c>
      <c r="AL41" s="250">
        <f t="shared" si="12"/>
        <v>1314.5</v>
      </c>
      <c r="AM41" s="250">
        <f t="shared" si="12"/>
        <v>0</v>
      </c>
      <c r="AN41" s="250"/>
      <c r="AO41" s="250">
        <f t="shared" si="12"/>
        <v>1145.2</v>
      </c>
      <c r="AP41" s="250">
        <f t="shared" si="12"/>
        <v>977.69999999999993</v>
      </c>
      <c r="AQ41" s="250">
        <f t="shared" si="12"/>
        <v>2707.3999999999996</v>
      </c>
      <c r="AR41" s="250">
        <f t="shared" si="12"/>
        <v>0</v>
      </c>
      <c r="AS41" s="250">
        <f t="shared" si="12"/>
        <v>1002.5</v>
      </c>
      <c r="AT41" s="250">
        <f t="shared" si="12"/>
        <v>0</v>
      </c>
      <c r="AU41" s="250">
        <f>AU43+AU44+AU45+AU46+AU48+AU56+AU57+AU58+AU60+AU61+AU62+AU47+AU55+AU59+AU49+AU52+AU50+AU51+AU53+AU54+AU64</f>
        <v>1704.8999999999999</v>
      </c>
      <c r="AV41" s="250">
        <f t="shared" ref="AV41:BE41" si="13">AV43+AV44+AV45+AV46+AV48+AV56+AV57+AV58+AV60+AV61+AV62+AV47+AV55+AV59+AV49+AV52+AV50+AV51+AV53+AV54+AV64</f>
        <v>2226.8999999999996</v>
      </c>
      <c r="AW41" s="250">
        <f t="shared" si="13"/>
        <v>0</v>
      </c>
      <c r="AX41" s="250">
        <f t="shared" si="13"/>
        <v>809.09999999999991</v>
      </c>
      <c r="AY41" s="250">
        <f t="shared" si="13"/>
        <v>0</v>
      </c>
      <c r="AZ41" s="250">
        <f t="shared" si="13"/>
        <v>1417.8</v>
      </c>
      <c r="BA41" s="250">
        <f t="shared" si="13"/>
        <v>2311.3000000000002</v>
      </c>
      <c r="BB41" s="250">
        <f t="shared" si="13"/>
        <v>0</v>
      </c>
      <c r="BC41" s="250">
        <f t="shared" si="13"/>
        <v>809.09999999999991</v>
      </c>
      <c r="BD41" s="250">
        <f t="shared" si="13"/>
        <v>0</v>
      </c>
      <c r="BE41" s="250">
        <f t="shared" si="13"/>
        <v>1502.2</v>
      </c>
      <c r="BF41" s="250">
        <f>BF43+BF44+BF45+BF46+BF48+BF56+BF57+BF58+BF60+BF61+BF62+BF47+BF55+BF59+BF49+BF52+BF50+BF51+BF53+BF54+BF64</f>
        <v>2311.3000000000002</v>
      </c>
      <c r="BG41" s="250">
        <f>BG43+BG44+BG45+BG46+BG48+BG56+BG57+BG58+BG60+BG61+BG62+BG47+BG55+BG59+BG49+BG52+BG50+BG51+BG53+BG54+BG64</f>
        <v>0</v>
      </c>
      <c r="BH41" s="250">
        <f>BH43+BH44+BH45+BH46+BH48+BH56+BH57+BH58+BH60+BH61+BH62+BH47+BH55+BH59+BH49+BH52+BH50+BH51+BH53+BH54+BH64</f>
        <v>809.09999999999991</v>
      </c>
      <c r="BI41" s="250">
        <f>BI43+BI44+BI45+BI46+BI48+BI56+BI57+BI58+BI60+BI61+BI62+BI47+BI55+BI59+BI49+BI52+BI50+BI51+BI53+BI54+BI64</f>
        <v>0</v>
      </c>
      <c r="BJ41" s="250">
        <f>BJ43+BJ44+BJ45+BJ46+BJ48+BJ56+BJ57+BJ58+BJ60+BJ61+BJ62+BJ47+BJ55+BJ59+BJ49+BJ52+BJ50+BJ51+BJ53+BJ54+BJ64</f>
        <v>1502.2</v>
      </c>
    </row>
    <row r="42" spans="1:62" hidden="1">
      <c r="A42" s="425" t="s">
        <v>415</v>
      </c>
      <c r="B42" s="253"/>
      <c r="C42" s="254"/>
      <c r="D42" s="254"/>
      <c r="E42" s="254"/>
      <c r="F42" s="254"/>
      <c r="G42" s="254"/>
      <c r="H42" s="254"/>
      <c r="I42" s="254"/>
      <c r="J42" s="254"/>
      <c r="K42" s="254"/>
      <c r="L42" s="254"/>
      <c r="M42" s="254"/>
      <c r="N42" s="254"/>
      <c r="O42" s="254"/>
      <c r="P42" s="254"/>
      <c r="Q42" s="254"/>
      <c r="R42" s="254"/>
      <c r="S42" s="254"/>
      <c r="T42" s="254"/>
      <c r="U42" s="254"/>
      <c r="V42" s="254"/>
      <c r="W42" s="324"/>
      <c r="X42" s="254"/>
      <c r="Y42" s="254"/>
      <c r="Z42" s="254"/>
      <c r="AA42" s="254"/>
      <c r="AB42" s="254"/>
      <c r="AC42" s="254"/>
      <c r="AD42" s="257"/>
      <c r="AE42" s="257"/>
      <c r="AF42" s="257"/>
      <c r="AG42" s="260"/>
      <c r="AH42" s="260"/>
      <c r="AI42" s="260"/>
      <c r="AJ42" s="260"/>
      <c r="AK42" s="260"/>
      <c r="AL42" s="260"/>
      <c r="AM42" s="260"/>
      <c r="AN42" s="260"/>
      <c r="AO42" s="261"/>
      <c r="AP42" s="270">
        <f t="shared" si="9"/>
        <v>0</v>
      </c>
      <c r="AQ42" s="258"/>
      <c r="AR42" s="281"/>
      <c r="AS42" s="281"/>
      <c r="AT42" s="281"/>
      <c r="AU42" s="315"/>
      <c r="AV42" s="260"/>
      <c r="AW42" s="282"/>
      <c r="AX42" s="282"/>
      <c r="AY42" s="282"/>
      <c r="AZ42" s="316"/>
      <c r="BA42" s="258"/>
      <c r="BB42" s="281"/>
      <c r="BC42" s="281"/>
      <c r="BD42" s="281"/>
      <c r="BE42" s="315"/>
      <c r="BF42" s="258"/>
      <c r="BG42" s="281"/>
      <c r="BH42" s="281"/>
      <c r="BI42" s="281"/>
      <c r="BJ42" s="315"/>
    </row>
    <row r="43" spans="1:62" ht="15" hidden="1" customHeight="1">
      <c r="A43" s="432" t="s">
        <v>286</v>
      </c>
      <c r="B43" s="271">
        <v>5001</v>
      </c>
      <c r="C43" s="262" t="s">
        <v>31</v>
      </c>
      <c r="D43" s="262" t="s">
        <v>32</v>
      </c>
      <c r="E43" s="262" t="s">
        <v>33</v>
      </c>
      <c r="F43" s="262"/>
      <c r="G43" s="262"/>
      <c r="H43" s="262"/>
      <c r="I43" s="262"/>
      <c r="J43" s="262"/>
      <c r="K43" s="262"/>
      <c r="L43" s="262"/>
      <c r="M43" s="262" t="s">
        <v>34</v>
      </c>
      <c r="N43" s="262"/>
      <c r="O43" s="262"/>
      <c r="P43" s="263" t="s">
        <v>35</v>
      </c>
      <c r="Q43" s="262"/>
      <c r="R43" s="262"/>
      <c r="S43" s="262"/>
      <c r="T43" s="262"/>
      <c r="U43" s="262"/>
      <c r="V43" s="262"/>
      <c r="W43" s="262"/>
      <c r="X43" s="262"/>
      <c r="Y43" s="262"/>
      <c r="Z43" s="262" t="s">
        <v>499</v>
      </c>
      <c r="AA43" s="262" t="s">
        <v>284</v>
      </c>
      <c r="AB43" s="262" t="s">
        <v>36</v>
      </c>
      <c r="AC43" s="262"/>
      <c r="AD43" s="265"/>
      <c r="AE43" s="265"/>
      <c r="AF43" s="265"/>
      <c r="AG43" s="269"/>
      <c r="AH43" s="269"/>
      <c r="AI43" s="269"/>
      <c r="AJ43" s="269"/>
      <c r="AK43" s="269"/>
      <c r="AL43" s="269"/>
      <c r="AM43" s="269"/>
      <c r="AN43" s="269"/>
      <c r="AO43" s="270"/>
      <c r="AP43" s="270">
        <f t="shared" si="9"/>
        <v>0</v>
      </c>
      <c r="AQ43" s="267"/>
      <c r="AR43" s="267"/>
      <c r="AS43" s="267"/>
      <c r="AT43" s="267"/>
      <c r="AU43" s="268"/>
      <c r="AV43" s="269"/>
      <c r="AW43" s="269"/>
      <c r="AX43" s="269"/>
      <c r="AY43" s="269"/>
      <c r="AZ43" s="270"/>
      <c r="BA43" s="267"/>
      <c r="BB43" s="267"/>
      <c r="BC43" s="267"/>
      <c r="BD43" s="267"/>
      <c r="BE43" s="268"/>
      <c r="BF43" s="267"/>
      <c r="BG43" s="267"/>
      <c r="BH43" s="267"/>
      <c r="BI43" s="267"/>
      <c r="BJ43" s="268"/>
    </row>
    <row r="44" spans="1:62" ht="11.25" hidden="1" customHeight="1">
      <c r="A44" s="688" t="s">
        <v>60</v>
      </c>
      <c r="B44" s="701">
        <v>5002</v>
      </c>
      <c r="C44" s="275" t="s">
        <v>31</v>
      </c>
      <c r="D44" s="275" t="s">
        <v>32</v>
      </c>
      <c r="E44" s="275" t="s">
        <v>52</v>
      </c>
      <c r="F44" s="275" t="s">
        <v>61</v>
      </c>
      <c r="G44" s="275"/>
      <c r="H44" s="275"/>
      <c r="I44" s="285">
        <v>20</v>
      </c>
      <c r="J44" s="275"/>
      <c r="K44" s="275"/>
      <c r="L44" s="275"/>
      <c r="M44" s="275" t="s">
        <v>48</v>
      </c>
      <c r="N44" s="275"/>
      <c r="O44" s="275"/>
      <c r="P44" s="277" t="s">
        <v>424</v>
      </c>
      <c r="Q44" s="275"/>
      <c r="R44" s="275"/>
      <c r="S44" s="275"/>
      <c r="T44" s="275"/>
      <c r="U44" s="275"/>
      <c r="V44" s="275"/>
      <c r="W44" s="278" t="s">
        <v>56</v>
      </c>
      <c r="X44" s="312" t="s">
        <v>54</v>
      </c>
      <c r="Y44" s="291" t="s">
        <v>358</v>
      </c>
      <c r="Z44" s="278" t="s">
        <v>417</v>
      </c>
      <c r="AA44" s="313" t="s">
        <v>284</v>
      </c>
      <c r="AB44" s="313" t="s">
        <v>36</v>
      </c>
      <c r="AC44" s="693"/>
      <c r="AD44" s="280" t="s">
        <v>488</v>
      </c>
      <c r="AE44" s="280"/>
      <c r="AF44" s="280"/>
      <c r="AG44" s="282"/>
      <c r="AH44" s="282"/>
      <c r="AI44" s="282"/>
      <c r="AJ44" s="282"/>
      <c r="AK44" s="282"/>
      <c r="AL44" s="282"/>
      <c r="AM44" s="282"/>
      <c r="AN44" s="282"/>
      <c r="AO44" s="316"/>
      <c r="AP44" s="270">
        <f t="shared" si="9"/>
        <v>0</v>
      </c>
      <c r="AQ44" s="281"/>
      <c r="AR44" s="267"/>
      <c r="AS44" s="267"/>
      <c r="AT44" s="267"/>
      <c r="AU44" s="268"/>
      <c r="AV44" s="282"/>
      <c r="AW44" s="269"/>
      <c r="AX44" s="269"/>
      <c r="AY44" s="269"/>
      <c r="AZ44" s="270"/>
      <c r="BA44" s="281"/>
      <c r="BB44" s="267"/>
      <c r="BC44" s="267"/>
      <c r="BD44" s="267"/>
      <c r="BE44" s="268"/>
      <c r="BF44" s="281"/>
      <c r="BG44" s="267"/>
      <c r="BH44" s="267"/>
      <c r="BI44" s="267"/>
      <c r="BJ44" s="268"/>
    </row>
    <row r="45" spans="1:62" ht="11.25" hidden="1" customHeight="1">
      <c r="A45" s="689"/>
      <c r="B45" s="703"/>
      <c r="C45" s="275"/>
      <c r="D45" s="275"/>
      <c r="E45" s="275"/>
      <c r="F45" s="275"/>
      <c r="G45" s="275"/>
      <c r="H45" s="275"/>
      <c r="I45" s="275"/>
      <c r="J45" s="275"/>
      <c r="K45" s="275"/>
      <c r="L45" s="275"/>
      <c r="M45" s="275" t="s">
        <v>63</v>
      </c>
      <c r="N45" s="275"/>
      <c r="O45" s="275"/>
      <c r="P45" s="277" t="s">
        <v>64</v>
      </c>
      <c r="Q45" s="262"/>
      <c r="R45" s="262"/>
      <c r="S45" s="262"/>
      <c r="T45" s="262"/>
      <c r="U45" s="262"/>
      <c r="V45" s="262"/>
      <c r="W45" s="262"/>
      <c r="X45" s="275"/>
      <c r="Y45" s="275"/>
      <c r="Z45" s="262" t="s">
        <v>65</v>
      </c>
      <c r="AA45" s="275"/>
      <c r="AB45" s="275" t="s">
        <v>50</v>
      </c>
      <c r="AC45" s="682"/>
      <c r="AD45" s="280" t="s">
        <v>442</v>
      </c>
      <c r="AE45" s="280"/>
      <c r="AF45" s="280"/>
      <c r="AG45" s="282"/>
      <c r="AH45" s="282"/>
      <c r="AI45" s="282"/>
      <c r="AJ45" s="282"/>
      <c r="AK45" s="282"/>
      <c r="AL45" s="282"/>
      <c r="AM45" s="282"/>
      <c r="AN45" s="282"/>
      <c r="AO45" s="316"/>
      <c r="AP45" s="270">
        <f t="shared" si="9"/>
        <v>0</v>
      </c>
      <c r="AQ45" s="281"/>
      <c r="AR45" s="267"/>
      <c r="AS45" s="267"/>
      <c r="AT45" s="267"/>
      <c r="AU45" s="268"/>
      <c r="AV45" s="282"/>
      <c r="AW45" s="269"/>
      <c r="AX45" s="269"/>
      <c r="AY45" s="269"/>
      <c r="AZ45" s="270"/>
      <c r="BA45" s="281"/>
      <c r="BB45" s="267"/>
      <c r="BC45" s="267"/>
      <c r="BD45" s="267"/>
      <c r="BE45" s="268"/>
      <c r="BF45" s="281"/>
      <c r="BG45" s="267"/>
      <c r="BH45" s="267"/>
      <c r="BI45" s="267"/>
      <c r="BJ45" s="268"/>
    </row>
    <row r="46" spans="1:62" ht="27.75" customHeight="1">
      <c r="A46" s="688" t="s">
        <v>70</v>
      </c>
      <c r="B46" s="701">
        <v>6603</v>
      </c>
      <c r="C46" s="690" t="s">
        <v>31</v>
      </c>
      <c r="D46" s="324"/>
      <c r="E46" s="324"/>
      <c r="F46" s="324"/>
      <c r="G46" s="324"/>
      <c r="H46" s="324"/>
      <c r="I46" s="324"/>
      <c r="J46" s="324"/>
      <c r="K46" s="324"/>
      <c r="L46" s="324"/>
      <c r="M46" s="324"/>
      <c r="N46" s="324"/>
      <c r="O46" s="324"/>
      <c r="P46" s="324"/>
      <c r="Q46" s="327"/>
      <c r="R46" s="327"/>
      <c r="S46" s="327"/>
      <c r="T46" s="327"/>
      <c r="U46" s="327"/>
      <c r="V46" s="327"/>
      <c r="W46" s="864" t="s">
        <v>357</v>
      </c>
      <c r="X46" s="137" t="s">
        <v>238</v>
      </c>
      <c r="Y46" s="864" t="s">
        <v>358</v>
      </c>
      <c r="Z46" s="690" t="s">
        <v>74</v>
      </c>
      <c r="AA46" s="324"/>
      <c r="AB46" s="324"/>
      <c r="AC46" s="693"/>
      <c r="AD46" s="280" t="s">
        <v>481</v>
      </c>
      <c r="AE46" s="280" t="s">
        <v>278</v>
      </c>
      <c r="AF46" s="280" t="s">
        <v>246</v>
      </c>
      <c r="AG46" s="301"/>
      <c r="AH46" s="301"/>
      <c r="AI46" s="301"/>
      <c r="AJ46" s="301"/>
      <c r="AK46" s="301"/>
      <c r="AL46" s="301"/>
      <c r="AM46" s="301"/>
      <c r="AN46" s="301"/>
      <c r="AO46" s="434">
        <f>AG46-AI46-AK46-AM46</f>
        <v>0</v>
      </c>
      <c r="AP46" s="270">
        <f t="shared" si="9"/>
        <v>0</v>
      </c>
      <c r="AQ46" s="300"/>
      <c r="AR46" s="302"/>
      <c r="AS46" s="302"/>
      <c r="AT46" s="302"/>
      <c r="AU46" s="339">
        <f>AQ46-AR46-AS46-AT46</f>
        <v>0</v>
      </c>
      <c r="AV46" s="301"/>
      <c r="AW46" s="340"/>
      <c r="AX46" s="340"/>
      <c r="AY46" s="340"/>
      <c r="AZ46" s="342">
        <f>AV46-AW46-AX46-AY46</f>
        <v>0</v>
      </c>
      <c r="BA46" s="300"/>
      <c r="BB46" s="302"/>
      <c r="BC46" s="302"/>
      <c r="BD46" s="302"/>
      <c r="BE46" s="339">
        <f>BA46-BB46-BC46-BD46</f>
        <v>0</v>
      </c>
      <c r="BF46" s="300"/>
      <c r="BG46" s="302"/>
      <c r="BH46" s="302"/>
      <c r="BI46" s="302"/>
      <c r="BJ46" s="339">
        <f>BF46-BG46-BH46-BI46</f>
        <v>0</v>
      </c>
    </row>
    <row r="47" spans="1:62" ht="11.25" hidden="1" customHeight="1">
      <c r="A47" s="717"/>
      <c r="B47" s="702"/>
      <c r="C47" s="692"/>
      <c r="D47" s="254"/>
      <c r="E47" s="254"/>
      <c r="F47" s="254"/>
      <c r="G47" s="254"/>
      <c r="H47" s="254"/>
      <c r="I47" s="254"/>
      <c r="J47" s="254"/>
      <c r="K47" s="254"/>
      <c r="L47" s="254"/>
      <c r="M47" s="254"/>
      <c r="N47" s="254"/>
      <c r="O47" s="254"/>
      <c r="P47" s="254"/>
      <c r="Q47" s="458"/>
      <c r="R47" s="458"/>
      <c r="S47" s="458"/>
      <c r="T47" s="458"/>
      <c r="U47" s="458"/>
      <c r="V47" s="458"/>
      <c r="W47" s="865"/>
      <c r="X47" s="254"/>
      <c r="Y47" s="865"/>
      <c r="Z47" s="692"/>
      <c r="AA47" s="254"/>
      <c r="AB47" s="254"/>
      <c r="AC47" s="681"/>
      <c r="AD47" s="280" t="s">
        <v>481</v>
      </c>
      <c r="AE47" s="280" t="s">
        <v>278</v>
      </c>
      <c r="AF47" s="280" t="s">
        <v>246</v>
      </c>
      <c r="AG47" s="301"/>
      <c r="AH47" s="301"/>
      <c r="AI47" s="301"/>
      <c r="AJ47" s="301"/>
      <c r="AK47" s="301"/>
      <c r="AL47" s="301"/>
      <c r="AM47" s="301"/>
      <c r="AN47" s="301"/>
      <c r="AO47" s="434">
        <f t="shared" ref="AO47:AO61" si="14">AG47-AI47-AK47-AM47</f>
        <v>0</v>
      </c>
      <c r="AP47" s="270">
        <f t="shared" si="9"/>
        <v>0</v>
      </c>
      <c r="AQ47" s="300"/>
      <c r="AR47" s="302"/>
      <c r="AS47" s="302"/>
      <c r="AT47" s="302"/>
      <c r="AU47" s="339">
        <f t="shared" ref="AU47:AU64" si="15">AQ47-AR47-AS47-AT47</f>
        <v>0</v>
      </c>
      <c r="AV47" s="301"/>
      <c r="AW47" s="340"/>
      <c r="AX47" s="340"/>
      <c r="AY47" s="340"/>
      <c r="AZ47" s="342">
        <f t="shared" ref="AZ47:AZ64" si="16">AV47-AW47-AX47-AY47</f>
        <v>0</v>
      </c>
      <c r="BA47" s="300"/>
      <c r="BB47" s="302"/>
      <c r="BC47" s="302"/>
      <c r="BD47" s="302"/>
      <c r="BE47" s="339">
        <f t="shared" ref="BE47:BE64" si="17">BA47-BB47-BC47-BD47</f>
        <v>0</v>
      </c>
      <c r="BF47" s="300"/>
      <c r="BG47" s="302"/>
      <c r="BH47" s="302"/>
      <c r="BI47" s="302"/>
      <c r="BJ47" s="339">
        <f t="shared" ref="BJ47:BJ64" si="18">BF47-BG47-BH47-BI47</f>
        <v>0</v>
      </c>
    </row>
    <row r="48" spans="1:62" ht="10.5" hidden="1" customHeight="1">
      <c r="A48" s="717"/>
      <c r="B48" s="702"/>
      <c r="C48" s="692"/>
      <c r="D48" s="685" t="s">
        <v>39</v>
      </c>
      <c r="E48" s="685" t="s">
        <v>52</v>
      </c>
      <c r="F48" s="685"/>
      <c r="G48" s="685"/>
      <c r="H48" s="685"/>
      <c r="I48" s="711"/>
      <c r="J48" s="685"/>
      <c r="K48" s="685"/>
      <c r="L48" s="685"/>
      <c r="M48" s="685" t="s">
        <v>71</v>
      </c>
      <c r="N48" s="685"/>
      <c r="O48" s="685"/>
      <c r="P48" s="873">
        <v>36</v>
      </c>
      <c r="Q48" s="685"/>
      <c r="R48" s="685"/>
      <c r="S48" s="685"/>
      <c r="T48" s="685"/>
      <c r="U48" s="685"/>
      <c r="V48" s="685"/>
      <c r="W48" s="865"/>
      <c r="X48" s="685"/>
      <c r="Y48" s="865"/>
      <c r="Z48" s="692"/>
      <c r="AA48" s="685" t="s">
        <v>284</v>
      </c>
      <c r="AB48" s="685" t="s">
        <v>75</v>
      </c>
      <c r="AC48" s="681"/>
      <c r="AD48" s="280" t="s">
        <v>481</v>
      </c>
      <c r="AE48" s="280" t="s">
        <v>308</v>
      </c>
      <c r="AF48" s="280" t="s">
        <v>246</v>
      </c>
      <c r="AG48" s="301"/>
      <c r="AH48" s="301"/>
      <c r="AI48" s="301"/>
      <c r="AJ48" s="301"/>
      <c r="AK48" s="301"/>
      <c r="AL48" s="301"/>
      <c r="AM48" s="301"/>
      <c r="AN48" s="301"/>
      <c r="AO48" s="434">
        <f t="shared" si="14"/>
        <v>0</v>
      </c>
      <c r="AP48" s="270">
        <f t="shared" si="9"/>
        <v>0</v>
      </c>
      <c r="AQ48" s="300"/>
      <c r="AR48" s="302"/>
      <c r="AS48" s="302"/>
      <c r="AT48" s="302"/>
      <c r="AU48" s="339">
        <f t="shared" si="15"/>
        <v>0</v>
      </c>
      <c r="AV48" s="301"/>
      <c r="AW48" s="340"/>
      <c r="AX48" s="340"/>
      <c r="AY48" s="340"/>
      <c r="AZ48" s="342">
        <f t="shared" si="16"/>
        <v>0</v>
      </c>
      <c r="BA48" s="300"/>
      <c r="BB48" s="302"/>
      <c r="BC48" s="302"/>
      <c r="BD48" s="302"/>
      <c r="BE48" s="339">
        <f t="shared" si="17"/>
        <v>0</v>
      </c>
      <c r="BF48" s="300"/>
      <c r="BG48" s="302"/>
      <c r="BH48" s="302"/>
      <c r="BI48" s="302"/>
      <c r="BJ48" s="339">
        <f t="shared" si="18"/>
        <v>0</v>
      </c>
    </row>
    <row r="49" spans="1:62" ht="17.25" customHeight="1">
      <c r="A49" s="717"/>
      <c r="B49" s="702"/>
      <c r="C49" s="692"/>
      <c r="D49" s="686"/>
      <c r="E49" s="686"/>
      <c r="F49" s="686"/>
      <c r="G49" s="686"/>
      <c r="H49" s="686"/>
      <c r="I49" s="712"/>
      <c r="J49" s="686"/>
      <c r="K49" s="686"/>
      <c r="L49" s="686"/>
      <c r="M49" s="686"/>
      <c r="N49" s="686"/>
      <c r="O49" s="686"/>
      <c r="P49" s="874"/>
      <c r="Q49" s="686"/>
      <c r="R49" s="686"/>
      <c r="S49" s="686"/>
      <c r="T49" s="686"/>
      <c r="U49" s="686"/>
      <c r="V49" s="686"/>
      <c r="W49" s="865"/>
      <c r="X49" s="686"/>
      <c r="Y49" s="865"/>
      <c r="Z49" s="692"/>
      <c r="AA49" s="686"/>
      <c r="AB49" s="686"/>
      <c r="AC49" s="681"/>
      <c r="AD49" s="280" t="s">
        <v>481</v>
      </c>
      <c r="AE49" s="280" t="s">
        <v>16</v>
      </c>
      <c r="AF49" s="280" t="s">
        <v>246</v>
      </c>
      <c r="AG49" s="301"/>
      <c r="AH49" s="301"/>
      <c r="AI49" s="301"/>
      <c r="AJ49" s="301"/>
      <c r="AK49" s="301"/>
      <c r="AL49" s="301"/>
      <c r="AM49" s="301"/>
      <c r="AN49" s="301"/>
      <c r="AO49" s="434">
        <f t="shared" si="14"/>
        <v>0</v>
      </c>
      <c r="AP49" s="270">
        <f t="shared" si="9"/>
        <v>0</v>
      </c>
      <c r="AQ49" s="300"/>
      <c r="AR49" s="302"/>
      <c r="AS49" s="302"/>
      <c r="AT49" s="302"/>
      <c r="AU49" s="339">
        <f t="shared" si="15"/>
        <v>0</v>
      </c>
      <c r="AV49" s="301"/>
      <c r="AW49" s="340"/>
      <c r="AX49" s="340"/>
      <c r="AY49" s="340"/>
      <c r="AZ49" s="342">
        <f t="shared" si="16"/>
        <v>0</v>
      </c>
      <c r="BA49" s="300"/>
      <c r="BB49" s="302"/>
      <c r="BC49" s="302"/>
      <c r="BD49" s="302"/>
      <c r="BE49" s="339">
        <f t="shared" si="17"/>
        <v>0</v>
      </c>
      <c r="BF49" s="300"/>
      <c r="BG49" s="302"/>
      <c r="BH49" s="302"/>
      <c r="BI49" s="302"/>
      <c r="BJ49" s="339">
        <f t="shared" si="18"/>
        <v>0</v>
      </c>
    </row>
    <row r="50" spans="1:62" ht="17.25" customHeight="1">
      <c r="A50" s="717"/>
      <c r="B50" s="702"/>
      <c r="C50" s="692"/>
      <c r="D50" s="686"/>
      <c r="E50" s="686"/>
      <c r="F50" s="686"/>
      <c r="G50" s="686"/>
      <c r="H50" s="686"/>
      <c r="I50" s="712"/>
      <c r="J50" s="686"/>
      <c r="K50" s="686"/>
      <c r="L50" s="686"/>
      <c r="M50" s="686"/>
      <c r="N50" s="686"/>
      <c r="O50" s="686"/>
      <c r="P50" s="874"/>
      <c r="Q50" s="686"/>
      <c r="R50" s="686"/>
      <c r="S50" s="686"/>
      <c r="T50" s="686"/>
      <c r="U50" s="686"/>
      <c r="V50" s="686"/>
      <c r="W50" s="865"/>
      <c r="X50" s="686"/>
      <c r="Y50" s="865"/>
      <c r="Z50" s="692"/>
      <c r="AA50" s="686"/>
      <c r="AB50" s="686"/>
      <c r="AC50" s="681"/>
      <c r="AD50" s="280" t="s">
        <v>481</v>
      </c>
      <c r="AE50" s="280" t="s">
        <v>375</v>
      </c>
      <c r="AF50" s="280" t="s">
        <v>246</v>
      </c>
      <c r="AG50" s="301">
        <v>359.4</v>
      </c>
      <c r="AH50" s="301">
        <v>359.4</v>
      </c>
      <c r="AI50" s="301"/>
      <c r="AJ50" s="301"/>
      <c r="AK50" s="301">
        <v>323.5</v>
      </c>
      <c r="AL50" s="301">
        <v>323.5</v>
      </c>
      <c r="AM50" s="301"/>
      <c r="AN50" s="301"/>
      <c r="AO50" s="434">
        <f t="shared" si="14"/>
        <v>35.899999999999977</v>
      </c>
      <c r="AP50" s="270">
        <f t="shared" si="9"/>
        <v>35.899999999999977</v>
      </c>
      <c r="AQ50" s="300">
        <v>349.8</v>
      </c>
      <c r="AR50" s="302"/>
      <c r="AS50" s="302">
        <v>314.8</v>
      </c>
      <c r="AT50" s="302"/>
      <c r="AU50" s="339">
        <f t="shared" si="15"/>
        <v>35</v>
      </c>
      <c r="AV50" s="301">
        <v>633.1</v>
      </c>
      <c r="AW50" s="340"/>
      <c r="AX50" s="340">
        <v>569.79999999999995</v>
      </c>
      <c r="AY50" s="340"/>
      <c r="AZ50" s="342">
        <f t="shared" si="16"/>
        <v>63.300000000000068</v>
      </c>
      <c r="BA50" s="300">
        <v>633.1</v>
      </c>
      <c r="BB50" s="302"/>
      <c r="BC50" s="302">
        <v>569.79999999999995</v>
      </c>
      <c r="BD50" s="302"/>
      <c r="BE50" s="339">
        <f t="shared" si="17"/>
        <v>63.300000000000068</v>
      </c>
      <c r="BF50" s="300">
        <v>633.1</v>
      </c>
      <c r="BG50" s="302"/>
      <c r="BH50" s="302">
        <v>569.79999999999995</v>
      </c>
      <c r="BI50" s="302"/>
      <c r="BJ50" s="339">
        <f t="shared" si="18"/>
        <v>63.300000000000068</v>
      </c>
    </row>
    <row r="51" spans="1:62" ht="18" customHeight="1">
      <c r="A51" s="717"/>
      <c r="B51" s="702"/>
      <c r="C51" s="692"/>
      <c r="D51" s="686"/>
      <c r="E51" s="686"/>
      <c r="F51" s="686"/>
      <c r="G51" s="686"/>
      <c r="H51" s="686"/>
      <c r="I51" s="712"/>
      <c r="J51" s="686"/>
      <c r="K51" s="686"/>
      <c r="L51" s="686"/>
      <c r="M51" s="686"/>
      <c r="N51" s="686"/>
      <c r="O51" s="686"/>
      <c r="P51" s="874"/>
      <c r="Q51" s="686"/>
      <c r="R51" s="686"/>
      <c r="S51" s="686"/>
      <c r="T51" s="686"/>
      <c r="U51" s="686"/>
      <c r="V51" s="686"/>
      <c r="W51" s="865"/>
      <c r="X51" s="686"/>
      <c r="Y51" s="865"/>
      <c r="Z51" s="692"/>
      <c r="AA51" s="686"/>
      <c r="AB51" s="686"/>
      <c r="AC51" s="681"/>
      <c r="AD51" s="280" t="s">
        <v>481</v>
      </c>
      <c r="AE51" s="280" t="s">
        <v>376</v>
      </c>
      <c r="AF51" s="280" t="s">
        <v>246</v>
      </c>
      <c r="AG51" s="301">
        <v>268.10000000000002</v>
      </c>
      <c r="AH51" s="301">
        <v>268.10000000000002</v>
      </c>
      <c r="AI51" s="301"/>
      <c r="AJ51" s="301"/>
      <c r="AK51" s="301">
        <v>241.3</v>
      </c>
      <c r="AL51" s="301">
        <v>241.3</v>
      </c>
      <c r="AM51" s="301"/>
      <c r="AN51" s="301"/>
      <c r="AO51" s="434">
        <f t="shared" si="14"/>
        <v>26.800000000000011</v>
      </c>
      <c r="AP51" s="270">
        <f t="shared" si="9"/>
        <v>26.800000000000011</v>
      </c>
      <c r="AQ51" s="300">
        <v>265.89999999999998</v>
      </c>
      <c r="AR51" s="302"/>
      <c r="AS51" s="302">
        <v>239.3</v>
      </c>
      <c r="AT51" s="302"/>
      <c r="AU51" s="339">
        <f t="shared" si="15"/>
        <v>26.599999999999966</v>
      </c>
      <c r="AV51" s="301">
        <v>265.89999999999998</v>
      </c>
      <c r="AW51" s="340"/>
      <c r="AX51" s="340">
        <v>239.3</v>
      </c>
      <c r="AY51" s="340"/>
      <c r="AZ51" s="342">
        <f t="shared" si="16"/>
        <v>26.599999999999966</v>
      </c>
      <c r="BA51" s="300">
        <v>265.89999999999998</v>
      </c>
      <c r="BB51" s="302"/>
      <c r="BC51" s="302">
        <v>239.3</v>
      </c>
      <c r="BD51" s="302"/>
      <c r="BE51" s="339">
        <f t="shared" si="17"/>
        <v>26.599999999999966</v>
      </c>
      <c r="BF51" s="300">
        <v>265.89999999999998</v>
      </c>
      <c r="BG51" s="302"/>
      <c r="BH51" s="302">
        <v>239.3</v>
      </c>
      <c r="BI51" s="302"/>
      <c r="BJ51" s="339">
        <f t="shared" si="18"/>
        <v>26.599999999999966</v>
      </c>
    </row>
    <row r="52" spans="1:62" ht="16.5" customHeight="1">
      <c r="A52" s="717"/>
      <c r="B52" s="702"/>
      <c r="C52" s="692"/>
      <c r="D52" s="686"/>
      <c r="E52" s="686"/>
      <c r="F52" s="686"/>
      <c r="G52" s="686"/>
      <c r="H52" s="686"/>
      <c r="I52" s="712"/>
      <c r="J52" s="686"/>
      <c r="K52" s="686"/>
      <c r="L52" s="686"/>
      <c r="M52" s="686"/>
      <c r="N52" s="686"/>
      <c r="O52" s="686"/>
      <c r="P52" s="874"/>
      <c r="Q52" s="686"/>
      <c r="R52" s="686"/>
      <c r="S52" s="686"/>
      <c r="T52" s="686"/>
      <c r="U52" s="686"/>
      <c r="V52" s="686"/>
      <c r="W52" s="865"/>
      <c r="X52" s="686"/>
      <c r="Y52" s="865"/>
      <c r="Z52" s="692"/>
      <c r="AA52" s="686"/>
      <c r="AB52" s="686"/>
      <c r="AC52" s="681"/>
      <c r="AD52" s="280" t="s">
        <v>481</v>
      </c>
      <c r="AE52" s="280" t="s">
        <v>15</v>
      </c>
      <c r="AF52" s="280" t="s">
        <v>246</v>
      </c>
      <c r="AG52" s="301">
        <v>0</v>
      </c>
      <c r="AH52" s="301"/>
      <c r="AI52" s="301"/>
      <c r="AJ52" s="301"/>
      <c r="AK52" s="301"/>
      <c r="AL52" s="301"/>
      <c r="AM52" s="301"/>
      <c r="AN52" s="301"/>
      <c r="AO52" s="434">
        <f t="shared" si="14"/>
        <v>0</v>
      </c>
      <c r="AP52" s="270">
        <f t="shared" si="9"/>
        <v>0</v>
      </c>
      <c r="AQ52" s="300">
        <v>0</v>
      </c>
      <c r="AR52" s="302"/>
      <c r="AS52" s="302"/>
      <c r="AT52" s="302"/>
      <c r="AU52" s="339">
        <f t="shared" si="15"/>
        <v>0</v>
      </c>
      <c r="AV52" s="301">
        <v>0</v>
      </c>
      <c r="AW52" s="340"/>
      <c r="AX52" s="340"/>
      <c r="AY52" s="340"/>
      <c r="AZ52" s="342">
        <f t="shared" si="16"/>
        <v>0</v>
      </c>
      <c r="BA52" s="300">
        <v>0</v>
      </c>
      <c r="BB52" s="302"/>
      <c r="BC52" s="302"/>
      <c r="BD52" s="302"/>
      <c r="BE52" s="339">
        <f t="shared" si="17"/>
        <v>0</v>
      </c>
      <c r="BF52" s="300">
        <v>0</v>
      </c>
      <c r="BG52" s="302"/>
      <c r="BH52" s="302"/>
      <c r="BI52" s="302"/>
      <c r="BJ52" s="339">
        <f t="shared" si="18"/>
        <v>0</v>
      </c>
    </row>
    <row r="53" spans="1:62" ht="16.5" customHeight="1">
      <c r="A53" s="717"/>
      <c r="B53" s="702"/>
      <c r="C53" s="692"/>
      <c r="D53" s="686"/>
      <c r="E53" s="686"/>
      <c r="F53" s="686"/>
      <c r="G53" s="686"/>
      <c r="H53" s="686"/>
      <c r="I53" s="712"/>
      <c r="J53" s="686"/>
      <c r="K53" s="686"/>
      <c r="L53" s="686"/>
      <c r="M53" s="686"/>
      <c r="N53" s="686"/>
      <c r="O53" s="686"/>
      <c r="P53" s="874"/>
      <c r="Q53" s="686"/>
      <c r="R53" s="686"/>
      <c r="S53" s="686"/>
      <c r="T53" s="686"/>
      <c r="U53" s="686"/>
      <c r="V53" s="686"/>
      <c r="W53" s="865"/>
      <c r="X53" s="686"/>
      <c r="Y53" s="865"/>
      <c r="Z53" s="692"/>
      <c r="AA53" s="686"/>
      <c r="AB53" s="686"/>
      <c r="AC53" s="681"/>
      <c r="AD53" s="280" t="s">
        <v>481</v>
      </c>
      <c r="AE53" s="280" t="s">
        <v>379</v>
      </c>
      <c r="AF53" s="280" t="s">
        <v>246</v>
      </c>
      <c r="AG53" s="301">
        <v>246</v>
      </c>
      <c r="AH53" s="301">
        <v>246</v>
      </c>
      <c r="AI53" s="301"/>
      <c r="AJ53" s="301"/>
      <c r="AK53" s="301"/>
      <c r="AL53" s="301"/>
      <c r="AM53" s="301"/>
      <c r="AN53" s="301"/>
      <c r="AO53" s="434">
        <f t="shared" si="14"/>
        <v>246</v>
      </c>
      <c r="AP53" s="270">
        <f t="shared" si="9"/>
        <v>246</v>
      </c>
      <c r="AQ53" s="300">
        <v>210</v>
      </c>
      <c r="AR53" s="302"/>
      <c r="AS53" s="302"/>
      <c r="AT53" s="302"/>
      <c r="AU53" s="339">
        <f t="shared" si="15"/>
        <v>210</v>
      </c>
      <c r="AV53" s="301">
        <v>220</v>
      </c>
      <c r="AW53" s="340"/>
      <c r="AX53" s="340"/>
      <c r="AY53" s="340"/>
      <c r="AZ53" s="342">
        <f t="shared" si="16"/>
        <v>220</v>
      </c>
      <c r="BA53" s="300">
        <v>260</v>
      </c>
      <c r="BB53" s="302"/>
      <c r="BC53" s="302"/>
      <c r="BD53" s="302"/>
      <c r="BE53" s="339">
        <f t="shared" si="17"/>
        <v>260</v>
      </c>
      <c r="BF53" s="300">
        <v>260</v>
      </c>
      <c r="BG53" s="302"/>
      <c r="BH53" s="302"/>
      <c r="BI53" s="302"/>
      <c r="BJ53" s="339">
        <f t="shared" si="18"/>
        <v>260</v>
      </c>
    </row>
    <row r="54" spans="1:62" ht="17.25" customHeight="1">
      <c r="A54" s="717"/>
      <c r="B54" s="702"/>
      <c r="C54" s="692"/>
      <c r="D54" s="686"/>
      <c r="E54" s="686"/>
      <c r="F54" s="686"/>
      <c r="G54" s="686"/>
      <c r="H54" s="686"/>
      <c r="I54" s="712"/>
      <c r="J54" s="686"/>
      <c r="K54" s="686"/>
      <c r="L54" s="686"/>
      <c r="M54" s="686"/>
      <c r="N54" s="686"/>
      <c r="O54" s="686"/>
      <c r="P54" s="874"/>
      <c r="Q54" s="686"/>
      <c r="R54" s="686"/>
      <c r="S54" s="686"/>
      <c r="T54" s="686"/>
      <c r="U54" s="686"/>
      <c r="V54" s="686"/>
      <c r="W54" s="865"/>
      <c r="X54" s="686"/>
      <c r="Y54" s="865"/>
      <c r="Z54" s="692"/>
      <c r="AA54" s="686"/>
      <c r="AB54" s="686"/>
      <c r="AC54" s="681"/>
      <c r="AD54" s="280" t="s">
        <v>481</v>
      </c>
      <c r="AE54" s="280" t="s">
        <v>380</v>
      </c>
      <c r="AF54" s="280" t="s">
        <v>246</v>
      </c>
      <c r="AG54" s="301">
        <v>186.5</v>
      </c>
      <c r="AH54" s="301">
        <v>75.5</v>
      </c>
      <c r="AI54" s="301"/>
      <c r="AJ54" s="301"/>
      <c r="AK54" s="301"/>
      <c r="AL54" s="301"/>
      <c r="AM54" s="301"/>
      <c r="AN54" s="301"/>
      <c r="AO54" s="434">
        <f t="shared" si="14"/>
        <v>186.5</v>
      </c>
      <c r="AP54" s="270">
        <f t="shared" si="9"/>
        <v>75.5</v>
      </c>
      <c r="AQ54" s="300">
        <v>159.5</v>
      </c>
      <c r="AR54" s="302"/>
      <c r="AS54" s="302"/>
      <c r="AT54" s="302"/>
      <c r="AU54" s="339">
        <f t="shared" si="15"/>
        <v>159.5</v>
      </c>
      <c r="AV54" s="301">
        <v>163.1</v>
      </c>
      <c r="AW54" s="340"/>
      <c r="AX54" s="340"/>
      <c r="AY54" s="340"/>
      <c r="AZ54" s="342">
        <f t="shared" si="16"/>
        <v>163.1</v>
      </c>
      <c r="BA54" s="300">
        <v>202.7</v>
      </c>
      <c r="BB54" s="302"/>
      <c r="BC54" s="302"/>
      <c r="BD54" s="302"/>
      <c r="BE54" s="339">
        <f t="shared" si="17"/>
        <v>202.7</v>
      </c>
      <c r="BF54" s="300">
        <v>202.7</v>
      </c>
      <c r="BG54" s="302"/>
      <c r="BH54" s="302"/>
      <c r="BI54" s="302"/>
      <c r="BJ54" s="339">
        <f t="shared" si="18"/>
        <v>202.7</v>
      </c>
    </row>
    <row r="55" spans="1:62" ht="17.25" customHeight="1">
      <c r="A55" s="717"/>
      <c r="B55" s="702"/>
      <c r="C55" s="692"/>
      <c r="D55" s="686"/>
      <c r="E55" s="686"/>
      <c r="F55" s="686"/>
      <c r="G55" s="686"/>
      <c r="H55" s="686"/>
      <c r="I55" s="712"/>
      <c r="J55" s="686"/>
      <c r="K55" s="686"/>
      <c r="L55" s="686"/>
      <c r="M55" s="686"/>
      <c r="N55" s="686"/>
      <c r="O55" s="686"/>
      <c r="P55" s="874"/>
      <c r="Q55" s="686"/>
      <c r="R55" s="686"/>
      <c r="S55" s="686"/>
      <c r="T55" s="686"/>
      <c r="U55" s="686"/>
      <c r="V55" s="686"/>
      <c r="W55" s="865"/>
      <c r="X55" s="686"/>
      <c r="Y55" s="865"/>
      <c r="Z55" s="692"/>
      <c r="AA55" s="686"/>
      <c r="AB55" s="686"/>
      <c r="AC55" s="681"/>
      <c r="AD55" s="280" t="s">
        <v>481</v>
      </c>
      <c r="AE55" s="280" t="s">
        <v>84</v>
      </c>
      <c r="AF55" s="280" t="s">
        <v>262</v>
      </c>
      <c r="AG55" s="301">
        <v>1301.2</v>
      </c>
      <c r="AH55" s="301">
        <v>1249.5999999999999</v>
      </c>
      <c r="AI55" s="301"/>
      <c r="AJ55" s="301"/>
      <c r="AK55" s="301">
        <v>780.7</v>
      </c>
      <c r="AL55" s="301">
        <v>749.7</v>
      </c>
      <c r="AM55" s="301"/>
      <c r="AN55" s="301"/>
      <c r="AO55" s="434">
        <f t="shared" si="14"/>
        <v>520.5</v>
      </c>
      <c r="AP55" s="270">
        <f t="shared" si="9"/>
        <v>499.89999999999986</v>
      </c>
      <c r="AQ55" s="300">
        <v>448.4</v>
      </c>
      <c r="AR55" s="302"/>
      <c r="AS55" s="302">
        <v>448.4</v>
      </c>
      <c r="AT55" s="302"/>
      <c r="AU55" s="339">
        <f t="shared" si="15"/>
        <v>0</v>
      </c>
      <c r="AV55" s="301">
        <v>0</v>
      </c>
      <c r="AW55" s="340"/>
      <c r="AX55" s="340"/>
      <c r="AY55" s="340"/>
      <c r="AZ55" s="342">
        <f t="shared" si="16"/>
        <v>0</v>
      </c>
      <c r="BA55" s="300">
        <v>0</v>
      </c>
      <c r="BB55" s="302"/>
      <c r="BC55" s="302"/>
      <c r="BD55" s="302"/>
      <c r="BE55" s="339">
        <f t="shared" si="17"/>
        <v>0</v>
      </c>
      <c r="BF55" s="300">
        <v>0</v>
      </c>
      <c r="BG55" s="302"/>
      <c r="BH55" s="302"/>
      <c r="BI55" s="302"/>
      <c r="BJ55" s="339">
        <f t="shared" si="18"/>
        <v>0</v>
      </c>
    </row>
    <row r="56" spans="1:62" ht="18" customHeight="1">
      <c r="A56" s="717"/>
      <c r="B56" s="702"/>
      <c r="C56" s="692"/>
      <c r="D56" s="686"/>
      <c r="E56" s="686"/>
      <c r="F56" s="686"/>
      <c r="G56" s="686"/>
      <c r="H56" s="686"/>
      <c r="I56" s="712"/>
      <c r="J56" s="686"/>
      <c r="K56" s="686"/>
      <c r="L56" s="686"/>
      <c r="M56" s="686"/>
      <c r="N56" s="686"/>
      <c r="O56" s="686"/>
      <c r="P56" s="874"/>
      <c r="Q56" s="686"/>
      <c r="R56" s="686"/>
      <c r="S56" s="686"/>
      <c r="T56" s="686"/>
      <c r="U56" s="686"/>
      <c r="V56" s="686"/>
      <c r="W56" s="865"/>
      <c r="X56" s="686"/>
      <c r="Y56" s="865"/>
      <c r="Z56" s="692"/>
      <c r="AA56" s="686"/>
      <c r="AB56" s="686"/>
      <c r="AC56" s="681"/>
      <c r="AD56" s="280" t="s">
        <v>481</v>
      </c>
      <c r="AE56" s="280" t="s">
        <v>307</v>
      </c>
      <c r="AF56" s="280" t="s">
        <v>262</v>
      </c>
      <c r="AG56" s="301">
        <v>0</v>
      </c>
      <c r="AH56" s="301"/>
      <c r="AI56" s="301"/>
      <c r="AJ56" s="301"/>
      <c r="AK56" s="301"/>
      <c r="AL56" s="301"/>
      <c r="AM56" s="301"/>
      <c r="AN56" s="301"/>
      <c r="AO56" s="434">
        <f t="shared" si="14"/>
        <v>0</v>
      </c>
      <c r="AP56" s="270">
        <f t="shared" si="9"/>
        <v>0</v>
      </c>
      <c r="AQ56" s="300">
        <v>0</v>
      </c>
      <c r="AR56" s="302"/>
      <c r="AS56" s="302"/>
      <c r="AT56" s="302"/>
      <c r="AU56" s="339">
        <f t="shared" si="15"/>
        <v>0</v>
      </c>
      <c r="AV56" s="301">
        <v>0</v>
      </c>
      <c r="AW56" s="340"/>
      <c r="AX56" s="340"/>
      <c r="AY56" s="340"/>
      <c r="AZ56" s="342">
        <f t="shared" si="16"/>
        <v>0</v>
      </c>
      <c r="BA56" s="300">
        <v>0</v>
      </c>
      <c r="BB56" s="302"/>
      <c r="BC56" s="302"/>
      <c r="BD56" s="302"/>
      <c r="BE56" s="339">
        <f t="shared" si="17"/>
        <v>0</v>
      </c>
      <c r="BF56" s="300">
        <v>0</v>
      </c>
      <c r="BG56" s="302"/>
      <c r="BH56" s="302"/>
      <c r="BI56" s="302"/>
      <c r="BJ56" s="339">
        <f t="shared" si="18"/>
        <v>0</v>
      </c>
    </row>
    <row r="57" spans="1:62" ht="9.75" hidden="1" customHeight="1">
      <c r="A57" s="717"/>
      <c r="B57" s="702"/>
      <c r="C57" s="692"/>
      <c r="D57" s="686"/>
      <c r="E57" s="686"/>
      <c r="F57" s="686"/>
      <c r="G57" s="686"/>
      <c r="H57" s="686"/>
      <c r="I57" s="712"/>
      <c r="J57" s="686"/>
      <c r="K57" s="686"/>
      <c r="L57" s="686"/>
      <c r="M57" s="686"/>
      <c r="N57" s="686"/>
      <c r="O57" s="686"/>
      <c r="P57" s="874"/>
      <c r="Q57" s="686"/>
      <c r="R57" s="686"/>
      <c r="S57" s="686"/>
      <c r="T57" s="686"/>
      <c r="U57" s="686"/>
      <c r="V57" s="686"/>
      <c r="W57" s="865"/>
      <c r="X57" s="686"/>
      <c r="Y57" s="865"/>
      <c r="Z57" s="692"/>
      <c r="AA57" s="686"/>
      <c r="AB57" s="686"/>
      <c r="AC57" s="681"/>
      <c r="AD57" s="280" t="s">
        <v>481</v>
      </c>
      <c r="AE57" s="280"/>
      <c r="AF57" s="280"/>
      <c r="AG57" s="301"/>
      <c r="AH57" s="301"/>
      <c r="AI57" s="301"/>
      <c r="AJ57" s="301"/>
      <c r="AK57" s="301"/>
      <c r="AL57" s="301"/>
      <c r="AM57" s="301"/>
      <c r="AN57" s="301"/>
      <c r="AO57" s="434">
        <f t="shared" si="14"/>
        <v>0</v>
      </c>
      <c r="AP57" s="270">
        <f t="shared" si="9"/>
        <v>0</v>
      </c>
      <c r="AQ57" s="300"/>
      <c r="AR57" s="302"/>
      <c r="AS57" s="302"/>
      <c r="AT57" s="302"/>
      <c r="AU57" s="339">
        <f t="shared" si="15"/>
        <v>0</v>
      </c>
      <c r="AV57" s="301"/>
      <c r="AW57" s="340"/>
      <c r="AX57" s="340"/>
      <c r="AY57" s="340"/>
      <c r="AZ57" s="342">
        <f t="shared" si="16"/>
        <v>0</v>
      </c>
      <c r="BA57" s="300"/>
      <c r="BB57" s="302"/>
      <c r="BC57" s="302"/>
      <c r="BD57" s="302"/>
      <c r="BE57" s="339">
        <f t="shared" si="17"/>
        <v>0</v>
      </c>
      <c r="BF57" s="300"/>
      <c r="BG57" s="302"/>
      <c r="BH57" s="302"/>
      <c r="BI57" s="302"/>
      <c r="BJ57" s="339">
        <f t="shared" si="18"/>
        <v>0</v>
      </c>
    </row>
    <row r="58" spans="1:62" ht="24" customHeight="1">
      <c r="A58" s="689"/>
      <c r="B58" s="703"/>
      <c r="C58" s="691"/>
      <c r="D58" s="687"/>
      <c r="E58" s="687"/>
      <c r="F58" s="687"/>
      <c r="G58" s="687"/>
      <c r="H58" s="687"/>
      <c r="I58" s="713"/>
      <c r="J58" s="687"/>
      <c r="K58" s="687"/>
      <c r="L58" s="687"/>
      <c r="M58" s="687"/>
      <c r="N58" s="687"/>
      <c r="O58" s="687"/>
      <c r="P58" s="875"/>
      <c r="Q58" s="687"/>
      <c r="R58" s="687"/>
      <c r="S58" s="687"/>
      <c r="T58" s="687"/>
      <c r="U58" s="687"/>
      <c r="V58" s="687"/>
      <c r="W58" s="866"/>
      <c r="X58" s="687"/>
      <c r="Y58" s="866"/>
      <c r="Z58" s="691"/>
      <c r="AA58" s="687"/>
      <c r="AB58" s="687"/>
      <c r="AC58" s="682"/>
      <c r="AD58" s="280" t="s">
        <v>481</v>
      </c>
      <c r="AE58" s="280" t="s">
        <v>297</v>
      </c>
      <c r="AF58" s="280" t="s">
        <v>246</v>
      </c>
      <c r="AG58" s="301">
        <v>0</v>
      </c>
      <c r="AH58" s="301"/>
      <c r="AI58" s="301"/>
      <c r="AJ58" s="301"/>
      <c r="AK58" s="301"/>
      <c r="AL58" s="301"/>
      <c r="AM58" s="301"/>
      <c r="AN58" s="301"/>
      <c r="AO58" s="434">
        <f t="shared" si="14"/>
        <v>0</v>
      </c>
      <c r="AP58" s="270">
        <f t="shared" si="9"/>
        <v>0</v>
      </c>
      <c r="AQ58" s="300"/>
      <c r="AR58" s="302"/>
      <c r="AS58" s="302"/>
      <c r="AT58" s="302"/>
      <c r="AU58" s="339">
        <f t="shared" si="15"/>
        <v>0</v>
      </c>
      <c r="AV58" s="301"/>
      <c r="AW58" s="340"/>
      <c r="AX58" s="340"/>
      <c r="AY58" s="340"/>
      <c r="AZ58" s="342">
        <f t="shared" si="16"/>
        <v>0</v>
      </c>
      <c r="BA58" s="300"/>
      <c r="BB58" s="302"/>
      <c r="BC58" s="302"/>
      <c r="BD58" s="302"/>
      <c r="BE58" s="339">
        <f t="shared" si="17"/>
        <v>0</v>
      </c>
      <c r="BF58" s="300"/>
      <c r="BG58" s="302"/>
      <c r="BH58" s="302"/>
      <c r="BI58" s="302"/>
      <c r="BJ58" s="339">
        <f t="shared" si="18"/>
        <v>0</v>
      </c>
    </row>
    <row r="59" spans="1:62" ht="12" hidden="1" customHeight="1">
      <c r="A59" s="432" t="s">
        <v>381</v>
      </c>
      <c r="B59" s="271">
        <v>6604</v>
      </c>
      <c r="C59" s="262" t="s">
        <v>31</v>
      </c>
      <c r="D59" s="262" t="s">
        <v>39</v>
      </c>
      <c r="E59" s="262" t="s">
        <v>52</v>
      </c>
      <c r="F59" s="262" t="s">
        <v>47</v>
      </c>
      <c r="G59" s="262"/>
      <c r="H59" s="262"/>
      <c r="I59" s="263"/>
      <c r="J59" s="262"/>
      <c r="K59" s="262"/>
      <c r="L59" s="262"/>
      <c r="M59" s="262" t="s">
        <v>48</v>
      </c>
      <c r="N59" s="262"/>
      <c r="O59" s="262"/>
      <c r="P59" s="437"/>
      <c r="Q59" s="262"/>
      <c r="R59" s="262"/>
      <c r="S59" s="262"/>
      <c r="T59" s="262"/>
      <c r="U59" s="262"/>
      <c r="V59" s="262"/>
      <c r="W59" s="262"/>
      <c r="X59" s="262"/>
      <c r="Y59" s="262"/>
      <c r="Z59" s="262" t="s">
        <v>417</v>
      </c>
      <c r="AA59" s="262" t="s">
        <v>76</v>
      </c>
      <c r="AB59" s="429" t="s">
        <v>36</v>
      </c>
      <c r="AC59" s="317"/>
      <c r="AD59" s="280"/>
      <c r="AE59" s="280"/>
      <c r="AF59" s="280"/>
      <c r="AG59" s="301"/>
      <c r="AH59" s="301"/>
      <c r="AI59" s="301"/>
      <c r="AJ59" s="301"/>
      <c r="AK59" s="301"/>
      <c r="AL59" s="301"/>
      <c r="AM59" s="301"/>
      <c r="AN59" s="301"/>
      <c r="AO59" s="434">
        <f t="shared" si="14"/>
        <v>0</v>
      </c>
      <c r="AP59" s="270">
        <f t="shared" si="9"/>
        <v>0</v>
      </c>
      <c r="AQ59" s="300"/>
      <c r="AR59" s="302"/>
      <c r="AS59" s="302"/>
      <c r="AT59" s="302"/>
      <c r="AU59" s="339">
        <f t="shared" si="15"/>
        <v>0</v>
      </c>
      <c r="AV59" s="301"/>
      <c r="AW59" s="340"/>
      <c r="AX59" s="340"/>
      <c r="AY59" s="340"/>
      <c r="AZ59" s="342">
        <f t="shared" si="16"/>
        <v>0</v>
      </c>
      <c r="BA59" s="300"/>
      <c r="BB59" s="302"/>
      <c r="BC59" s="302"/>
      <c r="BD59" s="302"/>
      <c r="BE59" s="339">
        <f t="shared" si="17"/>
        <v>0</v>
      </c>
      <c r="BF59" s="300"/>
      <c r="BG59" s="302"/>
      <c r="BH59" s="302"/>
      <c r="BI59" s="302"/>
      <c r="BJ59" s="339">
        <f t="shared" si="18"/>
        <v>0</v>
      </c>
    </row>
    <row r="60" spans="1:62" ht="115.5" customHeight="1">
      <c r="A60" s="432" t="s">
        <v>78</v>
      </c>
      <c r="B60" s="271">
        <v>6612</v>
      </c>
      <c r="C60" s="275" t="s">
        <v>79</v>
      </c>
      <c r="D60" s="275" t="s">
        <v>80</v>
      </c>
      <c r="E60" s="275" t="s">
        <v>384</v>
      </c>
      <c r="F60" s="275"/>
      <c r="G60" s="275"/>
      <c r="H60" s="275"/>
      <c r="I60" s="285"/>
      <c r="J60" s="275"/>
      <c r="K60" s="275"/>
      <c r="L60" s="275"/>
      <c r="M60" s="275" t="s">
        <v>34</v>
      </c>
      <c r="N60" s="275"/>
      <c r="O60" s="275"/>
      <c r="P60" s="277">
        <v>30</v>
      </c>
      <c r="Q60" s="262"/>
      <c r="R60" s="262"/>
      <c r="S60" s="262"/>
      <c r="T60" s="262"/>
      <c r="U60" s="262"/>
      <c r="V60" s="262"/>
      <c r="W60" s="262"/>
      <c r="X60" s="275"/>
      <c r="Y60" s="275"/>
      <c r="Z60" s="278" t="s">
        <v>81</v>
      </c>
      <c r="AA60" s="278" t="s">
        <v>82</v>
      </c>
      <c r="AB60" s="431" t="s">
        <v>83</v>
      </c>
      <c r="AC60" s="317"/>
      <c r="AD60" s="280" t="s">
        <v>482</v>
      </c>
      <c r="AE60" s="280" t="s">
        <v>281</v>
      </c>
      <c r="AF60" s="280" t="s">
        <v>282</v>
      </c>
      <c r="AG60" s="282">
        <v>0</v>
      </c>
      <c r="AH60" s="282"/>
      <c r="AI60" s="282"/>
      <c r="AJ60" s="282"/>
      <c r="AK60" s="282"/>
      <c r="AL60" s="282"/>
      <c r="AM60" s="282"/>
      <c r="AN60" s="282"/>
      <c r="AO60" s="434">
        <f t="shared" si="14"/>
        <v>0</v>
      </c>
      <c r="AP60" s="270">
        <f t="shared" si="9"/>
        <v>0</v>
      </c>
      <c r="AQ60" s="281">
        <v>30</v>
      </c>
      <c r="AR60" s="267"/>
      <c r="AS60" s="267"/>
      <c r="AT60" s="267"/>
      <c r="AU60" s="339">
        <f t="shared" si="15"/>
        <v>30</v>
      </c>
      <c r="AV60" s="282">
        <v>30</v>
      </c>
      <c r="AW60" s="269"/>
      <c r="AX60" s="269"/>
      <c r="AY60" s="269"/>
      <c r="AZ60" s="342">
        <f t="shared" si="16"/>
        <v>30</v>
      </c>
      <c r="BA60" s="281">
        <v>30</v>
      </c>
      <c r="BB60" s="267"/>
      <c r="BC60" s="267"/>
      <c r="BD60" s="267"/>
      <c r="BE60" s="339">
        <f t="shared" si="17"/>
        <v>30</v>
      </c>
      <c r="BF60" s="281">
        <v>30</v>
      </c>
      <c r="BG60" s="267"/>
      <c r="BH60" s="267"/>
      <c r="BI60" s="267"/>
      <c r="BJ60" s="339">
        <f t="shared" si="18"/>
        <v>30</v>
      </c>
    </row>
    <row r="61" spans="1:62" ht="117" customHeight="1">
      <c r="A61" s="432" t="s">
        <v>363</v>
      </c>
      <c r="B61" s="271">
        <v>6617</v>
      </c>
      <c r="C61" s="275" t="s">
        <v>31</v>
      </c>
      <c r="D61" s="275" t="s">
        <v>39</v>
      </c>
      <c r="E61" s="275" t="s">
        <v>33</v>
      </c>
      <c r="F61" s="275" t="s">
        <v>47</v>
      </c>
      <c r="G61" s="275"/>
      <c r="H61" s="275"/>
      <c r="I61" s="285">
        <v>20</v>
      </c>
      <c r="J61" s="275"/>
      <c r="K61" s="275"/>
      <c r="L61" s="275"/>
      <c r="M61" s="275" t="s">
        <v>48</v>
      </c>
      <c r="N61" s="275"/>
      <c r="O61" s="275"/>
      <c r="P61" s="277" t="s">
        <v>424</v>
      </c>
      <c r="Q61" s="262"/>
      <c r="R61" s="262"/>
      <c r="S61" s="262"/>
      <c r="T61" s="262"/>
      <c r="U61" s="262"/>
      <c r="V61" s="262"/>
      <c r="W61" s="323" t="s">
        <v>56</v>
      </c>
      <c r="X61" s="323" t="s">
        <v>54</v>
      </c>
      <c r="Y61" s="323" t="s">
        <v>358</v>
      </c>
      <c r="Z61" s="262" t="s">
        <v>417</v>
      </c>
      <c r="AA61" s="262" t="s">
        <v>284</v>
      </c>
      <c r="AB61" s="275" t="s">
        <v>36</v>
      </c>
      <c r="AC61" s="317"/>
      <c r="AD61" s="280" t="s">
        <v>484</v>
      </c>
      <c r="AE61" s="280" t="s">
        <v>304</v>
      </c>
      <c r="AF61" s="280" t="s">
        <v>246</v>
      </c>
      <c r="AG61" s="282">
        <v>0</v>
      </c>
      <c r="AH61" s="282"/>
      <c r="AI61" s="282"/>
      <c r="AJ61" s="282"/>
      <c r="AK61" s="282"/>
      <c r="AL61" s="282"/>
      <c r="AM61" s="282"/>
      <c r="AN61" s="282"/>
      <c r="AO61" s="434">
        <f t="shared" si="14"/>
        <v>0</v>
      </c>
      <c r="AP61" s="270">
        <f t="shared" si="9"/>
        <v>0</v>
      </c>
      <c r="AQ61" s="281">
        <v>0</v>
      </c>
      <c r="AR61" s="267"/>
      <c r="AS61" s="267"/>
      <c r="AT61" s="267"/>
      <c r="AU61" s="339">
        <f t="shared" si="15"/>
        <v>0</v>
      </c>
      <c r="AV61" s="282">
        <v>0</v>
      </c>
      <c r="AW61" s="269"/>
      <c r="AX61" s="269"/>
      <c r="AY61" s="269"/>
      <c r="AZ61" s="342">
        <f t="shared" si="16"/>
        <v>0</v>
      </c>
      <c r="BA61" s="281">
        <v>0</v>
      </c>
      <c r="BB61" s="267"/>
      <c r="BC61" s="267"/>
      <c r="BD61" s="267"/>
      <c r="BE61" s="339">
        <f t="shared" si="17"/>
        <v>0</v>
      </c>
      <c r="BF61" s="281">
        <v>0</v>
      </c>
      <c r="BG61" s="267"/>
      <c r="BH61" s="267"/>
      <c r="BI61" s="267"/>
      <c r="BJ61" s="339">
        <f t="shared" si="18"/>
        <v>0</v>
      </c>
    </row>
    <row r="62" spans="1:62" ht="106.5" customHeight="1">
      <c r="A62" s="694" t="s">
        <v>86</v>
      </c>
      <c r="B62" s="271">
        <v>6618</v>
      </c>
      <c r="C62" s="324"/>
      <c r="D62" s="324"/>
      <c r="E62" s="324"/>
      <c r="F62" s="324"/>
      <c r="G62" s="324"/>
      <c r="H62" s="324"/>
      <c r="I62" s="324"/>
      <c r="J62" s="324"/>
      <c r="K62" s="324"/>
      <c r="L62" s="324"/>
      <c r="M62" s="275" t="s">
        <v>34</v>
      </c>
      <c r="N62" s="276"/>
      <c r="O62" s="276"/>
      <c r="P62" s="296">
        <v>30</v>
      </c>
      <c r="Q62" s="275"/>
      <c r="R62" s="275"/>
      <c r="S62" s="275"/>
      <c r="T62" s="275"/>
      <c r="U62" s="275"/>
      <c r="V62" s="275"/>
      <c r="W62" s="275"/>
      <c r="X62" s="275"/>
      <c r="Y62" s="275"/>
      <c r="Z62" s="304" t="s">
        <v>58</v>
      </c>
      <c r="AA62" s="287" t="s">
        <v>418</v>
      </c>
      <c r="AB62" s="431" t="s">
        <v>36</v>
      </c>
      <c r="AC62" s="317"/>
      <c r="AD62" s="555" t="s">
        <v>485</v>
      </c>
      <c r="AE62" s="280" t="s">
        <v>263</v>
      </c>
      <c r="AF62" s="280" t="s">
        <v>246</v>
      </c>
      <c r="AG62" s="282"/>
      <c r="AH62" s="282"/>
      <c r="AI62" s="282"/>
      <c r="AJ62" s="282"/>
      <c r="AK62" s="282"/>
      <c r="AL62" s="282"/>
      <c r="AM62" s="282"/>
      <c r="AN62" s="282"/>
      <c r="AO62" s="434"/>
      <c r="AP62" s="270">
        <f t="shared" si="9"/>
        <v>0</v>
      </c>
      <c r="AQ62" s="281"/>
      <c r="AR62" s="267"/>
      <c r="AS62" s="267"/>
      <c r="AT62" s="267"/>
      <c r="AU62" s="339">
        <f t="shared" si="15"/>
        <v>0</v>
      </c>
      <c r="AV62" s="282"/>
      <c r="AW62" s="269"/>
      <c r="AX62" s="269"/>
      <c r="AY62" s="269"/>
      <c r="AZ62" s="342">
        <f t="shared" si="16"/>
        <v>0</v>
      </c>
      <c r="BA62" s="281"/>
      <c r="BB62" s="267"/>
      <c r="BC62" s="267"/>
      <c r="BD62" s="267"/>
      <c r="BE62" s="339">
        <f t="shared" si="17"/>
        <v>0</v>
      </c>
      <c r="BF62" s="281"/>
      <c r="BG62" s="267"/>
      <c r="BH62" s="267"/>
      <c r="BI62" s="267"/>
      <c r="BJ62" s="339">
        <f t="shared" si="18"/>
        <v>0</v>
      </c>
    </row>
    <row r="63" spans="1:62">
      <c r="A63" s="714"/>
      <c r="B63" s="271"/>
      <c r="C63" s="324"/>
      <c r="D63" s="324"/>
      <c r="E63" s="324"/>
      <c r="F63" s="324"/>
      <c r="G63" s="324"/>
      <c r="H63" s="324"/>
      <c r="I63" s="324"/>
      <c r="J63" s="324"/>
      <c r="K63" s="324"/>
      <c r="L63" s="324"/>
      <c r="M63" s="275"/>
      <c r="N63" s="276"/>
      <c r="O63" s="276"/>
      <c r="P63" s="296"/>
      <c r="Q63" s="262"/>
      <c r="R63" s="262"/>
      <c r="S63" s="262"/>
      <c r="T63" s="262"/>
      <c r="U63" s="262"/>
      <c r="V63" s="262"/>
      <c r="W63" s="262"/>
      <c r="X63" s="275"/>
      <c r="Y63" s="275"/>
      <c r="Z63" s="304"/>
      <c r="AA63" s="287"/>
      <c r="AB63" s="431"/>
      <c r="AC63" s="317"/>
      <c r="AD63" s="280" t="s">
        <v>485</v>
      </c>
      <c r="AE63" s="280" t="s">
        <v>68</v>
      </c>
      <c r="AF63" s="280" t="s">
        <v>246</v>
      </c>
      <c r="AG63" s="282"/>
      <c r="AH63" s="282"/>
      <c r="AI63" s="282"/>
      <c r="AJ63" s="282"/>
      <c r="AK63" s="282"/>
      <c r="AL63" s="282"/>
      <c r="AM63" s="282"/>
      <c r="AN63" s="282"/>
      <c r="AO63" s="434"/>
      <c r="AP63" s="270">
        <f t="shared" si="9"/>
        <v>0</v>
      </c>
      <c r="AQ63" s="281"/>
      <c r="AR63" s="267"/>
      <c r="AS63" s="267"/>
      <c r="AT63" s="267"/>
      <c r="AU63" s="339">
        <f t="shared" si="15"/>
        <v>0</v>
      </c>
      <c r="AV63" s="282"/>
      <c r="AW63" s="269"/>
      <c r="AX63" s="269"/>
      <c r="AY63" s="269"/>
      <c r="AZ63" s="342">
        <f t="shared" si="16"/>
        <v>0</v>
      </c>
      <c r="BA63" s="281"/>
      <c r="BB63" s="267"/>
      <c r="BC63" s="267"/>
      <c r="BD63" s="267"/>
      <c r="BE63" s="339">
        <f t="shared" si="17"/>
        <v>0</v>
      </c>
      <c r="BF63" s="281"/>
      <c r="BG63" s="267"/>
      <c r="BH63" s="267"/>
      <c r="BI63" s="267"/>
      <c r="BJ63" s="339">
        <f t="shared" si="18"/>
        <v>0</v>
      </c>
    </row>
    <row r="64" spans="1:62">
      <c r="A64" s="714"/>
      <c r="B64" s="271"/>
      <c r="C64" s="324"/>
      <c r="D64" s="324"/>
      <c r="E64" s="324"/>
      <c r="F64" s="324"/>
      <c r="G64" s="324"/>
      <c r="H64" s="324"/>
      <c r="I64" s="324"/>
      <c r="J64" s="324"/>
      <c r="K64" s="324"/>
      <c r="L64" s="324"/>
      <c r="M64" s="275"/>
      <c r="N64" s="276"/>
      <c r="O64" s="276"/>
      <c r="P64" s="296"/>
      <c r="Q64" s="262"/>
      <c r="R64" s="262"/>
      <c r="S64" s="262"/>
      <c r="T64" s="262"/>
      <c r="U64" s="262"/>
      <c r="V64" s="262"/>
      <c r="W64" s="262"/>
      <c r="X64" s="275"/>
      <c r="Y64" s="275"/>
      <c r="Z64" s="304"/>
      <c r="AA64" s="287"/>
      <c r="AB64" s="431"/>
      <c r="AC64" s="317"/>
      <c r="AD64" s="555" t="s">
        <v>485</v>
      </c>
      <c r="AE64" s="280" t="s">
        <v>428</v>
      </c>
      <c r="AF64" s="280" t="s">
        <v>272</v>
      </c>
      <c r="AG64" s="269">
        <v>129.5</v>
      </c>
      <c r="AH64" s="269">
        <v>93.6</v>
      </c>
      <c r="AI64" s="269"/>
      <c r="AJ64" s="269"/>
      <c r="AK64" s="269"/>
      <c r="AL64" s="269"/>
      <c r="AM64" s="269"/>
      <c r="AN64" s="269"/>
      <c r="AO64" s="434">
        <f>AG64-AI64-AK64-AM64</f>
        <v>129.5</v>
      </c>
      <c r="AP64" s="270">
        <f t="shared" si="9"/>
        <v>93.6</v>
      </c>
      <c r="AQ64" s="281">
        <v>1243.8</v>
      </c>
      <c r="AR64" s="267">
        <v>0</v>
      </c>
      <c r="AS64" s="267"/>
      <c r="AT64" s="267"/>
      <c r="AU64" s="339">
        <f t="shared" si="15"/>
        <v>1243.8</v>
      </c>
      <c r="AV64" s="282">
        <v>914.8</v>
      </c>
      <c r="AW64" s="269"/>
      <c r="AX64" s="269"/>
      <c r="AY64" s="269"/>
      <c r="AZ64" s="342">
        <f t="shared" si="16"/>
        <v>914.8</v>
      </c>
      <c r="BA64" s="281">
        <v>919.6</v>
      </c>
      <c r="BB64" s="267"/>
      <c r="BC64" s="267"/>
      <c r="BD64" s="267"/>
      <c r="BE64" s="339">
        <f t="shared" si="17"/>
        <v>919.6</v>
      </c>
      <c r="BF64" s="281">
        <v>919.6</v>
      </c>
      <c r="BG64" s="267"/>
      <c r="BH64" s="267"/>
      <c r="BI64" s="267"/>
      <c r="BJ64" s="339">
        <f t="shared" si="18"/>
        <v>919.6</v>
      </c>
    </row>
    <row r="65" spans="1:62">
      <c r="A65" s="695"/>
      <c r="B65" s="271"/>
      <c r="C65" s="324"/>
      <c r="D65" s="324"/>
      <c r="E65" s="324"/>
      <c r="F65" s="324"/>
      <c r="G65" s="324"/>
      <c r="H65" s="324"/>
      <c r="I65" s="324"/>
      <c r="J65" s="324"/>
      <c r="K65" s="324"/>
      <c r="L65" s="324"/>
      <c r="M65" s="275"/>
      <c r="N65" s="276"/>
      <c r="O65" s="276"/>
      <c r="P65" s="296"/>
      <c r="Q65" s="262"/>
      <c r="R65" s="262"/>
      <c r="S65" s="262"/>
      <c r="T65" s="262"/>
      <c r="U65" s="262"/>
      <c r="V65" s="262"/>
      <c r="W65" s="262"/>
      <c r="X65" s="275"/>
      <c r="Y65" s="275"/>
      <c r="Z65" s="304"/>
      <c r="AA65" s="287"/>
      <c r="AB65" s="431"/>
      <c r="AC65" s="317"/>
      <c r="AD65" s="555" t="s">
        <v>485</v>
      </c>
      <c r="AE65" s="280" t="s">
        <v>371</v>
      </c>
      <c r="AF65" s="280" t="s">
        <v>272</v>
      </c>
      <c r="AG65" s="269"/>
      <c r="AH65" s="269"/>
      <c r="AI65" s="269"/>
      <c r="AJ65" s="269"/>
      <c r="AK65" s="269"/>
      <c r="AL65" s="269"/>
      <c r="AM65" s="269"/>
      <c r="AN65" s="269"/>
      <c r="AO65" s="342"/>
      <c r="AP65" s="270">
        <f t="shared" si="9"/>
        <v>0</v>
      </c>
      <c r="AQ65" s="281"/>
      <c r="AR65" s="267"/>
      <c r="AS65" s="267"/>
      <c r="AT65" s="267"/>
      <c r="AU65" s="339"/>
      <c r="AV65" s="282"/>
      <c r="AW65" s="269"/>
      <c r="AX65" s="269"/>
      <c r="AY65" s="269"/>
      <c r="AZ65" s="342"/>
      <c r="BA65" s="281"/>
      <c r="BB65" s="267"/>
      <c r="BC65" s="267"/>
      <c r="BD65" s="267"/>
      <c r="BE65" s="339"/>
      <c r="BF65" s="281"/>
      <c r="BG65" s="267"/>
      <c r="BH65" s="267"/>
      <c r="BI65" s="267"/>
      <c r="BJ65" s="339"/>
    </row>
    <row r="66" spans="1:62" ht="36.75" customHeight="1">
      <c r="A66" s="432" t="s">
        <v>13</v>
      </c>
      <c r="B66" s="271">
        <v>6625</v>
      </c>
      <c r="C66" s="324"/>
      <c r="D66" s="324"/>
      <c r="E66" s="324"/>
      <c r="F66" s="324"/>
      <c r="G66" s="324"/>
      <c r="H66" s="324"/>
      <c r="I66" s="324"/>
      <c r="J66" s="324"/>
      <c r="K66" s="324"/>
      <c r="L66" s="324"/>
      <c r="M66" s="275"/>
      <c r="N66" s="276"/>
      <c r="O66" s="276"/>
      <c r="P66" s="296"/>
      <c r="Q66" s="262"/>
      <c r="R66" s="262"/>
      <c r="S66" s="262"/>
      <c r="T66" s="262"/>
      <c r="U66" s="262"/>
      <c r="V66" s="262"/>
      <c r="W66" s="262"/>
      <c r="X66" s="275"/>
      <c r="Y66" s="275"/>
      <c r="Z66" s="304"/>
      <c r="AA66" s="287"/>
      <c r="AB66" s="431"/>
      <c r="AC66" s="317"/>
      <c r="AD66" s="280" t="s">
        <v>11</v>
      </c>
      <c r="AE66" s="280" t="s">
        <v>12</v>
      </c>
      <c r="AF66" s="280" t="s">
        <v>246</v>
      </c>
      <c r="AG66" s="282"/>
      <c r="AH66" s="282"/>
      <c r="AI66" s="282"/>
      <c r="AJ66" s="282"/>
      <c r="AK66" s="282"/>
      <c r="AL66" s="282"/>
      <c r="AM66" s="282"/>
      <c r="AN66" s="282"/>
      <c r="AO66" s="434"/>
      <c r="AP66" s="270">
        <f t="shared" si="9"/>
        <v>0</v>
      </c>
      <c r="AQ66" s="281"/>
      <c r="AR66" s="267"/>
      <c r="AS66" s="267"/>
      <c r="AT66" s="267"/>
      <c r="AU66" s="339"/>
      <c r="AV66" s="282"/>
      <c r="AW66" s="269"/>
      <c r="AX66" s="269"/>
      <c r="AY66" s="269"/>
      <c r="AZ66" s="342"/>
      <c r="BA66" s="281"/>
      <c r="BB66" s="267"/>
      <c r="BC66" s="267"/>
      <c r="BD66" s="267"/>
      <c r="BE66" s="339"/>
      <c r="BF66" s="281"/>
      <c r="BG66" s="267"/>
      <c r="BH66" s="267"/>
      <c r="BI66" s="267"/>
      <c r="BJ66" s="339"/>
    </row>
    <row r="67" spans="1:62" s="251" customFormat="1" ht="39" customHeight="1">
      <c r="A67" s="424" t="s">
        <v>475</v>
      </c>
      <c r="B67" s="243">
        <v>6700</v>
      </c>
      <c r="C67" s="244" t="s">
        <v>234</v>
      </c>
      <c r="D67" s="244" t="s">
        <v>234</v>
      </c>
      <c r="E67" s="244" t="s">
        <v>234</v>
      </c>
      <c r="F67" s="244" t="s">
        <v>234</v>
      </c>
      <c r="G67" s="244" t="s">
        <v>234</v>
      </c>
      <c r="H67" s="244" t="s">
        <v>234</v>
      </c>
      <c r="I67" s="244" t="s">
        <v>234</v>
      </c>
      <c r="J67" s="244" t="s">
        <v>234</v>
      </c>
      <c r="K67" s="244" t="s">
        <v>234</v>
      </c>
      <c r="L67" s="244" t="s">
        <v>234</v>
      </c>
      <c r="M67" s="244" t="s">
        <v>234</v>
      </c>
      <c r="N67" s="244" t="s">
        <v>234</v>
      </c>
      <c r="O67" s="244" t="s">
        <v>234</v>
      </c>
      <c r="P67" s="244" t="s">
        <v>234</v>
      </c>
      <c r="Q67" s="246" t="s">
        <v>234</v>
      </c>
      <c r="R67" s="246" t="s">
        <v>234</v>
      </c>
      <c r="S67" s="246" t="s">
        <v>234</v>
      </c>
      <c r="T67" s="246" t="s">
        <v>234</v>
      </c>
      <c r="U67" s="246" t="s">
        <v>234</v>
      </c>
      <c r="V67" s="246" t="s">
        <v>234</v>
      </c>
      <c r="W67" s="246" t="s">
        <v>234</v>
      </c>
      <c r="X67" s="244" t="s">
        <v>234</v>
      </c>
      <c r="Y67" s="244" t="s">
        <v>234</v>
      </c>
      <c r="Z67" s="244" t="s">
        <v>234</v>
      </c>
      <c r="AA67" s="244" t="s">
        <v>234</v>
      </c>
      <c r="AB67" s="244" t="s">
        <v>234</v>
      </c>
      <c r="AC67" s="244" t="s">
        <v>234</v>
      </c>
      <c r="AD67" s="247" t="s">
        <v>234</v>
      </c>
      <c r="AE67" s="247"/>
      <c r="AF67" s="247"/>
      <c r="AG67" s="250">
        <f t="shared" ref="AG67:AT67" si="19">AG69+AG70</f>
        <v>0</v>
      </c>
      <c r="AH67" s="250"/>
      <c r="AI67" s="250">
        <f t="shared" si="19"/>
        <v>0</v>
      </c>
      <c r="AJ67" s="250"/>
      <c r="AK67" s="250">
        <f t="shared" si="19"/>
        <v>0</v>
      </c>
      <c r="AL67" s="250"/>
      <c r="AM67" s="250">
        <f t="shared" si="19"/>
        <v>0</v>
      </c>
      <c r="AN67" s="250"/>
      <c r="AO67" s="326">
        <f>AO69+AO70</f>
        <v>0</v>
      </c>
      <c r="AP67" s="270">
        <f t="shared" si="9"/>
        <v>0</v>
      </c>
      <c r="AQ67" s="248">
        <f t="shared" si="19"/>
        <v>0</v>
      </c>
      <c r="AR67" s="248">
        <f t="shared" si="19"/>
        <v>0</v>
      </c>
      <c r="AS67" s="248">
        <f t="shared" si="19"/>
        <v>0</v>
      </c>
      <c r="AT67" s="248">
        <f t="shared" si="19"/>
        <v>0</v>
      </c>
      <c r="AU67" s="249">
        <f t="shared" ref="AU67:AZ67" si="20">AU69+AU70</f>
        <v>0</v>
      </c>
      <c r="AV67" s="250">
        <f t="shared" si="20"/>
        <v>0</v>
      </c>
      <c r="AW67" s="250">
        <f t="shared" si="20"/>
        <v>0</v>
      </c>
      <c r="AX67" s="250">
        <f t="shared" si="20"/>
        <v>0</v>
      </c>
      <c r="AY67" s="250">
        <f t="shared" si="20"/>
        <v>0</v>
      </c>
      <c r="AZ67" s="326">
        <f t="shared" si="20"/>
        <v>0</v>
      </c>
      <c r="BA67" s="248">
        <f t="shared" ref="BA67:BJ67" si="21">BA69+BA70</f>
        <v>0</v>
      </c>
      <c r="BB67" s="248">
        <f t="shared" si="21"/>
        <v>0</v>
      </c>
      <c r="BC67" s="248">
        <f t="shared" si="21"/>
        <v>0</v>
      </c>
      <c r="BD67" s="248">
        <f t="shared" si="21"/>
        <v>0</v>
      </c>
      <c r="BE67" s="249">
        <f t="shared" si="21"/>
        <v>0</v>
      </c>
      <c r="BF67" s="248">
        <f t="shared" si="21"/>
        <v>0</v>
      </c>
      <c r="BG67" s="248">
        <f t="shared" si="21"/>
        <v>0</v>
      </c>
      <c r="BH67" s="248">
        <f t="shared" si="21"/>
        <v>0</v>
      </c>
      <c r="BI67" s="248">
        <f t="shared" si="21"/>
        <v>0</v>
      </c>
      <c r="BJ67" s="249">
        <f t="shared" si="21"/>
        <v>0</v>
      </c>
    </row>
    <row r="68" spans="1:62" ht="12" customHeight="1">
      <c r="A68" s="425" t="s">
        <v>415</v>
      </c>
      <c r="B68" s="253"/>
      <c r="C68" s="254"/>
      <c r="D68" s="254"/>
      <c r="E68" s="254"/>
      <c r="F68" s="683"/>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7"/>
      <c r="AE68" s="257"/>
      <c r="AF68" s="257"/>
      <c r="AG68" s="260"/>
      <c r="AH68" s="439"/>
      <c r="AI68" s="439"/>
      <c r="AJ68" s="439"/>
      <c r="AK68" s="439"/>
      <c r="AL68" s="439"/>
      <c r="AM68" s="439"/>
      <c r="AN68" s="439"/>
      <c r="AO68" s="587"/>
      <c r="AP68" s="270">
        <f t="shared" si="9"/>
        <v>0</v>
      </c>
      <c r="AQ68" s="307"/>
      <c r="AR68" s="307"/>
      <c r="AS68" s="307"/>
      <c r="AT68" s="307"/>
      <c r="AU68" s="308"/>
      <c r="AV68" s="439"/>
      <c r="AW68" s="439"/>
      <c r="AX68" s="439"/>
      <c r="AY68" s="439"/>
      <c r="AZ68" s="587"/>
      <c r="BA68" s="307"/>
      <c r="BB68" s="307"/>
      <c r="BC68" s="307"/>
      <c r="BD68" s="307"/>
      <c r="BE68" s="308"/>
      <c r="BF68" s="307"/>
      <c r="BG68" s="307"/>
      <c r="BH68" s="307"/>
      <c r="BI68" s="307"/>
      <c r="BJ68" s="308"/>
    </row>
    <row r="69" spans="1:62" ht="11.25" hidden="1" customHeight="1">
      <c r="A69" s="432" t="s">
        <v>416</v>
      </c>
      <c r="B69" s="271">
        <v>6701</v>
      </c>
      <c r="C69" s="327"/>
      <c r="D69" s="327"/>
      <c r="E69" s="327"/>
      <c r="F69" s="684"/>
      <c r="G69" s="327"/>
      <c r="H69" s="327"/>
      <c r="I69" s="327"/>
      <c r="J69" s="327"/>
      <c r="K69" s="327"/>
      <c r="L69" s="327"/>
      <c r="M69" s="327"/>
      <c r="N69" s="327"/>
      <c r="O69" s="327"/>
      <c r="P69" s="327"/>
      <c r="Q69" s="327"/>
      <c r="R69" s="327"/>
      <c r="S69" s="327"/>
      <c r="T69" s="327"/>
      <c r="U69" s="327"/>
      <c r="V69" s="327"/>
      <c r="W69" s="327"/>
      <c r="X69" s="327"/>
      <c r="Y69" s="327"/>
      <c r="Z69" s="327"/>
      <c r="AA69" s="327"/>
      <c r="AB69" s="327"/>
      <c r="AC69" s="327"/>
      <c r="AD69" s="265"/>
      <c r="AE69" s="265"/>
      <c r="AF69" s="265"/>
      <c r="AG69" s="269"/>
      <c r="AH69" s="486"/>
      <c r="AI69" s="486"/>
      <c r="AJ69" s="486"/>
      <c r="AK69" s="486"/>
      <c r="AL69" s="486"/>
      <c r="AM69" s="486"/>
      <c r="AN69" s="486"/>
      <c r="AO69" s="588"/>
      <c r="AP69" s="270">
        <f t="shared" si="9"/>
        <v>0</v>
      </c>
      <c r="AQ69" s="310"/>
      <c r="AR69" s="310"/>
      <c r="AS69" s="310"/>
      <c r="AT69" s="310"/>
      <c r="AU69" s="311"/>
      <c r="AV69" s="486"/>
      <c r="AW69" s="486"/>
      <c r="AX69" s="486"/>
      <c r="AY69" s="486"/>
      <c r="AZ69" s="588"/>
      <c r="BA69" s="310"/>
      <c r="BB69" s="310"/>
      <c r="BC69" s="310"/>
      <c r="BD69" s="310"/>
      <c r="BE69" s="311"/>
      <c r="BF69" s="310"/>
      <c r="BG69" s="310"/>
      <c r="BH69" s="310"/>
      <c r="BI69" s="310"/>
      <c r="BJ69" s="311"/>
    </row>
    <row r="70" spans="1:62" hidden="1">
      <c r="A70" s="426" t="s">
        <v>416</v>
      </c>
      <c r="B70" s="274">
        <v>6702</v>
      </c>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280"/>
      <c r="AE70" s="280"/>
      <c r="AF70" s="280"/>
      <c r="AG70" s="282"/>
      <c r="AH70" s="282"/>
      <c r="AI70" s="282"/>
      <c r="AJ70" s="282"/>
      <c r="AK70" s="282"/>
      <c r="AL70" s="282"/>
      <c r="AM70" s="282"/>
      <c r="AN70" s="282"/>
      <c r="AO70" s="316"/>
      <c r="AP70" s="270">
        <f t="shared" si="9"/>
        <v>0</v>
      </c>
      <c r="AQ70" s="281"/>
      <c r="AR70" s="267"/>
      <c r="AS70" s="267"/>
      <c r="AT70" s="267"/>
      <c r="AU70" s="268"/>
      <c r="AV70" s="282"/>
      <c r="AW70" s="269"/>
      <c r="AX70" s="269"/>
      <c r="AY70" s="269"/>
      <c r="AZ70" s="270"/>
      <c r="BA70" s="281"/>
      <c r="BB70" s="267"/>
      <c r="BC70" s="267"/>
      <c r="BD70" s="267"/>
      <c r="BE70" s="268"/>
      <c r="BF70" s="281"/>
      <c r="BG70" s="267"/>
      <c r="BH70" s="267"/>
      <c r="BI70" s="267"/>
      <c r="BJ70" s="268"/>
    </row>
    <row r="71" spans="1:62" s="241" customFormat="1" ht="79.5" customHeight="1">
      <c r="A71" s="423" t="s">
        <v>327</v>
      </c>
      <c r="B71" s="232">
        <v>6800</v>
      </c>
      <c r="C71" s="233" t="s">
        <v>234</v>
      </c>
      <c r="D71" s="233" t="s">
        <v>234</v>
      </c>
      <c r="E71" s="233" t="s">
        <v>234</v>
      </c>
      <c r="F71" s="233" t="s">
        <v>234</v>
      </c>
      <c r="G71" s="233" t="s">
        <v>234</v>
      </c>
      <c r="H71" s="233" t="s">
        <v>234</v>
      </c>
      <c r="I71" s="233" t="s">
        <v>234</v>
      </c>
      <c r="J71" s="233" t="s">
        <v>234</v>
      </c>
      <c r="K71" s="233" t="s">
        <v>234</v>
      </c>
      <c r="L71" s="233" t="s">
        <v>234</v>
      </c>
      <c r="M71" s="233" t="s">
        <v>234</v>
      </c>
      <c r="N71" s="233" t="s">
        <v>234</v>
      </c>
      <c r="O71" s="233" t="s">
        <v>234</v>
      </c>
      <c r="P71" s="233" t="s">
        <v>234</v>
      </c>
      <c r="Q71" s="235" t="s">
        <v>234</v>
      </c>
      <c r="R71" s="235" t="s">
        <v>234</v>
      </c>
      <c r="S71" s="235" t="s">
        <v>234</v>
      </c>
      <c r="T71" s="235" t="s">
        <v>234</v>
      </c>
      <c r="U71" s="235" t="s">
        <v>234</v>
      </c>
      <c r="V71" s="235" t="s">
        <v>234</v>
      </c>
      <c r="W71" s="235" t="s">
        <v>234</v>
      </c>
      <c r="X71" s="233" t="s">
        <v>234</v>
      </c>
      <c r="Y71" s="233" t="s">
        <v>234</v>
      </c>
      <c r="Z71" s="233" t="s">
        <v>234</v>
      </c>
      <c r="AA71" s="233" t="s">
        <v>234</v>
      </c>
      <c r="AB71" s="233" t="s">
        <v>234</v>
      </c>
      <c r="AC71" s="233" t="s">
        <v>234</v>
      </c>
      <c r="AD71" s="236" t="s">
        <v>234</v>
      </c>
      <c r="AE71" s="333"/>
      <c r="AF71" s="333"/>
      <c r="AG71" s="335">
        <f t="shared" ref="AG71:AP71" si="22">AG73+AG74+AG78+AG79+AG80+AG81+AG87+AG75+AG76+AG77+AG82+AG86+AG84+AG85</f>
        <v>1329.6000000000001</v>
      </c>
      <c r="AH71" s="335">
        <f t="shared" si="22"/>
        <v>1295.7</v>
      </c>
      <c r="AI71" s="335">
        <f t="shared" si="22"/>
        <v>0</v>
      </c>
      <c r="AJ71" s="335"/>
      <c r="AK71" s="335">
        <f t="shared" si="22"/>
        <v>0</v>
      </c>
      <c r="AL71" s="335"/>
      <c r="AM71" s="335">
        <f t="shared" si="22"/>
        <v>0</v>
      </c>
      <c r="AN71" s="335"/>
      <c r="AO71" s="335">
        <f t="shared" si="22"/>
        <v>1329.6000000000001</v>
      </c>
      <c r="AP71" s="335">
        <f t="shared" si="22"/>
        <v>1295.7</v>
      </c>
      <c r="AQ71" s="334">
        <f>AQ73+AQ74+AQ78+AQ79+AQ80+AQ81+AQ87+AQ75+AQ76+AQ77+AQ82+AQ86+AQ84+AQ85+AQ83</f>
        <v>1167.8</v>
      </c>
      <c r="AR71" s="334">
        <f>AR73+AR74+AR78+AR79+AR80+AR81+AR87+AR75+AR76+AR77+AR82+AR86+AR84+AR85+AR83</f>
        <v>0</v>
      </c>
      <c r="AS71" s="334">
        <f>AS73+AS74+AS78+AS79+AS80+AS81+AS87+AS75+AS76+AS77+AS82+AS86+AS84+AS85+AS83</f>
        <v>0</v>
      </c>
      <c r="AT71" s="334">
        <f>AT73+AT74+AT78+AT79+AT80+AT81+AT87+AT75+AT76+AT77+AT82+AT86+AT84+AT85+AT83</f>
        <v>0</v>
      </c>
      <c r="AU71" s="334">
        <f>AU73+AU74+AU78+AU79+AU80+AU81+AU87+AU75+AU76+AU77+AU82+AU86+AU84+AU85+AU83</f>
        <v>1167.8</v>
      </c>
      <c r="AV71" s="335">
        <f t="shared" ref="AV71:BE71" si="23">AV73+AV74+AV78+AV79+AV80+AV81+AV87+AV75+AV76+AV77+AV82+AV86+AV84+AV85</f>
        <v>1167.8000000000002</v>
      </c>
      <c r="AW71" s="335">
        <f t="shared" si="23"/>
        <v>0</v>
      </c>
      <c r="AX71" s="335">
        <f t="shared" si="23"/>
        <v>0</v>
      </c>
      <c r="AY71" s="335">
        <f t="shared" si="23"/>
        <v>0</v>
      </c>
      <c r="AZ71" s="335">
        <f t="shared" si="23"/>
        <v>1167.8000000000002</v>
      </c>
      <c r="BA71" s="334">
        <f t="shared" si="23"/>
        <v>1167.8000000000002</v>
      </c>
      <c r="BB71" s="334">
        <f t="shared" si="23"/>
        <v>0</v>
      </c>
      <c r="BC71" s="334">
        <f t="shared" si="23"/>
        <v>0</v>
      </c>
      <c r="BD71" s="334">
        <f t="shared" si="23"/>
        <v>0</v>
      </c>
      <c r="BE71" s="334">
        <f t="shared" si="23"/>
        <v>1167.8000000000002</v>
      </c>
      <c r="BF71" s="334">
        <f>BF73+BF74+BF78+BF79+BF80+BF81+BF87+BF75+BF76+BF77+BF82+BF86+BF84+BF85</f>
        <v>1167.8000000000002</v>
      </c>
      <c r="BG71" s="334">
        <f>BG73+BG74+BG78+BG79+BG80+BG81+BG87+BG75+BG76+BG77+BG82+BG86+BG84+BG85</f>
        <v>0</v>
      </c>
      <c r="BH71" s="334">
        <f>BH73+BH74+BH78+BH79+BH80+BH81+BH87+BH75+BH76+BH77+BH82+BH86+BH84+BH85</f>
        <v>0</v>
      </c>
      <c r="BI71" s="334">
        <f>BI73+BI74+BI78+BI79+BI80+BI81+BI87+BI75+BI76+BI77+BI82+BI86+BI84+BI85</f>
        <v>0</v>
      </c>
      <c r="BJ71" s="334">
        <f>BJ73+BJ74+BJ78+BJ79+BJ80+BJ81+BJ87+BJ75+BJ76+BJ77+BJ82+BJ86+BJ84+BJ85</f>
        <v>1167.8000000000002</v>
      </c>
    </row>
    <row r="72" spans="1:62" ht="0.75" customHeight="1">
      <c r="A72" s="425" t="s">
        <v>415</v>
      </c>
      <c r="B72" s="253"/>
      <c r="C72" s="685" t="s">
        <v>31</v>
      </c>
      <c r="D72" s="685" t="s">
        <v>39</v>
      </c>
      <c r="E72" s="685" t="s">
        <v>52</v>
      </c>
      <c r="F72" s="685"/>
      <c r="G72" s="685"/>
      <c r="H72" s="685"/>
      <c r="I72" s="685"/>
      <c r="J72" s="685"/>
      <c r="K72" s="685"/>
      <c r="L72" s="685"/>
      <c r="M72" s="685" t="s">
        <v>87</v>
      </c>
      <c r="N72" s="685"/>
      <c r="O72" s="685"/>
      <c r="P72" s="711">
        <v>39</v>
      </c>
      <c r="Q72" s="284"/>
      <c r="R72" s="284"/>
      <c r="S72" s="284"/>
      <c r="T72" s="284"/>
      <c r="U72" s="284"/>
      <c r="V72" s="284"/>
      <c r="W72" s="685" t="s">
        <v>89</v>
      </c>
      <c r="X72" s="685" t="s">
        <v>90</v>
      </c>
      <c r="Y72" s="690" t="s">
        <v>91</v>
      </c>
      <c r="Z72" s="725" t="s">
        <v>92</v>
      </c>
      <c r="AA72" s="685" t="s">
        <v>284</v>
      </c>
      <c r="AB72" s="685" t="s">
        <v>36</v>
      </c>
      <c r="AC72" s="254"/>
      <c r="AD72" s="336"/>
      <c r="AE72" s="336"/>
      <c r="AF72" s="336"/>
      <c r="AG72" s="260"/>
      <c r="AH72" s="337"/>
      <c r="AI72" s="337"/>
      <c r="AJ72" s="337"/>
      <c r="AK72" s="260"/>
      <c r="AL72" s="337"/>
      <c r="AM72" s="337"/>
      <c r="AN72" s="337"/>
      <c r="AO72" s="261"/>
      <c r="AP72" s="270">
        <f t="shared" si="9"/>
        <v>0</v>
      </c>
      <c r="AQ72" s="258"/>
      <c r="AR72" s="309"/>
      <c r="AS72" s="258"/>
      <c r="AT72" s="309"/>
      <c r="AU72" s="259"/>
      <c r="AV72" s="260"/>
      <c r="AW72" s="337"/>
      <c r="AX72" s="260"/>
      <c r="AY72" s="337"/>
      <c r="AZ72" s="261"/>
      <c r="BA72" s="258"/>
      <c r="BB72" s="309"/>
      <c r="BC72" s="258"/>
      <c r="BD72" s="309"/>
      <c r="BE72" s="259"/>
      <c r="BF72" s="258"/>
      <c r="BG72" s="309"/>
      <c r="BH72" s="258"/>
      <c r="BI72" s="309"/>
      <c r="BJ72" s="259"/>
    </row>
    <row r="73" spans="1:62" ht="21" customHeight="1">
      <c r="A73" s="717" t="s">
        <v>317</v>
      </c>
      <c r="B73" s="702">
        <v>6801</v>
      </c>
      <c r="C73" s="686"/>
      <c r="D73" s="686"/>
      <c r="E73" s="686"/>
      <c r="F73" s="686"/>
      <c r="G73" s="686"/>
      <c r="H73" s="686"/>
      <c r="I73" s="686"/>
      <c r="J73" s="686"/>
      <c r="K73" s="686"/>
      <c r="L73" s="686"/>
      <c r="M73" s="686"/>
      <c r="N73" s="686"/>
      <c r="O73" s="686"/>
      <c r="P73" s="712"/>
      <c r="Q73" s="262"/>
      <c r="R73" s="262"/>
      <c r="S73" s="262"/>
      <c r="T73" s="262"/>
      <c r="U73" s="262"/>
      <c r="V73" s="262"/>
      <c r="W73" s="686"/>
      <c r="X73" s="686"/>
      <c r="Y73" s="692"/>
      <c r="Z73" s="726"/>
      <c r="AA73" s="686"/>
      <c r="AB73" s="686"/>
      <c r="AC73" s="681"/>
      <c r="AD73" s="338" t="s">
        <v>490</v>
      </c>
      <c r="AE73" s="338" t="s">
        <v>268</v>
      </c>
      <c r="AF73" s="338" t="s">
        <v>272</v>
      </c>
      <c r="AG73" s="340">
        <v>48.8</v>
      </c>
      <c r="AH73" s="301">
        <v>45.4</v>
      </c>
      <c r="AI73" s="301"/>
      <c r="AJ73" s="341"/>
      <c r="AK73" s="340"/>
      <c r="AL73" s="301"/>
      <c r="AM73" s="301"/>
      <c r="AN73" s="301"/>
      <c r="AO73" s="342">
        <f>AG73-AI73-AK73-AM73</f>
        <v>48.8</v>
      </c>
      <c r="AP73" s="270">
        <f t="shared" si="9"/>
        <v>45.4</v>
      </c>
      <c r="AQ73" s="302">
        <v>28.5</v>
      </c>
      <c r="AR73" s="343"/>
      <c r="AS73" s="302"/>
      <c r="AT73" s="343"/>
      <c r="AU73" s="339">
        <f>AQ73-AR73-AS73-AT73</f>
        <v>28.5</v>
      </c>
      <c r="AV73" s="340">
        <v>28.5</v>
      </c>
      <c r="AW73" s="341"/>
      <c r="AX73" s="340"/>
      <c r="AY73" s="341"/>
      <c r="AZ73" s="342">
        <f>AV73-AW73-AX73-AY73</f>
        <v>28.5</v>
      </c>
      <c r="BA73" s="302">
        <v>28.5</v>
      </c>
      <c r="BB73" s="343"/>
      <c r="BC73" s="302"/>
      <c r="BD73" s="343"/>
      <c r="BE73" s="339">
        <f>BA73-BB73-BC73-BD73</f>
        <v>28.5</v>
      </c>
      <c r="BF73" s="302">
        <v>28.5</v>
      </c>
      <c r="BG73" s="343"/>
      <c r="BH73" s="302"/>
      <c r="BI73" s="343"/>
      <c r="BJ73" s="339">
        <f>BF73-BG73-BH73-BI73</f>
        <v>28.5</v>
      </c>
    </row>
    <row r="74" spans="1:62" ht="21" customHeight="1">
      <c r="A74" s="717"/>
      <c r="B74" s="702"/>
      <c r="C74" s="686"/>
      <c r="D74" s="686"/>
      <c r="E74" s="686"/>
      <c r="F74" s="686"/>
      <c r="G74" s="686"/>
      <c r="H74" s="686"/>
      <c r="I74" s="686"/>
      <c r="J74" s="686"/>
      <c r="K74" s="686"/>
      <c r="L74" s="686"/>
      <c r="M74" s="686"/>
      <c r="N74" s="686"/>
      <c r="O74" s="686"/>
      <c r="P74" s="712"/>
      <c r="Q74" s="262"/>
      <c r="R74" s="262"/>
      <c r="S74" s="262"/>
      <c r="T74" s="262"/>
      <c r="U74" s="262"/>
      <c r="V74" s="262"/>
      <c r="W74" s="686"/>
      <c r="X74" s="686"/>
      <c r="Y74" s="692"/>
      <c r="Z74" s="726"/>
      <c r="AA74" s="686"/>
      <c r="AB74" s="686"/>
      <c r="AC74" s="681"/>
      <c r="AD74" s="338" t="s">
        <v>490</v>
      </c>
      <c r="AE74" s="338" t="s">
        <v>268</v>
      </c>
      <c r="AF74" s="338" t="s">
        <v>269</v>
      </c>
      <c r="AG74" s="340">
        <v>0.8</v>
      </c>
      <c r="AH74" s="301">
        <v>0.3</v>
      </c>
      <c r="AI74" s="301"/>
      <c r="AJ74" s="341"/>
      <c r="AK74" s="340"/>
      <c r="AL74" s="301"/>
      <c r="AM74" s="301"/>
      <c r="AN74" s="301"/>
      <c r="AO74" s="342">
        <f>AG74-AI74-AK74-AM74</f>
        <v>0.8</v>
      </c>
      <c r="AP74" s="270">
        <f t="shared" si="9"/>
        <v>0.3</v>
      </c>
      <c r="AQ74" s="302">
        <v>2</v>
      </c>
      <c r="AR74" s="343"/>
      <c r="AS74" s="302"/>
      <c r="AT74" s="343"/>
      <c r="AU74" s="339">
        <f>AQ74-AR74-AS74-AT74</f>
        <v>2</v>
      </c>
      <c r="AV74" s="340">
        <v>2</v>
      </c>
      <c r="AW74" s="341"/>
      <c r="AX74" s="340"/>
      <c r="AY74" s="341"/>
      <c r="AZ74" s="342">
        <f>AV74-AW74-AX74-AY74</f>
        <v>2</v>
      </c>
      <c r="BA74" s="302">
        <v>2</v>
      </c>
      <c r="BB74" s="343"/>
      <c r="BC74" s="302"/>
      <c r="BD74" s="343"/>
      <c r="BE74" s="339">
        <f>BA74-BB74-BC74-BD74</f>
        <v>2</v>
      </c>
      <c r="BF74" s="302">
        <v>2</v>
      </c>
      <c r="BG74" s="343"/>
      <c r="BH74" s="302"/>
      <c r="BI74" s="343"/>
      <c r="BJ74" s="339">
        <f>BF74-BG74-BH74-BI74</f>
        <v>2</v>
      </c>
    </row>
    <row r="75" spans="1:62" ht="24" customHeight="1">
      <c r="A75" s="717"/>
      <c r="B75" s="702"/>
      <c r="C75" s="686"/>
      <c r="D75" s="686"/>
      <c r="E75" s="686"/>
      <c r="F75" s="686"/>
      <c r="G75" s="686"/>
      <c r="H75" s="686"/>
      <c r="I75" s="686"/>
      <c r="J75" s="686"/>
      <c r="K75" s="686"/>
      <c r="L75" s="686"/>
      <c r="M75" s="686"/>
      <c r="N75" s="686"/>
      <c r="O75" s="686"/>
      <c r="P75" s="712"/>
      <c r="Q75" s="262"/>
      <c r="R75" s="262"/>
      <c r="S75" s="262"/>
      <c r="T75" s="262"/>
      <c r="U75" s="262"/>
      <c r="V75" s="262"/>
      <c r="W75" s="686"/>
      <c r="X75" s="686"/>
      <c r="Y75" s="692"/>
      <c r="Z75" s="726"/>
      <c r="AA75" s="686"/>
      <c r="AB75" s="686"/>
      <c r="AC75" s="681"/>
      <c r="AD75" s="338" t="s">
        <v>490</v>
      </c>
      <c r="AE75" s="338" t="s">
        <v>268</v>
      </c>
      <c r="AF75" s="338" t="s">
        <v>93</v>
      </c>
      <c r="AG75" s="340">
        <v>72</v>
      </c>
      <c r="AH75" s="301">
        <v>72</v>
      </c>
      <c r="AI75" s="301"/>
      <c r="AJ75" s="341"/>
      <c r="AK75" s="340"/>
      <c r="AL75" s="301"/>
      <c r="AM75" s="301"/>
      <c r="AN75" s="301"/>
      <c r="AO75" s="342">
        <f>AG75-AI75-AK75-AM75</f>
        <v>72</v>
      </c>
      <c r="AP75" s="270">
        <f t="shared" si="9"/>
        <v>72</v>
      </c>
      <c r="AQ75" s="302">
        <v>72</v>
      </c>
      <c r="AR75" s="343"/>
      <c r="AS75" s="302"/>
      <c r="AT75" s="343"/>
      <c r="AU75" s="339">
        <f>AQ75-AR75-AS75-AT75</f>
        <v>72</v>
      </c>
      <c r="AV75" s="340">
        <v>72</v>
      </c>
      <c r="AW75" s="341"/>
      <c r="AX75" s="340"/>
      <c r="AY75" s="341"/>
      <c r="AZ75" s="342">
        <f>AV75-AW75-AX75-AY75</f>
        <v>72</v>
      </c>
      <c r="BA75" s="302">
        <v>72</v>
      </c>
      <c r="BB75" s="343"/>
      <c r="BC75" s="302"/>
      <c r="BD75" s="343"/>
      <c r="BE75" s="339">
        <f>BA75-BB75-BC75-BD75</f>
        <v>72</v>
      </c>
      <c r="BF75" s="302">
        <v>72</v>
      </c>
      <c r="BG75" s="343"/>
      <c r="BH75" s="302"/>
      <c r="BI75" s="343"/>
      <c r="BJ75" s="339">
        <f>BF75-BG75-BH75-BI75</f>
        <v>72</v>
      </c>
    </row>
    <row r="76" spans="1:62" ht="30.75" customHeight="1">
      <c r="A76" s="717"/>
      <c r="B76" s="702"/>
      <c r="C76" s="686"/>
      <c r="D76" s="686"/>
      <c r="E76" s="686"/>
      <c r="F76" s="686"/>
      <c r="G76" s="686"/>
      <c r="H76" s="686"/>
      <c r="I76" s="686"/>
      <c r="J76" s="686"/>
      <c r="K76" s="686"/>
      <c r="L76" s="686"/>
      <c r="M76" s="686"/>
      <c r="N76" s="686"/>
      <c r="O76" s="686"/>
      <c r="P76" s="712"/>
      <c r="Q76" s="262"/>
      <c r="R76" s="262"/>
      <c r="S76" s="262"/>
      <c r="T76" s="262"/>
      <c r="U76" s="262"/>
      <c r="V76" s="262"/>
      <c r="W76" s="686"/>
      <c r="X76" s="686"/>
      <c r="Y76" s="692"/>
      <c r="Z76" s="726"/>
      <c r="AA76" s="686"/>
      <c r="AB76" s="686"/>
      <c r="AC76" s="681"/>
      <c r="AD76" s="338" t="s">
        <v>490</v>
      </c>
      <c r="AE76" s="338" t="s">
        <v>268</v>
      </c>
      <c r="AF76" s="338" t="s">
        <v>94</v>
      </c>
      <c r="AG76" s="340">
        <v>228.4</v>
      </c>
      <c r="AH76" s="301">
        <v>225.2</v>
      </c>
      <c r="AI76" s="301"/>
      <c r="AJ76" s="341"/>
      <c r="AK76" s="340"/>
      <c r="AL76" s="301"/>
      <c r="AM76" s="301"/>
      <c r="AN76" s="301"/>
      <c r="AO76" s="342">
        <f>AG76-AI76-AK76-AM76</f>
        <v>228.4</v>
      </c>
      <c r="AP76" s="270">
        <f t="shared" si="9"/>
        <v>225.2</v>
      </c>
      <c r="AQ76" s="302">
        <v>196.7</v>
      </c>
      <c r="AR76" s="343"/>
      <c r="AS76" s="302"/>
      <c r="AT76" s="343"/>
      <c r="AU76" s="339">
        <f>AQ76-AR76-AS76-AT76</f>
        <v>196.7</v>
      </c>
      <c r="AV76" s="340">
        <v>196.6</v>
      </c>
      <c r="AW76" s="341"/>
      <c r="AX76" s="340"/>
      <c r="AY76" s="341"/>
      <c r="AZ76" s="342">
        <f>AV76-AW76-AX76-AY76</f>
        <v>196.6</v>
      </c>
      <c r="BA76" s="302">
        <v>196.6</v>
      </c>
      <c r="BB76" s="343"/>
      <c r="BC76" s="302"/>
      <c r="BD76" s="343"/>
      <c r="BE76" s="339">
        <f>BA76-BB76-BC76-BD76</f>
        <v>196.6</v>
      </c>
      <c r="BF76" s="302">
        <v>196.6</v>
      </c>
      <c r="BG76" s="343"/>
      <c r="BH76" s="302"/>
      <c r="BI76" s="343"/>
      <c r="BJ76" s="339">
        <f>BF76-BG76-BH76-BI76</f>
        <v>196.6</v>
      </c>
    </row>
    <row r="77" spans="1:62" ht="136.5" hidden="1" customHeight="1">
      <c r="A77" s="717"/>
      <c r="B77" s="702"/>
      <c r="C77" s="686"/>
      <c r="D77" s="686"/>
      <c r="E77" s="686"/>
      <c r="F77" s="686"/>
      <c r="G77" s="686"/>
      <c r="H77" s="686"/>
      <c r="I77" s="686"/>
      <c r="J77" s="686"/>
      <c r="K77" s="686"/>
      <c r="L77" s="686"/>
      <c r="M77" s="686"/>
      <c r="N77" s="686"/>
      <c r="O77" s="686"/>
      <c r="P77" s="712"/>
      <c r="Q77" s="262"/>
      <c r="R77" s="262"/>
      <c r="S77" s="262"/>
      <c r="T77" s="262"/>
      <c r="U77" s="262"/>
      <c r="V77" s="262"/>
      <c r="W77" s="686"/>
      <c r="X77" s="686"/>
      <c r="Y77" s="289"/>
      <c r="Z77" s="726"/>
      <c r="AA77" s="686"/>
      <c r="AB77" s="686"/>
      <c r="AC77" s="681"/>
      <c r="AD77" s="338"/>
      <c r="AE77" s="338"/>
      <c r="AF77" s="338"/>
      <c r="AG77" s="340"/>
      <c r="AH77" s="301"/>
      <c r="AI77" s="301"/>
      <c r="AJ77" s="341"/>
      <c r="AK77" s="340"/>
      <c r="AL77" s="301"/>
      <c r="AM77" s="301"/>
      <c r="AN77" s="301"/>
      <c r="AO77" s="342"/>
      <c r="AP77" s="270">
        <f t="shared" si="9"/>
        <v>0</v>
      </c>
      <c r="AQ77" s="302"/>
      <c r="AR77" s="343"/>
      <c r="AS77" s="302"/>
      <c r="AT77" s="343"/>
      <c r="AU77" s="339"/>
      <c r="AV77" s="340"/>
      <c r="AW77" s="341"/>
      <c r="AX77" s="340"/>
      <c r="AY77" s="341"/>
      <c r="AZ77" s="342"/>
      <c r="BA77" s="302"/>
      <c r="BB77" s="343"/>
      <c r="BC77" s="302"/>
      <c r="BD77" s="343"/>
      <c r="BE77" s="339"/>
      <c r="BF77" s="302"/>
      <c r="BG77" s="343"/>
      <c r="BH77" s="302"/>
      <c r="BI77" s="343"/>
      <c r="BJ77" s="339"/>
    </row>
    <row r="78" spans="1:62" ht="136.5" hidden="1" customHeight="1">
      <c r="A78" s="717"/>
      <c r="B78" s="702"/>
      <c r="C78" s="686"/>
      <c r="D78" s="686"/>
      <c r="E78" s="686"/>
      <c r="F78" s="686"/>
      <c r="G78" s="686"/>
      <c r="H78" s="686"/>
      <c r="I78" s="686"/>
      <c r="J78" s="686"/>
      <c r="K78" s="686"/>
      <c r="L78" s="686"/>
      <c r="M78" s="686"/>
      <c r="N78" s="686"/>
      <c r="O78" s="686"/>
      <c r="P78" s="712"/>
      <c r="Q78" s="262"/>
      <c r="R78" s="262"/>
      <c r="S78" s="262"/>
      <c r="T78" s="262"/>
      <c r="U78" s="262"/>
      <c r="V78" s="262"/>
      <c r="W78" s="686"/>
      <c r="X78" s="686"/>
      <c r="Y78" s="289"/>
      <c r="Z78" s="726"/>
      <c r="AA78" s="686"/>
      <c r="AB78" s="686"/>
      <c r="AC78" s="681"/>
      <c r="AD78" s="265"/>
      <c r="AE78" s="265"/>
      <c r="AF78" s="338"/>
      <c r="AG78" s="340"/>
      <c r="AH78" s="301"/>
      <c r="AI78" s="301"/>
      <c r="AJ78" s="341"/>
      <c r="AK78" s="340"/>
      <c r="AL78" s="301"/>
      <c r="AM78" s="301"/>
      <c r="AN78" s="301"/>
      <c r="AO78" s="342"/>
      <c r="AP78" s="270">
        <f t="shared" si="9"/>
        <v>0</v>
      </c>
      <c r="AQ78" s="302"/>
      <c r="AR78" s="343"/>
      <c r="AS78" s="302"/>
      <c r="AT78" s="343"/>
      <c r="AU78" s="339"/>
      <c r="AV78" s="340"/>
      <c r="AW78" s="341"/>
      <c r="AX78" s="340"/>
      <c r="AY78" s="341"/>
      <c r="AZ78" s="342"/>
      <c r="BA78" s="302"/>
      <c r="BB78" s="343"/>
      <c r="BC78" s="302"/>
      <c r="BD78" s="343"/>
      <c r="BE78" s="339"/>
      <c r="BF78" s="302"/>
      <c r="BG78" s="343"/>
      <c r="BH78" s="302"/>
      <c r="BI78" s="343"/>
      <c r="BJ78" s="339"/>
    </row>
    <row r="79" spans="1:62" ht="15.75" customHeight="1">
      <c r="A79" s="717"/>
      <c r="B79" s="702"/>
      <c r="C79" s="686"/>
      <c r="D79" s="686"/>
      <c r="E79" s="686"/>
      <c r="F79" s="686"/>
      <c r="G79" s="686"/>
      <c r="H79" s="686"/>
      <c r="I79" s="686"/>
      <c r="J79" s="686"/>
      <c r="K79" s="686"/>
      <c r="L79" s="686"/>
      <c r="M79" s="686"/>
      <c r="N79" s="686"/>
      <c r="O79" s="686"/>
      <c r="P79" s="712"/>
      <c r="Q79" s="289"/>
      <c r="R79" s="289"/>
      <c r="S79" s="289"/>
      <c r="T79" s="289"/>
      <c r="U79" s="289"/>
      <c r="V79" s="289"/>
      <c r="W79" s="686"/>
      <c r="X79" s="686"/>
      <c r="Y79" s="289"/>
      <c r="Z79" s="726"/>
      <c r="AA79" s="686"/>
      <c r="AB79" s="686"/>
      <c r="AC79" s="682"/>
      <c r="AD79" s="338" t="s">
        <v>490</v>
      </c>
      <c r="AE79" s="338" t="s">
        <v>412</v>
      </c>
      <c r="AF79" s="338" t="s">
        <v>266</v>
      </c>
      <c r="AG79" s="301"/>
      <c r="AH79" s="301"/>
      <c r="AI79" s="301"/>
      <c r="AJ79" s="589"/>
      <c r="AK79" s="589"/>
      <c r="AL79" s="301"/>
      <c r="AM79" s="301"/>
      <c r="AN79" s="301"/>
      <c r="AO79" s="342"/>
      <c r="AP79" s="270">
        <f t="shared" si="9"/>
        <v>0</v>
      </c>
      <c r="AQ79" s="344"/>
      <c r="AR79" s="344"/>
      <c r="AS79" s="344"/>
      <c r="AT79" s="343"/>
      <c r="AU79" s="339"/>
      <c r="AV79" s="589"/>
      <c r="AW79" s="589"/>
      <c r="AX79" s="589"/>
      <c r="AY79" s="341"/>
      <c r="AZ79" s="342"/>
      <c r="BA79" s="344"/>
      <c r="BB79" s="344"/>
      <c r="BC79" s="344"/>
      <c r="BD79" s="343"/>
      <c r="BE79" s="339"/>
      <c r="BF79" s="344"/>
      <c r="BG79" s="344"/>
      <c r="BH79" s="344"/>
      <c r="BI79" s="343"/>
      <c r="BJ79" s="339"/>
    </row>
    <row r="80" spans="1:62" ht="38.25" customHeight="1">
      <c r="A80" s="725" t="s">
        <v>318</v>
      </c>
      <c r="B80" s="863">
        <v>6802</v>
      </c>
      <c r="C80" s="863"/>
      <c r="D80" s="863"/>
      <c r="E80" s="863"/>
      <c r="F80" s="863"/>
      <c r="G80" s="275"/>
      <c r="H80" s="275"/>
      <c r="I80" s="275"/>
      <c r="J80" s="275"/>
      <c r="K80" s="275"/>
      <c r="L80" s="275"/>
      <c r="M80" s="863"/>
      <c r="N80" s="275"/>
      <c r="O80" s="275"/>
      <c r="P80" s="285"/>
      <c r="Q80" s="275"/>
      <c r="R80" s="275"/>
      <c r="S80" s="275"/>
      <c r="T80" s="275"/>
      <c r="U80" s="275"/>
      <c r="V80" s="275"/>
      <c r="W80" s="863"/>
      <c r="X80" s="863"/>
      <c r="Y80" s="863"/>
      <c r="Z80" s="690"/>
      <c r="AA80" s="863"/>
      <c r="AB80" s="863"/>
      <c r="AC80" s="693"/>
      <c r="AD80" s="338" t="s">
        <v>490</v>
      </c>
      <c r="AE80" s="338" t="s">
        <v>268</v>
      </c>
      <c r="AF80" s="338" t="s">
        <v>95</v>
      </c>
      <c r="AG80" s="340">
        <v>756.5</v>
      </c>
      <c r="AH80" s="301">
        <v>756.5</v>
      </c>
      <c r="AI80" s="301"/>
      <c r="AJ80" s="341"/>
      <c r="AK80" s="340"/>
      <c r="AL80" s="301"/>
      <c r="AM80" s="301"/>
      <c r="AN80" s="301"/>
      <c r="AO80" s="342">
        <f>AG80-AI80-AK80-AM80</f>
        <v>756.5</v>
      </c>
      <c r="AP80" s="270">
        <f t="shared" si="9"/>
        <v>756.5</v>
      </c>
      <c r="AQ80" s="302">
        <v>651.20000000000005</v>
      </c>
      <c r="AR80" s="343"/>
      <c r="AS80" s="302"/>
      <c r="AT80" s="343"/>
      <c r="AU80" s="339">
        <f>AQ80-AR80-AS80-AT80</f>
        <v>651.20000000000005</v>
      </c>
      <c r="AV80" s="340">
        <v>651.20000000000005</v>
      </c>
      <c r="AW80" s="341"/>
      <c r="AX80" s="340"/>
      <c r="AY80" s="341"/>
      <c r="AZ80" s="342">
        <f>AV80-AW80-AX80-AY80</f>
        <v>651.20000000000005</v>
      </c>
      <c r="BA80" s="302">
        <v>651.20000000000005</v>
      </c>
      <c r="BB80" s="343"/>
      <c r="BC80" s="302"/>
      <c r="BD80" s="343"/>
      <c r="BE80" s="339">
        <f>BA80-BB80-BC80-BD80</f>
        <v>651.20000000000005</v>
      </c>
      <c r="BF80" s="302">
        <v>651.20000000000005</v>
      </c>
      <c r="BG80" s="343"/>
      <c r="BH80" s="302"/>
      <c r="BI80" s="343"/>
      <c r="BJ80" s="339">
        <f>BF80-BG80-BH80-BI80</f>
        <v>651.20000000000005</v>
      </c>
    </row>
    <row r="81" spans="1:62" ht="15.75" customHeight="1">
      <c r="A81" s="845"/>
      <c r="B81" s="716"/>
      <c r="C81" s="716"/>
      <c r="D81" s="716"/>
      <c r="E81" s="716"/>
      <c r="F81" s="716"/>
      <c r="G81" s="275"/>
      <c r="H81" s="275"/>
      <c r="I81" s="275"/>
      <c r="J81" s="275"/>
      <c r="K81" s="275"/>
      <c r="L81" s="275"/>
      <c r="M81" s="716"/>
      <c r="N81" s="275"/>
      <c r="O81" s="275"/>
      <c r="P81" s="285"/>
      <c r="Q81" s="275"/>
      <c r="R81" s="275"/>
      <c r="S81" s="275"/>
      <c r="T81" s="275"/>
      <c r="U81" s="275"/>
      <c r="V81" s="275"/>
      <c r="W81" s="716"/>
      <c r="X81" s="716"/>
      <c r="Y81" s="716"/>
      <c r="Z81" s="691"/>
      <c r="AA81" s="716"/>
      <c r="AB81" s="716"/>
      <c r="AC81" s="682"/>
      <c r="AD81" s="338" t="s">
        <v>490</v>
      </c>
      <c r="AE81" s="338" t="s">
        <v>412</v>
      </c>
      <c r="AF81" s="338" t="s">
        <v>266</v>
      </c>
      <c r="AG81" s="340"/>
      <c r="AH81" s="301"/>
      <c r="AI81" s="301"/>
      <c r="AJ81" s="341"/>
      <c r="AK81" s="340"/>
      <c r="AL81" s="301"/>
      <c r="AM81" s="301"/>
      <c r="AN81" s="301"/>
      <c r="AO81" s="342"/>
      <c r="AP81" s="270">
        <f t="shared" si="9"/>
        <v>0</v>
      </c>
      <c r="AQ81" s="302"/>
      <c r="AR81" s="343"/>
      <c r="AS81" s="302"/>
      <c r="AT81" s="343"/>
      <c r="AU81" s="339"/>
      <c r="AV81" s="340"/>
      <c r="AW81" s="341"/>
      <c r="AX81" s="340"/>
      <c r="AY81" s="341"/>
      <c r="AZ81" s="342"/>
      <c r="BA81" s="302"/>
      <c r="BB81" s="343"/>
      <c r="BC81" s="302"/>
      <c r="BD81" s="343"/>
      <c r="BE81" s="339"/>
      <c r="BF81" s="302"/>
      <c r="BG81" s="343"/>
      <c r="BH81" s="302"/>
      <c r="BI81" s="343"/>
      <c r="BJ81" s="339"/>
    </row>
    <row r="82" spans="1:62" ht="33.75" customHeight="1">
      <c r="A82" s="698" t="s">
        <v>503</v>
      </c>
      <c r="B82" s="701">
        <v>6808</v>
      </c>
      <c r="C82" s="275"/>
      <c r="D82" s="275"/>
      <c r="E82" s="275"/>
      <c r="F82" s="275"/>
      <c r="G82" s="275"/>
      <c r="H82" s="275"/>
      <c r="I82" s="275"/>
      <c r="J82" s="275"/>
      <c r="K82" s="275"/>
      <c r="L82" s="275"/>
      <c r="M82" s="275"/>
      <c r="N82" s="275"/>
      <c r="O82" s="275"/>
      <c r="P82" s="285"/>
      <c r="Q82" s="275"/>
      <c r="R82" s="275"/>
      <c r="S82" s="275"/>
      <c r="T82" s="275"/>
      <c r="U82" s="275"/>
      <c r="V82" s="275"/>
      <c r="W82" s="275"/>
      <c r="X82" s="275"/>
      <c r="Y82" s="275"/>
      <c r="Z82" s="347"/>
      <c r="AA82" s="275"/>
      <c r="AB82" s="279"/>
      <c r="AC82" s="290"/>
      <c r="AD82" s="265" t="s">
        <v>491</v>
      </c>
      <c r="AE82" s="265" t="s">
        <v>271</v>
      </c>
      <c r="AF82" s="338" t="s">
        <v>266</v>
      </c>
      <c r="AG82" s="340">
        <v>167.4</v>
      </c>
      <c r="AH82" s="301">
        <v>148.9</v>
      </c>
      <c r="AI82" s="301"/>
      <c r="AJ82" s="341"/>
      <c r="AK82" s="340"/>
      <c r="AL82" s="301"/>
      <c r="AM82" s="301"/>
      <c r="AN82" s="301"/>
      <c r="AO82" s="342">
        <f>AG82-AI82-AK82-AM82</f>
        <v>167.4</v>
      </c>
      <c r="AP82" s="270">
        <f t="shared" si="9"/>
        <v>148.9</v>
      </c>
      <c r="AQ82" s="302">
        <v>164.3</v>
      </c>
      <c r="AR82" s="343"/>
      <c r="AS82" s="302"/>
      <c r="AT82" s="343"/>
      <c r="AU82" s="339">
        <f t="shared" ref="AU82:AU87" si="24">AQ82-AR82-AS82-AT82</f>
        <v>164.3</v>
      </c>
      <c r="AV82" s="340">
        <v>164.3</v>
      </c>
      <c r="AW82" s="341"/>
      <c r="AX82" s="340"/>
      <c r="AY82" s="341"/>
      <c r="AZ82" s="342">
        <f>AV82-AW82-AX82-AY82</f>
        <v>164.3</v>
      </c>
      <c r="BA82" s="302">
        <v>164.3</v>
      </c>
      <c r="BB82" s="343"/>
      <c r="BC82" s="302"/>
      <c r="BD82" s="343"/>
      <c r="BE82" s="339">
        <f>BA82-BB82-BC82-BD82</f>
        <v>164.3</v>
      </c>
      <c r="BF82" s="302">
        <v>164.3</v>
      </c>
      <c r="BG82" s="343"/>
      <c r="BH82" s="302"/>
      <c r="BI82" s="343"/>
      <c r="BJ82" s="339">
        <f>BF82-BG82-BH82-BI82</f>
        <v>164.3</v>
      </c>
    </row>
    <row r="83" spans="1:62" ht="16.5" customHeight="1">
      <c r="A83" s="699"/>
      <c r="B83" s="702"/>
      <c r="C83" s="262"/>
      <c r="D83" s="262"/>
      <c r="E83" s="262"/>
      <c r="F83" s="262"/>
      <c r="G83" s="262"/>
      <c r="H83" s="262"/>
      <c r="I83" s="262"/>
      <c r="J83" s="262"/>
      <c r="K83" s="262"/>
      <c r="L83" s="262"/>
      <c r="M83" s="262"/>
      <c r="N83" s="262"/>
      <c r="O83" s="262"/>
      <c r="P83" s="263"/>
      <c r="Q83" s="262"/>
      <c r="R83" s="262"/>
      <c r="S83" s="262"/>
      <c r="T83" s="262"/>
      <c r="U83" s="262"/>
      <c r="V83" s="262"/>
      <c r="W83" s="262"/>
      <c r="X83" s="262"/>
      <c r="Y83" s="289"/>
      <c r="Z83" s="346"/>
      <c r="AA83" s="262"/>
      <c r="AB83" s="264"/>
      <c r="AC83" s="290"/>
      <c r="AD83" s="265" t="s">
        <v>491</v>
      </c>
      <c r="AE83" s="265" t="s">
        <v>271</v>
      </c>
      <c r="AF83" s="338" t="s">
        <v>272</v>
      </c>
      <c r="AG83" s="340"/>
      <c r="AH83" s="301"/>
      <c r="AI83" s="301"/>
      <c r="AJ83" s="341"/>
      <c r="AK83" s="340"/>
      <c r="AL83" s="301"/>
      <c r="AM83" s="301"/>
      <c r="AN83" s="301"/>
      <c r="AO83" s="342"/>
      <c r="AP83" s="270"/>
      <c r="AQ83" s="302">
        <v>0</v>
      </c>
      <c r="AR83" s="343"/>
      <c r="AS83" s="302"/>
      <c r="AT83" s="343"/>
      <c r="AU83" s="339">
        <f t="shared" si="24"/>
        <v>0</v>
      </c>
      <c r="AV83" s="340"/>
      <c r="AW83" s="341"/>
      <c r="AX83" s="340"/>
      <c r="AY83" s="341"/>
      <c r="AZ83" s="342"/>
      <c r="BA83" s="302"/>
      <c r="BB83" s="343"/>
      <c r="BC83" s="302"/>
      <c r="BD83" s="343"/>
      <c r="BE83" s="339"/>
      <c r="BF83" s="302"/>
      <c r="BG83" s="343"/>
      <c r="BH83" s="302"/>
      <c r="BI83" s="343"/>
      <c r="BJ83" s="339"/>
    </row>
    <row r="84" spans="1:62" ht="20.25" customHeight="1">
      <c r="A84" s="699"/>
      <c r="B84" s="702"/>
      <c r="C84" s="262"/>
      <c r="D84" s="262"/>
      <c r="E84" s="262"/>
      <c r="F84" s="262"/>
      <c r="G84" s="262"/>
      <c r="H84" s="262"/>
      <c r="I84" s="262"/>
      <c r="J84" s="262"/>
      <c r="K84" s="262"/>
      <c r="L84" s="262"/>
      <c r="M84" s="262"/>
      <c r="N84" s="262"/>
      <c r="O84" s="262"/>
      <c r="P84" s="263"/>
      <c r="Q84" s="262"/>
      <c r="R84" s="262"/>
      <c r="S84" s="262"/>
      <c r="T84" s="262"/>
      <c r="U84" s="262"/>
      <c r="V84" s="262"/>
      <c r="W84" s="262"/>
      <c r="X84" s="262"/>
      <c r="Y84" s="289"/>
      <c r="Z84" s="346"/>
      <c r="AA84" s="262"/>
      <c r="AB84" s="264"/>
      <c r="AC84" s="290"/>
      <c r="AD84" s="265" t="s">
        <v>491</v>
      </c>
      <c r="AE84" s="265" t="s">
        <v>270</v>
      </c>
      <c r="AF84" s="338" t="s">
        <v>246</v>
      </c>
      <c r="AG84" s="340">
        <v>1.8</v>
      </c>
      <c r="AH84" s="301">
        <v>1.8</v>
      </c>
      <c r="AI84" s="301"/>
      <c r="AJ84" s="341"/>
      <c r="AK84" s="340"/>
      <c r="AL84" s="301"/>
      <c r="AM84" s="301"/>
      <c r="AN84" s="301"/>
      <c r="AO84" s="342">
        <f>AG84-AI84-AK84-AM84</f>
        <v>1.8</v>
      </c>
      <c r="AP84" s="270">
        <f t="shared" si="9"/>
        <v>1.8</v>
      </c>
      <c r="AQ84" s="302">
        <v>0</v>
      </c>
      <c r="AR84" s="343"/>
      <c r="AS84" s="302"/>
      <c r="AT84" s="343"/>
      <c r="AU84" s="339">
        <f t="shared" si="24"/>
        <v>0</v>
      </c>
      <c r="AV84" s="340">
        <v>0</v>
      </c>
      <c r="AW84" s="341"/>
      <c r="AX84" s="340"/>
      <c r="AY84" s="341"/>
      <c r="AZ84" s="342">
        <f>AV84-AW84-AX84-AY84</f>
        <v>0</v>
      </c>
      <c r="BA84" s="302">
        <v>0</v>
      </c>
      <c r="BB84" s="343"/>
      <c r="BC84" s="302"/>
      <c r="BD84" s="343"/>
      <c r="BE84" s="339">
        <f>BA84-BB84-BC84-BD84</f>
        <v>0</v>
      </c>
      <c r="BF84" s="302">
        <v>0</v>
      </c>
      <c r="BG84" s="343"/>
      <c r="BH84" s="302"/>
      <c r="BI84" s="343"/>
      <c r="BJ84" s="339">
        <f>BF84-BG84-BH84-BI84</f>
        <v>0</v>
      </c>
    </row>
    <row r="85" spans="1:62" ht="17.25" customHeight="1">
      <c r="A85" s="699"/>
      <c r="B85" s="702"/>
      <c r="C85" s="262"/>
      <c r="D85" s="262"/>
      <c r="E85" s="262"/>
      <c r="F85" s="262"/>
      <c r="G85" s="262"/>
      <c r="H85" s="262"/>
      <c r="I85" s="262"/>
      <c r="J85" s="262"/>
      <c r="K85" s="262"/>
      <c r="L85" s="262"/>
      <c r="M85" s="262"/>
      <c r="N85" s="262"/>
      <c r="O85" s="262"/>
      <c r="P85" s="263"/>
      <c r="Q85" s="289"/>
      <c r="R85" s="289"/>
      <c r="S85" s="289"/>
      <c r="T85" s="289"/>
      <c r="U85" s="289"/>
      <c r="V85" s="289"/>
      <c r="W85" s="262"/>
      <c r="X85" s="262"/>
      <c r="Y85" s="289"/>
      <c r="Z85" s="346"/>
      <c r="AA85" s="262"/>
      <c r="AB85" s="264"/>
      <c r="AC85" s="290"/>
      <c r="AD85" s="265" t="s">
        <v>491</v>
      </c>
      <c r="AE85" s="265" t="s">
        <v>270</v>
      </c>
      <c r="AF85" s="265" t="s">
        <v>96</v>
      </c>
      <c r="AG85" s="301">
        <v>3.5</v>
      </c>
      <c r="AH85" s="301">
        <v>3.5</v>
      </c>
      <c r="AI85" s="301"/>
      <c r="AJ85" s="589"/>
      <c r="AK85" s="589"/>
      <c r="AL85" s="301"/>
      <c r="AM85" s="301"/>
      <c r="AN85" s="301"/>
      <c r="AO85" s="342">
        <f>AG85-AI85-AK85-AM85</f>
        <v>3.5</v>
      </c>
      <c r="AP85" s="270">
        <f t="shared" si="9"/>
        <v>3.5</v>
      </c>
      <c r="AQ85" s="344">
        <v>3.5</v>
      </c>
      <c r="AR85" s="344"/>
      <c r="AS85" s="344"/>
      <c r="AT85" s="343"/>
      <c r="AU85" s="339">
        <f t="shared" si="24"/>
        <v>3.5</v>
      </c>
      <c r="AV85" s="589">
        <v>3.5</v>
      </c>
      <c r="AW85" s="589"/>
      <c r="AX85" s="589"/>
      <c r="AY85" s="341"/>
      <c r="AZ85" s="342">
        <f>AV85-AW85-AX85-AY85</f>
        <v>3.5</v>
      </c>
      <c r="BA85" s="344">
        <v>3.5</v>
      </c>
      <c r="BB85" s="344"/>
      <c r="BC85" s="344"/>
      <c r="BD85" s="343"/>
      <c r="BE85" s="339">
        <f>BA85-BB85-BC85-BD85</f>
        <v>3.5</v>
      </c>
      <c r="BF85" s="344">
        <v>3.5</v>
      </c>
      <c r="BG85" s="344"/>
      <c r="BH85" s="344"/>
      <c r="BI85" s="343"/>
      <c r="BJ85" s="339">
        <f>BF85-BG85-BH85-BI85</f>
        <v>3.5</v>
      </c>
    </row>
    <row r="86" spans="1:62" ht="29.25" customHeight="1">
      <c r="A86" s="700"/>
      <c r="B86" s="703"/>
      <c r="C86" s="262"/>
      <c r="D86" s="262"/>
      <c r="E86" s="262"/>
      <c r="F86" s="262"/>
      <c r="G86" s="262"/>
      <c r="H86" s="262"/>
      <c r="I86" s="262"/>
      <c r="J86" s="262"/>
      <c r="K86" s="262"/>
      <c r="L86" s="262"/>
      <c r="M86" s="262"/>
      <c r="N86" s="262"/>
      <c r="O86" s="262"/>
      <c r="P86" s="263"/>
      <c r="Q86" s="262"/>
      <c r="R86" s="262"/>
      <c r="S86" s="262"/>
      <c r="T86" s="262"/>
      <c r="U86" s="262"/>
      <c r="V86" s="262"/>
      <c r="W86" s="262"/>
      <c r="X86" s="262"/>
      <c r="Y86" s="262"/>
      <c r="Z86" s="346"/>
      <c r="AA86" s="262"/>
      <c r="AB86" s="264"/>
      <c r="AC86" s="290"/>
      <c r="AD86" s="338" t="s">
        <v>491</v>
      </c>
      <c r="AE86" s="338" t="s">
        <v>271</v>
      </c>
      <c r="AF86" s="338" t="s">
        <v>94</v>
      </c>
      <c r="AG86" s="340">
        <v>50.4</v>
      </c>
      <c r="AH86" s="301">
        <v>42.1</v>
      </c>
      <c r="AI86" s="301"/>
      <c r="AJ86" s="341"/>
      <c r="AK86" s="340"/>
      <c r="AL86" s="301"/>
      <c r="AM86" s="301"/>
      <c r="AN86" s="301"/>
      <c r="AO86" s="342">
        <f>AG86-AI86-AK86-AM86</f>
        <v>50.4</v>
      </c>
      <c r="AP86" s="270">
        <f t="shared" si="9"/>
        <v>42.1</v>
      </c>
      <c r="AQ86" s="302">
        <v>49.6</v>
      </c>
      <c r="AR86" s="343"/>
      <c r="AS86" s="302"/>
      <c r="AT86" s="343"/>
      <c r="AU86" s="339">
        <f t="shared" si="24"/>
        <v>49.6</v>
      </c>
      <c r="AV86" s="340">
        <v>49.7</v>
      </c>
      <c r="AW86" s="341"/>
      <c r="AX86" s="340"/>
      <c r="AY86" s="341"/>
      <c r="AZ86" s="342">
        <f>AV86-AW86-AX86-AY86</f>
        <v>49.7</v>
      </c>
      <c r="BA86" s="302">
        <v>49.7</v>
      </c>
      <c r="BB86" s="343"/>
      <c r="BC86" s="302"/>
      <c r="BD86" s="343"/>
      <c r="BE86" s="339">
        <f>BA86-BB86-BC86-BD86</f>
        <v>49.7</v>
      </c>
      <c r="BF86" s="302">
        <v>49.7</v>
      </c>
      <c r="BG86" s="343"/>
      <c r="BH86" s="302"/>
      <c r="BI86" s="343"/>
      <c r="BJ86" s="339">
        <f>BF86-BG86-BH86-BI86</f>
        <v>49.7</v>
      </c>
    </row>
    <row r="87" spans="1:62" ht="114.75" hidden="1" customHeight="1">
      <c r="A87" s="426" t="s">
        <v>443</v>
      </c>
      <c r="B87" s="274">
        <v>6813</v>
      </c>
      <c r="C87" s="275" t="s">
        <v>31</v>
      </c>
      <c r="D87" s="275" t="s">
        <v>39</v>
      </c>
      <c r="E87" s="275" t="s">
        <v>97</v>
      </c>
      <c r="F87" s="327"/>
      <c r="G87" s="327"/>
      <c r="H87" s="327"/>
      <c r="I87" s="348"/>
      <c r="J87" s="324"/>
      <c r="K87" s="324"/>
      <c r="L87" s="324"/>
      <c r="M87" s="275" t="s">
        <v>87</v>
      </c>
      <c r="N87" s="275"/>
      <c r="O87" s="275"/>
      <c r="P87" s="285" t="s">
        <v>98</v>
      </c>
      <c r="Q87" s="324"/>
      <c r="R87" s="324"/>
      <c r="S87" s="324"/>
      <c r="T87" s="324"/>
      <c r="U87" s="324"/>
      <c r="V87" s="324"/>
      <c r="W87" s="275" t="s">
        <v>99</v>
      </c>
      <c r="X87" s="275" t="s">
        <v>100</v>
      </c>
      <c r="Y87" s="275" t="s">
        <v>101</v>
      </c>
      <c r="Z87" s="275" t="s">
        <v>102</v>
      </c>
      <c r="AA87" s="275" t="s">
        <v>284</v>
      </c>
      <c r="AB87" s="275" t="s">
        <v>36</v>
      </c>
      <c r="AC87" s="324"/>
      <c r="AD87" s="280" t="s">
        <v>410</v>
      </c>
      <c r="AE87" s="280"/>
      <c r="AF87" s="280"/>
      <c r="AG87" s="282"/>
      <c r="AH87" s="282"/>
      <c r="AI87" s="282"/>
      <c r="AJ87" s="282"/>
      <c r="AK87" s="282"/>
      <c r="AL87" s="481"/>
      <c r="AM87" s="481"/>
      <c r="AN87" s="486"/>
      <c r="AO87" s="342">
        <f>AG87-AI87-AK87-AM87</f>
        <v>0</v>
      </c>
      <c r="AP87" s="270">
        <f t="shared" si="9"/>
        <v>0</v>
      </c>
      <c r="AQ87" s="281"/>
      <c r="AR87" s="267"/>
      <c r="AS87" s="267"/>
      <c r="AT87" s="310"/>
      <c r="AU87" s="339">
        <f t="shared" si="24"/>
        <v>0</v>
      </c>
      <c r="AV87" s="282"/>
      <c r="AW87" s="269"/>
      <c r="AX87" s="269"/>
      <c r="AY87" s="486"/>
      <c r="AZ87" s="342">
        <f>AV87-AW87-AX87-AY87</f>
        <v>0</v>
      </c>
      <c r="BA87" s="281"/>
      <c r="BB87" s="267"/>
      <c r="BC87" s="267"/>
      <c r="BD87" s="310"/>
      <c r="BE87" s="339">
        <f>BA87-BB87-BC87-BD87</f>
        <v>0</v>
      </c>
      <c r="BF87" s="281"/>
      <c r="BG87" s="267"/>
      <c r="BH87" s="267"/>
      <c r="BI87" s="310"/>
      <c r="BJ87" s="339">
        <f>BF87-BG87-BH87-BI87</f>
        <v>0</v>
      </c>
    </row>
    <row r="88" spans="1:62" s="241" customFormat="1" ht="108">
      <c r="A88" s="423" t="s">
        <v>473</v>
      </c>
      <c r="B88" s="232">
        <v>6900</v>
      </c>
      <c r="C88" s="233" t="s">
        <v>234</v>
      </c>
      <c r="D88" s="233" t="s">
        <v>234</v>
      </c>
      <c r="E88" s="233" t="s">
        <v>234</v>
      </c>
      <c r="F88" s="233" t="s">
        <v>234</v>
      </c>
      <c r="G88" s="233" t="s">
        <v>234</v>
      </c>
      <c r="H88" s="233" t="s">
        <v>234</v>
      </c>
      <c r="I88" s="233" t="s">
        <v>234</v>
      </c>
      <c r="J88" s="233" t="s">
        <v>234</v>
      </c>
      <c r="K88" s="233" t="s">
        <v>234</v>
      </c>
      <c r="L88" s="233" t="s">
        <v>234</v>
      </c>
      <c r="M88" s="233" t="s">
        <v>234</v>
      </c>
      <c r="N88" s="233" t="s">
        <v>234</v>
      </c>
      <c r="O88" s="233" t="s">
        <v>234</v>
      </c>
      <c r="P88" s="233" t="s">
        <v>234</v>
      </c>
      <c r="Q88" s="235" t="s">
        <v>234</v>
      </c>
      <c r="R88" s="235" t="s">
        <v>234</v>
      </c>
      <c r="S88" s="235" t="s">
        <v>234</v>
      </c>
      <c r="T88" s="235" t="s">
        <v>234</v>
      </c>
      <c r="U88" s="235" t="s">
        <v>234</v>
      </c>
      <c r="V88" s="235" t="s">
        <v>234</v>
      </c>
      <c r="W88" s="235" t="s">
        <v>234</v>
      </c>
      <c r="X88" s="233" t="s">
        <v>234</v>
      </c>
      <c r="Y88" s="233" t="s">
        <v>234</v>
      </c>
      <c r="Z88" s="233" t="s">
        <v>234</v>
      </c>
      <c r="AA88" s="233" t="s">
        <v>234</v>
      </c>
      <c r="AB88" s="233" t="s">
        <v>234</v>
      </c>
      <c r="AC88" s="233" t="s">
        <v>234</v>
      </c>
      <c r="AD88" s="236" t="s">
        <v>234</v>
      </c>
      <c r="AE88" s="236"/>
      <c r="AF88" s="236"/>
      <c r="AG88" s="239">
        <f t="shared" ref="AG88:AT88" si="25">AG89+AG93+AG97</f>
        <v>0</v>
      </c>
      <c r="AH88" s="239"/>
      <c r="AI88" s="239">
        <f t="shared" si="25"/>
        <v>0</v>
      </c>
      <c r="AJ88" s="239"/>
      <c r="AK88" s="239">
        <f t="shared" si="25"/>
        <v>0</v>
      </c>
      <c r="AL88" s="590"/>
      <c r="AM88" s="590">
        <f t="shared" si="25"/>
        <v>0</v>
      </c>
      <c r="AN88" s="590"/>
      <c r="AO88" s="240">
        <f>AO89+AO93+AO97</f>
        <v>0</v>
      </c>
      <c r="AP88" s="270">
        <f t="shared" si="9"/>
        <v>0</v>
      </c>
      <c r="AQ88" s="237">
        <f t="shared" si="25"/>
        <v>0</v>
      </c>
      <c r="AR88" s="237">
        <f t="shared" si="25"/>
        <v>0</v>
      </c>
      <c r="AS88" s="237">
        <f t="shared" si="25"/>
        <v>0</v>
      </c>
      <c r="AT88" s="459">
        <f t="shared" si="25"/>
        <v>0</v>
      </c>
      <c r="AU88" s="238">
        <f t="shared" ref="AU88:AZ88" si="26">AU89+AU93+AU97</f>
        <v>0</v>
      </c>
      <c r="AV88" s="239">
        <f t="shared" si="26"/>
        <v>0</v>
      </c>
      <c r="AW88" s="239">
        <f t="shared" si="26"/>
        <v>0</v>
      </c>
      <c r="AX88" s="239">
        <f t="shared" si="26"/>
        <v>0</v>
      </c>
      <c r="AY88" s="590">
        <f t="shared" si="26"/>
        <v>0</v>
      </c>
      <c r="AZ88" s="240">
        <f t="shared" si="26"/>
        <v>0</v>
      </c>
      <c r="BA88" s="237">
        <f t="shared" ref="BA88:BJ88" si="27">BA89+BA93+BA97</f>
        <v>0</v>
      </c>
      <c r="BB88" s="237">
        <f t="shared" si="27"/>
        <v>0</v>
      </c>
      <c r="BC88" s="237">
        <f t="shared" si="27"/>
        <v>0</v>
      </c>
      <c r="BD88" s="459">
        <f t="shared" si="27"/>
        <v>0</v>
      </c>
      <c r="BE88" s="238">
        <f t="shared" si="27"/>
        <v>0</v>
      </c>
      <c r="BF88" s="237">
        <f t="shared" si="27"/>
        <v>0</v>
      </c>
      <c r="BG88" s="237">
        <f t="shared" si="27"/>
        <v>0</v>
      </c>
      <c r="BH88" s="237">
        <f t="shared" si="27"/>
        <v>0</v>
      </c>
      <c r="BI88" s="459">
        <f t="shared" si="27"/>
        <v>0</v>
      </c>
      <c r="BJ88" s="238">
        <f t="shared" si="27"/>
        <v>0</v>
      </c>
    </row>
    <row r="89" spans="1:62" s="251" customFormat="1" ht="56.25" customHeight="1">
      <c r="A89" s="424" t="s">
        <v>474</v>
      </c>
      <c r="B89" s="243">
        <v>6901</v>
      </c>
      <c r="C89" s="244" t="s">
        <v>234</v>
      </c>
      <c r="D89" s="244" t="s">
        <v>234</v>
      </c>
      <c r="E89" s="244" t="s">
        <v>234</v>
      </c>
      <c r="F89" s="244" t="s">
        <v>234</v>
      </c>
      <c r="G89" s="244" t="s">
        <v>234</v>
      </c>
      <c r="H89" s="244" t="s">
        <v>234</v>
      </c>
      <c r="I89" s="244" t="s">
        <v>234</v>
      </c>
      <c r="J89" s="244" t="s">
        <v>234</v>
      </c>
      <c r="K89" s="244" t="s">
        <v>234</v>
      </c>
      <c r="L89" s="244" t="s">
        <v>234</v>
      </c>
      <c r="M89" s="244" t="s">
        <v>234</v>
      </c>
      <c r="N89" s="244" t="s">
        <v>234</v>
      </c>
      <c r="O89" s="244" t="s">
        <v>234</v>
      </c>
      <c r="P89" s="244" t="s">
        <v>234</v>
      </c>
      <c r="Q89" s="246" t="s">
        <v>234</v>
      </c>
      <c r="R89" s="246" t="s">
        <v>234</v>
      </c>
      <c r="S89" s="246" t="s">
        <v>234</v>
      </c>
      <c r="T89" s="246" t="s">
        <v>234</v>
      </c>
      <c r="U89" s="246" t="s">
        <v>234</v>
      </c>
      <c r="V89" s="246" t="s">
        <v>234</v>
      </c>
      <c r="W89" s="246" t="s">
        <v>234</v>
      </c>
      <c r="X89" s="244" t="s">
        <v>234</v>
      </c>
      <c r="Y89" s="244" t="s">
        <v>234</v>
      </c>
      <c r="Z89" s="244" t="s">
        <v>234</v>
      </c>
      <c r="AA89" s="244" t="s">
        <v>234</v>
      </c>
      <c r="AB89" s="244" t="s">
        <v>234</v>
      </c>
      <c r="AC89" s="244" t="s">
        <v>234</v>
      </c>
      <c r="AD89" s="247" t="s">
        <v>234</v>
      </c>
      <c r="AE89" s="247"/>
      <c r="AF89" s="247"/>
      <c r="AG89" s="250">
        <f t="shared" ref="AG89:AT89" si="28">AG91+AG92</f>
        <v>0</v>
      </c>
      <c r="AH89" s="250"/>
      <c r="AI89" s="250">
        <f t="shared" si="28"/>
        <v>0</v>
      </c>
      <c r="AJ89" s="250"/>
      <c r="AK89" s="250">
        <f t="shared" si="28"/>
        <v>0</v>
      </c>
      <c r="AL89" s="591"/>
      <c r="AM89" s="591">
        <f t="shared" si="28"/>
        <v>0</v>
      </c>
      <c r="AN89" s="591"/>
      <c r="AO89" s="326">
        <f>AO91+AO92</f>
        <v>0</v>
      </c>
      <c r="AP89" s="270">
        <f t="shared" si="9"/>
        <v>0</v>
      </c>
      <c r="AQ89" s="248">
        <f t="shared" si="28"/>
        <v>0</v>
      </c>
      <c r="AR89" s="248">
        <f t="shared" si="28"/>
        <v>0</v>
      </c>
      <c r="AS89" s="248">
        <f t="shared" si="28"/>
        <v>0</v>
      </c>
      <c r="AT89" s="438">
        <f t="shared" si="28"/>
        <v>0</v>
      </c>
      <c r="AU89" s="249">
        <f t="shared" ref="AU89:AZ89" si="29">AU91+AU92</f>
        <v>0</v>
      </c>
      <c r="AV89" s="250">
        <f t="shared" si="29"/>
        <v>0</v>
      </c>
      <c r="AW89" s="250">
        <f t="shared" si="29"/>
        <v>0</v>
      </c>
      <c r="AX89" s="250">
        <f t="shared" si="29"/>
        <v>0</v>
      </c>
      <c r="AY89" s="591">
        <f t="shared" si="29"/>
        <v>0</v>
      </c>
      <c r="AZ89" s="326">
        <f t="shared" si="29"/>
        <v>0</v>
      </c>
      <c r="BA89" s="248">
        <f t="shared" ref="BA89:BJ89" si="30">BA91+BA92</f>
        <v>0</v>
      </c>
      <c r="BB89" s="248">
        <f t="shared" si="30"/>
        <v>0</v>
      </c>
      <c r="BC89" s="248">
        <f t="shared" si="30"/>
        <v>0</v>
      </c>
      <c r="BD89" s="438">
        <f t="shared" si="30"/>
        <v>0</v>
      </c>
      <c r="BE89" s="249">
        <f t="shared" si="30"/>
        <v>0</v>
      </c>
      <c r="BF89" s="248">
        <f t="shared" si="30"/>
        <v>0</v>
      </c>
      <c r="BG89" s="248">
        <f t="shared" si="30"/>
        <v>0</v>
      </c>
      <c r="BH89" s="248">
        <f t="shared" si="30"/>
        <v>0</v>
      </c>
      <c r="BI89" s="438">
        <f t="shared" si="30"/>
        <v>0</v>
      </c>
      <c r="BJ89" s="249">
        <f t="shared" si="30"/>
        <v>0</v>
      </c>
    </row>
    <row r="90" spans="1:62" ht="136.5" hidden="1" customHeight="1">
      <c r="A90" s="425" t="s">
        <v>415</v>
      </c>
      <c r="B90" s="253"/>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7"/>
      <c r="AE90" s="257"/>
      <c r="AF90" s="257"/>
      <c r="AG90" s="260"/>
      <c r="AH90" s="439"/>
      <c r="AI90" s="439"/>
      <c r="AJ90" s="439"/>
      <c r="AK90" s="439"/>
      <c r="AL90" s="439"/>
      <c r="AM90" s="439"/>
      <c r="AN90" s="439"/>
      <c r="AO90" s="261"/>
      <c r="AP90" s="270">
        <f t="shared" si="9"/>
        <v>0</v>
      </c>
      <c r="AQ90" s="307"/>
      <c r="AR90" s="307"/>
      <c r="AS90" s="307"/>
      <c r="AT90" s="307"/>
      <c r="AU90" s="259"/>
      <c r="AV90" s="439"/>
      <c r="AW90" s="439"/>
      <c r="AX90" s="439"/>
      <c r="AY90" s="439"/>
      <c r="AZ90" s="261"/>
      <c r="BA90" s="307"/>
      <c r="BB90" s="307"/>
      <c r="BC90" s="307"/>
      <c r="BD90" s="307"/>
      <c r="BE90" s="259"/>
      <c r="BF90" s="307"/>
      <c r="BG90" s="307"/>
      <c r="BH90" s="307"/>
      <c r="BI90" s="307"/>
      <c r="BJ90" s="259"/>
    </row>
    <row r="91" spans="1:62" ht="12.75" hidden="1" customHeight="1">
      <c r="A91" s="432" t="s">
        <v>416</v>
      </c>
      <c r="B91" s="271">
        <v>6902</v>
      </c>
      <c r="C91" s="327"/>
      <c r="D91" s="327"/>
      <c r="E91" s="327"/>
      <c r="F91" s="327"/>
      <c r="G91" s="327"/>
      <c r="H91" s="327"/>
      <c r="I91" s="327"/>
      <c r="J91" s="327"/>
      <c r="K91" s="327"/>
      <c r="L91" s="327"/>
      <c r="M91" s="327"/>
      <c r="N91" s="327"/>
      <c r="O91" s="327"/>
      <c r="P91" s="327"/>
      <c r="Q91" s="327"/>
      <c r="R91" s="327"/>
      <c r="S91" s="327"/>
      <c r="T91" s="327"/>
      <c r="U91" s="327"/>
      <c r="V91" s="327"/>
      <c r="W91" s="327"/>
      <c r="X91" s="327"/>
      <c r="Y91" s="327"/>
      <c r="Z91" s="327"/>
      <c r="AA91" s="327"/>
      <c r="AB91" s="327"/>
      <c r="AC91" s="327"/>
      <c r="AD91" s="265"/>
      <c r="AE91" s="265"/>
      <c r="AF91" s="265"/>
      <c r="AG91" s="269"/>
      <c r="AH91" s="486"/>
      <c r="AI91" s="486"/>
      <c r="AJ91" s="486"/>
      <c r="AK91" s="486"/>
      <c r="AL91" s="486"/>
      <c r="AM91" s="486"/>
      <c r="AN91" s="486"/>
      <c r="AO91" s="270"/>
      <c r="AP91" s="270">
        <f t="shared" si="9"/>
        <v>0</v>
      </c>
      <c r="AQ91" s="310"/>
      <c r="AR91" s="310"/>
      <c r="AS91" s="310"/>
      <c r="AT91" s="310"/>
      <c r="AU91" s="268"/>
      <c r="AV91" s="486"/>
      <c r="AW91" s="486"/>
      <c r="AX91" s="486"/>
      <c r="AY91" s="486"/>
      <c r="AZ91" s="270"/>
      <c r="BA91" s="310"/>
      <c r="BB91" s="310"/>
      <c r="BC91" s="310"/>
      <c r="BD91" s="310"/>
      <c r="BE91" s="268"/>
      <c r="BF91" s="310"/>
      <c r="BG91" s="310"/>
      <c r="BH91" s="310"/>
      <c r="BI91" s="310"/>
      <c r="BJ91" s="268"/>
    </row>
    <row r="92" spans="1:62" ht="12.75" hidden="1" customHeight="1">
      <c r="A92" s="426" t="s">
        <v>416</v>
      </c>
      <c r="B92" s="274">
        <v>6903</v>
      </c>
      <c r="C92" s="324"/>
      <c r="D92" s="324"/>
      <c r="E92" s="324"/>
      <c r="F92" s="324"/>
      <c r="G92" s="324"/>
      <c r="H92" s="324"/>
      <c r="I92" s="324"/>
      <c r="J92" s="324"/>
      <c r="K92" s="324"/>
      <c r="L92" s="324"/>
      <c r="M92" s="324"/>
      <c r="N92" s="324"/>
      <c r="O92" s="324"/>
      <c r="P92" s="324"/>
      <c r="Q92" s="324"/>
      <c r="R92" s="324"/>
      <c r="S92" s="324"/>
      <c r="T92" s="324"/>
      <c r="U92" s="324"/>
      <c r="V92" s="324"/>
      <c r="W92" s="324"/>
      <c r="X92" s="324"/>
      <c r="Y92" s="324"/>
      <c r="Z92" s="324"/>
      <c r="AA92" s="324"/>
      <c r="AB92" s="324"/>
      <c r="AC92" s="324"/>
      <c r="AD92" s="280"/>
      <c r="AE92" s="280"/>
      <c r="AF92" s="280"/>
      <c r="AG92" s="282"/>
      <c r="AH92" s="282"/>
      <c r="AI92" s="282"/>
      <c r="AJ92" s="282"/>
      <c r="AK92" s="282"/>
      <c r="AL92" s="481"/>
      <c r="AM92" s="481"/>
      <c r="AN92" s="481"/>
      <c r="AO92" s="316"/>
      <c r="AP92" s="270">
        <f t="shared" ref="AP92:AP128" si="31">AH92-AJ92-AL92</f>
        <v>0</v>
      </c>
      <c r="AQ92" s="281"/>
      <c r="AR92" s="267"/>
      <c r="AS92" s="267"/>
      <c r="AT92" s="267"/>
      <c r="AU92" s="268"/>
      <c r="AV92" s="282"/>
      <c r="AW92" s="269"/>
      <c r="AX92" s="269"/>
      <c r="AY92" s="269"/>
      <c r="AZ92" s="270"/>
      <c r="BA92" s="281"/>
      <c r="BB92" s="267"/>
      <c r="BC92" s="267"/>
      <c r="BD92" s="267"/>
      <c r="BE92" s="268"/>
      <c r="BF92" s="281"/>
      <c r="BG92" s="267"/>
      <c r="BH92" s="267"/>
      <c r="BI92" s="267"/>
      <c r="BJ92" s="268"/>
    </row>
    <row r="93" spans="1:62" s="251" customFormat="1" ht="91.5" customHeight="1">
      <c r="A93" s="424" t="s">
        <v>197</v>
      </c>
      <c r="B93" s="243">
        <v>7000</v>
      </c>
      <c r="C93" s="244" t="s">
        <v>234</v>
      </c>
      <c r="D93" s="244" t="s">
        <v>234</v>
      </c>
      <c r="E93" s="244" t="s">
        <v>234</v>
      </c>
      <c r="F93" s="244" t="s">
        <v>234</v>
      </c>
      <c r="G93" s="244" t="s">
        <v>234</v>
      </c>
      <c r="H93" s="244" t="s">
        <v>234</v>
      </c>
      <c r="I93" s="244" t="s">
        <v>234</v>
      </c>
      <c r="J93" s="244" t="s">
        <v>234</v>
      </c>
      <c r="K93" s="244" t="s">
        <v>234</v>
      </c>
      <c r="L93" s="244" t="s">
        <v>234</v>
      </c>
      <c r="M93" s="244" t="s">
        <v>234</v>
      </c>
      <c r="N93" s="244" t="s">
        <v>234</v>
      </c>
      <c r="O93" s="244" t="s">
        <v>234</v>
      </c>
      <c r="P93" s="244" t="s">
        <v>234</v>
      </c>
      <c r="Q93" s="246" t="s">
        <v>234</v>
      </c>
      <c r="R93" s="246" t="s">
        <v>234</v>
      </c>
      <c r="S93" s="246" t="s">
        <v>234</v>
      </c>
      <c r="T93" s="246" t="s">
        <v>234</v>
      </c>
      <c r="U93" s="246" t="s">
        <v>234</v>
      </c>
      <c r="V93" s="246" t="s">
        <v>234</v>
      </c>
      <c r="W93" s="246" t="s">
        <v>234</v>
      </c>
      <c r="X93" s="244" t="s">
        <v>234</v>
      </c>
      <c r="Y93" s="244" t="s">
        <v>234</v>
      </c>
      <c r="Z93" s="244" t="s">
        <v>234</v>
      </c>
      <c r="AA93" s="244" t="s">
        <v>234</v>
      </c>
      <c r="AB93" s="244" t="s">
        <v>234</v>
      </c>
      <c r="AC93" s="244" t="s">
        <v>234</v>
      </c>
      <c r="AD93" s="247" t="s">
        <v>234</v>
      </c>
      <c r="AE93" s="247"/>
      <c r="AF93" s="247"/>
      <c r="AG93" s="250">
        <f t="shared" ref="AG93:AT93" si="32">AG95+AG96</f>
        <v>0</v>
      </c>
      <c r="AH93" s="250"/>
      <c r="AI93" s="250">
        <f t="shared" si="32"/>
        <v>0</v>
      </c>
      <c r="AJ93" s="250"/>
      <c r="AK93" s="250">
        <f t="shared" si="32"/>
        <v>0</v>
      </c>
      <c r="AL93" s="591"/>
      <c r="AM93" s="591">
        <f t="shared" si="32"/>
        <v>0</v>
      </c>
      <c r="AN93" s="591"/>
      <c r="AO93" s="326">
        <f>AO95+AO96</f>
        <v>0</v>
      </c>
      <c r="AP93" s="270">
        <f t="shared" si="31"/>
        <v>0</v>
      </c>
      <c r="AQ93" s="248">
        <f t="shared" si="32"/>
        <v>0</v>
      </c>
      <c r="AR93" s="248">
        <f t="shared" si="32"/>
        <v>0</v>
      </c>
      <c r="AS93" s="248">
        <f t="shared" si="32"/>
        <v>0</v>
      </c>
      <c r="AT93" s="248">
        <f t="shared" si="32"/>
        <v>0</v>
      </c>
      <c r="AU93" s="249">
        <f t="shared" ref="AU93:AZ93" si="33">AU95+AU96</f>
        <v>0</v>
      </c>
      <c r="AV93" s="250">
        <f t="shared" si="33"/>
        <v>0</v>
      </c>
      <c r="AW93" s="250">
        <f t="shared" si="33"/>
        <v>0</v>
      </c>
      <c r="AX93" s="250">
        <f t="shared" si="33"/>
        <v>0</v>
      </c>
      <c r="AY93" s="250">
        <f t="shared" si="33"/>
        <v>0</v>
      </c>
      <c r="AZ93" s="326">
        <f t="shared" si="33"/>
        <v>0</v>
      </c>
      <c r="BA93" s="248">
        <f t="shared" ref="BA93:BJ93" si="34">BA95+BA96</f>
        <v>0</v>
      </c>
      <c r="BB93" s="248">
        <f t="shared" si="34"/>
        <v>0</v>
      </c>
      <c r="BC93" s="248">
        <f t="shared" si="34"/>
        <v>0</v>
      </c>
      <c r="BD93" s="248">
        <f t="shared" si="34"/>
        <v>0</v>
      </c>
      <c r="BE93" s="249">
        <f t="shared" si="34"/>
        <v>0</v>
      </c>
      <c r="BF93" s="248">
        <f t="shared" si="34"/>
        <v>0</v>
      </c>
      <c r="BG93" s="248">
        <f t="shared" si="34"/>
        <v>0</v>
      </c>
      <c r="BH93" s="248">
        <f t="shared" si="34"/>
        <v>0</v>
      </c>
      <c r="BI93" s="248">
        <f t="shared" si="34"/>
        <v>0</v>
      </c>
      <c r="BJ93" s="249">
        <f t="shared" si="34"/>
        <v>0</v>
      </c>
    </row>
    <row r="94" spans="1:62" ht="12.75" hidden="1" customHeight="1">
      <c r="A94" s="425" t="s">
        <v>415</v>
      </c>
      <c r="B94" s="253"/>
      <c r="C94" s="254"/>
      <c r="D94" s="254"/>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7"/>
      <c r="AE94" s="257"/>
      <c r="AF94" s="257"/>
      <c r="AG94" s="260"/>
      <c r="AH94" s="439"/>
      <c r="AI94" s="439"/>
      <c r="AJ94" s="439"/>
      <c r="AK94" s="439"/>
      <c r="AL94" s="439"/>
      <c r="AM94" s="439"/>
      <c r="AN94" s="439"/>
      <c r="AO94" s="587"/>
      <c r="AP94" s="270">
        <f t="shared" si="31"/>
        <v>0</v>
      </c>
      <c r="AQ94" s="307"/>
      <c r="AR94" s="307"/>
      <c r="AS94" s="307"/>
      <c r="AT94" s="307"/>
      <c r="AU94" s="308"/>
      <c r="AV94" s="439"/>
      <c r="AW94" s="439"/>
      <c r="AX94" s="439"/>
      <c r="AY94" s="439"/>
      <c r="AZ94" s="587"/>
      <c r="BA94" s="307"/>
      <c r="BB94" s="307"/>
      <c r="BC94" s="307"/>
      <c r="BD94" s="307"/>
      <c r="BE94" s="308"/>
      <c r="BF94" s="307"/>
      <c r="BG94" s="307"/>
      <c r="BH94" s="307"/>
      <c r="BI94" s="307"/>
      <c r="BJ94" s="308"/>
    </row>
    <row r="95" spans="1:62" ht="14.25" hidden="1" customHeight="1">
      <c r="A95" s="432" t="s">
        <v>416</v>
      </c>
      <c r="B95" s="271">
        <v>7100</v>
      </c>
      <c r="C95" s="327"/>
      <c r="D95" s="327"/>
      <c r="E95" s="327"/>
      <c r="F95" s="327"/>
      <c r="G95" s="327"/>
      <c r="H95" s="327"/>
      <c r="I95" s="327"/>
      <c r="J95" s="327"/>
      <c r="K95" s="327"/>
      <c r="L95" s="327"/>
      <c r="M95" s="327"/>
      <c r="N95" s="327"/>
      <c r="O95" s="327"/>
      <c r="P95" s="327"/>
      <c r="Q95" s="327"/>
      <c r="R95" s="327"/>
      <c r="S95" s="327"/>
      <c r="T95" s="327"/>
      <c r="U95" s="327"/>
      <c r="V95" s="327"/>
      <c r="W95" s="327"/>
      <c r="X95" s="327"/>
      <c r="Y95" s="327"/>
      <c r="Z95" s="327"/>
      <c r="AA95" s="327"/>
      <c r="AB95" s="327"/>
      <c r="AC95" s="327"/>
      <c r="AD95" s="265"/>
      <c r="AE95" s="265"/>
      <c r="AF95" s="265"/>
      <c r="AG95" s="269"/>
      <c r="AH95" s="486"/>
      <c r="AI95" s="486"/>
      <c r="AJ95" s="486"/>
      <c r="AK95" s="486"/>
      <c r="AL95" s="486"/>
      <c r="AM95" s="486"/>
      <c r="AN95" s="486"/>
      <c r="AO95" s="588"/>
      <c r="AP95" s="270">
        <f t="shared" si="31"/>
        <v>0</v>
      </c>
      <c r="AQ95" s="310"/>
      <c r="AR95" s="310"/>
      <c r="AS95" s="310"/>
      <c r="AT95" s="310"/>
      <c r="AU95" s="311"/>
      <c r="AV95" s="486"/>
      <c r="AW95" s="486"/>
      <c r="AX95" s="486"/>
      <c r="AY95" s="486"/>
      <c r="AZ95" s="588"/>
      <c r="BA95" s="310"/>
      <c r="BB95" s="310"/>
      <c r="BC95" s="310"/>
      <c r="BD95" s="310"/>
      <c r="BE95" s="311"/>
      <c r="BF95" s="310"/>
      <c r="BG95" s="310"/>
      <c r="BH95" s="310"/>
      <c r="BI95" s="310"/>
      <c r="BJ95" s="311"/>
    </row>
    <row r="96" spans="1:62" ht="12.75" hidden="1" customHeight="1">
      <c r="A96" s="426" t="s">
        <v>416</v>
      </c>
      <c r="B96" s="274">
        <v>7101</v>
      </c>
      <c r="C96" s="324"/>
      <c r="D96" s="324"/>
      <c r="E96" s="324"/>
      <c r="F96" s="324"/>
      <c r="G96" s="324"/>
      <c r="H96" s="324"/>
      <c r="I96" s="324"/>
      <c r="J96" s="324"/>
      <c r="K96" s="324"/>
      <c r="L96" s="324"/>
      <c r="M96" s="324"/>
      <c r="N96" s="324"/>
      <c r="O96" s="324"/>
      <c r="P96" s="324"/>
      <c r="Q96" s="324"/>
      <c r="R96" s="324"/>
      <c r="S96" s="324"/>
      <c r="T96" s="324"/>
      <c r="U96" s="324"/>
      <c r="V96" s="324"/>
      <c r="W96" s="324"/>
      <c r="X96" s="324"/>
      <c r="Y96" s="324"/>
      <c r="Z96" s="324"/>
      <c r="AA96" s="324"/>
      <c r="AB96" s="324"/>
      <c r="AC96" s="324"/>
      <c r="AD96" s="280"/>
      <c r="AE96" s="280"/>
      <c r="AF96" s="280"/>
      <c r="AG96" s="282"/>
      <c r="AH96" s="282"/>
      <c r="AI96" s="282"/>
      <c r="AJ96" s="282"/>
      <c r="AK96" s="282"/>
      <c r="AL96" s="282"/>
      <c r="AM96" s="282"/>
      <c r="AN96" s="282"/>
      <c r="AO96" s="316"/>
      <c r="AP96" s="270">
        <f t="shared" si="31"/>
        <v>0</v>
      </c>
      <c r="AQ96" s="281"/>
      <c r="AR96" s="267"/>
      <c r="AS96" s="267"/>
      <c r="AT96" s="267"/>
      <c r="AU96" s="268"/>
      <c r="AV96" s="282"/>
      <c r="AW96" s="269"/>
      <c r="AX96" s="269"/>
      <c r="AY96" s="269"/>
      <c r="AZ96" s="270"/>
      <c r="BA96" s="281"/>
      <c r="BB96" s="267"/>
      <c r="BC96" s="267"/>
      <c r="BD96" s="267"/>
      <c r="BE96" s="268"/>
      <c r="BF96" s="281"/>
      <c r="BG96" s="267"/>
      <c r="BH96" s="267"/>
      <c r="BI96" s="267"/>
      <c r="BJ96" s="268"/>
    </row>
    <row r="97" spans="1:62" s="251" customFormat="1" ht="77.25" customHeight="1">
      <c r="A97" s="424" t="s">
        <v>198</v>
      </c>
      <c r="B97" s="243">
        <v>7200</v>
      </c>
      <c r="C97" s="244" t="s">
        <v>234</v>
      </c>
      <c r="D97" s="244" t="s">
        <v>234</v>
      </c>
      <c r="E97" s="244" t="s">
        <v>234</v>
      </c>
      <c r="F97" s="244" t="s">
        <v>234</v>
      </c>
      <c r="G97" s="244" t="s">
        <v>234</v>
      </c>
      <c r="H97" s="244" t="s">
        <v>234</v>
      </c>
      <c r="I97" s="244" t="s">
        <v>234</v>
      </c>
      <c r="J97" s="244" t="s">
        <v>234</v>
      </c>
      <c r="K97" s="244" t="s">
        <v>234</v>
      </c>
      <c r="L97" s="244" t="s">
        <v>234</v>
      </c>
      <c r="M97" s="244" t="s">
        <v>234</v>
      </c>
      <c r="N97" s="244" t="s">
        <v>234</v>
      </c>
      <c r="O97" s="244" t="s">
        <v>234</v>
      </c>
      <c r="P97" s="244" t="s">
        <v>234</v>
      </c>
      <c r="Q97" s="246" t="s">
        <v>234</v>
      </c>
      <c r="R97" s="246" t="s">
        <v>234</v>
      </c>
      <c r="S97" s="246" t="s">
        <v>234</v>
      </c>
      <c r="T97" s="246" t="s">
        <v>234</v>
      </c>
      <c r="U97" s="246" t="s">
        <v>234</v>
      </c>
      <c r="V97" s="246" t="s">
        <v>234</v>
      </c>
      <c r="W97" s="246" t="s">
        <v>234</v>
      </c>
      <c r="X97" s="244" t="s">
        <v>234</v>
      </c>
      <c r="Y97" s="244" t="s">
        <v>234</v>
      </c>
      <c r="Z97" s="244" t="s">
        <v>234</v>
      </c>
      <c r="AA97" s="244" t="s">
        <v>234</v>
      </c>
      <c r="AB97" s="244" t="s">
        <v>234</v>
      </c>
      <c r="AC97" s="244" t="s">
        <v>234</v>
      </c>
      <c r="AD97" s="247" t="s">
        <v>234</v>
      </c>
      <c r="AE97" s="247"/>
      <c r="AF97" s="247"/>
      <c r="AG97" s="250">
        <f t="shared" ref="AG97:AT97" si="35">AG99+AG100</f>
        <v>0</v>
      </c>
      <c r="AH97" s="250"/>
      <c r="AI97" s="250">
        <f t="shared" si="35"/>
        <v>0</v>
      </c>
      <c r="AJ97" s="250"/>
      <c r="AK97" s="250">
        <f t="shared" si="35"/>
        <v>0</v>
      </c>
      <c r="AL97" s="250"/>
      <c r="AM97" s="250">
        <f t="shared" si="35"/>
        <v>0</v>
      </c>
      <c r="AN97" s="250"/>
      <c r="AO97" s="326">
        <f>AO99+AO100</f>
        <v>0</v>
      </c>
      <c r="AP97" s="270">
        <f t="shared" si="31"/>
        <v>0</v>
      </c>
      <c r="AQ97" s="248">
        <f t="shared" si="35"/>
        <v>0</v>
      </c>
      <c r="AR97" s="248">
        <f t="shared" si="35"/>
        <v>0</v>
      </c>
      <c r="AS97" s="248">
        <f t="shared" si="35"/>
        <v>0</v>
      </c>
      <c r="AT97" s="248">
        <f t="shared" si="35"/>
        <v>0</v>
      </c>
      <c r="AU97" s="249">
        <f t="shared" ref="AU97:AZ97" si="36">AU99+AU100</f>
        <v>0</v>
      </c>
      <c r="AV97" s="250">
        <f t="shared" si="36"/>
        <v>0</v>
      </c>
      <c r="AW97" s="250">
        <f t="shared" si="36"/>
        <v>0</v>
      </c>
      <c r="AX97" s="250">
        <f t="shared" si="36"/>
        <v>0</v>
      </c>
      <c r="AY97" s="250">
        <f t="shared" si="36"/>
        <v>0</v>
      </c>
      <c r="AZ97" s="326">
        <f t="shared" si="36"/>
        <v>0</v>
      </c>
      <c r="BA97" s="248">
        <f t="shared" ref="BA97:BJ97" si="37">BA99+BA100</f>
        <v>0</v>
      </c>
      <c r="BB97" s="248">
        <f t="shared" si="37"/>
        <v>0</v>
      </c>
      <c r="BC97" s="248">
        <f t="shared" si="37"/>
        <v>0</v>
      </c>
      <c r="BD97" s="248">
        <f t="shared" si="37"/>
        <v>0</v>
      </c>
      <c r="BE97" s="249">
        <f t="shared" si="37"/>
        <v>0</v>
      </c>
      <c r="BF97" s="248">
        <f t="shared" si="37"/>
        <v>0</v>
      </c>
      <c r="BG97" s="248">
        <f t="shared" si="37"/>
        <v>0</v>
      </c>
      <c r="BH97" s="248">
        <f t="shared" si="37"/>
        <v>0</v>
      </c>
      <c r="BI97" s="248">
        <f t="shared" si="37"/>
        <v>0</v>
      </c>
      <c r="BJ97" s="249">
        <f t="shared" si="37"/>
        <v>0</v>
      </c>
    </row>
    <row r="98" spans="1:62" ht="136.5" hidden="1" customHeight="1">
      <c r="A98" s="425" t="s">
        <v>415</v>
      </c>
      <c r="B98" s="253"/>
      <c r="C98" s="254"/>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4"/>
      <c r="AC98" s="254"/>
      <c r="AD98" s="257"/>
      <c r="AE98" s="257"/>
      <c r="AF98" s="257"/>
      <c r="AG98" s="260"/>
      <c r="AH98" s="439"/>
      <c r="AI98" s="439"/>
      <c r="AJ98" s="439"/>
      <c r="AK98" s="439"/>
      <c r="AL98" s="439"/>
      <c r="AM98" s="439"/>
      <c r="AN98" s="439"/>
      <c r="AO98" s="587"/>
      <c r="AP98" s="270">
        <f t="shared" si="31"/>
        <v>0</v>
      </c>
      <c r="AQ98" s="307"/>
      <c r="AR98" s="307"/>
      <c r="AS98" s="307"/>
      <c r="AT98" s="307"/>
      <c r="AU98" s="308"/>
      <c r="AV98" s="439"/>
      <c r="AW98" s="439"/>
      <c r="AX98" s="439"/>
      <c r="AY98" s="439"/>
      <c r="AZ98" s="587"/>
      <c r="BA98" s="307"/>
      <c r="BB98" s="307"/>
      <c r="BC98" s="307"/>
      <c r="BD98" s="307"/>
      <c r="BE98" s="308"/>
      <c r="BF98" s="307"/>
      <c r="BG98" s="307"/>
      <c r="BH98" s="307"/>
      <c r="BI98" s="307"/>
      <c r="BJ98" s="308"/>
    </row>
    <row r="99" spans="1:62" ht="12.75" hidden="1" customHeight="1">
      <c r="A99" s="432" t="s">
        <v>416</v>
      </c>
      <c r="B99" s="271"/>
      <c r="C99" s="327"/>
      <c r="D99" s="327"/>
      <c r="E99" s="327"/>
      <c r="F99" s="327"/>
      <c r="G99" s="327"/>
      <c r="H99" s="327"/>
      <c r="I99" s="327"/>
      <c r="J99" s="327"/>
      <c r="K99" s="327"/>
      <c r="L99" s="327"/>
      <c r="M99" s="327"/>
      <c r="N99" s="327"/>
      <c r="O99" s="327"/>
      <c r="P99" s="327"/>
      <c r="Q99" s="327"/>
      <c r="R99" s="327"/>
      <c r="S99" s="327"/>
      <c r="T99" s="327"/>
      <c r="U99" s="327"/>
      <c r="V99" s="327"/>
      <c r="W99" s="327"/>
      <c r="X99" s="327"/>
      <c r="Y99" s="327"/>
      <c r="Z99" s="327"/>
      <c r="AA99" s="327"/>
      <c r="AB99" s="327"/>
      <c r="AC99" s="327"/>
      <c r="AD99" s="265"/>
      <c r="AE99" s="265"/>
      <c r="AF99" s="265"/>
      <c r="AG99" s="269"/>
      <c r="AH99" s="486"/>
      <c r="AI99" s="486"/>
      <c r="AJ99" s="486"/>
      <c r="AK99" s="486"/>
      <c r="AL99" s="486"/>
      <c r="AM99" s="486"/>
      <c r="AN99" s="486"/>
      <c r="AO99" s="588"/>
      <c r="AP99" s="270">
        <f t="shared" si="31"/>
        <v>0</v>
      </c>
      <c r="AQ99" s="310"/>
      <c r="AR99" s="310"/>
      <c r="AS99" s="310"/>
      <c r="AT99" s="310"/>
      <c r="AU99" s="311"/>
      <c r="AV99" s="486"/>
      <c r="AW99" s="486"/>
      <c r="AX99" s="486"/>
      <c r="AY99" s="486"/>
      <c r="AZ99" s="588"/>
      <c r="BA99" s="310"/>
      <c r="BB99" s="310"/>
      <c r="BC99" s="310"/>
      <c r="BD99" s="310"/>
      <c r="BE99" s="311"/>
      <c r="BF99" s="310"/>
      <c r="BG99" s="310"/>
      <c r="BH99" s="310"/>
      <c r="BI99" s="310"/>
      <c r="BJ99" s="311"/>
    </row>
    <row r="100" spans="1:62" ht="12.75" hidden="1" customHeight="1">
      <c r="A100" s="426" t="s">
        <v>416</v>
      </c>
      <c r="B100" s="274"/>
      <c r="C100" s="324"/>
      <c r="D100" s="324"/>
      <c r="E100" s="324"/>
      <c r="F100" s="324"/>
      <c r="G100" s="324"/>
      <c r="H100" s="324"/>
      <c r="I100" s="324"/>
      <c r="J100" s="324"/>
      <c r="K100" s="324"/>
      <c r="L100" s="324"/>
      <c r="M100" s="324"/>
      <c r="N100" s="324"/>
      <c r="O100" s="324"/>
      <c r="P100" s="324"/>
      <c r="Q100" s="324"/>
      <c r="R100" s="324"/>
      <c r="S100" s="324"/>
      <c r="T100" s="324"/>
      <c r="U100" s="324"/>
      <c r="V100" s="324"/>
      <c r="W100" s="324"/>
      <c r="X100" s="324"/>
      <c r="Y100" s="324"/>
      <c r="Z100" s="324"/>
      <c r="AA100" s="324"/>
      <c r="AB100" s="324"/>
      <c r="AC100" s="324"/>
      <c r="AD100" s="280"/>
      <c r="AE100" s="280"/>
      <c r="AF100" s="280"/>
      <c r="AG100" s="282"/>
      <c r="AH100" s="282"/>
      <c r="AI100" s="282"/>
      <c r="AJ100" s="282"/>
      <c r="AK100" s="282"/>
      <c r="AL100" s="282"/>
      <c r="AM100" s="282"/>
      <c r="AN100" s="282"/>
      <c r="AO100" s="316"/>
      <c r="AP100" s="270">
        <f t="shared" si="31"/>
        <v>0</v>
      </c>
      <c r="AQ100" s="281"/>
      <c r="AR100" s="267"/>
      <c r="AS100" s="267"/>
      <c r="AT100" s="267"/>
      <c r="AU100" s="268"/>
      <c r="AV100" s="282"/>
      <c r="AW100" s="269"/>
      <c r="AX100" s="269"/>
      <c r="AY100" s="269"/>
      <c r="AZ100" s="270"/>
      <c r="BA100" s="281"/>
      <c r="BB100" s="267"/>
      <c r="BC100" s="267"/>
      <c r="BD100" s="267"/>
      <c r="BE100" s="268"/>
      <c r="BF100" s="281"/>
      <c r="BG100" s="267"/>
      <c r="BH100" s="267"/>
      <c r="BI100" s="267"/>
      <c r="BJ100" s="268"/>
    </row>
    <row r="101" spans="1:62" s="241" customFormat="1" ht="81" customHeight="1">
      <c r="A101" s="423" t="s">
        <v>203</v>
      </c>
      <c r="B101" s="232">
        <v>7300</v>
      </c>
      <c r="C101" s="233" t="s">
        <v>234</v>
      </c>
      <c r="D101" s="233" t="s">
        <v>234</v>
      </c>
      <c r="E101" s="233" t="s">
        <v>234</v>
      </c>
      <c r="F101" s="233" t="s">
        <v>234</v>
      </c>
      <c r="G101" s="233" t="s">
        <v>234</v>
      </c>
      <c r="H101" s="233" t="s">
        <v>234</v>
      </c>
      <c r="I101" s="233" t="s">
        <v>234</v>
      </c>
      <c r="J101" s="233" t="s">
        <v>234</v>
      </c>
      <c r="K101" s="233" t="s">
        <v>234</v>
      </c>
      <c r="L101" s="233" t="s">
        <v>234</v>
      </c>
      <c r="M101" s="233" t="s">
        <v>234</v>
      </c>
      <c r="N101" s="233" t="s">
        <v>234</v>
      </c>
      <c r="O101" s="233" t="s">
        <v>234</v>
      </c>
      <c r="P101" s="233" t="s">
        <v>234</v>
      </c>
      <c r="Q101" s="235" t="s">
        <v>234</v>
      </c>
      <c r="R101" s="235" t="s">
        <v>234</v>
      </c>
      <c r="S101" s="235" t="s">
        <v>234</v>
      </c>
      <c r="T101" s="235" t="s">
        <v>234</v>
      </c>
      <c r="U101" s="235" t="s">
        <v>234</v>
      </c>
      <c r="V101" s="235" t="s">
        <v>234</v>
      </c>
      <c r="W101" s="235" t="s">
        <v>234</v>
      </c>
      <c r="X101" s="233" t="s">
        <v>234</v>
      </c>
      <c r="Y101" s="233" t="s">
        <v>234</v>
      </c>
      <c r="Z101" s="233" t="s">
        <v>234</v>
      </c>
      <c r="AA101" s="233" t="s">
        <v>234</v>
      </c>
      <c r="AB101" s="233" t="s">
        <v>234</v>
      </c>
      <c r="AC101" s="233" t="s">
        <v>234</v>
      </c>
      <c r="AD101" s="236" t="s">
        <v>234</v>
      </c>
      <c r="AE101" s="236"/>
      <c r="AF101" s="236"/>
      <c r="AG101" s="239">
        <f t="shared" ref="AG101:AT101" si="38">AG102+AG112</f>
        <v>98.2</v>
      </c>
      <c r="AH101" s="239">
        <f t="shared" si="38"/>
        <v>98.2</v>
      </c>
      <c r="AI101" s="239">
        <f t="shared" si="38"/>
        <v>98.2</v>
      </c>
      <c r="AJ101" s="239">
        <f t="shared" si="38"/>
        <v>98.2</v>
      </c>
      <c r="AK101" s="239">
        <f t="shared" si="38"/>
        <v>0</v>
      </c>
      <c r="AL101" s="239"/>
      <c r="AM101" s="239">
        <f t="shared" si="38"/>
        <v>0</v>
      </c>
      <c r="AN101" s="239"/>
      <c r="AO101" s="240">
        <f>AO102+AO112</f>
        <v>0</v>
      </c>
      <c r="AP101" s="270">
        <f t="shared" si="31"/>
        <v>0</v>
      </c>
      <c r="AQ101" s="237">
        <f t="shared" si="38"/>
        <v>103.6</v>
      </c>
      <c r="AR101" s="237">
        <f t="shared" si="38"/>
        <v>103.6</v>
      </c>
      <c r="AS101" s="237">
        <f t="shared" si="38"/>
        <v>0</v>
      </c>
      <c r="AT101" s="237">
        <f t="shared" si="38"/>
        <v>0</v>
      </c>
      <c r="AU101" s="238">
        <f t="shared" ref="AU101:AZ101" si="39">AU102+AU112</f>
        <v>0</v>
      </c>
      <c r="AV101" s="239">
        <f t="shared" si="39"/>
        <v>105.7</v>
      </c>
      <c r="AW101" s="239">
        <f t="shared" si="39"/>
        <v>105.7</v>
      </c>
      <c r="AX101" s="239">
        <f t="shared" si="39"/>
        <v>0</v>
      </c>
      <c r="AY101" s="239">
        <f t="shared" si="39"/>
        <v>0</v>
      </c>
      <c r="AZ101" s="240">
        <f t="shared" si="39"/>
        <v>0</v>
      </c>
      <c r="BA101" s="237">
        <f t="shared" ref="BA101:BJ101" si="40">BA102+BA112</f>
        <v>110.5</v>
      </c>
      <c r="BB101" s="237">
        <f t="shared" si="40"/>
        <v>110.5</v>
      </c>
      <c r="BC101" s="237">
        <f t="shared" si="40"/>
        <v>0</v>
      </c>
      <c r="BD101" s="237">
        <f t="shared" si="40"/>
        <v>0</v>
      </c>
      <c r="BE101" s="238">
        <f t="shared" si="40"/>
        <v>0</v>
      </c>
      <c r="BF101" s="237">
        <f t="shared" si="40"/>
        <v>110.5</v>
      </c>
      <c r="BG101" s="237">
        <f t="shared" si="40"/>
        <v>110.5</v>
      </c>
      <c r="BH101" s="237">
        <f t="shared" si="40"/>
        <v>0</v>
      </c>
      <c r="BI101" s="237">
        <f t="shared" si="40"/>
        <v>0</v>
      </c>
      <c r="BJ101" s="238">
        <f t="shared" si="40"/>
        <v>0</v>
      </c>
    </row>
    <row r="102" spans="1:62" s="251" customFormat="1" ht="39.75" customHeight="1">
      <c r="A102" s="424" t="s">
        <v>356</v>
      </c>
      <c r="B102" s="243">
        <v>7301</v>
      </c>
      <c r="C102" s="244" t="s">
        <v>234</v>
      </c>
      <c r="D102" s="244" t="s">
        <v>234</v>
      </c>
      <c r="E102" s="244" t="s">
        <v>234</v>
      </c>
      <c r="F102" s="244" t="s">
        <v>234</v>
      </c>
      <c r="G102" s="244" t="s">
        <v>234</v>
      </c>
      <c r="H102" s="244" t="s">
        <v>234</v>
      </c>
      <c r="I102" s="244" t="s">
        <v>234</v>
      </c>
      <c r="J102" s="244" t="s">
        <v>234</v>
      </c>
      <c r="K102" s="244" t="s">
        <v>234</v>
      </c>
      <c r="L102" s="244" t="s">
        <v>234</v>
      </c>
      <c r="M102" s="244" t="s">
        <v>234</v>
      </c>
      <c r="N102" s="244" t="s">
        <v>234</v>
      </c>
      <c r="O102" s="244" t="s">
        <v>234</v>
      </c>
      <c r="P102" s="244" t="s">
        <v>234</v>
      </c>
      <c r="Q102" s="246" t="s">
        <v>234</v>
      </c>
      <c r="R102" s="246" t="s">
        <v>234</v>
      </c>
      <c r="S102" s="246" t="s">
        <v>234</v>
      </c>
      <c r="T102" s="246" t="s">
        <v>234</v>
      </c>
      <c r="U102" s="246" t="s">
        <v>234</v>
      </c>
      <c r="V102" s="246" t="s">
        <v>234</v>
      </c>
      <c r="W102" s="246" t="s">
        <v>234</v>
      </c>
      <c r="X102" s="244" t="s">
        <v>234</v>
      </c>
      <c r="Y102" s="244" t="s">
        <v>234</v>
      </c>
      <c r="Z102" s="244" t="s">
        <v>234</v>
      </c>
      <c r="AA102" s="244" t="s">
        <v>234</v>
      </c>
      <c r="AB102" s="244" t="s">
        <v>234</v>
      </c>
      <c r="AC102" s="244" t="s">
        <v>234</v>
      </c>
      <c r="AD102" s="247" t="s">
        <v>234</v>
      </c>
      <c r="AE102" s="247"/>
      <c r="AF102" s="247"/>
      <c r="AG102" s="250">
        <f t="shared" ref="AG102:AT102" si="41">AG104+AG105+AG107+AG106</f>
        <v>98.2</v>
      </c>
      <c r="AH102" s="250">
        <f t="shared" si="41"/>
        <v>98.2</v>
      </c>
      <c r="AI102" s="250">
        <f t="shared" si="41"/>
        <v>98.2</v>
      </c>
      <c r="AJ102" s="250">
        <f t="shared" si="41"/>
        <v>98.2</v>
      </c>
      <c r="AK102" s="250">
        <f t="shared" si="41"/>
        <v>0</v>
      </c>
      <c r="AL102" s="250"/>
      <c r="AM102" s="250">
        <f t="shared" si="41"/>
        <v>0</v>
      </c>
      <c r="AN102" s="250"/>
      <c r="AO102" s="326">
        <f>AO104+AO105+AO107+AO106</f>
        <v>0</v>
      </c>
      <c r="AP102" s="270">
        <f t="shared" si="31"/>
        <v>0</v>
      </c>
      <c r="AQ102" s="248">
        <f t="shared" si="41"/>
        <v>103.6</v>
      </c>
      <c r="AR102" s="248">
        <f t="shared" si="41"/>
        <v>103.6</v>
      </c>
      <c r="AS102" s="248">
        <f t="shared" si="41"/>
        <v>0</v>
      </c>
      <c r="AT102" s="248">
        <f t="shared" si="41"/>
        <v>0</v>
      </c>
      <c r="AU102" s="249">
        <f t="shared" ref="AU102:AZ102" si="42">AU104+AU105+AU107+AU106</f>
        <v>0</v>
      </c>
      <c r="AV102" s="250">
        <f t="shared" si="42"/>
        <v>105.7</v>
      </c>
      <c r="AW102" s="250">
        <f t="shared" si="42"/>
        <v>105.7</v>
      </c>
      <c r="AX102" s="250">
        <f t="shared" si="42"/>
        <v>0</v>
      </c>
      <c r="AY102" s="250">
        <f t="shared" si="42"/>
        <v>0</v>
      </c>
      <c r="AZ102" s="326">
        <f t="shared" si="42"/>
        <v>0</v>
      </c>
      <c r="BA102" s="248">
        <f t="shared" ref="BA102:BJ102" si="43">BA104+BA105+BA107+BA106</f>
        <v>110.5</v>
      </c>
      <c r="BB102" s="248">
        <f t="shared" si="43"/>
        <v>110.5</v>
      </c>
      <c r="BC102" s="248">
        <f t="shared" si="43"/>
        <v>0</v>
      </c>
      <c r="BD102" s="248">
        <f t="shared" si="43"/>
        <v>0</v>
      </c>
      <c r="BE102" s="249">
        <f t="shared" si="43"/>
        <v>0</v>
      </c>
      <c r="BF102" s="248">
        <f t="shared" si="43"/>
        <v>110.5</v>
      </c>
      <c r="BG102" s="248">
        <f t="shared" si="43"/>
        <v>110.5</v>
      </c>
      <c r="BH102" s="248">
        <f t="shared" si="43"/>
        <v>0</v>
      </c>
      <c r="BI102" s="248">
        <f t="shared" si="43"/>
        <v>0</v>
      </c>
      <c r="BJ102" s="249">
        <f t="shared" si="43"/>
        <v>0</v>
      </c>
    </row>
    <row r="103" spans="1:62" ht="12.75" hidden="1" customHeight="1">
      <c r="A103" s="425" t="s">
        <v>415</v>
      </c>
      <c r="B103" s="253"/>
      <c r="C103" s="254"/>
      <c r="D103" s="254"/>
      <c r="E103" s="254"/>
      <c r="F103" s="254"/>
      <c r="G103" s="254"/>
      <c r="H103" s="254"/>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7"/>
      <c r="AE103" s="257"/>
      <c r="AF103" s="257"/>
      <c r="AG103" s="260"/>
      <c r="AH103" s="439"/>
      <c r="AI103" s="439"/>
      <c r="AJ103" s="439"/>
      <c r="AK103" s="439"/>
      <c r="AL103" s="439"/>
      <c r="AM103" s="439"/>
      <c r="AN103" s="439"/>
      <c r="AO103" s="587"/>
      <c r="AP103" s="270">
        <f t="shared" si="31"/>
        <v>0</v>
      </c>
      <c r="AQ103" s="307"/>
      <c r="AR103" s="307"/>
      <c r="AS103" s="307"/>
      <c r="AT103" s="307"/>
      <c r="AU103" s="308"/>
      <c r="AV103" s="439"/>
      <c r="AW103" s="439"/>
      <c r="AX103" s="439"/>
      <c r="AY103" s="439"/>
      <c r="AZ103" s="587"/>
      <c r="BA103" s="307"/>
      <c r="BB103" s="307"/>
      <c r="BC103" s="307"/>
      <c r="BD103" s="307"/>
      <c r="BE103" s="308"/>
      <c r="BF103" s="307"/>
      <c r="BG103" s="307"/>
      <c r="BH103" s="307"/>
      <c r="BI103" s="307"/>
      <c r="BJ103" s="308"/>
    </row>
    <row r="104" spans="1:62" ht="9.75" customHeight="1">
      <c r="A104" s="432" t="s">
        <v>416</v>
      </c>
      <c r="B104" s="271">
        <v>7302</v>
      </c>
      <c r="C104" s="327"/>
      <c r="D104" s="327"/>
      <c r="E104" s="327"/>
      <c r="F104" s="327"/>
      <c r="G104" s="327"/>
      <c r="H104" s="327"/>
      <c r="I104" s="327"/>
      <c r="J104" s="327"/>
      <c r="K104" s="327"/>
      <c r="L104" s="327"/>
      <c r="M104" s="327"/>
      <c r="N104" s="327"/>
      <c r="O104" s="327"/>
      <c r="P104" s="327"/>
      <c r="Q104" s="327"/>
      <c r="R104" s="327"/>
      <c r="S104" s="327"/>
      <c r="T104" s="327"/>
      <c r="U104" s="327"/>
      <c r="V104" s="327"/>
      <c r="W104" s="327"/>
      <c r="X104" s="327"/>
      <c r="Y104" s="327"/>
      <c r="Z104" s="327"/>
      <c r="AA104" s="327"/>
      <c r="AB104" s="327"/>
      <c r="AC104" s="327"/>
      <c r="AD104" s="265"/>
      <c r="AE104" s="265"/>
      <c r="AF104" s="265"/>
      <c r="AG104" s="269"/>
      <c r="AH104" s="486"/>
      <c r="AI104" s="486"/>
      <c r="AJ104" s="486"/>
      <c r="AK104" s="486"/>
      <c r="AL104" s="486"/>
      <c r="AM104" s="486"/>
      <c r="AN104" s="486"/>
      <c r="AO104" s="588"/>
      <c r="AP104" s="270">
        <f t="shared" si="31"/>
        <v>0</v>
      </c>
      <c r="AQ104" s="310"/>
      <c r="AR104" s="310"/>
      <c r="AS104" s="310"/>
      <c r="AT104" s="310"/>
      <c r="AU104" s="311"/>
      <c r="AV104" s="486"/>
      <c r="AW104" s="486"/>
      <c r="AX104" s="486"/>
      <c r="AY104" s="486"/>
      <c r="AZ104" s="588"/>
      <c r="BA104" s="310"/>
      <c r="BB104" s="310"/>
      <c r="BC104" s="310"/>
      <c r="BD104" s="310"/>
      <c r="BE104" s="311"/>
      <c r="BF104" s="310"/>
      <c r="BG104" s="310"/>
      <c r="BH104" s="310"/>
      <c r="BI104" s="310"/>
      <c r="BJ104" s="311"/>
    </row>
    <row r="105" spans="1:62" ht="27" customHeight="1">
      <c r="A105" s="688" t="s">
        <v>450</v>
      </c>
      <c r="B105" s="701">
        <v>7304</v>
      </c>
      <c r="C105" s="738" t="s">
        <v>452</v>
      </c>
      <c r="D105" s="57" t="s">
        <v>245</v>
      </c>
      <c r="E105" s="722" t="s">
        <v>453</v>
      </c>
      <c r="F105" s="58"/>
      <c r="G105" s="58"/>
      <c r="H105" s="58"/>
      <c r="I105" s="58"/>
      <c r="J105" s="58"/>
      <c r="K105" s="58"/>
      <c r="L105" s="58"/>
      <c r="M105" s="63" t="s">
        <v>342</v>
      </c>
      <c r="N105" s="65" t="s">
        <v>284</v>
      </c>
      <c r="O105" s="59" t="s">
        <v>343</v>
      </c>
      <c r="P105" s="58">
        <v>17</v>
      </c>
      <c r="Q105" s="58"/>
      <c r="R105" s="58"/>
      <c r="S105" s="58"/>
      <c r="T105" s="58"/>
      <c r="U105" s="58"/>
      <c r="V105" s="58"/>
      <c r="W105" s="738" t="s">
        <v>344</v>
      </c>
      <c r="X105" s="57" t="s">
        <v>235</v>
      </c>
      <c r="Y105" s="722" t="s">
        <v>469</v>
      </c>
      <c r="Z105" s="829" t="s">
        <v>58</v>
      </c>
      <c r="AA105" s="829" t="s">
        <v>418</v>
      </c>
      <c r="AB105" s="829" t="s">
        <v>36</v>
      </c>
      <c r="AC105" s="840"/>
      <c r="AD105" s="280" t="s">
        <v>411</v>
      </c>
      <c r="AE105" s="280" t="s">
        <v>274</v>
      </c>
      <c r="AF105" s="280" t="s">
        <v>266</v>
      </c>
      <c r="AG105" s="282">
        <f>AI105</f>
        <v>98.2</v>
      </c>
      <c r="AH105" s="282">
        <v>98.2</v>
      </c>
      <c r="AI105" s="282">
        <v>98.2</v>
      </c>
      <c r="AJ105" s="282">
        <v>98.2</v>
      </c>
      <c r="AK105" s="282"/>
      <c r="AL105" s="282"/>
      <c r="AM105" s="282"/>
      <c r="AN105" s="282"/>
      <c r="AO105" s="316"/>
      <c r="AP105" s="270">
        <f t="shared" si="31"/>
        <v>0</v>
      </c>
      <c r="AQ105" s="281">
        <f>AR105</f>
        <v>100</v>
      </c>
      <c r="AR105" s="267">
        <v>100</v>
      </c>
      <c r="AS105" s="267"/>
      <c r="AT105" s="267"/>
      <c r="AU105" s="268"/>
      <c r="AV105" s="282">
        <f>AW105</f>
        <v>105</v>
      </c>
      <c r="AW105" s="269">
        <v>105</v>
      </c>
      <c r="AX105" s="269"/>
      <c r="AY105" s="269"/>
      <c r="AZ105" s="270"/>
      <c r="BA105" s="281">
        <f>BB105</f>
        <v>107.9</v>
      </c>
      <c r="BB105" s="267">
        <v>107.9</v>
      </c>
      <c r="BC105" s="267"/>
      <c r="BD105" s="267"/>
      <c r="BE105" s="268"/>
      <c r="BF105" s="281">
        <f>BG105</f>
        <v>107.9</v>
      </c>
      <c r="BG105" s="267">
        <v>107.9</v>
      </c>
      <c r="BH105" s="267"/>
      <c r="BI105" s="267"/>
      <c r="BJ105" s="268"/>
    </row>
    <row r="106" spans="1:62" ht="86.25" customHeight="1">
      <c r="A106" s="689"/>
      <c r="B106" s="703"/>
      <c r="C106" s="869"/>
      <c r="D106" s="57"/>
      <c r="E106" s="868"/>
      <c r="F106" s="58"/>
      <c r="G106" s="58"/>
      <c r="H106" s="58"/>
      <c r="I106" s="58"/>
      <c r="J106" s="58"/>
      <c r="K106" s="58"/>
      <c r="L106" s="58"/>
      <c r="M106" s="63"/>
      <c r="N106" s="65"/>
      <c r="O106" s="59"/>
      <c r="P106" s="58"/>
      <c r="Q106" s="58"/>
      <c r="R106" s="58"/>
      <c r="S106" s="58"/>
      <c r="T106" s="58"/>
      <c r="U106" s="58"/>
      <c r="V106" s="58"/>
      <c r="W106" s="740"/>
      <c r="X106" s="57"/>
      <c r="Y106" s="724"/>
      <c r="Z106" s="831"/>
      <c r="AA106" s="831"/>
      <c r="AB106" s="831"/>
      <c r="AC106" s="841"/>
      <c r="AD106" s="280" t="s">
        <v>411</v>
      </c>
      <c r="AE106" s="280" t="s">
        <v>274</v>
      </c>
      <c r="AF106" s="280" t="s">
        <v>272</v>
      </c>
      <c r="AG106" s="282">
        <f>AI106</f>
        <v>0</v>
      </c>
      <c r="AH106" s="282"/>
      <c r="AI106" s="282">
        <v>0</v>
      </c>
      <c r="AJ106" s="282"/>
      <c r="AK106" s="282"/>
      <c r="AL106" s="282"/>
      <c r="AM106" s="282"/>
      <c r="AN106" s="282"/>
      <c r="AO106" s="316"/>
      <c r="AP106" s="270">
        <f t="shared" si="31"/>
        <v>0</v>
      </c>
      <c r="AQ106" s="281">
        <f>AR106</f>
        <v>3.6</v>
      </c>
      <c r="AR106" s="267">
        <v>3.6</v>
      </c>
      <c r="AS106" s="267"/>
      <c r="AT106" s="267"/>
      <c r="AU106" s="268"/>
      <c r="AV106" s="282">
        <f>AW106</f>
        <v>0.7</v>
      </c>
      <c r="AW106" s="269">
        <v>0.7</v>
      </c>
      <c r="AX106" s="269"/>
      <c r="AY106" s="269"/>
      <c r="AZ106" s="270"/>
      <c r="BA106" s="281">
        <f>BB106</f>
        <v>2.6</v>
      </c>
      <c r="BB106" s="267">
        <v>2.6</v>
      </c>
      <c r="BC106" s="267"/>
      <c r="BD106" s="267"/>
      <c r="BE106" s="268"/>
      <c r="BF106" s="281">
        <f>BG106</f>
        <v>2.6</v>
      </c>
      <c r="BG106" s="267">
        <v>2.6</v>
      </c>
      <c r="BH106" s="267"/>
      <c r="BI106" s="267"/>
      <c r="BJ106" s="268"/>
    </row>
    <row r="107" spans="1:62" ht="1.5" hidden="1" customHeight="1">
      <c r="A107" s="426" t="s">
        <v>361</v>
      </c>
      <c r="B107" s="274">
        <v>5660</v>
      </c>
      <c r="C107" s="262" t="s">
        <v>31</v>
      </c>
      <c r="D107" s="262" t="s">
        <v>39</v>
      </c>
      <c r="E107" s="262" t="s">
        <v>104</v>
      </c>
      <c r="F107" s="262"/>
      <c r="G107" s="262"/>
      <c r="H107" s="262"/>
      <c r="I107" s="263"/>
      <c r="J107" s="262"/>
      <c r="K107" s="262"/>
      <c r="L107" s="262"/>
      <c r="M107" s="262"/>
      <c r="N107" s="262"/>
      <c r="O107" s="262"/>
      <c r="P107" s="263"/>
      <c r="Q107" s="262"/>
      <c r="R107" s="262"/>
      <c r="S107" s="262"/>
      <c r="T107" s="262"/>
      <c r="U107" s="262"/>
      <c r="V107" s="262"/>
      <c r="W107" s="287" t="s">
        <v>56</v>
      </c>
      <c r="X107" s="287" t="s">
        <v>105</v>
      </c>
      <c r="Y107" s="445" t="s">
        <v>358</v>
      </c>
      <c r="Z107" s="387" t="s">
        <v>106</v>
      </c>
      <c r="AA107" s="292" t="s">
        <v>284</v>
      </c>
      <c r="AB107" s="294" t="s">
        <v>107</v>
      </c>
      <c r="AC107" s="324"/>
      <c r="AD107" s="280" t="s">
        <v>483</v>
      </c>
      <c r="AE107" s="280"/>
      <c r="AF107" s="280"/>
      <c r="AG107" s="282">
        <v>0</v>
      </c>
      <c r="AH107" s="282"/>
      <c r="AI107" s="282"/>
      <c r="AJ107" s="282"/>
      <c r="AK107" s="282"/>
      <c r="AL107" s="282"/>
      <c r="AM107" s="282"/>
      <c r="AN107" s="282"/>
      <c r="AO107" s="316"/>
      <c r="AP107" s="270">
        <f t="shared" si="31"/>
        <v>0</v>
      </c>
      <c r="AQ107" s="281"/>
      <c r="AR107" s="267"/>
      <c r="AS107" s="267"/>
      <c r="AT107" s="267"/>
      <c r="AU107" s="268"/>
      <c r="AV107" s="282"/>
      <c r="AW107" s="269"/>
      <c r="AX107" s="269"/>
      <c r="AY107" s="269"/>
      <c r="AZ107" s="270"/>
      <c r="BA107" s="281"/>
      <c r="BB107" s="267"/>
      <c r="BC107" s="267"/>
      <c r="BD107" s="267"/>
      <c r="BE107" s="268"/>
      <c r="BF107" s="281"/>
      <c r="BG107" s="267"/>
      <c r="BH107" s="267"/>
      <c r="BI107" s="267"/>
      <c r="BJ107" s="268"/>
    </row>
    <row r="108" spans="1:62" s="251" customFormat="1" ht="30" hidden="1" customHeight="1">
      <c r="A108" s="360" t="s">
        <v>108</v>
      </c>
      <c r="B108" s="243">
        <v>7400</v>
      </c>
      <c r="C108" s="366"/>
      <c r="D108" s="366"/>
      <c r="E108" s="366"/>
      <c r="F108" s="366"/>
      <c r="G108" s="366"/>
      <c r="H108" s="366"/>
      <c r="I108" s="460"/>
      <c r="J108" s="366"/>
      <c r="K108" s="366"/>
      <c r="L108" s="366"/>
      <c r="M108" s="366"/>
      <c r="N108" s="366"/>
      <c r="O108" s="366"/>
      <c r="P108" s="460"/>
      <c r="Q108" s="366"/>
      <c r="R108" s="366"/>
      <c r="S108" s="366"/>
      <c r="T108" s="366"/>
      <c r="U108" s="366"/>
      <c r="V108" s="366"/>
      <c r="W108" s="368"/>
      <c r="X108" s="368"/>
      <c r="Y108" s="461"/>
      <c r="Z108" s="462"/>
      <c r="AA108" s="463"/>
      <c r="AB108" s="464"/>
      <c r="AC108" s="465"/>
      <c r="AD108" s="370"/>
      <c r="AE108" s="370"/>
      <c r="AF108" s="370"/>
      <c r="AG108" s="250"/>
      <c r="AH108" s="250"/>
      <c r="AI108" s="250"/>
      <c r="AJ108" s="250"/>
      <c r="AK108" s="250"/>
      <c r="AL108" s="250"/>
      <c r="AM108" s="250"/>
      <c r="AN108" s="250"/>
      <c r="AO108" s="326"/>
      <c r="AP108" s="270">
        <f t="shared" si="31"/>
        <v>0</v>
      </c>
      <c r="AQ108" s="248"/>
      <c r="AR108" s="378"/>
      <c r="AS108" s="378"/>
      <c r="AT108" s="378"/>
      <c r="AU108" s="379"/>
      <c r="AV108" s="250"/>
      <c r="AW108" s="618"/>
      <c r="AX108" s="618"/>
      <c r="AY108" s="618"/>
      <c r="AZ108" s="619"/>
      <c r="BA108" s="248"/>
      <c r="BB108" s="378"/>
      <c r="BC108" s="378"/>
      <c r="BD108" s="378"/>
      <c r="BE108" s="379"/>
      <c r="BF108" s="248"/>
      <c r="BG108" s="378"/>
      <c r="BH108" s="378"/>
      <c r="BI108" s="378"/>
      <c r="BJ108" s="379"/>
    </row>
    <row r="109" spans="1:62" hidden="1">
      <c r="A109" s="252" t="s">
        <v>415</v>
      </c>
      <c r="B109" s="253"/>
      <c r="C109" s="254"/>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7"/>
      <c r="AE109" s="257"/>
      <c r="AF109" s="257"/>
      <c r="AG109" s="260"/>
      <c r="AH109" s="439"/>
      <c r="AI109" s="439"/>
      <c r="AJ109" s="439"/>
      <c r="AK109" s="439"/>
      <c r="AL109" s="439"/>
      <c r="AM109" s="439"/>
      <c r="AN109" s="439"/>
      <c r="AO109" s="587"/>
      <c r="AP109" s="270">
        <f t="shared" si="31"/>
        <v>0</v>
      </c>
      <c r="AQ109" s="307"/>
      <c r="AR109" s="307"/>
      <c r="AS109" s="307"/>
      <c r="AT109" s="307"/>
      <c r="AU109" s="308"/>
      <c r="AV109" s="439"/>
      <c r="AW109" s="439"/>
      <c r="AX109" s="439"/>
      <c r="AY109" s="439"/>
      <c r="AZ109" s="587"/>
      <c r="BA109" s="307"/>
      <c r="BB109" s="307"/>
      <c r="BC109" s="307"/>
      <c r="BD109" s="307"/>
      <c r="BE109" s="308"/>
      <c r="BF109" s="307"/>
      <c r="BG109" s="307"/>
      <c r="BH109" s="307"/>
      <c r="BI109" s="307"/>
      <c r="BJ109" s="308"/>
    </row>
    <row r="110" spans="1:62" ht="5.25" hidden="1" customHeight="1">
      <c r="A110" s="293" t="s">
        <v>416</v>
      </c>
      <c r="B110" s="271">
        <v>7401</v>
      </c>
      <c r="C110" s="327"/>
      <c r="D110" s="327"/>
      <c r="E110" s="327"/>
      <c r="F110" s="327"/>
      <c r="G110" s="327"/>
      <c r="H110" s="327"/>
      <c r="I110" s="327"/>
      <c r="J110" s="327"/>
      <c r="K110" s="327"/>
      <c r="L110" s="327"/>
      <c r="M110" s="327"/>
      <c r="N110" s="327"/>
      <c r="O110" s="327"/>
      <c r="P110" s="327"/>
      <c r="Q110" s="327"/>
      <c r="R110" s="327"/>
      <c r="S110" s="327"/>
      <c r="T110" s="327"/>
      <c r="U110" s="327"/>
      <c r="V110" s="327"/>
      <c r="W110" s="327"/>
      <c r="X110" s="327"/>
      <c r="Y110" s="327"/>
      <c r="Z110" s="327"/>
      <c r="AA110" s="327"/>
      <c r="AB110" s="327"/>
      <c r="AC110" s="327"/>
      <c r="AD110" s="265"/>
      <c r="AE110" s="265"/>
      <c r="AF110" s="265"/>
      <c r="AG110" s="269"/>
      <c r="AH110" s="486"/>
      <c r="AI110" s="486"/>
      <c r="AJ110" s="486"/>
      <c r="AK110" s="486"/>
      <c r="AL110" s="486"/>
      <c r="AM110" s="486"/>
      <c r="AN110" s="486"/>
      <c r="AO110" s="588"/>
      <c r="AP110" s="270">
        <f t="shared" si="31"/>
        <v>0</v>
      </c>
      <c r="AQ110" s="310"/>
      <c r="AR110" s="310"/>
      <c r="AS110" s="310"/>
      <c r="AT110" s="310"/>
      <c r="AU110" s="311"/>
      <c r="AV110" s="486"/>
      <c r="AW110" s="486"/>
      <c r="AX110" s="486"/>
      <c r="AY110" s="486"/>
      <c r="AZ110" s="588"/>
      <c r="BA110" s="310"/>
      <c r="BB110" s="310"/>
      <c r="BC110" s="310"/>
      <c r="BD110" s="310"/>
      <c r="BE110" s="311"/>
      <c r="BF110" s="310"/>
      <c r="BG110" s="310"/>
      <c r="BH110" s="310"/>
      <c r="BI110" s="310"/>
      <c r="BJ110" s="311"/>
    </row>
    <row r="111" spans="1:62" s="251" customFormat="1" ht="102" hidden="1">
      <c r="A111" s="293" t="s">
        <v>361</v>
      </c>
      <c r="B111" s="271">
        <v>7454</v>
      </c>
      <c r="C111" s="366"/>
      <c r="D111" s="366"/>
      <c r="E111" s="366"/>
      <c r="F111" s="366"/>
      <c r="G111" s="366"/>
      <c r="H111" s="366"/>
      <c r="I111" s="460"/>
      <c r="J111" s="366"/>
      <c r="K111" s="366"/>
      <c r="L111" s="366"/>
      <c r="M111" s="366"/>
      <c r="N111" s="366"/>
      <c r="O111" s="366"/>
      <c r="P111" s="460"/>
      <c r="Q111" s="366"/>
      <c r="R111" s="366"/>
      <c r="S111" s="366"/>
      <c r="T111" s="366"/>
      <c r="U111" s="366"/>
      <c r="V111" s="366"/>
      <c r="W111" s="368"/>
      <c r="X111" s="368"/>
      <c r="Y111" s="461"/>
      <c r="Z111" s="462"/>
      <c r="AA111" s="463"/>
      <c r="AB111" s="464"/>
      <c r="AC111" s="465"/>
      <c r="AD111" s="370"/>
      <c r="AE111" s="370"/>
      <c r="AF111" s="370"/>
      <c r="AG111" s="250"/>
      <c r="AH111" s="250"/>
      <c r="AI111" s="250"/>
      <c r="AJ111" s="250"/>
      <c r="AK111" s="250"/>
      <c r="AL111" s="250"/>
      <c r="AM111" s="250"/>
      <c r="AN111" s="250"/>
      <c r="AO111" s="326"/>
      <c r="AP111" s="270">
        <f t="shared" si="31"/>
        <v>0</v>
      </c>
      <c r="AQ111" s="248"/>
      <c r="AR111" s="378"/>
      <c r="AS111" s="378"/>
      <c r="AT111" s="378"/>
      <c r="AU111" s="379"/>
      <c r="AV111" s="250"/>
      <c r="AW111" s="618"/>
      <c r="AX111" s="618"/>
      <c r="AY111" s="618"/>
      <c r="AZ111" s="619"/>
      <c r="BA111" s="248"/>
      <c r="BB111" s="378"/>
      <c r="BC111" s="378"/>
      <c r="BD111" s="378"/>
      <c r="BE111" s="379"/>
      <c r="BF111" s="248"/>
      <c r="BG111" s="378"/>
      <c r="BH111" s="378"/>
      <c r="BI111" s="378"/>
      <c r="BJ111" s="379"/>
    </row>
    <row r="112" spans="1:62" s="251" customFormat="1" ht="27.75" hidden="1" customHeight="1">
      <c r="A112" s="424" t="s">
        <v>110</v>
      </c>
      <c r="B112" s="243">
        <v>7500</v>
      </c>
      <c r="C112" s="244" t="s">
        <v>234</v>
      </c>
      <c r="D112" s="244" t="s">
        <v>234</v>
      </c>
      <c r="E112" s="244" t="s">
        <v>234</v>
      </c>
      <c r="F112" s="244" t="s">
        <v>234</v>
      </c>
      <c r="G112" s="244" t="s">
        <v>234</v>
      </c>
      <c r="H112" s="244" t="s">
        <v>234</v>
      </c>
      <c r="I112" s="244" t="s">
        <v>234</v>
      </c>
      <c r="J112" s="244" t="s">
        <v>234</v>
      </c>
      <c r="K112" s="244" t="s">
        <v>234</v>
      </c>
      <c r="L112" s="244" t="s">
        <v>234</v>
      </c>
      <c r="M112" s="244" t="s">
        <v>234</v>
      </c>
      <c r="N112" s="244" t="s">
        <v>234</v>
      </c>
      <c r="O112" s="244" t="s">
        <v>234</v>
      </c>
      <c r="P112" s="244" t="s">
        <v>234</v>
      </c>
      <c r="Q112" s="246" t="s">
        <v>234</v>
      </c>
      <c r="R112" s="246" t="s">
        <v>234</v>
      </c>
      <c r="S112" s="246" t="s">
        <v>234</v>
      </c>
      <c r="T112" s="246" t="s">
        <v>234</v>
      </c>
      <c r="U112" s="246" t="s">
        <v>234</v>
      </c>
      <c r="V112" s="246" t="s">
        <v>234</v>
      </c>
      <c r="W112" s="244" t="s">
        <v>234</v>
      </c>
      <c r="X112" s="244" t="s">
        <v>234</v>
      </c>
      <c r="Y112" s="244" t="s">
        <v>234</v>
      </c>
      <c r="Z112" s="244" t="s">
        <v>234</v>
      </c>
      <c r="AA112" s="244" t="s">
        <v>234</v>
      </c>
      <c r="AB112" s="244" t="s">
        <v>234</v>
      </c>
      <c r="AC112" s="244" t="s">
        <v>234</v>
      </c>
      <c r="AD112" s="247" t="s">
        <v>234</v>
      </c>
      <c r="AE112" s="247"/>
      <c r="AF112" s="247"/>
      <c r="AG112" s="250">
        <f t="shared" ref="AG112:AT112" si="44">AG114+AG115</f>
        <v>0</v>
      </c>
      <c r="AH112" s="250"/>
      <c r="AI112" s="250">
        <f t="shared" si="44"/>
        <v>0</v>
      </c>
      <c r="AJ112" s="250"/>
      <c r="AK112" s="250">
        <f t="shared" si="44"/>
        <v>0</v>
      </c>
      <c r="AL112" s="250"/>
      <c r="AM112" s="250">
        <f t="shared" si="44"/>
        <v>0</v>
      </c>
      <c r="AN112" s="250"/>
      <c r="AO112" s="326">
        <f>AO114+AO115</f>
        <v>0</v>
      </c>
      <c r="AP112" s="270">
        <f t="shared" si="31"/>
        <v>0</v>
      </c>
      <c r="AQ112" s="248">
        <f t="shared" si="44"/>
        <v>0</v>
      </c>
      <c r="AR112" s="248">
        <f t="shared" si="44"/>
        <v>0</v>
      </c>
      <c r="AS112" s="248">
        <f t="shared" si="44"/>
        <v>0</v>
      </c>
      <c r="AT112" s="248">
        <f t="shared" si="44"/>
        <v>0</v>
      </c>
      <c r="AU112" s="249">
        <f t="shared" ref="AU112:AZ112" si="45">AU114+AU115</f>
        <v>0</v>
      </c>
      <c r="AV112" s="250">
        <f t="shared" si="45"/>
        <v>0</v>
      </c>
      <c r="AW112" s="250">
        <f t="shared" si="45"/>
        <v>0</v>
      </c>
      <c r="AX112" s="250">
        <f t="shared" si="45"/>
        <v>0</v>
      </c>
      <c r="AY112" s="250">
        <f t="shared" si="45"/>
        <v>0</v>
      </c>
      <c r="AZ112" s="326">
        <f t="shared" si="45"/>
        <v>0</v>
      </c>
      <c r="BA112" s="248">
        <f t="shared" ref="BA112:BJ112" si="46">BA114+BA115</f>
        <v>0</v>
      </c>
      <c r="BB112" s="248">
        <f t="shared" si="46"/>
        <v>0</v>
      </c>
      <c r="BC112" s="248">
        <f t="shared" si="46"/>
        <v>0</v>
      </c>
      <c r="BD112" s="248">
        <f t="shared" si="46"/>
        <v>0</v>
      </c>
      <c r="BE112" s="249">
        <f t="shared" si="46"/>
        <v>0</v>
      </c>
      <c r="BF112" s="248">
        <f t="shared" si="46"/>
        <v>0</v>
      </c>
      <c r="BG112" s="248">
        <f t="shared" si="46"/>
        <v>0</v>
      </c>
      <c r="BH112" s="248">
        <f t="shared" si="46"/>
        <v>0</v>
      </c>
      <c r="BI112" s="248">
        <f t="shared" si="46"/>
        <v>0</v>
      </c>
      <c r="BJ112" s="249">
        <f t="shared" si="46"/>
        <v>0</v>
      </c>
    </row>
    <row r="113" spans="1:62" ht="12.75" hidden="1" customHeight="1">
      <c r="A113" s="425" t="s">
        <v>415</v>
      </c>
      <c r="B113" s="253"/>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7"/>
      <c r="AE113" s="257"/>
      <c r="AF113" s="257"/>
      <c r="AG113" s="260"/>
      <c r="AH113" s="439"/>
      <c r="AI113" s="439"/>
      <c r="AJ113" s="439"/>
      <c r="AK113" s="439"/>
      <c r="AL113" s="439"/>
      <c r="AM113" s="439"/>
      <c r="AN113" s="439"/>
      <c r="AO113" s="587"/>
      <c r="AP113" s="270">
        <f t="shared" si="31"/>
        <v>0</v>
      </c>
      <c r="AQ113" s="307"/>
      <c r="AR113" s="307"/>
      <c r="AS113" s="307"/>
      <c r="AT113" s="307"/>
      <c r="AU113" s="308"/>
      <c r="AV113" s="439"/>
      <c r="AW113" s="439"/>
      <c r="AX113" s="439"/>
      <c r="AY113" s="439"/>
      <c r="AZ113" s="587"/>
      <c r="BA113" s="307"/>
      <c r="BB113" s="307"/>
      <c r="BC113" s="307"/>
      <c r="BD113" s="307"/>
      <c r="BE113" s="308"/>
      <c r="BF113" s="307"/>
      <c r="BG113" s="307"/>
      <c r="BH113" s="307"/>
      <c r="BI113" s="307"/>
      <c r="BJ113" s="308"/>
    </row>
    <row r="114" spans="1:62" ht="12.75" hidden="1" customHeight="1">
      <c r="A114" s="432" t="s">
        <v>416</v>
      </c>
      <c r="B114" s="271">
        <v>7501</v>
      </c>
      <c r="C114" s="327"/>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265"/>
      <c r="AE114" s="265"/>
      <c r="AF114" s="265"/>
      <c r="AG114" s="269"/>
      <c r="AH114" s="486"/>
      <c r="AI114" s="486"/>
      <c r="AJ114" s="486"/>
      <c r="AK114" s="486"/>
      <c r="AL114" s="486"/>
      <c r="AM114" s="486"/>
      <c r="AN114" s="486"/>
      <c r="AO114" s="588"/>
      <c r="AP114" s="270">
        <f t="shared" si="31"/>
        <v>0</v>
      </c>
      <c r="AQ114" s="310"/>
      <c r="AR114" s="310"/>
      <c r="AS114" s="310"/>
      <c r="AT114" s="310"/>
      <c r="AU114" s="311"/>
      <c r="AV114" s="486"/>
      <c r="AW114" s="486"/>
      <c r="AX114" s="486"/>
      <c r="AY114" s="486"/>
      <c r="AZ114" s="588"/>
      <c r="BA114" s="310"/>
      <c r="BB114" s="310"/>
      <c r="BC114" s="310"/>
      <c r="BD114" s="310"/>
      <c r="BE114" s="311"/>
      <c r="BF114" s="310"/>
      <c r="BG114" s="310"/>
      <c r="BH114" s="310"/>
      <c r="BI114" s="310"/>
      <c r="BJ114" s="311"/>
    </row>
    <row r="115" spans="1:62" ht="12.75" hidden="1" customHeight="1">
      <c r="A115" s="426" t="s">
        <v>416</v>
      </c>
      <c r="B115" s="274"/>
      <c r="C115" s="324"/>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24"/>
      <c r="AD115" s="280"/>
      <c r="AE115" s="280"/>
      <c r="AF115" s="280"/>
      <c r="AG115" s="282"/>
      <c r="AH115" s="282"/>
      <c r="AI115" s="282"/>
      <c r="AJ115" s="282"/>
      <c r="AK115" s="282"/>
      <c r="AL115" s="282"/>
      <c r="AM115" s="282"/>
      <c r="AN115" s="282"/>
      <c r="AO115" s="316"/>
      <c r="AP115" s="270">
        <f t="shared" si="31"/>
        <v>0</v>
      </c>
      <c r="AQ115" s="281"/>
      <c r="AR115" s="267"/>
      <c r="AS115" s="267"/>
      <c r="AT115" s="267"/>
      <c r="AU115" s="268"/>
      <c r="AV115" s="282"/>
      <c r="AW115" s="269"/>
      <c r="AX115" s="269"/>
      <c r="AY115" s="269"/>
      <c r="AZ115" s="270"/>
      <c r="BA115" s="281"/>
      <c r="BB115" s="267"/>
      <c r="BC115" s="267"/>
      <c r="BD115" s="267"/>
      <c r="BE115" s="268"/>
      <c r="BF115" s="281"/>
      <c r="BG115" s="267"/>
      <c r="BH115" s="267"/>
      <c r="BI115" s="267"/>
      <c r="BJ115" s="268"/>
    </row>
    <row r="116" spans="1:62" s="241" customFormat="1" ht="67.5">
      <c r="A116" s="371" t="s">
        <v>112</v>
      </c>
      <c r="B116" s="232">
        <v>7600</v>
      </c>
      <c r="C116" s="233" t="s">
        <v>234</v>
      </c>
      <c r="D116" s="233" t="s">
        <v>234</v>
      </c>
      <c r="E116" s="233" t="s">
        <v>234</v>
      </c>
      <c r="F116" s="233" t="s">
        <v>234</v>
      </c>
      <c r="G116" s="233" t="s">
        <v>234</v>
      </c>
      <c r="H116" s="233" t="s">
        <v>234</v>
      </c>
      <c r="I116" s="233" t="s">
        <v>234</v>
      </c>
      <c r="J116" s="233" t="s">
        <v>234</v>
      </c>
      <c r="K116" s="233" t="s">
        <v>234</v>
      </c>
      <c r="L116" s="233" t="s">
        <v>234</v>
      </c>
      <c r="M116" s="233" t="s">
        <v>234</v>
      </c>
      <c r="N116" s="233" t="s">
        <v>234</v>
      </c>
      <c r="O116" s="233" t="s">
        <v>234</v>
      </c>
      <c r="P116" s="233" t="s">
        <v>234</v>
      </c>
      <c r="Q116" s="235" t="s">
        <v>234</v>
      </c>
      <c r="R116" s="235" t="s">
        <v>234</v>
      </c>
      <c r="S116" s="235" t="s">
        <v>234</v>
      </c>
      <c r="T116" s="235" t="s">
        <v>234</v>
      </c>
      <c r="U116" s="235" t="s">
        <v>234</v>
      </c>
      <c r="V116" s="235" t="s">
        <v>234</v>
      </c>
      <c r="W116" s="235" t="s">
        <v>234</v>
      </c>
      <c r="X116" s="233" t="s">
        <v>234</v>
      </c>
      <c r="Y116" s="233" t="s">
        <v>234</v>
      </c>
      <c r="Z116" s="233" t="s">
        <v>234</v>
      </c>
      <c r="AA116" s="233" t="s">
        <v>234</v>
      </c>
      <c r="AB116" s="233" t="s">
        <v>234</v>
      </c>
      <c r="AC116" s="233" t="s">
        <v>234</v>
      </c>
      <c r="AD116" s="236" t="s">
        <v>234</v>
      </c>
      <c r="AE116" s="236"/>
      <c r="AF116" s="236"/>
      <c r="AG116" s="239">
        <f t="shared" ref="AG116:AT116" si="47">AG118+AG120</f>
        <v>0</v>
      </c>
      <c r="AH116" s="239"/>
      <c r="AI116" s="239">
        <f t="shared" si="47"/>
        <v>0</v>
      </c>
      <c r="AJ116" s="239"/>
      <c r="AK116" s="239">
        <f t="shared" si="47"/>
        <v>0</v>
      </c>
      <c r="AL116" s="239"/>
      <c r="AM116" s="239">
        <f t="shared" si="47"/>
        <v>0</v>
      </c>
      <c r="AN116" s="239"/>
      <c r="AO116" s="240">
        <f>AO118+AO120</f>
        <v>0</v>
      </c>
      <c r="AP116" s="270">
        <f t="shared" si="31"/>
        <v>0</v>
      </c>
      <c r="AQ116" s="237">
        <f t="shared" si="47"/>
        <v>0</v>
      </c>
      <c r="AR116" s="237">
        <f t="shared" si="47"/>
        <v>0</v>
      </c>
      <c r="AS116" s="237">
        <f t="shared" si="47"/>
        <v>0</v>
      </c>
      <c r="AT116" s="237">
        <f t="shared" si="47"/>
        <v>0</v>
      </c>
      <c r="AU116" s="238">
        <f t="shared" ref="AU116:AZ116" si="48">AU118+AU120</f>
        <v>0</v>
      </c>
      <c r="AV116" s="239">
        <f t="shared" si="48"/>
        <v>0</v>
      </c>
      <c r="AW116" s="239">
        <f t="shared" si="48"/>
        <v>0</v>
      </c>
      <c r="AX116" s="239">
        <f t="shared" si="48"/>
        <v>0</v>
      </c>
      <c r="AY116" s="239">
        <f t="shared" si="48"/>
        <v>0</v>
      </c>
      <c r="AZ116" s="240">
        <f t="shared" si="48"/>
        <v>0</v>
      </c>
      <c r="BA116" s="237">
        <f t="shared" ref="BA116:BJ116" si="49">BA118+BA120</f>
        <v>0</v>
      </c>
      <c r="BB116" s="237">
        <f t="shared" si="49"/>
        <v>0</v>
      </c>
      <c r="BC116" s="237">
        <f t="shared" si="49"/>
        <v>0</v>
      </c>
      <c r="BD116" s="237">
        <f t="shared" si="49"/>
        <v>0</v>
      </c>
      <c r="BE116" s="238">
        <f t="shared" si="49"/>
        <v>0</v>
      </c>
      <c r="BF116" s="237">
        <f t="shared" si="49"/>
        <v>0</v>
      </c>
      <c r="BG116" s="237">
        <f t="shared" si="49"/>
        <v>0</v>
      </c>
      <c r="BH116" s="237">
        <f t="shared" si="49"/>
        <v>0</v>
      </c>
      <c r="BI116" s="237">
        <f t="shared" si="49"/>
        <v>0</v>
      </c>
      <c r="BJ116" s="238">
        <f t="shared" si="49"/>
        <v>0</v>
      </c>
    </row>
    <row r="117" spans="1:62" ht="12.75" hidden="1" customHeight="1">
      <c r="A117" s="252" t="s">
        <v>415</v>
      </c>
      <c r="B117" s="253"/>
      <c r="C117" s="254"/>
      <c r="D117" s="254"/>
      <c r="E117" s="254"/>
      <c r="F117" s="254"/>
      <c r="G117" s="254"/>
      <c r="H117" s="254"/>
      <c r="I117" s="254"/>
      <c r="J117" s="254"/>
      <c r="K117" s="254"/>
      <c r="L117" s="254"/>
      <c r="M117" s="254"/>
      <c r="N117" s="254"/>
      <c r="O117" s="254"/>
      <c r="P117" s="255"/>
      <c r="Q117" s="254"/>
      <c r="R117" s="254"/>
      <c r="S117" s="254"/>
      <c r="T117" s="254"/>
      <c r="U117" s="254"/>
      <c r="V117" s="254"/>
      <c r="W117" s="254"/>
      <c r="X117" s="254"/>
      <c r="Y117" s="254"/>
      <c r="Z117" s="254"/>
      <c r="AA117" s="254"/>
      <c r="AB117" s="306"/>
      <c r="AC117" s="254"/>
      <c r="AD117" s="257"/>
      <c r="AE117" s="257"/>
      <c r="AF117" s="257"/>
      <c r="AG117" s="260"/>
      <c r="AH117" s="439"/>
      <c r="AI117" s="439"/>
      <c r="AJ117" s="439"/>
      <c r="AK117" s="439"/>
      <c r="AL117" s="439"/>
      <c r="AM117" s="439"/>
      <c r="AN117" s="439"/>
      <c r="AO117" s="587"/>
      <c r="AP117" s="270">
        <f t="shared" si="31"/>
        <v>0</v>
      </c>
      <c r="AQ117" s="307"/>
      <c r="AR117" s="307"/>
      <c r="AS117" s="307"/>
      <c r="AT117" s="307"/>
      <c r="AU117" s="308"/>
      <c r="AV117" s="439"/>
      <c r="AW117" s="439"/>
      <c r="AX117" s="439"/>
      <c r="AY117" s="439"/>
      <c r="AZ117" s="587"/>
      <c r="BA117" s="307"/>
      <c r="BB117" s="307"/>
      <c r="BC117" s="307"/>
      <c r="BD117" s="307"/>
      <c r="BE117" s="308"/>
      <c r="BF117" s="307"/>
      <c r="BG117" s="307"/>
      <c r="BH117" s="307"/>
      <c r="BI117" s="307"/>
      <c r="BJ117" s="308"/>
    </row>
    <row r="118" spans="1:62" ht="12.75" hidden="1" customHeight="1">
      <c r="A118" s="293" t="s">
        <v>416</v>
      </c>
      <c r="B118" s="271">
        <v>7601</v>
      </c>
      <c r="C118" s="327"/>
      <c r="D118" s="327"/>
      <c r="E118" s="327"/>
      <c r="F118" s="327"/>
      <c r="G118" s="327"/>
      <c r="H118" s="327"/>
      <c r="I118" s="327"/>
      <c r="J118" s="327"/>
      <c r="K118" s="327"/>
      <c r="L118" s="327"/>
      <c r="M118" s="327"/>
      <c r="N118" s="327"/>
      <c r="O118" s="327"/>
      <c r="P118" s="328"/>
      <c r="Q118" s="327"/>
      <c r="R118" s="327"/>
      <c r="S118" s="327"/>
      <c r="T118" s="327"/>
      <c r="U118" s="327"/>
      <c r="V118" s="327"/>
      <c r="W118" s="327"/>
      <c r="X118" s="327"/>
      <c r="Y118" s="327"/>
      <c r="Z118" s="327"/>
      <c r="AA118" s="327"/>
      <c r="AB118" s="329"/>
      <c r="AC118" s="327"/>
      <c r="AD118" s="265"/>
      <c r="AE118" s="265"/>
      <c r="AF118" s="265"/>
      <c r="AG118" s="269"/>
      <c r="AH118" s="486"/>
      <c r="AI118" s="486"/>
      <c r="AJ118" s="486"/>
      <c r="AK118" s="486"/>
      <c r="AL118" s="486"/>
      <c r="AM118" s="486"/>
      <c r="AN118" s="486"/>
      <c r="AO118" s="588"/>
      <c r="AP118" s="270">
        <f t="shared" si="31"/>
        <v>0</v>
      </c>
      <c r="AQ118" s="310"/>
      <c r="AR118" s="310"/>
      <c r="AS118" s="310"/>
      <c r="AT118" s="310"/>
      <c r="AU118" s="311"/>
      <c r="AV118" s="486"/>
      <c r="AW118" s="486"/>
      <c r="AX118" s="486"/>
      <c r="AY118" s="486"/>
      <c r="AZ118" s="588"/>
      <c r="BA118" s="310"/>
      <c r="BB118" s="310"/>
      <c r="BC118" s="310"/>
      <c r="BD118" s="310"/>
      <c r="BE118" s="311"/>
      <c r="BF118" s="310"/>
      <c r="BG118" s="310"/>
      <c r="BH118" s="310"/>
      <c r="BI118" s="310"/>
      <c r="BJ118" s="311"/>
    </row>
    <row r="119" spans="1:62" ht="12.75" hidden="1" customHeight="1">
      <c r="A119" s="466"/>
      <c r="B119" s="271"/>
      <c r="C119" s="327"/>
      <c r="D119" s="327"/>
      <c r="E119" s="327"/>
      <c r="F119" s="327"/>
      <c r="G119" s="327"/>
      <c r="H119" s="327"/>
      <c r="I119" s="327"/>
      <c r="J119" s="327"/>
      <c r="K119" s="327"/>
      <c r="L119" s="327"/>
      <c r="M119" s="327"/>
      <c r="N119" s="327"/>
      <c r="O119" s="327"/>
      <c r="P119" s="328"/>
      <c r="Q119" s="327"/>
      <c r="R119" s="327"/>
      <c r="S119" s="327"/>
      <c r="T119" s="327"/>
      <c r="U119" s="327"/>
      <c r="V119" s="327"/>
      <c r="W119" s="327"/>
      <c r="X119" s="327"/>
      <c r="Y119" s="327"/>
      <c r="Z119" s="327"/>
      <c r="AA119" s="327"/>
      <c r="AB119" s="329"/>
      <c r="AC119" s="327"/>
      <c r="AD119" s="265"/>
      <c r="AE119" s="265"/>
      <c r="AF119" s="265"/>
      <c r="AG119" s="269"/>
      <c r="AH119" s="486"/>
      <c r="AI119" s="486"/>
      <c r="AJ119" s="486"/>
      <c r="AK119" s="486"/>
      <c r="AL119" s="486"/>
      <c r="AM119" s="486"/>
      <c r="AN119" s="486"/>
      <c r="AO119" s="588"/>
      <c r="AP119" s="270">
        <f t="shared" si="31"/>
        <v>0</v>
      </c>
      <c r="AQ119" s="310"/>
      <c r="AR119" s="310"/>
      <c r="AS119" s="310"/>
      <c r="AT119" s="310"/>
      <c r="AU119" s="311"/>
      <c r="AV119" s="486"/>
      <c r="AW119" s="486"/>
      <c r="AX119" s="486"/>
      <c r="AY119" s="486"/>
      <c r="AZ119" s="588"/>
      <c r="BA119" s="310"/>
      <c r="BB119" s="310"/>
      <c r="BC119" s="310"/>
      <c r="BD119" s="310"/>
      <c r="BE119" s="311"/>
      <c r="BF119" s="310"/>
      <c r="BG119" s="310"/>
      <c r="BH119" s="310"/>
      <c r="BI119" s="310"/>
      <c r="BJ119" s="311"/>
    </row>
    <row r="120" spans="1:62" s="241" customFormat="1" ht="13.5" hidden="1" customHeight="1">
      <c r="A120" s="467"/>
      <c r="B120" s="468">
        <v>7602</v>
      </c>
      <c r="C120" s="233"/>
      <c r="D120" s="233"/>
      <c r="E120" s="233"/>
      <c r="F120" s="233"/>
      <c r="G120" s="233"/>
      <c r="H120" s="233"/>
      <c r="I120" s="233"/>
      <c r="J120" s="233"/>
      <c r="K120" s="233"/>
      <c r="L120" s="233"/>
      <c r="M120" s="233"/>
      <c r="N120" s="233"/>
      <c r="O120" s="233"/>
      <c r="P120" s="233"/>
      <c r="Q120" s="235"/>
      <c r="R120" s="235"/>
      <c r="S120" s="235"/>
      <c r="T120" s="235"/>
      <c r="U120" s="235"/>
      <c r="V120" s="235"/>
      <c r="W120" s="235"/>
      <c r="X120" s="233"/>
      <c r="Y120" s="233"/>
      <c r="Z120" s="233"/>
      <c r="AA120" s="233"/>
      <c r="AB120" s="233"/>
      <c r="AC120" s="233"/>
      <c r="AD120" s="236"/>
      <c r="AE120" s="236"/>
      <c r="AF120" s="236"/>
      <c r="AG120" s="239"/>
      <c r="AH120" s="239"/>
      <c r="AI120" s="239"/>
      <c r="AJ120" s="239"/>
      <c r="AK120" s="239"/>
      <c r="AL120" s="239"/>
      <c r="AM120" s="239"/>
      <c r="AN120" s="239"/>
      <c r="AO120" s="240"/>
      <c r="AP120" s="270">
        <f t="shared" si="31"/>
        <v>0</v>
      </c>
      <c r="AQ120" s="237"/>
      <c r="AR120" s="374"/>
      <c r="AS120" s="374"/>
      <c r="AT120" s="374"/>
      <c r="AU120" s="375"/>
      <c r="AV120" s="239"/>
      <c r="AW120" s="376"/>
      <c r="AX120" s="376"/>
      <c r="AY120" s="376"/>
      <c r="AZ120" s="377"/>
      <c r="BA120" s="237"/>
      <c r="BB120" s="374"/>
      <c r="BC120" s="374"/>
      <c r="BD120" s="374"/>
      <c r="BE120" s="375"/>
      <c r="BF120" s="237"/>
      <c r="BG120" s="374"/>
      <c r="BH120" s="374"/>
      <c r="BI120" s="374"/>
      <c r="BJ120" s="375"/>
    </row>
    <row r="121" spans="1:62" s="241" customFormat="1" ht="106.5" customHeight="1">
      <c r="A121" s="231" t="s">
        <v>113</v>
      </c>
      <c r="B121" s="232">
        <v>7700</v>
      </c>
      <c r="C121" s="233" t="s">
        <v>234</v>
      </c>
      <c r="D121" s="233" t="s">
        <v>234</v>
      </c>
      <c r="E121" s="233" t="s">
        <v>234</v>
      </c>
      <c r="F121" s="233" t="s">
        <v>234</v>
      </c>
      <c r="G121" s="233" t="s">
        <v>234</v>
      </c>
      <c r="H121" s="233" t="s">
        <v>234</v>
      </c>
      <c r="I121" s="233" t="s">
        <v>234</v>
      </c>
      <c r="J121" s="233" t="s">
        <v>234</v>
      </c>
      <c r="K121" s="233" t="s">
        <v>234</v>
      </c>
      <c r="L121" s="233" t="s">
        <v>234</v>
      </c>
      <c r="M121" s="233" t="s">
        <v>234</v>
      </c>
      <c r="N121" s="233" t="s">
        <v>234</v>
      </c>
      <c r="O121" s="233" t="s">
        <v>234</v>
      </c>
      <c r="P121" s="234" t="s">
        <v>234</v>
      </c>
      <c r="Q121" s="235" t="s">
        <v>234</v>
      </c>
      <c r="R121" s="235" t="s">
        <v>234</v>
      </c>
      <c r="S121" s="235" t="s">
        <v>234</v>
      </c>
      <c r="T121" s="235" t="s">
        <v>234</v>
      </c>
      <c r="U121" s="235" t="s">
        <v>234</v>
      </c>
      <c r="V121" s="235" t="s">
        <v>234</v>
      </c>
      <c r="W121" s="235" t="s">
        <v>234</v>
      </c>
      <c r="X121" s="233" t="s">
        <v>234</v>
      </c>
      <c r="Y121" s="233" t="s">
        <v>234</v>
      </c>
      <c r="Z121" s="233" t="s">
        <v>234</v>
      </c>
      <c r="AA121" s="233" t="s">
        <v>234</v>
      </c>
      <c r="AB121" s="332" t="s">
        <v>234</v>
      </c>
      <c r="AC121" s="233" t="s">
        <v>234</v>
      </c>
      <c r="AD121" s="236" t="s">
        <v>234</v>
      </c>
      <c r="AE121" s="236"/>
      <c r="AF121" s="236"/>
      <c r="AG121" s="239">
        <f t="shared" ref="AG121:AT121" si="50">AG122+AG123</f>
        <v>654.79999999999995</v>
      </c>
      <c r="AH121" s="239">
        <f t="shared" si="50"/>
        <v>654.79999999999995</v>
      </c>
      <c r="AI121" s="239">
        <f t="shared" si="50"/>
        <v>0</v>
      </c>
      <c r="AJ121" s="239"/>
      <c r="AK121" s="239">
        <f t="shared" si="50"/>
        <v>0</v>
      </c>
      <c r="AL121" s="239"/>
      <c r="AM121" s="239">
        <f t="shared" si="50"/>
        <v>0</v>
      </c>
      <c r="AN121" s="239"/>
      <c r="AO121" s="240">
        <f>AO122+AO123</f>
        <v>654.79999999999995</v>
      </c>
      <c r="AP121" s="240">
        <f>AP122+AP123</f>
        <v>654.79999999999995</v>
      </c>
      <c r="AQ121" s="237">
        <f t="shared" si="50"/>
        <v>669.5</v>
      </c>
      <c r="AR121" s="237">
        <f t="shared" si="50"/>
        <v>0</v>
      </c>
      <c r="AS121" s="237">
        <f t="shared" si="50"/>
        <v>0</v>
      </c>
      <c r="AT121" s="237">
        <f t="shared" si="50"/>
        <v>0</v>
      </c>
      <c r="AU121" s="238">
        <f t="shared" ref="AU121:AZ121" si="51">AU122+AU123</f>
        <v>669.5</v>
      </c>
      <c r="AV121" s="239">
        <f t="shared" si="51"/>
        <v>669.5</v>
      </c>
      <c r="AW121" s="239">
        <f t="shared" si="51"/>
        <v>0</v>
      </c>
      <c r="AX121" s="239">
        <f t="shared" si="51"/>
        <v>0</v>
      </c>
      <c r="AY121" s="239">
        <f t="shared" si="51"/>
        <v>0</v>
      </c>
      <c r="AZ121" s="240">
        <f t="shared" si="51"/>
        <v>669.5</v>
      </c>
      <c r="BA121" s="237">
        <f t="shared" ref="BA121:BJ121" si="52">BA122+BA123</f>
        <v>669.5</v>
      </c>
      <c r="BB121" s="237">
        <f t="shared" si="52"/>
        <v>0</v>
      </c>
      <c r="BC121" s="237">
        <f t="shared" si="52"/>
        <v>0</v>
      </c>
      <c r="BD121" s="237">
        <f t="shared" si="52"/>
        <v>0</v>
      </c>
      <c r="BE121" s="238">
        <f t="shared" si="52"/>
        <v>669.5</v>
      </c>
      <c r="BF121" s="237">
        <f t="shared" si="52"/>
        <v>669.5</v>
      </c>
      <c r="BG121" s="237">
        <f t="shared" si="52"/>
        <v>0</v>
      </c>
      <c r="BH121" s="237">
        <f t="shared" si="52"/>
        <v>0</v>
      </c>
      <c r="BI121" s="237">
        <f t="shared" si="52"/>
        <v>0</v>
      </c>
      <c r="BJ121" s="238">
        <f t="shared" si="52"/>
        <v>669.5</v>
      </c>
    </row>
    <row r="122" spans="1:62" s="251" customFormat="1" ht="33" customHeight="1">
      <c r="A122" s="424" t="s">
        <v>114</v>
      </c>
      <c r="B122" s="243">
        <v>7701</v>
      </c>
      <c r="C122" s="244" t="s">
        <v>234</v>
      </c>
      <c r="D122" s="244" t="s">
        <v>234</v>
      </c>
      <c r="E122" s="244" t="s">
        <v>234</v>
      </c>
      <c r="F122" s="244" t="s">
        <v>234</v>
      </c>
      <c r="G122" s="244" t="s">
        <v>234</v>
      </c>
      <c r="H122" s="244" t="s">
        <v>234</v>
      </c>
      <c r="I122" s="244" t="s">
        <v>234</v>
      </c>
      <c r="J122" s="244" t="s">
        <v>234</v>
      </c>
      <c r="K122" s="244" t="s">
        <v>234</v>
      </c>
      <c r="L122" s="244" t="s">
        <v>234</v>
      </c>
      <c r="M122" s="244" t="s">
        <v>234</v>
      </c>
      <c r="N122" s="244" t="s">
        <v>234</v>
      </c>
      <c r="O122" s="244" t="s">
        <v>234</v>
      </c>
      <c r="P122" s="244" t="s">
        <v>234</v>
      </c>
      <c r="Q122" s="246" t="s">
        <v>234</v>
      </c>
      <c r="R122" s="246" t="s">
        <v>234</v>
      </c>
      <c r="S122" s="246" t="s">
        <v>234</v>
      </c>
      <c r="T122" s="246" t="s">
        <v>234</v>
      </c>
      <c r="U122" s="246" t="s">
        <v>234</v>
      </c>
      <c r="V122" s="246" t="s">
        <v>234</v>
      </c>
      <c r="W122" s="246" t="s">
        <v>234</v>
      </c>
      <c r="X122" s="244" t="s">
        <v>234</v>
      </c>
      <c r="Y122" s="244" t="s">
        <v>234</v>
      </c>
      <c r="Z122" s="244" t="s">
        <v>234</v>
      </c>
      <c r="AA122" s="244" t="s">
        <v>234</v>
      </c>
      <c r="AB122" s="244" t="s">
        <v>234</v>
      </c>
      <c r="AC122" s="244" t="s">
        <v>234</v>
      </c>
      <c r="AD122" s="247" t="s">
        <v>234</v>
      </c>
      <c r="AE122" s="247"/>
      <c r="AF122" s="247"/>
      <c r="AG122" s="250"/>
      <c r="AH122" s="250"/>
      <c r="AI122" s="250"/>
      <c r="AJ122" s="250"/>
      <c r="AK122" s="250"/>
      <c r="AL122" s="250"/>
      <c r="AM122" s="250"/>
      <c r="AN122" s="250"/>
      <c r="AO122" s="326"/>
      <c r="AP122" s="270">
        <f t="shared" si="31"/>
        <v>0</v>
      </c>
      <c r="AQ122" s="248"/>
      <c r="AR122" s="378"/>
      <c r="AS122" s="378"/>
      <c r="AT122" s="378"/>
      <c r="AU122" s="379"/>
      <c r="AV122" s="250"/>
      <c r="AW122" s="618"/>
      <c r="AX122" s="618"/>
      <c r="AY122" s="618"/>
      <c r="AZ122" s="619"/>
      <c r="BA122" s="248"/>
      <c r="BB122" s="378"/>
      <c r="BC122" s="378"/>
      <c r="BD122" s="378"/>
      <c r="BE122" s="379"/>
      <c r="BF122" s="248"/>
      <c r="BG122" s="378"/>
      <c r="BH122" s="378"/>
      <c r="BI122" s="378"/>
      <c r="BJ122" s="379"/>
    </row>
    <row r="123" spans="1:62" s="251" customFormat="1" ht="24" customHeight="1">
      <c r="A123" s="424" t="s">
        <v>115</v>
      </c>
      <c r="B123" s="243">
        <v>7800</v>
      </c>
      <c r="C123" s="244" t="s">
        <v>234</v>
      </c>
      <c r="D123" s="244" t="s">
        <v>234</v>
      </c>
      <c r="E123" s="244" t="s">
        <v>234</v>
      </c>
      <c r="F123" s="244" t="s">
        <v>234</v>
      </c>
      <c r="G123" s="244" t="s">
        <v>234</v>
      </c>
      <c r="H123" s="244" t="s">
        <v>234</v>
      </c>
      <c r="I123" s="244" t="s">
        <v>234</v>
      </c>
      <c r="J123" s="244" t="s">
        <v>234</v>
      </c>
      <c r="K123" s="244" t="s">
        <v>234</v>
      </c>
      <c r="L123" s="244" t="s">
        <v>234</v>
      </c>
      <c r="M123" s="244" t="s">
        <v>234</v>
      </c>
      <c r="N123" s="244" t="s">
        <v>234</v>
      </c>
      <c r="O123" s="244" t="s">
        <v>234</v>
      </c>
      <c r="P123" s="244" t="s">
        <v>234</v>
      </c>
      <c r="Q123" s="246" t="s">
        <v>234</v>
      </c>
      <c r="R123" s="246" t="s">
        <v>234</v>
      </c>
      <c r="S123" s="246" t="s">
        <v>234</v>
      </c>
      <c r="T123" s="246" t="s">
        <v>234</v>
      </c>
      <c r="U123" s="246" t="s">
        <v>234</v>
      </c>
      <c r="V123" s="246" t="s">
        <v>234</v>
      </c>
      <c r="W123" s="246" t="s">
        <v>234</v>
      </c>
      <c r="X123" s="244" t="s">
        <v>234</v>
      </c>
      <c r="Y123" s="244" t="s">
        <v>234</v>
      </c>
      <c r="Z123" s="244" t="s">
        <v>234</v>
      </c>
      <c r="AA123" s="244" t="s">
        <v>234</v>
      </c>
      <c r="AB123" s="244" t="s">
        <v>234</v>
      </c>
      <c r="AC123" s="244" t="s">
        <v>234</v>
      </c>
      <c r="AD123" s="247" t="s">
        <v>234</v>
      </c>
      <c r="AE123" s="247"/>
      <c r="AF123" s="247"/>
      <c r="AG123" s="250">
        <f t="shared" ref="AG123:AT123" si="53">AG124+AG129</f>
        <v>654.79999999999995</v>
      </c>
      <c r="AH123" s="250">
        <f t="shared" si="53"/>
        <v>654.79999999999995</v>
      </c>
      <c r="AI123" s="250">
        <f t="shared" si="53"/>
        <v>0</v>
      </c>
      <c r="AJ123" s="250"/>
      <c r="AK123" s="250">
        <f t="shared" si="53"/>
        <v>0</v>
      </c>
      <c r="AL123" s="250"/>
      <c r="AM123" s="250">
        <f t="shared" si="53"/>
        <v>0</v>
      </c>
      <c r="AN123" s="250"/>
      <c r="AO123" s="326">
        <f>AO124+AO129</f>
        <v>654.79999999999995</v>
      </c>
      <c r="AP123" s="326">
        <f>AP124+AP129</f>
        <v>654.79999999999995</v>
      </c>
      <c r="AQ123" s="248">
        <f t="shared" si="53"/>
        <v>669.5</v>
      </c>
      <c r="AR123" s="248">
        <f t="shared" si="53"/>
        <v>0</v>
      </c>
      <c r="AS123" s="248">
        <f t="shared" si="53"/>
        <v>0</v>
      </c>
      <c r="AT123" s="248">
        <f t="shared" si="53"/>
        <v>0</v>
      </c>
      <c r="AU123" s="249">
        <f t="shared" ref="AU123:AZ123" si="54">AU124+AU129</f>
        <v>669.5</v>
      </c>
      <c r="AV123" s="250">
        <f t="shared" si="54"/>
        <v>669.5</v>
      </c>
      <c r="AW123" s="250">
        <f t="shared" si="54"/>
        <v>0</v>
      </c>
      <c r="AX123" s="250">
        <f t="shared" si="54"/>
        <v>0</v>
      </c>
      <c r="AY123" s="250">
        <f t="shared" si="54"/>
        <v>0</v>
      </c>
      <c r="AZ123" s="326">
        <f t="shared" si="54"/>
        <v>669.5</v>
      </c>
      <c r="BA123" s="248">
        <f t="shared" ref="BA123:BJ123" si="55">BA124+BA129</f>
        <v>669.5</v>
      </c>
      <c r="BB123" s="248">
        <f t="shared" si="55"/>
        <v>0</v>
      </c>
      <c r="BC123" s="248">
        <f t="shared" si="55"/>
        <v>0</v>
      </c>
      <c r="BD123" s="248">
        <f t="shared" si="55"/>
        <v>0</v>
      </c>
      <c r="BE123" s="249">
        <f t="shared" si="55"/>
        <v>669.5</v>
      </c>
      <c r="BF123" s="248">
        <f t="shared" si="55"/>
        <v>669.5</v>
      </c>
      <c r="BG123" s="248">
        <f t="shared" si="55"/>
        <v>0</v>
      </c>
      <c r="BH123" s="248">
        <f t="shared" si="55"/>
        <v>0</v>
      </c>
      <c r="BI123" s="248">
        <f t="shared" si="55"/>
        <v>0</v>
      </c>
      <c r="BJ123" s="249">
        <f t="shared" si="55"/>
        <v>669.5</v>
      </c>
    </row>
    <row r="124" spans="1:62" ht="40.5" customHeight="1">
      <c r="A124" s="426" t="s">
        <v>170</v>
      </c>
      <c r="B124" s="274">
        <v>7801</v>
      </c>
      <c r="C124" s="380" t="s">
        <v>234</v>
      </c>
      <c r="D124" s="380" t="s">
        <v>234</v>
      </c>
      <c r="E124" s="380" t="s">
        <v>234</v>
      </c>
      <c r="F124" s="380" t="s">
        <v>234</v>
      </c>
      <c r="G124" s="380" t="s">
        <v>234</v>
      </c>
      <c r="H124" s="380" t="s">
        <v>234</v>
      </c>
      <c r="I124" s="380" t="s">
        <v>234</v>
      </c>
      <c r="J124" s="380" t="s">
        <v>234</v>
      </c>
      <c r="K124" s="380" t="s">
        <v>234</v>
      </c>
      <c r="L124" s="380" t="s">
        <v>234</v>
      </c>
      <c r="M124" s="380" t="s">
        <v>234</v>
      </c>
      <c r="N124" s="380" t="s">
        <v>234</v>
      </c>
      <c r="O124" s="380" t="s">
        <v>234</v>
      </c>
      <c r="P124" s="380" t="s">
        <v>234</v>
      </c>
      <c r="Q124" s="382" t="s">
        <v>234</v>
      </c>
      <c r="R124" s="382" t="s">
        <v>234</v>
      </c>
      <c r="S124" s="382" t="s">
        <v>234</v>
      </c>
      <c r="T124" s="382" t="s">
        <v>234</v>
      </c>
      <c r="U124" s="382" t="s">
        <v>234</v>
      </c>
      <c r="V124" s="382" t="s">
        <v>234</v>
      </c>
      <c r="W124" s="382" t="s">
        <v>234</v>
      </c>
      <c r="X124" s="380" t="s">
        <v>234</v>
      </c>
      <c r="Y124" s="380" t="s">
        <v>234</v>
      </c>
      <c r="Z124" s="380" t="s">
        <v>234</v>
      </c>
      <c r="AA124" s="380" t="s">
        <v>234</v>
      </c>
      <c r="AB124" s="380" t="s">
        <v>234</v>
      </c>
      <c r="AC124" s="380" t="s">
        <v>234</v>
      </c>
      <c r="AD124" s="384" t="s">
        <v>234</v>
      </c>
      <c r="AE124" s="384"/>
      <c r="AF124" s="384"/>
      <c r="AG124" s="282">
        <f t="shared" ref="AG124:AQ124" si="56">AG126+AG127+AG128</f>
        <v>654.79999999999995</v>
      </c>
      <c r="AH124" s="282">
        <f t="shared" si="56"/>
        <v>654.79999999999995</v>
      </c>
      <c r="AI124" s="282">
        <f t="shared" si="56"/>
        <v>0</v>
      </c>
      <c r="AJ124" s="282"/>
      <c r="AK124" s="282">
        <f t="shared" si="56"/>
        <v>0</v>
      </c>
      <c r="AL124" s="282"/>
      <c r="AM124" s="282">
        <f t="shared" si="56"/>
        <v>0</v>
      </c>
      <c r="AN124" s="282"/>
      <c r="AO124" s="282">
        <f t="shared" si="56"/>
        <v>654.79999999999995</v>
      </c>
      <c r="AP124" s="282">
        <f t="shared" si="56"/>
        <v>654.79999999999995</v>
      </c>
      <c r="AQ124" s="281">
        <f t="shared" si="56"/>
        <v>669.5</v>
      </c>
      <c r="AR124" s="281">
        <f>AR126+AR127</f>
        <v>0</v>
      </c>
      <c r="AS124" s="281">
        <f>AS126+AS127</f>
        <v>0</v>
      </c>
      <c r="AT124" s="281">
        <f>AT126+AT127</f>
        <v>0</v>
      </c>
      <c r="AU124" s="315">
        <f>AU126+AU127+AU128</f>
        <v>669.5</v>
      </c>
      <c r="AV124" s="282">
        <f>AV126+AV127+AV128</f>
        <v>669.5</v>
      </c>
      <c r="AW124" s="282">
        <f>AW126+AW127</f>
        <v>0</v>
      </c>
      <c r="AX124" s="282">
        <f>AX126+AX127</f>
        <v>0</v>
      </c>
      <c r="AY124" s="282">
        <f>AY126+AY127</f>
        <v>0</v>
      </c>
      <c r="AZ124" s="316">
        <f>AZ126+AZ127+AZ128</f>
        <v>669.5</v>
      </c>
      <c r="BA124" s="281">
        <f>BA126+BA127+BA128</f>
        <v>669.5</v>
      </c>
      <c r="BB124" s="281">
        <f>BB126+BB127</f>
        <v>0</v>
      </c>
      <c r="BC124" s="281">
        <f>BC126+BC127</f>
        <v>0</v>
      </c>
      <c r="BD124" s="281">
        <f>BD126+BD127</f>
        <v>0</v>
      </c>
      <c r="BE124" s="315">
        <f>BE126+BE127+BE128</f>
        <v>669.5</v>
      </c>
      <c r="BF124" s="281">
        <f>BF126+BF127+BF128</f>
        <v>669.5</v>
      </c>
      <c r="BG124" s="281">
        <f>BG126+BG127</f>
        <v>0</v>
      </c>
      <c r="BH124" s="281">
        <f>BH126+BH127</f>
        <v>0</v>
      </c>
      <c r="BI124" s="281">
        <f>BI126+BI127</f>
        <v>0</v>
      </c>
      <c r="BJ124" s="315">
        <f>BJ126+BJ127+BJ128</f>
        <v>669.5</v>
      </c>
    </row>
    <row r="125" spans="1:62" ht="12.75" hidden="1" customHeight="1">
      <c r="A125" s="425" t="s">
        <v>415</v>
      </c>
      <c r="B125" s="253"/>
      <c r="C125" s="254"/>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7"/>
      <c r="AE125" s="257"/>
      <c r="AF125" s="257"/>
      <c r="AG125" s="260"/>
      <c r="AH125" s="439"/>
      <c r="AI125" s="439"/>
      <c r="AJ125" s="439"/>
      <c r="AK125" s="439"/>
      <c r="AL125" s="439"/>
      <c r="AM125" s="439"/>
      <c r="AN125" s="439"/>
      <c r="AO125" s="587"/>
      <c r="AP125" s="270">
        <f t="shared" si="31"/>
        <v>0</v>
      </c>
      <c r="AQ125" s="307"/>
      <c r="AR125" s="307"/>
      <c r="AS125" s="307"/>
      <c r="AT125" s="307"/>
      <c r="AU125" s="308"/>
      <c r="AV125" s="439"/>
      <c r="AW125" s="439"/>
      <c r="AX125" s="439"/>
      <c r="AY125" s="439"/>
      <c r="AZ125" s="587"/>
      <c r="BA125" s="307"/>
      <c r="BB125" s="307"/>
      <c r="BC125" s="307"/>
      <c r="BD125" s="307"/>
      <c r="BE125" s="308"/>
      <c r="BF125" s="307"/>
      <c r="BG125" s="307"/>
      <c r="BH125" s="307"/>
      <c r="BI125" s="307"/>
      <c r="BJ125" s="308"/>
    </row>
    <row r="126" spans="1:62" ht="12.75" hidden="1" customHeight="1">
      <c r="A126" s="432" t="s">
        <v>416</v>
      </c>
      <c r="B126" s="271">
        <v>7802</v>
      </c>
      <c r="C126" s="327"/>
      <c r="D126" s="327"/>
      <c r="E126" s="327"/>
      <c r="F126" s="327"/>
      <c r="G126" s="327"/>
      <c r="H126" s="327"/>
      <c r="I126" s="327"/>
      <c r="J126" s="327"/>
      <c r="K126" s="327"/>
      <c r="L126" s="327"/>
      <c r="M126" s="327"/>
      <c r="N126" s="327"/>
      <c r="O126" s="327"/>
      <c r="P126" s="327"/>
      <c r="Q126" s="327"/>
      <c r="R126" s="327"/>
      <c r="S126" s="327"/>
      <c r="T126" s="327"/>
      <c r="U126" s="327"/>
      <c r="V126" s="327"/>
      <c r="W126" s="327"/>
      <c r="X126" s="327"/>
      <c r="Y126" s="327"/>
      <c r="Z126" s="327"/>
      <c r="AA126" s="327"/>
      <c r="AB126" s="327"/>
      <c r="AC126" s="327"/>
      <c r="AD126" s="265"/>
      <c r="AE126" s="265"/>
      <c r="AF126" s="265"/>
      <c r="AG126" s="269"/>
      <c r="AH126" s="486"/>
      <c r="AI126" s="486"/>
      <c r="AJ126" s="486"/>
      <c r="AK126" s="486"/>
      <c r="AL126" s="486"/>
      <c r="AM126" s="486"/>
      <c r="AN126" s="486"/>
      <c r="AO126" s="588"/>
      <c r="AP126" s="270">
        <f t="shared" si="31"/>
        <v>0</v>
      </c>
      <c r="AQ126" s="310"/>
      <c r="AR126" s="310"/>
      <c r="AS126" s="310"/>
      <c r="AT126" s="310"/>
      <c r="AU126" s="311"/>
      <c r="AV126" s="486"/>
      <c r="AW126" s="486"/>
      <c r="AX126" s="486"/>
      <c r="AY126" s="486"/>
      <c r="AZ126" s="588"/>
      <c r="BA126" s="310"/>
      <c r="BB126" s="310"/>
      <c r="BC126" s="310"/>
      <c r="BD126" s="310"/>
      <c r="BE126" s="311"/>
      <c r="BF126" s="310"/>
      <c r="BG126" s="310"/>
      <c r="BH126" s="310"/>
      <c r="BI126" s="310"/>
      <c r="BJ126" s="311"/>
    </row>
    <row r="127" spans="1:62" ht="48.75" customHeight="1">
      <c r="A127" s="694" t="s">
        <v>409</v>
      </c>
      <c r="B127" s="701">
        <v>7803</v>
      </c>
      <c r="C127" s="696" t="s">
        <v>452</v>
      </c>
      <c r="D127" s="57" t="s">
        <v>237</v>
      </c>
      <c r="E127" s="57" t="s">
        <v>453</v>
      </c>
      <c r="F127" s="324"/>
      <c r="G127" s="324"/>
      <c r="H127" s="324"/>
      <c r="I127" s="385"/>
      <c r="J127" s="324"/>
      <c r="K127" s="324"/>
      <c r="L127" s="324"/>
      <c r="M127" s="262" t="s">
        <v>171</v>
      </c>
      <c r="N127" s="386"/>
      <c r="O127" s="386"/>
      <c r="P127" s="386">
        <v>10</v>
      </c>
      <c r="Q127" s="324"/>
      <c r="R127" s="324"/>
      <c r="S127" s="324"/>
      <c r="T127" s="324"/>
      <c r="U127" s="324"/>
      <c r="V127" s="324"/>
      <c r="W127" s="387" t="s">
        <v>172</v>
      </c>
      <c r="X127" s="292" t="s">
        <v>173</v>
      </c>
      <c r="Y127" s="294" t="s">
        <v>174</v>
      </c>
      <c r="Z127" s="690" t="s">
        <v>49</v>
      </c>
      <c r="AA127" s="275" t="s">
        <v>284</v>
      </c>
      <c r="AB127" s="275" t="s">
        <v>50</v>
      </c>
      <c r="AC127" s="275"/>
      <c r="AD127" s="280" t="s">
        <v>486</v>
      </c>
      <c r="AE127" s="280" t="s">
        <v>264</v>
      </c>
      <c r="AF127" s="280" t="s">
        <v>276</v>
      </c>
      <c r="AG127" s="282">
        <v>0</v>
      </c>
      <c r="AH127" s="282"/>
      <c r="AI127" s="282"/>
      <c r="AJ127" s="282"/>
      <c r="AK127" s="282"/>
      <c r="AL127" s="282"/>
      <c r="AM127" s="282"/>
      <c r="AN127" s="282"/>
      <c r="AO127" s="316">
        <f>AG127-AI127-AK127-AM127</f>
        <v>0</v>
      </c>
      <c r="AP127" s="270">
        <f t="shared" si="31"/>
        <v>0</v>
      </c>
      <c r="AQ127" s="281">
        <v>0</v>
      </c>
      <c r="AR127" s="267"/>
      <c r="AS127" s="267"/>
      <c r="AT127" s="267"/>
      <c r="AU127" s="268">
        <f>AQ127-AR127-AS127-AT127</f>
        <v>0</v>
      </c>
      <c r="AV127" s="282">
        <v>0</v>
      </c>
      <c r="AW127" s="269"/>
      <c r="AX127" s="269"/>
      <c r="AY127" s="269"/>
      <c r="AZ127" s="270">
        <f>AV127-AW127-AX127-AY127</f>
        <v>0</v>
      </c>
      <c r="BA127" s="281">
        <v>0</v>
      </c>
      <c r="BB127" s="267"/>
      <c r="BC127" s="267"/>
      <c r="BD127" s="267"/>
      <c r="BE127" s="268">
        <f>BA127-BB127-BC127-BD127</f>
        <v>0</v>
      </c>
      <c r="BF127" s="281">
        <v>0</v>
      </c>
      <c r="BG127" s="267"/>
      <c r="BH127" s="267"/>
      <c r="BI127" s="267"/>
      <c r="BJ127" s="268">
        <f>BF127-BG127-BH127-BI127</f>
        <v>0</v>
      </c>
    </row>
    <row r="128" spans="1:62" ht="17.25" customHeight="1">
      <c r="A128" s="695"/>
      <c r="B128" s="703"/>
      <c r="C128" s="697"/>
      <c r="D128" s="12"/>
      <c r="E128" s="12"/>
      <c r="F128" s="324"/>
      <c r="G128" s="324"/>
      <c r="H128" s="324"/>
      <c r="I128" s="385"/>
      <c r="J128" s="324"/>
      <c r="K128" s="324"/>
      <c r="L128" s="324"/>
      <c r="M128" s="262"/>
      <c r="N128" s="386"/>
      <c r="O128" s="386"/>
      <c r="P128" s="386"/>
      <c r="Q128" s="327"/>
      <c r="R128" s="327"/>
      <c r="S128" s="327"/>
      <c r="T128" s="327"/>
      <c r="U128" s="327"/>
      <c r="V128" s="327"/>
      <c r="W128" s="387"/>
      <c r="X128" s="292"/>
      <c r="Y128" s="294"/>
      <c r="Z128" s="691"/>
      <c r="AA128" s="275"/>
      <c r="AB128" s="275"/>
      <c r="AC128" s="275"/>
      <c r="AD128" s="280" t="s">
        <v>486</v>
      </c>
      <c r="AE128" s="280" t="s">
        <v>17</v>
      </c>
      <c r="AF128" s="280" t="s">
        <v>276</v>
      </c>
      <c r="AG128" s="282">
        <v>654.79999999999995</v>
      </c>
      <c r="AH128" s="282">
        <v>654.79999999999995</v>
      </c>
      <c r="AI128" s="282"/>
      <c r="AJ128" s="282"/>
      <c r="AK128" s="282"/>
      <c r="AL128" s="282"/>
      <c r="AM128" s="282"/>
      <c r="AN128" s="282"/>
      <c r="AO128" s="316">
        <f>AG128-AI128-AK128-AM128</f>
        <v>654.79999999999995</v>
      </c>
      <c r="AP128" s="270">
        <f t="shared" si="31"/>
        <v>654.79999999999995</v>
      </c>
      <c r="AQ128" s="281">
        <v>669.5</v>
      </c>
      <c r="AR128" s="267"/>
      <c r="AS128" s="267"/>
      <c r="AT128" s="267"/>
      <c r="AU128" s="268">
        <f>AQ128-AR128-AS128-AT128</f>
        <v>669.5</v>
      </c>
      <c r="AV128" s="282">
        <v>669.5</v>
      </c>
      <c r="AW128" s="269"/>
      <c r="AX128" s="269"/>
      <c r="AY128" s="269"/>
      <c r="AZ128" s="270">
        <f>AV128-AW128-AX128-AY128</f>
        <v>669.5</v>
      </c>
      <c r="BA128" s="281">
        <v>669.5</v>
      </c>
      <c r="BB128" s="267"/>
      <c r="BC128" s="267"/>
      <c r="BD128" s="267"/>
      <c r="BE128" s="268">
        <f>BA128-BB128-BC128-BD128</f>
        <v>669.5</v>
      </c>
      <c r="BF128" s="281">
        <v>669.5</v>
      </c>
      <c r="BG128" s="267"/>
      <c r="BH128" s="267"/>
      <c r="BI128" s="267"/>
      <c r="BJ128" s="268">
        <f>BF128-BG128-BH128-BI128</f>
        <v>669.5</v>
      </c>
    </row>
    <row r="129" spans="1:62" ht="36.75" customHeight="1">
      <c r="A129" s="426" t="s">
        <v>175</v>
      </c>
      <c r="B129" s="274">
        <v>7900</v>
      </c>
      <c r="C129" s="380" t="s">
        <v>234</v>
      </c>
      <c r="D129" s="380" t="s">
        <v>234</v>
      </c>
      <c r="E129" s="380" t="s">
        <v>234</v>
      </c>
      <c r="F129" s="380" t="s">
        <v>234</v>
      </c>
      <c r="G129" s="380" t="s">
        <v>234</v>
      </c>
      <c r="H129" s="380" t="s">
        <v>234</v>
      </c>
      <c r="I129" s="380" t="s">
        <v>234</v>
      </c>
      <c r="J129" s="380" t="s">
        <v>234</v>
      </c>
      <c r="K129" s="380" t="s">
        <v>234</v>
      </c>
      <c r="L129" s="380" t="s">
        <v>234</v>
      </c>
      <c r="M129" s="380" t="s">
        <v>234</v>
      </c>
      <c r="N129" s="380" t="s">
        <v>234</v>
      </c>
      <c r="O129" s="380" t="s">
        <v>234</v>
      </c>
      <c r="P129" s="380" t="s">
        <v>234</v>
      </c>
      <c r="Q129" s="382" t="s">
        <v>234</v>
      </c>
      <c r="R129" s="382" t="s">
        <v>234</v>
      </c>
      <c r="S129" s="382" t="s">
        <v>234</v>
      </c>
      <c r="T129" s="382" t="s">
        <v>234</v>
      </c>
      <c r="U129" s="382" t="s">
        <v>234</v>
      </c>
      <c r="V129" s="382" t="s">
        <v>234</v>
      </c>
      <c r="W129" s="382" t="s">
        <v>234</v>
      </c>
      <c r="X129" s="380" t="s">
        <v>234</v>
      </c>
      <c r="Y129" s="380" t="s">
        <v>234</v>
      </c>
      <c r="Z129" s="380" t="s">
        <v>234</v>
      </c>
      <c r="AA129" s="380" t="s">
        <v>234</v>
      </c>
      <c r="AB129" s="380" t="s">
        <v>234</v>
      </c>
      <c r="AC129" s="380" t="s">
        <v>234</v>
      </c>
      <c r="AD129" s="384" t="s">
        <v>234</v>
      </c>
      <c r="AE129" s="384"/>
      <c r="AF129" s="384"/>
      <c r="AG129" s="282">
        <f t="shared" ref="AG129:AT129" si="57">AG131+AG132</f>
        <v>0</v>
      </c>
      <c r="AH129" s="282"/>
      <c r="AI129" s="282">
        <f t="shared" si="57"/>
        <v>0</v>
      </c>
      <c r="AJ129" s="282"/>
      <c r="AK129" s="282">
        <f t="shared" si="57"/>
        <v>0</v>
      </c>
      <c r="AL129" s="282"/>
      <c r="AM129" s="282">
        <f t="shared" si="57"/>
        <v>0</v>
      </c>
      <c r="AN129" s="282"/>
      <c r="AO129" s="316">
        <f>AO131+AO132</f>
        <v>0</v>
      </c>
      <c r="AP129" s="316"/>
      <c r="AQ129" s="281">
        <f t="shared" si="57"/>
        <v>0</v>
      </c>
      <c r="AR129" s="281">
        <f t="shared" si="57"/>
        <v>0</v>
      </c>
      <c r="AS129" s="281">
        <f t="shared" si="57"/>
        <v>0</v>
      </c>
      <c r="AT129" s="281">
        <f t="shared" si="57"/>
        <v>0</v>
      </c>
      <c r="AU129" s="315">
        <f t="shared" ref="AU129:AZ129" si="58">AU131+AU132</f>
        <v>0</v>
      </c>
      <c r="AV129" s="282">
        <f t="shared" si="58"/>
        <v>0</v>
      </c>
      <c r="AW129" s="282">
        <f t="shared" si="58"/>
        <v>0</v>
      </c>
      <c r="AX129" s="282">
        <f t="shared" si="58"/>
        <v>0</v>
      </c>
      <c r="AY129" s="282">
        <f t="shared" si="58"/>
        <v>0</v>
      </c>
      <c r="AZ129" s="316">
        <f t="shared" si="58"/>
        <v>0</v>
      </c>
      <c r="BA129" s="281">
        <f t="shared" ref="BA129:BJ129" si="59">BA131+BA132</f>
        <v>0</v>
      </c>
      <c r="BB129" s="281">
        <f t="shared" si="59"/>
        <v>0</v>
      </c>
      <c r="BC129" s="281">
        <f t="shared" si="59"/>
        <v>0</v>
      </c>
      <c r="BD129" s="281">
        <f t="shared" si="59"/>
        <v>0</v>
      </c>
      <c r="BE129" s="315">
        <f t="shared" si="59"/>
        <v>0</v>
      </c>
      <c r="BF129" s="281">
        <f t="shared" si="59"/>
        <v>0</v>
      </c>
      <c r="BG129" s="281">
        <f t="shared" si="59"/>
        <v>0</v>
      </c>
      <c r="BH129" s="281">
        <f t="shared" si="59"/>
        <v>0</v>
      </c>
      <c r="BI129" s="281">
        <f t="shared" si="59"/>
        <v>0</v>
      </c>
      <c r="BJ129" s="315">
        <f t="shared" si="59"/>
        <v>0</v>
      </c>
    </row>
    <row r="130" spans="1:62" ht="12.75" hidden="1" customHeight="1">
      <c r="A130" s="425" t="s">
        <v>415</v>
      </c>
      <c r="B130" s="253"/>
      <c r="C130" s="254"/>
      <c r="D130" s="254"/>
      <c r="E130" s="254"/>
      <c r="F130" s="254"/>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4"/>
      <c r="AD130" s="257"/>
      <c r="AE130" s="257"/>
      <c r="AF130" s="257"/>
      <c r="AG130" s="260"/>
      <c r="AH130" s="439"/>
      <c r="AI130" s="439"/>
      <c r="AJ130" s="439"/>
      <c r="AK130" s="439"/>
      <c r="AL130" s="439"/>
      <c r="AM130" s="439"/>
      <c r="AN130" s="439"/>
      <c r="AO130" s="587"/>
      <c r="AP130" s="587"/>
      <c r="AQ130" s="307"/>
      <c r="AR130" s="307"/>
      <c r="AS130" s="307"/>
      <c r="AT130" s="307"/>
      <c r="AU130" s="308"/>
      <c r="AV130" s="439"/>
      <c r="AW130" s="439"/>
      <c r="AX130" s="439"/>
      <c r="AY130" s="439"/>
      <c r="AZ130" s="587"/>
      <c r="BA130" s="307"/>
      <c r="BB130" s="307"/>
      <c r="BC130" s="307"/>
      <c r="BD130" s="307"/>
      <c r="BE130" s="308"/>
      <c r="BF130" s="307"/>
      <c r="BG130" s="307"/>
      <c r="BH130" s="307"/>
      <c r="BI130" s="307"/>
      <c r="BJ130" s="308"/>
    </row>
    <row r="131" spans="1:62" ht="12.75" hidden="1" customHeight="1">
      <c r="A131" s="432" t="s">
        <v>416</v>
      </c>
      <c r="B131" s="271">
        <v>7901</v>
      </c>
      <c r="C131" s="327"/>
      <c r="D131" s="327"/>
      <c r="E131" s="327"/>
      <c r="F131" s="327"/>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265"/>
      <c r="AE131" s="265"/>
      <c r="AF131" s="265"/>
      <c r="AG131" s="269"/>
      <c r="AH131" s="486"/>
      <c r="AI131" s="486"/>
      <c r="AJ131" s="486"/>
      <c r="AK131" s="486"/>
      <c r="AL131" s="486"/>
      <c r="AM131" s="486"/>
      <c r="AN131" s="486"/>
      <c r="AO131" s="588"/>
      <c r="AP131" s="588"/>
      <c r="AQ131" s="310"/>
      <c r="AR131" s="310"/>
      <c r="AS131" s="310"/>
      <c r="AT131" s="310"/>
      <c r="AU131" s="311"/>
      <c r="AV131" s="486"/>
      <c r="AW131" s="486"/>
      <c r="AX131" s="486"/>
      <c r="AY131" s="486"/>
      <c r="AZ131" s="588"/>
      <c r="BA131" s="310"/>
      <c r="BB131" s="310"/>
      <c r="BC131" s="310"/>
      <c r="BD131" s="310"/>
      <c r="BE131" s="311"/>
      <c r="BF131" s="310"/>
      <c r="BG131" s="310"/>
      <c r="BH131" s="310"/>
      <c r="BI131" s="310"/>
      <c r="BJ131" s="311"/>
    </row>
    <row r="132" spans="1:62" ht="12.75" hidden="1" customHeight="1">
      <c r="A132" s="426" t="s">
        <v>416</v>
      </c>
      <c r="B132" s="274">
        <v>7902</v>
      </c>
      <c r="C132" s="324"/>
      <c r="D132" s="324"/>
      <c r="E132" s="324"/>
      <c r="F132" s="324"/>
      <c r="G132" s="324"/>
      <c r="H132" s="324"/>
      <c r="I132" s="324"/>
      <c r="J132" s="324"/>
      <c r="K132" s="324"/>
      <c r="L132" s="324"/>
      <c r="M132" s="324"/>
      <c r="N132" s="324"/>
      <c r="O132" s="324"/>
      <c r="P132" s="324"/>
      <c r="Q132" s="324"/>
      <c r="R132" s="324"/>
      <c r="S132" s="324"/>
      <c r="T132" s="324"/>
      <c r="U132" s="324"/>
      <c r="V132" s="324"/>
      <c r="W132" s="324"/>
      <c r="X132" s="324"/>
      <c r="Y132" s="324"/>
      <c r="Z132" s="324"/>
      <c r="AA132" s="324"/>
      <c r="AB132" s="324"/>
      <c r="AC132" s="324"/>
      <c r="AD132" s="280"/>
      <c r="AE132" s="280"/>
      <c r="AF132" s="280"/>
      <c r="AG132" s="282"/>
      <c r="AH132" s="481"/>
      <c r="AI132" s="481"/>
      <c r="AJ132" s="481"/>
      <c r="AK132" s="481"/>
      <c r="AL132" s="481"/>
      <c r="AM132" s="481"/>
      <c r="AN132" s="481"/>
      <c r="AO132" s="592"/>
      <c r="AP132" s="592"/>
      <c r="AQ132" s="440"/>
      <c r="AR132" s="440"/>
      <c r="AS132" s="440"/>
      <c r="AT132" s="440"/>
      <c r="AU132" s="446"/>
      <c r="AV132" s="481"/>
      <c r="AW132" s="481"/>
      <c r="AX132" s="481"/>
      <c r="AY132" s="481"/>
      <c r="AZ132" s="592"/>
      <c r="BA132" s="440"/>
      <c r="BB132" s="440"/>
      <c r="BC132" s="440"/>
      <c r="BD132" s="440"/>
      <c r="BE132" s="446"/>
      <c r="BF132" s="440"/>
      <c r="BG132" s="440"/>
      <c r="BH132" s="440"/>
      <c r="BI132" s="440"/>
      <c r="BJ132" s="446"/>
    </row>
    <row r="133" spans="1:62" s="230" customFormat="1" ht="39" thickBot="1">
      <c r="A133" s="447" t="s">
        <v>176</v>
      </c>
      <c r="B133" s="448">
        <v>8000</v>
      </c>
      <c r="C133" s="449"/>
      <c r="D133" s="449"/>
      <c r="E133" s="449"/>
      <c r="F133" s="449"/>
      <c r="G133" s="449"/>
      <c r="H133" s="449"/>
      <c r="I133" s="449"/>
      <c r="J133" s="449"/>
      <c r="K133" s="449"/>
      <c r="L133" s="449"/>
      <c r="M133" s="449"/>
      <c r="N133" s="449"/>
      <c r="O133" s="449"/>
      <c r="P133" s="449"/>
      <c r="Q133" s="449"/>
      <c r="R133" s="449"/>
      <c r="S133" s="449"/>
      <c r="T133" s="449"/>
      <c r="U133" s="449"/>
      <c r="V133" s="449"/>
      <c r="W133" s="449"/>
      <c r="X133" s="449"/>
      <c r="Y133" s="449"/>
      <c r="Z133" s="449"/>
      <c r="AA133" s="449"/>
      <c r="AB133" s="449"/>
      <c r="AC133" s="449"/>
      <c r="AD133" s="450" t="s">
        <v>177</v>
      </c>
      <c r="AE133" s="450" t="s">
        <v>194</v>
      </c>
      <c r="AF133" s="450" t="s">
        <v>282</v>
      </c>
      <c r="AG133" s="451">
        <v>0</v>
      </c>
      <c r="AH133" s="593"/>
      <c r="AI133" s="593"/>
      <c r="AJ133" s="593"/>
      <c r="AK133" s="593"/>
      <c r="AL133" s="593"/>
      <c r="AM133" s="593"/>
      <c r="AN133" s="593"/>
      <c r="AO133" s="594">
        <v>0</v>
      </c>
      <c r="AP133" s="594"/>
      <c r="AQ133" s="452">
        <v>0</v>
      </c>
      <c r="AR133" s="452"/>
      <c r="AS133" s="452"/>
      <c r="AT133" s="452"/>
      <c r="AU133" s="453">
        <v>0</v>
      </c>
      <c r="AV133" s="593">
        <v>92.8</v>
      </c>
      <c r="AW133" s="593"/>
      <c r="AX133" s="593"/>
      <c r="AY133" s="593"/>
      <c r="AZ133" s="594">
        <v>92.8</v>
      </c>
      <c r="BA133" s="452">
        <v>182.6</v>
      </c>
      <c r="BB133" s="452"/>
      <c r="BC133" s="452"/>
      <c r="BD133" s="452"/>
      <c r="BE133" s="453">
        <v>182.6</v>
      </c>
      <c r="BF133" s="452">
        <v>182.6</v>
      </c>
      <c r="BG133" s="452"/>
      <c r="BH133" s="452"/>
      <c r="BI133" s="452"/>
      <c r="BJ133" s="453">
        <v>182.6</v>
      </c>
    </row>
    <row r="134" spans="1:62" ht="26.25" thickBot="1">
      <c r="A134" s="395" t="s">
        <v>221</v>
      </c>
      <c r="B134" s="396">
        <v>10100</v>
      </c>
      <c r="C134" s="397" t="s">
        <v>234</v>
      </c>
      <c r="D134" s="397" t="s">
        <v>234</v>
      </c>
      <c r="E134" s="397" t="s">
        <v>234</v>
      </c>
      <c r="F134" s="397" t="s">
        <v>234</v>
      </c>
      <c r="G134" s="397" t="s">
        <v>234</v>
      </c>
      <c r="H134" s="397" t="s">
        <v>234</v>
      </c>
      <c r="I134" s="397" t="s">
        <v>234</v>
      </c>
      <c r="J134" s="397" t="s">
        <v>234</v>
      </c>
      <c r="K134" s="397" t="s">
        <v>234</v>
      </c>
      <c r="L134" s="397" t="s">
        <v>234</v>
      </c>
      <c r="M134" s="397" t="s">
        <v>234</v>
      </c>
      <c r="N134" s="397" t="s">
        <v>234</v>
      </c>
      <c r="O134" s="397" t="s">
        <v>234</v>
      </c>
      <c r="P134" s="397" t="s">
        <v>234</v>
      </c>
      <c r="Q134" s="397" t="s">
        <v>234</v>
      </c>
      <c r="R134" s="397" t="s">
        <v>234</v>
      </c>
      <c r="S134" s="397" t="s">
        <v>234</v>
      </c>
      <c r="T134" s="397" t="s">
        <v>234</v>
      </c>
      <c r="U134" s="397" t="s">
        <v>234</v>
      </c>
      <c r="V134" s="397" t="s">
        <v>234</v>
      </c>
      <c r="W134" s="397" t="s">
        <v>234</v>
      </c>
      <c r="X134" s="397" t="s">
        <v>234</v>
      </c>
      <c r="Y134" s="397" t="s">
        <v>234</v>
      </c>
      <c r="Z134" s="397" t="s">
        <v>234</v>
      </c>
      <c r="AA134" s="397" t="s">
        <v>234</v>
      </c>
      <c r="AB134" s="397" t="s">
        <v>234</v>
      </c>
      <c r="AC134" s="397" t="s">
        <v>234</v>
      </c>
      <c r="AD134" s="400" t="s">
        <v>234</v>
      </c>
      <c r="AE134" s="400"/>
      <c r="AF134" s="400"/>
      <c r="AG134" s="403">
        <f>AG18</f>
        <v>8002.3000000000011</v>
      </c>
      <c r="AH134" s="403">
        <f>AH18</f>
        <v>7738.5999999999995</v>
      </c>
      <c r="AI134" s="403">
        <f t="shared" ref="AI134:AU134" si="60">AI18</f>
        <v>98.2</v>
      </c>
      <c r="AJ134" s="403">
        <f t="shared" si="60"/>
        <v>98.2</v>
      </c>
      <c r="AK134" s="403">
        <f t="shared" si="60"/>
        <v>3720.2</v>
      </c>
      <c r="AL134" s="403">
        <f t="shared" si="60"/>
        <v>3689.2</v>
      </c>
      <c r="AM134" s="403">
        <f t="shared" si="60"/>
        <v>0</v>
      </c>
      <c r="AN134" s="403"/>
      <c r="AO134" s="403">
        <f t="shared" si="60"/>
        <v>4183.9000000000005</v>
      </c>
      <c r="AP134" s="403">
        <f t="shared" si="60"/>
        <v>3951.2</v>
      </c>
      <c r="AQ134" s="401">
        <f t="shared" si="60"/>
        <v>5337.9</v>
      </c>
      <c r="AR134" s="401">
        <f t="shared" si="60"/>
        <v>103.6</v>
      </c>
      <c r="AS134" s="401">
        <f t="shared" si="60"/>
        <v>1002.5</v>
      </c>
      <c r="AT134" s="401">
        <f t="shared" si="60"/>
        <v>0</v>
      </c>
      <c r="AU134" s="401">
        <f t="shared" si="60"/>
        <v>4231.8</v>
      </c>
      <c r="AV134" s="403">
        <f t="shared" ref="AV134:BE134" si="61">AV18</f>
        <v>4628.0999999999995</v>
      </c>
      <c r="AW134" s="403">
        <f t="shared" si="61"/>
        <v>105.7</v>
      </c>
      <c r="AX134" s="403">
        <f t="shared" si="61"/>
        <v>809.09999999999991</v>
      </c>
      <c r="AY134" s="403">
        <f t="shared" si="61"/>
        <v>0</v>
      </c>
      <c r="AZ134" s="403">
        <f t="shared" si="61"/>
        <v>3713.3</v>
      </c>
      <c r="BA134" s="401">
        <f t="shared" si="61"/>
        <v>4570.8000000000011</v>
      </c>
      <c r="BB134" s="401">
        <f t="shared" si="61"/>
        <v>110.5</v>
      </c>
      <c r="BC134" s="401">
        <f t="shared" si="61"/>
        <v>809.09999999999991</v>
      </c>
      <c r="BD134" s="401">
        <f t="shared" si="61"/>
        <v>0</v>
      </c>
      <c r="BE134" s="401">
        <f t="shared" si="61"/>
        <v>3651.2000000000003</v>
      </c>
      <c r="BF134" s="401">
        <f>BF18</f>
        <v>4570.8000000000011</v>
      </c>
      <c r="BG134" s="401">
        <f>BG18</f>
        <v>110.5</v>
      </c>
      <c r="BH134" s="401">
        <f>BH18</f>
        <v>809.09999999999991</v>
      </c>
      <c r="BI134" s="401">
        <f>BI18</f>
        <v>0</v>
      </c>
      <c r="BJ134" s="401">
        <f>BJ18</f>
        <v>3651.2000000000003</v>
      </c>
    </row>
    <row r="135" spans="1:62" ht="30" customHeight="1">
      <c r="A135" s="407"/>
      <c r="B135" s="408"/>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410"/>
      <c r="AE135" s="410"/>
      <c r="AF135" s="410"/>
      <c r="AG135" s="196"/>
      <c r="AH135" s="196"/>
      <c r="AI135" s="196"/>
      <c r="AJ135" s="196"/>
      <c r="AK135" s="196"/>
      <c r="AL135" s="196"/>
      <c r="AM135" s="196"/>
      <c r="AN135" s="196"/>
      <c r="AO135" s="197"/>
      <c r="AP135" s="197"/>
      <c r="AQ135" s="196"/>
      <c r="AR135" s="196"/>
      <c r="AS135" s="196"/>
      <c r="AT135" s="196"/>
      <c r="AU135" s="197"/>
    </row>
    <row r="136" spans="1:62">
      <c r="A136" s="196"/>
      <c r="B136" s="411"/>
      <c r="C136" s="411"/>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411"/>
      <c r="AA136" s="411"/>
      <c r="AB136" s="411"/>
      <c r="AC136" s="411"/>
      <c r="AD136" s="411"/>
      <c r="AE136" s="411"/>
      <c r="AF136" s="411"/>
      <c r="AG136" s="196"/>
      <c r="AH136" s="196"/>
      <c r="AI136" s="196"/>
      <c r="AJ136" s="196"/>
      <c r="AK136" s="196"/>
      <c r="AL136" s="196"/>
      <c r="AM136" s="196"/>
      <c r="AN136" s="196"/>
      <c r="AO136" s="197"/>
      <c r="AP136" s="197"/>
      <c r="AQ136" s="196"/>
      <c r="AR136" s="196"/>
      <c r="AS136" s="196"/>
      <c r="AT136" s="196"/>
      <c r="AU136" s="197"/>
    </row>
    <row r="137" spans="1:62">
      <c r="A137" s="196"/>
      <c r="B137" s="839"/>
      <c r="C137" s="839"/>
      <c r="D137" s="839"/>
      <c r="E137" s="839"/>
      <c r="F137" s="839"/>
      <c r="G137" s="839"/>
      <c r="H137" s="839"/>
      <c r="I137" s="839"/>
      <c r="J137" s="839"/>
      <c r="K137" s="839"/>
      <c r="L137" s="839"/>
      <c r="M137" s="839"/>
      <c r="N137" s="839"/>
      <c r="O137" s="839"/>
      <c r="P137" s="839"/>
      <c r="Q137" s="839"/>
      <c r="R137" s="839"/>
      <c r="S137" s="839"/>
      <c r="T137" s="839"/>
      <c r="U137" s="839"/>
      <c r="V137" s="839"/>
      <c r="W137" s="839"/>
      <c r="X137" s="839"/>
      <c r="Y137" s="839"/>
      <c r="Z137" s="839"/>
      <c r="AA137" s="839"/>
      <c r="AB137" s="839"/>
      <c r="AC137" s="839"/>
      <c r="AD137" s="839"/>
      <c r="AE137" s="839"/>
      <c r="AF137" s="839"/>
      <c r="AG137" s="418"/>
      <c r="AH137" s="418"/>
      <c r="AI137" s="418"/>
      <c r="AJ137" s="418"/>
      <c r="AK137" s="418"/>
      <c r="AL137" s="418"/>
      <c r="AM137" s="418"/>
      <c r="AN137" s="418"/>
      <c r="AO137" s="419"/>
      <c r="AP137" s="419"/>
      <c r="AQ137" s="418"/>
      <c r="AR137" s="418"/>
      <c r="AS137" s="418"/>
      <c r="AT137" s="418"/>
      <c r="AU137" s="419"/>
    </row>
    <row r="138" spans="1:62">
      <c r="A138" s="196"/>
      <c r="B138" s="408"/>
      <c r="C138" s="196"/>
      <c r="D138" s="412"/>
      <c r="E138" s="196"/>
      <c r="F138" s="196"/>
      <c r="G138" s="196"/>
      <c r="H138" s="196"/>
      <c r="I138" s="196"/>
      <c r="K138" s="196"/>
      <c r="L138" s="196"/>
      <c r="M138" s="196"/>
      <c r="N138" s="196"/>
      <c r="O138" s="469"/>
      <c r="P138" s="470"/>
      <c r="Q138" s="196"/>
      <c r="R138" s="196"/>
      <c r="S138" s="196"/>
      <c r="T138" s="196"/>
      <c r="U138" s="196"/>
      <c r="V138" s="196"/>
      <c r="W138" s="196"/>
      <c r="X138" s="196"/>
      <c r="Y138" s="196"/>
      <c r="Z138" s="196"/>
      <c r="AA138" s="196"/>
      <c r="AB138" s="196"/>
      <c r="AC138" s="196"/>
      <c r="AD138" s="410"/>
      <c r="AE138" s="410"/>
      <c r="AF138" s="410"/>
      <c r="AG138" s="196"/>
      <c r="AH138" s="196"/>
      <c r="AI138" s="196"/>
      <c r="AJ138" s="196"/>
      <c r="AK138" s="196"/>
      <c r="AL138" s="196"/>
      <c r="AM138" s="196"/>
      <c r="AN138" s="196"/>
      <c r="AO138" s="197"/>
      <c r="AP138" s="197"/>
      <c r="AQ138" s="196"/>
      <c r="AR138" s="196"/>
      <c r="AS138" s="196"/>
      <c r="AT138" s="196"/>
      <c r="AU138" s="197"/>
    </row>
    <row r="139" spans="1:62">
      <c r="A139" s="469"/>
      <c r="B139" s="607"/>
      <c r="C139" s="607"/>
      <c r="D139" s="607"/>
      <c r="E139" s="607"/>
      <c r="F139" s="607"/>
      <c r="G139" s="607"/>
      <c r="H139" s="607"/>
      <c r="I139" s="607"/>
      <c r="J139" s="607"/>
      <c r="K139" s="607"/>
      <c r="L139" s="607"/>
      <c r="M139" s="607"/>
      <c r="N139" s="607"/>
      <c r="O139" s="607"/>
      <c r="P139" s="607"/>
      <c r="Q139" s="607"/>
      <c r="R139" s="607"/>
      <c r="S139" s="607"/>
      <c r="T139" s="607"/>
      <c r="U139" s="607"/>
      <c r="V139" s="607"/>
      <c r="W139" s="607"/>
      <c r="X139" s="607"/>
      <c r="Y139" s="607"/>
      <c r="Z139" s="607"/>
      <c r="AA139" s="607"/>
      <c r="AB139" s="607"/>
      <c r="AC139" s="607"/>
      <c r="AD139" s="607"/>
      <c r="AE139" s="607"/>
      <c r="AF139" s="607"/>
      <c r="AG139" s="196"/>
      <c r="AH139" s="196"/>
      <c r="AI139" s="196"/>
      <c r="AJ139" s="196"/>
      <c r="AK139" s="196"/>
      <c r="AL139" s="196"/>
      <c r="AM139" s="196"/>
      <c r="AN139" s="196"/>
      <c r="AO139" s="197"/>
      <c r="AP139" s="197"/>
      <c r="AQ139" s="196"/>
      <c r="AR139" s="196"/>
      <c r="AS139" s="196"/>
      <c r="AT139" s="196"/>
      <c r="AU139" s="197"/>
    </row>
    <row r="140" spans="1:62">
      <c r="A140" s="469"/>
      <c r="B140" s="839"/>
      <c r="C140" s="839"/>
      <c r="D140" s="839"/>
      <c r="E140" s="839"/>
      <c r="F140" s="839"/>
      <c r="G140" s="839"/>
      <c r="H140" s="839"/>
      <c r="I140" s="839"/>
      <c r="J140" s="839"/>
      <c r="K140" s="839"/>
      <c r="L140" s="839"/>
      <c r="M140" s="839"/>
      <c r="N140" s="839"/>
      <c r="O140" s="839"/>
      <c r="P140" s="839"/>
      <c r="Q140" s="839"/>
      <c r="R140" s="839"/>
      <c r="S140" s="839"/>
      <c r="T140" s="839"/>
      <c r="U140" s="839"/>
      <c r="V140" s="839"/>
      <c r="W140" s="839"/>
      <c r="X140" s="839"/>
      <c r="Y140" s="839"/>
      <c r="Z140" s="839"/>
      <c r="AA140" s="839"/>
      <c r="AB140" s="839"/>
      <c r="AC140" s="839"/>
      <c r="AD140" s="839"/>
      <c r="AE140" s="839"/>
      <c r="AF140" s="839"/>
      <c r="AG140" s="196"/>
      <c r="AH140" s="196"/>
      <c r="AI140" s="196"/>
      <c r="AJ140" s="196"/>
      <c r="AK140" s="196"/>
      <c r="AL140" s="196"/>
      <c r="AM140" s="196"/>
      <c r="AN140" s="196"/>
      <c r="AO140" s="197"/>
      <c r="AP140" s="197"/>
      <c r="AQ140" s="196"/>
      <c r="AR140" s="196"/>
      <c r="AS140" s="196"/>
      <c r="AT140" s="196"/>
      <c r="AU140" s="197"/>
    </row>
    <row r="141" spans="1:62">
      <c r="A141" s="407"/>
      <c r="B141" s="408"/>
      <c r="C141" s="196"/>
      <c r="D141" s="196"/>
      <c r="E141" s="196"/>
      <c r="F141" s="196"/>
      <c r="G141" s="196"/>
      <c r="H141" s="196"/>
      <c r="I141" s="196"/>
      <c r="K141" s="196"/>
      <c r="L141" s="196"/>
      <c r="M141" s="196"/>
      <c r="N141" s="196"/>
      <c r="O141" s="196"/>
      <c r="P141" s="409"/>
      <c r="Q141" s="196"/>
      <c r="R141" s="196"/>
      <c r="S141" s="196"/>
      <c r="T141" s="196"/>
      <c r="U141" s="196"/>
      <c r="V141" s="196"/>
      <c r="W141" s="196"/>
      <c r="X141" s="196"/>
      <c r="Y141" s="196"/>
      <c r="Z141" s="196"/>
      <c r="AA141" s="196"/>
      <c r="AB141" s="196"/>
      <c r="AC141" s="196"/>
      <c r="AD141" s="410"/>
      <c r="AE141" s="410"/>
      <c r="AF141" s="410"/>
      <c r="AG141" s="196"/>
      <c r="AH141" s="196"/>
      <c r="AI141" s="196"/>
      <c r="AJ141" s="196"/>
      <c r="AK141" s="196"/>
      <c r="AL141" s="196"/>
      <c r="AM141" s="196"/>
      <c r="AN141" s="196"/>
      <c r="AO141" s="197"/>
      <c r="AP141" s="197"/>
      <c r="AQ141" s="196"/>
      <c r="AR141" s="196"/>
      <c r="AS141" s="196"/>
      <c r="AT141" s="196"/>
      <c r="AU141" s="197"/>
    </row>
    <row r="142" spans="1:62" s="415" customFormat="1">
      <c r="A142" s="413"/>
      <c r="B142" s="414"/>
      <c r="AD142" s="416"/>
      <c r="AE142" s="416"/>
      <c r="AF142" s="416"/>
      <c r="AO142" s="417"/>
      <c r="AP142" s="417"/>
      <c r="AU142" s="417"/>
    </row>
    <row r="143" spans="1:62" s="415" customFormat="1">
      <c r="A143" s="413"/>
      <c r="B143" s="414"/>
      <c r="AD143" s="416"/>
      <c r="AE143" s="416"/>
      <c r="AF143" s="416"/>
    </row>
  </sheetData>
  <mergeCells count="212">
    <mergeCell ref="AC7:AC16"/>
    <mergeCell ref="Z10:AB10"/>
    <mergeCell ref="G11:G16"/>
    <mergeCell ref="C10:E10"/>
    <mergeCell ref="T10:V10"/>
    <mergeCell ref="AB11:AB16"/>
    <mergeCell ref="L11:L16"/>
    <mergeCell ref="W9:AB9"/>
    <mergeCell ref="W11:W16"/>
    <mergeCell ref="V11:V16"/>
    <mergeCell ref="Z11:Z16"/>
    <mergeCell ref="X11:X16"/>
    <mergeCell ref="Y11:Y16"/>
    <mergeCell ref="AA11:AA16"/>
    <mergeCell ref="C9:V9"/>
    <mergeCell ref="J10:L10"/>
    <mergeCell ref="M10:P10"/>
    <mergeCell ref="AG7:BJ9"/>
    <mergeCell ref="AS11:AS16"/>
    <mergeCell ref="A1:AU1"/>
    <mergeCell ref="A2:AU2"/>
    <mergeCell ref="A5:AG5"/>
    <mergeCell ref="A7:A16"/>
    <mergeCell ref="B7:B16"/>
    <mergeCell ref="C7:AB8"/>
    <mergeCell ref="AG11:AH11"/>
    <mergeCell ref="S11:S16"/>
    <mergeCell ref="F10:I10"/>
    <mergeCell ref="W10:Y10"/>
    <mergeCell ref="Q10:S10"/>
    <mergeCell ref="O11:O16"/>
    <mergeCell ref="M11:M16"/>
    <mergeCell ref="U11:U16"/>
    <mergeCell ref="R11:R16"/>
    <mergeCell ref="T11:T16"/>
    <mergeCell ref="BE12:BE16"/>
    <mergeCell ref="BC12:BC16"/>
    <mergeCell ref="AN12:AN16"/>
    <mergeCell ref="AM11:AN11"/>
    <mergeCell ref="AI11:AJ11"/>
    <mergeCell ref="BB12:BB16"/>
    <mergeCell ref="AO12:AO16"/>
    <mergeCell ref="AV11:AV16"/>
    <mergeCell ref="BD12:BD16"/>
    <mergeCell ref="AQ11:AQ16"/>
    <mergeCell ref="AP12:AP16"/>
    <mergeCell ref="AD11:AD16"/>
    <mergeCell ref="AW11:AW16"/>
    <mergeCell ref="K11:K16"/>
    <mergeCell ref="D29:D32"/>
    <mergeCell ref="BA12:BA16"/>
    <mergeCell ref="BA11:BE11"/>
    <mergeCell ref="AK12:AK16"/>
    <mergeCell ref="AK11:AL11"/>
    <mergeCell ref="AL12:AL16"/>
    <mergeCell ref="A127:A128"/>
    <mergeCell ref="B127:B128"/>
    <mergeCell ref="A105:A106"/>
    <mergeCell ref="B105:B106"/>
    <mergeCell ref="C127:C128"/>
    <mergeCell ref="D11:D16"/>
    <mergeCell ref="A22:A26"/>
    <mergeCell ref="B29:B32"/>
    <mergeCell ref="C22:C26"/>
    <mergeCell ref="Q11:Q16"/>
    <mergeCell ref="P11:P16"/>
    <mergeCell ref="N11:N16"/>
    <mergeCell ref="L48:L58"/>
    <mergeCell ref="O48:O58"/>
    <mergeCell ref="P48:P58"/>
    <mergeCell ref="Q48:Q58"/>
    <mergeCell ref="H11:H16"/>
    <mergeCell ref="F11:F16"/>
    <mergeCell ref="J11:J16"/>
    <mergeCell ref="I11:I16"/>
    <mergeCell ref="B22:B26"/>
    <mergeCell ref="A29:A32"/>
    <mergeCell ref="A27:A28"/>
    <mergeCell ref="C11:C16"/>
    <mergeCell ref="E11:E16"/>
    <mergeCell ref="A34:A40"/>
    <mergeCell ref="A44:A45"/>
    <mergeCell ref="G34:G40"/>
    <mergeCell ref="C34:C40"/>
    <mergeCell ref="D34:D40"/>
    <mergeCell ref="B34:B40"/>
    <mergeCell ref="E34:E40"/>
    <mergeCell ref="Z22:Z26"/>
    <mergeCell ref="W22:W26"/>
    <mergeCell ref="W29:W32"/>
    <mergeCell ref="W34:W40"/>
    <mergeCell ref="L34:L39"/>
    <mergeCell ref="K34:K39"/>
    <mergeCell ref="E29:E32"/>
    <mergeCell ref="B27:B28"/>
    <mergeCell ref="M29:M32"/>
    <mergeCell ref="C29:C32"/>
    <mergeCell ref="F29:F32"/>
    <mergeCell ref="J48:J58"/>
    <mergeCell ref="J34:J39"/>
    <mergeCell ref="K48:K58"/>
    <mergeCell ref="M48:M58"/>
    <mergeCell ref="F48:F58"/>
    <mergeCell ref="H34:H40"/>
    <mergeCell ref="F34:F40"/>
    <mergeCell ref="F68:F69"/>
    <mergeCell ref="E48:E58"/>
    <mergeCell ref="I48:I58"/>
    <mergeCell ref="H48:H58"/>
    <mergeCell ref="A80:A81"/>
    <mergeCell ref="C72:C79"/>
    <mergeCell ref="C46:C58"/>
    <mergeCell ref="D80:D81"/>
    <mergeCell ref="D48:D58"/>
    <mergeCell ref="D72:D79"/>
    <mergeCell ref="A82:A86"/>
    <mergeCell ref="B44:B45"/>
    <mergeCell ref="A46:A58"/>
    <mergeCell ref="C80:C81"/>
    <mergeCell ref="A62:A65"/>
    <mergeCell ref="B46:B58"/>
    <mergeCell ref="A73:A79"/>
    <mergeCell ref="B82:B86"/>
    <mergeCell ref="B73:B79"/>
    <mergeCell ref="B80:B81"/>
    <mergeCell ref="B140:AF140"/>
    <mergeCell ref="AB105:AB106"/>
    <mergeCell ref="AC105:AC106"/>
    <mergeCell ref="Z105:Z106"/>
    <mergeCell ref="AA105:AA106"/>
    <mergeCell ref="Z127:Z128"/>
    <mergeCell ref="C105:C106"/>
    <mergeCell ref="B137:AF137"/>
    <mergeCell ref="Y105:Y106"/>
    <mergeCell ref="W105:W106"/>
    <mergeCell ref="E105:E106"/>
    <mergeCell ref="AA48:AA58"/>
    <mergeCell ref="Z46:Z58"/>
    <mergeCell ref="M72:M79"/>
    <mergeCell ref="L72:L79"/>
    <mergeCell ref="G72:G79"/>
    <mergeCell ref="X48:X58"/>
    <mergeCell ref="W80:W81"/>
    <mergeCell ref="W46:W58"/>
    <mergeCell ref="X80:X81"/>
    <mergeCell ref="F80:F81"/>
    <mergeCell ref="F72:F79"/>
    <mergeCell ref="I72:I79"/>
    <mergeCell ref="E72:E79"/>
    <mergeCell ref="J72:J79"/>
    <mergeCell ref="H72:H79"/>
    <mergeCell ref="E80:E81"/>
    <mergeCell ref="Y80:Y81"/>
    <mergeCell ref="Z80:Z81"/>
    <mergeCell ref="AB72:AB79"/>
    <mergeCell ref="AB80:AB81"/>
    <mergeCell ref="AB48:AB58"/>
    <mergeCell ref="K72:K79"/>
    <mergeCell ref="V48:V58"/>
    <mergeCell ref="U48:U58"/>
    <mergeCell ref="R48:R58"/>
    <mergeCell ref="T48:T58"/>
    <mergeCell ref="G48:G58"/>
    <mergeCell ref="Y29:Y31"/>
    <mergeCell ref="X72:X79"/>
    <mergeCell ref="O72:O79"/>
    <mergeCell ref="N48:N58"/>
    <mergeCell ref="AC44:AC45"/>
    <mergeCell ref="S48:S58"/>
    <mergeCell ref="I34:I40"/>
    <mergeCell ref="N72:N79"/>
    <mergeCell ref="W72:W79"/>
    <mergeCell ref="BJ12:BJ16"/>
    <mergeCell ref="AZ11:AZ16"/>
    <mergeCell ref="AC80:AC81"/>
    <mergeCell ref="AC73:AC79"/>
    <mergeCell ref="AC46:AC58"/>
    <mergeCell ref="AH12:AH16"/>
    <mergeCell ref="AI12:AI16"/>
    <mergeCell ref="AM12:AM16"/>
    <mergeCell ref="AJ12:AJ16"/>
    <mergeCell ref="BG12:BG16"/>
    <mergeCell ref="M80:M81"/>
    <mergeCell ref="P72:P79"/>
    <mergeCell ref="AA29:AA32"/>
    <mergeCell ref="Z29:Z32"/>
    <mergeCell ref="Z72:Z79"/>
    <mergeCell ref="Y72:Y76"/>
    <mergeCell ref="Y46:Y58"/>
    <mergeCell ref="Z34:Z40"/>
    <mergeCell ref="AA72:AA79"/>
    <mergeCell ref="AA80:AA81"/>
    <mergeCell ref="AB29:AB32"/>
    <mergeCell ref="AC29:AC32"/>
    <mergeCell ref="AX11:AX16"/>
    <mergeCell ref="AT11:AT16"/>
    <mergeCell ref="BI12:BI16"/>
    <mergeCell ref="AR11:AR16"/>
    <mergeCell ref="AU11:AU16"/>
    <mergeCell ref="AE11:AE16"/>
    <mergeCell ref="AO11:AP11"/>
    <mergeCell ref="AY11:AY16"/>
    <mergeCell ref="AQ10:AU10"/>
    <mergeCell ref="AD7:AF10"/>
    <mergeCell ref="AG10:AO10"/>
    <mergeCell ref="BF11:BJ11"/>
    <mergeCell ref="BF12:BF16"/>
    <mergeCell ref="BH12:BH16"/>
    <mergeCell ref="AF11:AF16"/>
    <mergeCell ref="AG12:AG16"/>
    <mergeCell ref="BA10:BJ10"/>
    <mergeCell ref="AV10:AZ10"/>
  </mergeCells>
  <phoneticPr fontId="0" type="noConversion"/>
  <pageMargins left="0.75" right="0.39" top="0.48" bottom="0.64" header="0.5" footer="0.5"/>
  <pageSetup paperSize="9" scale="40" orientation="landscape" r:id="rId1"/>
  <headerFooter alignWithMargins="0"/>
  <rowBreaks count="1" manualBreakCount="1">
    <brk id="105" max="61" man="1"/>
  </rowBreaks>
</worksheet>
</file>

<file path=xl/worksheets/sheet4.xml><?xml version="1.0" encoding="utf-8"?>
<worksheet xmlns="http://schemas.openxmlformats.org/spreadsheetml/2006/main" xmlns:r="http://schemas.openxmlformats.org/officeDocument/2006/relationships">
  <dimension ref="A1:BJ144"/>
  <sheetViews>
    <sheetView tabSelected="1" view="pageBreakPreview" topLeftCell="A133" workbookViewId="0">
      <selection activeCell="AD147" sqref="AD147"/>
    </sheetView>
  </sheetViews>
  <sheetFormatPr defaultRowHeight="34.5" customHeight="1"/>
  <cols>
    <col min="1" max="1" width="38.5703125" style="191" customWidth="1"/>
    <col min="2" max="2" width="5.7109375" style="192" customWidth="1"/>
    <col min="3" max="3" width="16.7109375" style="190" customWidth="1"/>
    <col min="4" max="4" width="3.85546875" style="190" customWidth="1"/>
    <col min="5" max="5" width="3.7109375" style="190" customWidth="1"/>
    <col min="6" max="6" width="0.7109375" style="190" hidden="1" customWidth="1"/>
    <col min="7" max="7" width="14.5703125" style="190" hidden="1" customWidth="1"/>
    <col min="8" max="8" width="12.5703125" style="190" hidden="1" customWidth="1"/>
    <col min="9" max="9" width="15" style="190" hidden="1" customWidth="1"/>
    <col min="10" max="10" width="14.28515625" style="190" hidden="1" customWidth="1"/>
    <col min="11" max="11" width="13.85546875" style="190" hidden="1" customWidth="1"/>
    <col min="12" max="12" width="15.28515625" style="190" hidden="1" customWidth="1"/>
    <col min="13" max="13" width="13.140625" style="190" hidden="1" customWidth="1"/>
    <col min="14" max="15" width="14.5703125" style="190" hidden="1" customWidth="1"/>
    <col min="16" max="16" width="12.140625" style="190" hidden="1" customWidth="1"/>
    <col min="17" max="17" width="11.140625" style="190" hidden="1" customWidth="1"/>
    <col min="18" max="18" width="12.5703125" style="190" hidden="1" customWidth="1"/>
    <col min="19" max="19" width="12.42578125" style="190" hidden="1" customWidth="1"/>
    <col min="20" max="20" width="11.42578125" style="190" hidden="1" customWidth="1"/>
    <col min="21" max="21" width="11.140625" style="190" hidden="1" customWidth="1"/>
    <col min="22" max="22" width="12.42578125" style="190" hidden="1" customWidth="1"/>
    <col min="23" max="23" width="14.7109375" style="190" customWidth="1"/>
    <col min="24" max="25" width="4.7109375" style="190" customWidth="1"/>
    <col min="26" max="26" width="29.28515625" style="190" hidden="1" customWidth="1"/>
    <col min="27" max="27" width="4.7109375" style="190" hidden="1" customWidth="1"/>
    <col min="28" max="28" width="4.85546875" style="190" hidden="1" customWidth="1"/>
    <col min="29" max="29" width="11.85546875" style="190" hidden="1" customWidth="1"/>
    <col min="30" max="30" width="5.42578125" style="194" customWidth="1"/>
    <col min="31" max="31" width="11.42578125" style="194" customWidth="1"/>
    <col min="32" max="32" width="4.28515625" style="194" customWidth="1"/>
    <col min="33" max="34" width="8.28515625" style="190" customWidth="1"/>
    <col min="35" max="36" width="5" style="190" customWidth="1"/>
    <col min="37" max="38" width="7.7109375" style="190" customWidth="1"/>
    <col min="39" max="40" width="5" style="190" customWidth="1"/>
    <col min="41" max="42" width="7.5703125" style="195" customWidth="1"/>
    <col min="43" max="43" width="7.42578125" style="190" customWidth="1"/>
    <col min="44" max="44" width="6.28515625" style="190" customWidth="1"/>
    <col min="45" max="45" width="7.28515625" style="190" customWidth="1"/>
    <col min="46" max="46" width="6" style="190" customWidth="1"/>
    <col min="47" max="47" width="8" style="195" customWidth="1"/>
    <col min="48" max="48" width="7.7109375" style="195" customWidth="1"/>
    <col min="49" max="49" width="6.5703125" style="195" customWidth="1"/>
    <col min="50" max="50" width="6.140625" style="195" customWidth="1"/>
    <col min="51" max="51" width="5.42578125" style="195" customWidth="1"/>
    <col min="52" max="52" width="7.140625" style="195" customWidth="1"/>
    <col min="53" max="53" width="7.85546875" style="190" customWidth="1"/>
    <col min="54" max="54" width="6" style="190" customWidth="1"/>
    <col min="55" max="55" width="6.5703125" style="190" customWidth="1"/>
    <col min="56" max="56" width="5.28515625" style="190" customWidth="1"/>
    <col min="57" max="57" width="9.140625" style="190"/>
    <col min="58" max="58" width="8.28515625" style="190" customWidth="1"/>
    <col min="59" max="59" width="6.140625" style="190" customWidth="1"/>
    <col min="60" max="60" width="6.42578125" style="190" customWidth="1"/>
    <col min="61" max="61" width="5.140625" style="190" customWidth="1"/>
    <col min="62" max="16384" width="9.140625" style="190"/>
  </cols>
  <sheetData>
    <row r="1" spans="1:62" ht="12.75">
      <c r="A1" s="798" t="s">
        <v>191</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798"/>
      <c r="AN1" s="798"/>
      <c r="AO1" s="798"/>
      <c r="AP1" s="798"/>
      <c r="AQ1" s="798"/>
      <c r="AR1" s="798"/>
      <c r="AS1" s="798"/>
      <c r="AT1" s="798"/>
      <c r="AU1" s="798"/>
      <c r="AV1" s="798"/>
      <c r="AW1" s="798"/>
      <c r="AX1" s="798"/>
      <c r="AY1" s="798"/>
      <c r="AZ1" s="798"/>
    </row>
    <row r="2" spans="1:62" ht="12.75">
      <c r="A2" s="798" t="s">
        <v>144</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798"/>
      <c r="AQ2" s="798"/>
      <c r="AR2" s="798"/>
      <c r="AS2" s="798"/>
      <c r="AT2" s="798"/>
      <c r="AU2" s="798"/>
      <c r="AV2" s="798"/>
      <c r="AW2" s="798"/>
      <c r="AX2" s="798"/>
      <c r="AY2" s="798"/>
      <c r="AZ2" s="798"/>
    </row>
    <row r="3" spans="1:62" ht="12.75"/>
    <row r="4" spans="1:62" ht="25.5">
      <c r="A4" s="191" t="s">
        <v>413</v>
      </c>
      <c r="B4" s="420"/>
      <c r="C4" s="199"/>
      <c r="D4" s="199"/>
      <c r="E4" s="199"/>
      <c r="F4" s="199"/>
      <c r="G4" s="199"/>
      <c r="H4" s="199"/>
      <c r="I4" s="199"/>
      <c r="J4" s="199"/>
      <c r="K4" s="199"/>
      <c r="L4" s="199"/>
      <c r="M4" s="199"/>
      <c r="N4" s="199"/>
      <c r="O4" s="199"/>
      <c r="P4" s="199"/>
      <c r="Q4" s="201"/>
      <c r="R4" s="201"/>
      <c r="S4" s="201"/>
      <c r="T4" s="201"/>
      <c r="U4" s="201"/>
      <c r="V4" s="201"/>
    </row>
    <row r="5" spans="1:62" ht="12.75">
      <c r="A5" s="799" t="s">
        <v>192</v>
      </c>
      <c r="B5" s="799"/>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202"/>
      <c r="AI5" s="202"/>
      <c r="AJ5" s="202"/>
      <c r="AK5" s="202"/>
      <c r="AL5" s="202"/>
      <c r="AM5" s="202"/>
      <c r="AN5" s="202"/>
      <c r="AO5" s="203"/>
      <c r="AP5" s="203"/>
      <c r="AQ5" s="202"/>
      <c r="AR5" s="202"/>
      <c r="AS5" s="202"/>
      <c r="AT5" s="202"/>
      <c r="AU5" s="203"/>
      <c r="AV5" s="203"/>
      <c r="AW5" s="203"/>
      <c r="AX5" s="203"/>
      <c r="AY5" s="203"/>
      <c r="AZ5" s="203"/>
    </row>
    <row r="6" spans="1:62" ht="13.5" thickBot="1"/>
    <row r="7" spans="1:62" ht="12.75" customHeight="1">
      <c r="A7" s="800" t="s">
        <v>231</v>
      </c>
      <c r="B7" s="803" t="s">
        <v>232</v>
      </c>
      <c r="C7" s="793" t="s">
        <v>500</v>
      </c>
      <c r="D7" s="794"/>
      <c r="E7" s="794"/>
      <c r="F7" s="794"/>
      <c r="G7" s="794"/>
      <c r="H7" s="794"/>
      <c r="I7" s="794"/>
      <c r="J7" s="794"/>
      <c r="K7" s="794"/>
      <c r="L7" s="794"/>
      <c r="M7" s="794"/>
      <c r="N7" s="794"/>
      <c r="O7" s="794"/>
      <c r="P7" s="794"/>
      <c r="Q7" s="794"/>
      <c r="R7" s="794"/>
      <c r="S7" s="794"/>
      <c r="T7" s="794"/>
      <c r="U7" s="794"/>
      <c r="V7" s="794"/>
      <c r="W7" s="794"/>
      <c r="X7" s="794"/>
      <c r="Y7" s="794"/>
      <c r="Z7" s="794"/>
      <c r="AA7" s="794"/>
      <c r="AB7" s="795"/>
      <c r="AC7" s="881" t="s">
        <v>224</v>
      </c>
      <c r="AD7" s="882" t="s">
        <v>225</v>
      </c>
      <c r="AE7" s="883"/>
      <c r="AF7" s="884"/>
      <c r="AG7" s="750" t="s">
        <v>226</v>
      </c>
      <c r="AH7" s="751"/>
      <c r="AI7" s="751"/>
      <c r="AJ7" s="751"/>
      <c r="AK7" s="751"/>
      <c r="AL7" s="751"/>
      <c r="AM7" s="751"/>
      <c r="AN7" s="751"/>
      <c r="AO7" s="751"/>
      <c r="AP7" s="751"/>
      <c r="AQ7" s="751"/>
      <c r="AR7" s="751"/>
      <c r="AS7" s="751"/>
      <c r="AT7" s="751"/>
      <c r="AU7" s="751"/>
      <c r="AV7" s="751"/>
      <c r="AW7" s="751"/>
      <c r="AX7" s="751"/>
      <c r="AY7" s="751"/>
      <c r="AZ7" s="751"/>
      <c r="BA7" s="751"/>
      <c r="BB7" s="751"/>
      <c r="BC7" s="751"/>
      <c r="BD7" s="751"/>
      <c r="BE7" s="751"/>
      <c r="BF7" s="751"/>
      <c r="BG7" s="751"/>
      <c r="BH7" s="751"/>
      <c r="BI7" s="751"/>
      <c r="BJ7" s="752"/>
    </row>
    <row r="8" spans="1:62" ht="12.75">
      <c r="A8" s="801"/>
      <c r="B8" s="804"/>
      <c r="C8" s="761"/>
      <c r="D8" s="796"/>
      <c r="E8" s="796"/>
      <c r="F8" s="796"/>
      <c r="G8" s="796"/>
      <c r="H8" s="796"/>
      <c r="I8" s="796"/>
      <c r="J8" s="796"/>
      <c r="K8" s="796"/>
      <c r="L8" s="796"/>
      <c r="M8" s="796"/>
      <c r="N8" s="796"/>
      <c r="O8" s="796"/>
      <c r="P8" s="796"/>
      <c r="Q8" s="796"/>
      <c r="R8" s="796"/>
      <c r="S8" s="796"/>
      <c r="T8" s="796"/>
      <c r="U8" s="796"/>
      <c r="V8" s="796"/>
      <c r="W8" s="796"/>
      <c r="X8" s="796"/>
      <c r="Y8" s="796"/>
      <c r="Z8" s="796"/>
      <c r="AA8" s="796"/>
      <c r="AB8" s="797"/>
      <c r="AC8" s="821"/>
      <c r="AD8" s="885"/>
      <c r="AE8" s="886"/>
      <c r="AF8" s="887"/>
      <c r="AG8" s="753"/>
      <c r="AH8" s="754"/>
      <c r="AI8" s="754"/>
      <c r="AJ8" s="754"/>
      <c r="AK8" s="754"/>
      <c r="AL8" s="754"/>
      <c r="AM8" s="754"/>
      <c r="AN8" s="754"/>
      <c r="AO8" s="754"/>
      <c r="AP8" s="754"/>
      <c r="AQ8" s="754"/>
      <c r="AR8" s="754"/>
      <c r="AS8" s="754"/>
      <c r="AT8" s="754"/>
      <c r="AU8" s="754"/>
      <c r="AV8" s="754"/>
      <c r="AW8" s="754"/>
      <c r="AX8" s="754"/>
      <c r="AY8" s="754"/>
      <c r="AZ8" s="754"/>
      <c r="BA8" s="754"/>
      <c r="BB8" s="754"/>
      <c r="BC8" s="754"/>
      <c r="BD8" s="754"/>
      <c r="BE8" s="754"/>
      <c r="BF8" s="754"/>
      <c r="BG8" s="754"/>
      <c r="BH8" s="754"/>
      <c r="BI8" s="754"/>
      <c r="BJ8" s="755"/>
    </row>
    <row r="9" spans="1:62" ht="12.75">
      <c r="A9" s="801"/>
      <c r="B9" s="804"/>
      <c r="C9" s="744" t="s">
        <v>328</v>
      </c>
      <c r="D9" s="745"/>
      <c r="E9" s="745"/>
      <c r="F9" s="745"/>
      <c r="G9" s="745"/>
      <c r="H9" s="745"/>
      <c r="I9" s="745"/>
      <c r="J9" s="745"/>
      <c r="K9" s="745"/>
      <c r="L9" s="745"/>
      <c r="M9" s="745"/>
      <c r="N9" s="745"/>
      <c r="O9" s="745"/>
      <c r="P9" s="745"/>
      <c r="Q9" s="745"/>
      <c r="R9" s="745"/>
      <c r="S9" s="745"/>
      <c r="T9" s="745"/>
      <c r="U9" s="745"/>
      <c r="V9" s="745"/>
      <c r="W9" s="744" t="s">
        <v>329</v>
      </c>
      <c r="X9" s="745"/>
      <c r="Y9" s="745"/>
      <c r="Z9" s="745"/>
      <c r="AA9" s="745"/>
      <c r="AB9" s="745"/>
      <c r="AC9" s="821"/>
      <c r="AD9" s="885"/>
      <c r="AE9" s="886"/>
      <c r="AF9" s="887"/>
      <c r="AG9" s="756"/>
      <c r="AH9" s="757"/>
      <c r="AI9" s="757"/>
      <c r="AJ9" s="757"/>
      <c r="AK9" s="757"/>
      <c r="AL9" s="757"/>
      <c r="AM9" s="757"/>
      <c r="AN9" s="757"/>
      <c r="AO9" s="757"/>
      <c r="AP9" s="757"/>
      <c r="AQ9" s="757"/>
      <c r="AR9" s="757"/>
      <c r="AS9" s="757"/>
      <c r="AT9" s="757"/>
      <c r="AU9" s="757"/>
      <c r="AV9" s="757"/>
      <c r="AW9" s="757"/>
      <c r="AX9" s="757"/>
      <c r="AY9" s="757"/>
      <c r="AZ9" s="757"/>
      <c r="BA9" s="757"/>
      <c r="BB9" s="757"/>
      <c r="BC9" s="757"/>
      <c r="BD9" s="757"/>
      <c r="BE9" s="757"/>
      <c r="BF9" s="757"/>
      <c r="BG9" s="757"/>
      <c r="BH9" s="757"/>
      <c r="BI9" s="757"/>
      <c r="BJ9" s="758"/>
    </row>
    <row r="10" spans="1:62" ht="23.25" customHeight="1">
      <c r="A10" s="801"/>
      <c r="B10" s="804"/>
      <c r="C10" s="775" t="s">
        <v>227</v>
      </c>
      <c r="D10" s="776"/>
      <c r="E10" s="777"/>
      <c r="F10" s="744" t="s">
        <v>228</v>
      </c>
      <c r="G10" s="745"/>
      <c r="H10" s="745"/>
      <c r="I10" s="749"/>
      <c r="J10" s="744" t="s">
        <v>229</v>
      </c>
      <c r="K10" s="745"/>
      <c r="L10" s="749"/>
      <c r="M10" s="744" t="s">
        <v>193</v>
      </c>
      <c r="N10" s="745"/>
      <c r="O10" s="745"/>
      <c r="P10" s="749"/>
      <c r="Q10" s="744" t="s">
        <v>230</v>
      </c>
      <c r="R10" s="745"/>
      <c r="S10" s="749"/>
      <c r="T10" s="744" t="s">
        <v>331</v>
      </c>
      <c r="U10" s="745"/>
      <c r="V10" s="749"/>
      <c r="W10" s="744" t="s">
        <v>332</v>
      </c>
      <c r="X10" s="745"/>
      <c r="Y10" s="749"/>
      <c r="Z10" s="744" t="s">
        <v>333</v>
      </c>
      <c r="AA10" s="745"/>
      <c r="AB10" s="749"/>
      <c r="AC10" s="821"/>
      <c r="AD10" s="885"/>
      <c r="AE10" s="886"/>
      <c r="AF10" s="887"/>
      <c r="AG10" s="782" t="s">
        <v>393</v>
      </c>
      <c r="AH10" s="783"/>
      <c r="AI10" s="783"/>
      <c r="AJ10" s="783"/>
      <c r="AK10" s="783"/>
      <c r="AL10" s="783"/>
      <c r="AM10" s="783"/>
      <c r="AN10" s="783"/>
      <c r="AO10" s="784"/>
      <c r="AP10" s="672"/>
      <c r="AQ10" s="782" t="s">
        <v>392</v>
      </c>
      <c r="AR10" s="783"/>
      <c r="AS10" s="783"/>
      <c r="AT10" s="783"/>
      <c r="AU10" s="784"/>
      <c r="AV10" s="782" t="s">
        <v>391</v>
      </c>
      <c r="AW10" s="783"/>
      <c r="AX10" s="783"/>
      <c r="AY10" s="783"/>
      <c r="AZ10" s="784"/>
      <c r="BA10" s="782" t="s">
        <v>436</v>
      </c>
      <c r="BB10" s="783"/>
      <c r="BC10" s="783"/>
      <c r="BD10" s="783"/>
      <c r="BE10" s="783"/>
      <c r="BF10" s="783"/>
      <c r="BG10" s="783"/>
      <c r="BH10" s="783"/>
      <c r="BI10" s="783"/>
      <c r="BJ10" s="784"/>
    </row>
    <row r="11" spans="1:62" ht="12.75" customHeight="1">
      <c r="A11" s="801"/>
      <c r="B11" s="804"/>
      <c r="C11" s="820" t="s">
        <v>334</v>
      </c>
      <c r="D11" s="820" t="s">
        <v>335</v>
      </c>
      <c r="E11" s="820" t="s">
        <v>336</v>
      </c>
      <c r="F11" s="820" t="s">
        <v>334</v>
      </c>
      <c r="G11" s="820" t="s">
        <v>335</v>
      </c>
      <c r="H11" s="820" t="s">
        <v>336</v>
      </c>
      <c r="I11" s="820" t="s">
        <v>337</v>
      </c>
      <c r="J11" s="820" t="s">
        <v>334</v>
      </c>
      <c r="K11" s="820" t="s">
        <v>338</v>
      </c>
      <c r="L11" s="820" t="s">
        <v>336</v>
      </c>
      <c r="M11" s="820" t="s">
        <v>334</v>
      </c>
      <c r="N11" s="820" t="s">
        <v>338</v>
      </c>
      <c r="O11" s="820" t="s">
        <v>336</v>
      </c>
      <c r="P11" s="820" t="s">
        <v>337</v>
      </c>
      <c r="Q11" s="820" t="s">
        <v>334</v>
      </c>
      <c r="R11" s="820" t="s">
        <v>338</v>
      </c>
      <c r="S11" s="820" t="s">
        <v>336</v>
      </c>
      <c r="T11" s="820" t="s">
        <v>334</v>
      </c>
      <c r="U11" s="820" t="s">
        <v>338</v>
      </c>
      <c r="V11" s="820" t="s">
        <v>336</v>
      </c>
      <c r="W11" s="820" t="s">
        <v>334</v>
      </c>
      <c r="X11" s="820" t="s">
        <v>335</v>
      </c>
      <c r="Y11" s="820" t="s">
        <v>336</v>
      </c>
      <c r="Z11" s="820" t="s">
        <v>334</v>
      </c>
      <c r="AA11" s="820" t="s">
        <v>338</v>
      </c>
      <c r="AB11" s="820" t="s">
        <v>336</v>
      </c>
      <c r="AC11" s="821"/>
      <c r="AD11" s="878" t="s">
        <v>339</v>
      </c>
      <c r="AE11" s="878" t="s">
        <v>21</v>
      </c>
      <c r="AF11" s="878" t="s">
        <v>22</v>
      </c>
      <c r="AG11" s="763" t="s">
        <v>23</v>
      </c>
      <c r="AH11" s="765"/>
      <c r="AI11" s="782" t="s">
        <v>24</v>
      </c>
      <c r="AJ11" s="784"/>
      <c r="AK11" s="782" t="s">
        <v>25</v>
      </c>
      <c r="AL11" s="784"/>
      <c r="AM11" s="782" t="s">
        <v>26</v>
      </c>
      <c r="AN11" s="784"/>
      <c r="AO11" s="817" t="s">
        <v>27</v>
      </c>
      <c r="AP11" s="818"/>
      <c r="AQ11" s="806" t="s">
        <v>23</v>
      </c>
      <c r="AR11" s="806" t="s">
        <v>24</v>
      </c>
      <c r="AS11" s="806" t="s">
        <v>25</v>
      </c>
      <c r="AT11" s="806" t="s">
        <v>26</v>
      </c>
      <c r="AU11" s="809" t="s">
        <v>27</v>
      </c>
      <c r="AV11" s="806" t="s">
        <v>23</v>
      </c>
      <c r="AW11" s="806" t="s">
        <v>24</v>
      </c>
      <c r="AX11" s="806" t="s">
        <v>25</v>
      </c>
      <c r="AY11" s="806" t="s">
        <v>26</v>
      </c>
      <c r="AZ11" s="809" t="s">
        <v>27</v>
      </c>
      <c r="BA11" s="763" t="s">
        <v>119</v>
      </c>
      <c r="BB11" s="764"/>
      <c r="BC11" s="764"/>
      <c r="BD11" s="764"/>
      <c r="BE11" s="765"/>
      <c r="BF11" s="763" t="s">
        <v>1</v>
      </c>
      <c r="BG11" s="764"/>
      <c r="BH11" s="764"/>
      <c r="BI11" s="764"/>
      <c r="BJ11" s="765"/>
    </row>
    <row r="12" spans="1:62" ht="12.75" customHeight="1">
      <c r="A12" s="801"/>
      <c r="B12" s="804"/>
      <c r="C12" s="821"/>
      <c r="D12" s="821"/>
      <c r="E12" s="821"/>
      <c r="F12" s="821"/>
      <c r="G12" s="821"/>
      <c r="H12" s="821"/>
      <c r="I12" s="821"/>
      <c r="J12" s="821"/>
      <c r="K12" s="821"/>
      <c r="L12" s="821"/>
      <c r="M12" s="821"/>
      <c r="N12" s="821"/>
      <c r="O12" s="821"/>
      <c r="P12" s="821"/>
      <c r="Q12" s="821"/>
      <c r="R12" s="821"/>
      <c r="S12" s="821"/>
      <c r="T12" s="821"/>
      <c r="U12" s="821"/>
      <c r="V12" s="821"/>
      <c r="W12" s="821"/>
      <c r="X12" s="821"/>
      <c r="Y12" s="821"/>
      <c r="Z12" s="821"/>
      <c r="AA12" s="821"/>
      <c r="AB12" s="821"/>
      <c r="AC12" s="821"/>
      <c r="AD12" s="879"/>
      <c r="AE12" s="879"/>
      <c r="AF12" s="879"/>
      <c r="AG12" s="806" t="s">
        <v>322</v>
      </c>
      <c r="AH12" s="806" t="s">
        <v>321</v>
      </c>
      <c r="AI12" s="806" t="s">
        <v>322</v>
      </c>
      <c r="AJ12" s="806" t="s">
        <v>321</v>
      </c>
      <c r="AK12" s="806" t="s">
        <v>322</v>
      </c>
      <c r="AL12" s="806" t="s">
        <v>321</v>
      </c>
      <c r="AM12" s="806" t="s">
        <v>322</v>
      </c>
      <c r="AN12" s="806" t="s">
        <v>321</v>
      </c>
      <c r="AO12" s="809" t="s">
        <v>322</v>
      </c>
      <c r="AP12" s="809" t="s">
        <v>321</v>
      </c>
      <c r="AQ12" s="807"/>
      <c r="AR12" s="807"/>
      <c r="AS12" s="807"/>
      <c r="AT12" s="807"/>
      <c r="AU12" s="810"/>
      <c r="AV12" s="807"/>
      <c r="AW12" s="807"/>
      <c r="AX12" s="807"/>
      <c r="AY12" s="807"/>
      <c r="AZ12" s="810"/>
      <c r="BA12" s="806" t="s">
        <v>23</v>
      </c>
      <c r="BB12" s="806" t="s">
        <v>28</v>
      </c>
      <c r="BC12" s="806" t="s">
        <v>25</v>
      </c>
      <c r="BD12" s="806" t="s">
        <v>26</v>
      </c>
      <c r="BE12" s="809" t="s">
        <v>27</v>
      </c>
      <c r="BF12" s="806" t="s">
        <v>23</v>
      </c>
      <c r="BG12" s="806" t="s">
        <v>28</v>
      </c>
      <c r="BH12" s="806" t="s">
        <v>25</v>
      </c>
      <c r="BI12" s="806" t="s">
        <v>26</v>
      </c>
      <c r="BJ12" s="809" t="s">
        <v>27</v>
      </c>
    </row>
    <row r="13" spans="1:62" ht="12.75">
      <c r="A13" s="801"/>
      <c r="B13" s="804"/>
      <c r="C13" s="821"/>
      <c r="D13" s="821"/>
      <c r="E13" s="821"/>
      <c r="F13" s="821"/>
      <c r="G13" s="821"/>
      <c r="H13" s="821"/>
      <c r="I13" s="821"/>
      <c r="J13" s="821"/>
      <c r="K13" s="821"/>
      <c r="L13" s="821"/>
      <c r="M13" s="821"/>
      <c r="N13" s="821"/>
      <c r="O13" s="821"/>
      <c r="P13" s="821"/>
      <c r="Q13" s="821"/>
      <c r="R13" s="821"/>
      <c r="S13" s="821"/>
      <c r="T13" s="821"/>
      <c r="U13" s="821"/>
      <c r="V13" s="821"/>
      <c r="W13" s="821"/>
      <c r="X13" s="821"/>
      <c r="Y13" s="821"/>
      <c r="Z13" s="821"/>
      <c r="AA13" s="821"/>
      <c r="AB13" s="821"/>
      <c r="AC13" s="821"/>
      <c r="AD13" s="879"/>
      <c r="AE13" s="879"/>
      <c r="AF13" s="879"/>
      <c r="AG13" s="807"/>
      <c r="AH13" s="807"/>
      <c r="AI13" s="807"/>
      <c r="AJ13" s="807"/>
      <c r="AK13" s="807"/>
      <c r="AL13" s="807"/>
      <c r="AM13" s="807"/>
      <c r="AN13" s="807"/>
      <c r="AO13" s="810"/>
      <c r="AP13" s="810"/>
      <c r="AQ13" s="807"/>
      <c r="AR13" s="807"/>
      <c r="AS13" s="807"/>
      <c r="AT13" s="807"/>
      <c r="AU13" s="810"/>
      <c r="AV13" s="807"/>
      <c r="AW13" s="807"/>
      <c r="AX13" s="807"/>
      <c r="AY13" s="807"/>
      <c r="AZ13" s="810"/>
      <c r="BA13" s="807"/>
      <c r="BB13" s="807"/>
      <c r="BC13" s="807"/>
      <c r="BD13" s="807"/>
      <c r="BE13" s="810"/>
      <c r="BF13" s="807"/>
      <c r="BG13" s="807"/>
      <c r="BH13" s="807"/>
      <c r="BI13" s="807"/>
      <c r="BJ13" s="810"/>
    </row>
    <row r="14" spans="1:62" ht="34.5" customHeight="1">
      <c r="A14" s="801"/>
      <c r="B14" s="804"/>
      <c r="C14" s="821"/>
      <c r="D14" s="821"/>
      <c r="E14" s="821"/>
      <c r="F14" s="821"/>
      <c r="G14" s="821"/>
      <c r="H14" s="821"/>
      <c r="I14" s="821"/>
      <c r="J14" s="821"/>
      <c r="K14" s="821"/>
      <c r="L14" s="821"/>
      <c r="M14" s="821"/>
      <c r="N14" s="821"/>
      <c r="O14" s="821"/>
      <c r="P14" s="821"/>
      <c r="Q14" s="821"/>
      <c r="R14" s="821"/>
      <c r="S14" s="821"/>
      <c r="T14" s="821"/>
      <c r="U14" s="821"/>
      <c r="V14" s="821"/>
      <c r="W14" s="821"/>
      <c r="X14" s="821"/>
      <c r="Y14" s="821"/>
      <c r="Z14" s="821"/>
      <c r="AA14" s="821"/>
      <c r="AB14" s="821"/>
      <c r="AC14" s="821"/>
      <c r="AD14" s="879"/>
      <c r="AE14" s="879"/>
      <c r="AF14" s="879"/>
      <c r="AG14" s="807"/>
      <c r="AH14" s="807"/>
      <c r="AI14" s="807"/>
      <c r="AJ14" s="807"/>
      <c r="AK14" s="807"/>
      <c r="AL14" s="807"/>
      <c r="AM14" s="807"/>
      <c r="AN14" s="807"/>
      <c r="AO14" s="810"/>
      <c r="AP14" s="810"/>
      <c r="AQ14" s="807"/>
      <c r="AR14" s="807"/>
      <c r="AS14" s="807"/>
      <c r="AT14" s="807"/>
      <c r="AU14" s="810"/>
      <c r="AV14" s="807"/>
      <c r="AW14" s="807"/>
      <c r="AX14" s="807"/>
      <c r="AY14" s="807"/>
      <c r="AZ14" s="810"/>
      <c r="BA14" s="807"/>
      <c r="BB14" s="807"/>
      <c r="BC14" s="807"/>
      <c r="BD14" s="807"/>
      <c r="BE14" s="810"/>
      <c r="BF14" s="807"/>
      <c r="BG14" s="807"/>
      <c r="BH14" s="807"/>
      <c r="BI14" s="807"/>
      <c r="BJ14" s="810"/>
    </row>
    <row r="15" spans="1:62" ht="12.75">
      <c r="A15" s="801"/>
      <c r="B15" s="804"/>
      <c r="C15" s="821"/>
      <c r="D15" s="821"/>
      <c r="E15" s="821"/>
      <c r="F15" s="821"/>
      <c r="G15" s="821"/>
      <c r="H15" s="821"/>
      <c r="I15" s="821"/>
      <c r="J15" s="821"/>
      <c r="K15" s="821"/>
      <c r="L15" s="821"/>
      <c r="M15" s="821"/>
      <c r="N15" s="821"/>
      <c r="O15" s="821"/>
      <c r="P15" s="821"/>
      <c r="Q15" s="821"/>
      <c r="R15" s="821"/>
      <c r="S15" s="821"/>
      <c r="T15" s="821"/>
      <c r="U15" s="821"/>
      <c r="V15" s="821"/>
      <c r="W15" s="821"/>
      <c r="X15" s="821"/>
      <c r="Y15" s="821"/>
      <c r="Z15" s="821"/>
      <c r="AA15" s="821"/>
      <c r="AB15" s="821"/>
      <c r="AC15" s="821"/>
      <c r="AD15" s="879"/>
      <c r="AE15" s="879"/>
      <c r="AF15" s="879"/>
      <c r="AG15" s="807"/>
      <c r="AH15" s="807"/>
      <c r="AI15" s="807"/>
      <c r="AJ15" s="807"/>
      <c r="AK15" s="807"/>
      <c r="AL15" s="807"/>
      <c r="AM15" s="807"/>
      <c r="AN15" s="807"/>
      <c r="AO15" s="810"/>
      <c r="AP15" s="810"/>
      <c r="AQ15" s="807"/>
      <c r="AR15" s="807"/>
      <c r="AS15" s="807"/>
      <c r="AT15" s="807"/>
      <c r="AU15" s="810"/>
      <c r="AV15" s="807"/>
      <c r="AW15" s="807"/>
      <c r="AX15" s="807"/>
      <c r="AY15" s="807"/>
      <c r="AZ15" s="810"/>
      <c r="BA15" s="807"/>
      <c r="BB15" s="807"/>
      <c r="BC15" s="807"/>
      <c r="BD15" s="807"/>
      <c r="BE15" s="810"/>
      <c r="BF15" s="807"/>
      <c r="BG15" s="807"/>
      <c r="BH15" s="807"/>
      <c r="BI15" s="807"/>
      <c r="BJ15" s="810"/>
    </row>
    <row r="16" spans="1:62" ht="18.75" customHeight="1">
      <c r="A16" s="802"/>
      <c r="B16" s="805"/>
      <c r="C16" s="822"/>
      <c r="D16" s="822"/>
      <c r="E16" s="822"/>
      <c r="F16" s="822"/>
      <c r="G16" s="822"/>
      <c r="H16" s="822"/>
      <c r="I16" s="822"/>
      <c r="J16" s="822"/>
      <c r="K16" s="822"/>
      <c r="L16" s="822"/>
      <c r="M16" s="822"/>
      <c r="N16" s="822"/>
      <c r="O16" s="822"/>
      <c r="P16" s="822"/>
      <c r="Q16" s="822"/>
      <c r="R16" s="822"/>
      <c r="S16" s="822"/>
      <c r="T16" s="822"/>
      <c r="U16" s="822"/>
      <c r="V16" s="822"/>
      <c r="W16" s="822"/>
      <c r="X16" s="822"/>
      <c r="Y16" s="822"/>
      <c r="Z16" s="822"/>
      <c r="AA16" s="822"/>
      <c r="AB16" s="822"/>
      <c r="AC16" s="822"/>
      <c r="AD16" s="880"/>
      <c r="AE16" s="880"/>
      <c r="AF16" s="880"/>
      <c r="AG16" s="808"/>
      <c r="AH16" s="808"/>
      <c r="AI16" s="808"/>
      <c r="AJ16" s="808"/>
      <c r="AK16" s="808"/>
      <c r="AL16" s="808"/>
      <c r="AM16" s="808"/>
      <c r="AN16" s="808"/>
      <c r="AO16" s="811"/>
      <c r="AP16" s="811"/>
      <c r="AQ16" s="808"/>
      <c r="AR16" s="808"/>
      <c r="AS16" s="808"/>
      <c r="AT16" s="808"/>
      <c r="AU16" s="811"/>
      <c r="AV16" s="808"/>
      <c r="AW16" s="808"/>
      <c r="AX16" s="808"/>
      <c r="AY16" s="808"/>
      <c r="AZ16" s="811"/>
      <c r="BA16" s="808"/>
      <c r="BB16" s="808"/>
      <c r="BC16" s="808"/>
      <c r="BD16" s="808"/>
      <c r="BE16" s="811"/>
      <c r="BF16" s="808"/>
      <c r="BG16" s="808"/>
      <c r="BH16" s="808"/>
      <c r="BI16" s="808"/>
      <c r="BJ16" s="811"/>
    </row>
    <row r="17" spans="1:62" ht="13.5" thickBot="1">
      <c r="A17" s="421">
        <v>1</v>
      </c>
      <c r="B17" s="211" t="s">
        <v>233</v>
      </c>
      <c r="C17" s="212">
        <v>3</v>
      </c>
      <c r="D17" s="212">
        <v>4</v>
      </c>
      <c r="E17" s="212">
        <v>5</v>
      </c>
      <c r="F17" s="212">
        <v>6</v>
      </c>
      <c r="G17" s="212">
        <v>7</v>
      </c>
      <c r="H17" s="212">
        <v>8</v>
      </c>
      <c r="I17" s="212">
        <v>9</v>
      </c>
      <c r="J17" s="212">
        <v>10</v>
      </c>
      <c r="K17" s="212">
        <v>11</v>
      </c>
      <c r="L17" s="212">
        <v>12</v>
      </c>
      <c r="M17" s="212">
        <v>13</v>
      </c>
      <c r="N17" s="212">
        <v>14</v>
      </c>
      <c r="O17" s="212">
        <v>15</v>
      </c>
      <c r="P17" s="212">
        <v>16</v>
      </c>
      <c r="Q17" s="212">
        <v>17</v>
      </c>
      <c r="R17" s="212">
        <v>18</v>
      </c>
      <c r="S17" s="212">
        <v>19</v>
      </c>
      <c r="T17" s="212">
        <v>20</v>
      </c>
      <c r="U17" s="212">
        <v>21</v>
      </c>
      <c r="V17" s="212">
        <v>22</v>
      </c>
      <c r="W17" s="212">
        <v>23</v>
      </c>
      <c r="X17" s="212">
        <v>24</v>
      </c>
      <c r="Y17" s="212">
        <v>25</v>
      </c>
      <c r="Z17" s="212">
        <v>26</v>
      </c>
      <c r="AA17" s="212">
        <v>27</v>
      </c>
      <c r="AB17" s="212">
        <v>28</v>
      </c>
      <c r="AC17" s="212">
        <v>29</v>
      </c>
      <c r="AD17" s="214">
        <v>30</v>
      </c>
      <c r="AE17" s="215" t="s">
        <v>29</v>
      </c>
      <c r="AF17" s="215" t="s">
        <v>30</v>
      </c>
      <c r="AG17" s="216">
        <v>49</v>
      </c>
      <c r="AH17" s="216"/>
      <c r="AI17" s="216">
        <v>50</v>
      </c>
      <c r="AJ17" s="216"/>
      <c r="AK17" s="216">
        <v>51</v>
      </c>
      <c r="AL17" s="216"/>
      <c r="AM17" s="216">
        <v>52</v>
      </c>
      <c r="AN17" s="216"/>
      <c r="AO17" s="217">
        <v>52</v>
      </c>
      <c r="AP17" s="217"/>
      <c r="AQ17" s="216">
        <v>53</v>
      </c>
      <c r="AR17" s="216">
        <v>54</v>
      </c>
      <c r="AS17" s="216">
        <v>55</v>
      </c>
      <c r="AT17" s="216">
        <v>56</v>
      </c>
      <c r="AU17" s="217">
        <v>56</v>
      </c>
      <c r="AV17" s="217"/>
      <c r="AW17" s="217"/>
      <c r="AX17" s="217"/>
      <c r="AY17" s="217"/>
      <c r="AZ17" s="217"/>
      <c r="BA17" s="217"/>
      <c r="BB17" s="217"/>
      <c r="BC17" s="217"/>
      <c r="BD17" s="217"/>
      <c r="BE17" s="217"/>
    </row>
    <row r="18" spans="1:62" s="230" customFormat="1" ht="38.25" customHeight="1">
      <c r="A18" s="422" t="s">
        <v>382</v>
      </c>
      <c r="B18" s="222">
        <v>6500</v>
      </c>
      <c r="C18" s="223" t="s">
        <v>234</v>
      </c>
      <c r="D18" s="223" t="s">
        <v>234</v>
      </c>
      <c r="E18" s="223" t="s">
        <v>234</v>
      </c>
      <c r="F18" s="223" t="s">
        <v>234</v>
      </c>
      <c r="G18" s="223" t="s">
        <v>234</v>
      </c>
      <c r="H18" s="223" t="s">
        <v>234</v>
      </c>
      <c r="I18" s="223" t="s">
        <v>234</v>
      </c>
      <c r="J18" s="223" t="s">
        <v>234</v>
      </c>
      <c r="K18" s="223" t="s">
        <v>234</v>
      </c>
      <c r="L18" s="223" t="s">
        <v>234</v>
      </c>
      <c r="M18" s="223" t="s">
        <v>234</v>
      </c>
      <c r="N18" s="223" t="s">
        <v>234</v>
      </c>
      <c r="O18" s="223" t="s">
        <v>234</v>
      </c>
      <c r="P18" s="223" t="s">
        <v>234</v>
      </c>
      <c r="Q18" s="223" t="s">
        <v>234</v>
      </c>
      <c r="R18" s="223" t="s">
        <v>234</v>
      </c>
      <c r="S18" s="223" t="s">
        <v>234</v>
      </c>
      <c r="T18" s="223" t="s">
        <v>234</v>
      </c>
      <c r="U18" s="223" t="s">
        <v>234</v>
      </c>
      <c r="V18" s="223" t="s">
        <v>234</v>
      </c>
      <c r="W18" s="223" t="s">
        <v>234</v>
      </c>
      <c r="X18" s="223" t="s">
        <v>234</v>
      </c>
      <c r="Y18" s="223" t="s">
        <v>234</v>
      </c>
      <c r="Z18" s="223" t="s">
        <v>234</v>
      </c>
      <c r="AA18" s="223" t="s">
        <v>234</v>
      </c>
      <c r="AB18" s="223" t="s">
        <v>234</v>
      </c>
      <c r="AC18" s="223" t="s">
        <v>234</v>
      </c>
      <c r="AD18" s="225"/>
      <c r="AE18" s="225"/>
      <c r="AF18" s="225"/>
      <c r="AG18" s="545">
        <f t="shared" ref="AG18:AU18" si="0">AG19+AG70+AG88+AG101+AG120+AG116</f>
        <v>6566.8</v>
      </c>
      <c r="AH18" s="545">
        <f t="shared" si="0"/>
        <v>6162.9999999999991</v>
      </c>
      <c r="AI18" s="545">
        <f t="shared" si="0"/>
        <v>98.2</v>
      </c>
      <c r="AJ18" s="545">
        <f t="shared" si="0"/>
        <v>98.2</v>
      </c>
      <c r="AK18" s="545">
        <f t="shared" si="0"/>
        <v>1938.4</v>
      </c>
      <c r="AL18" s="545">
        <f t="shared" si="0"/>
        <v>1902.1</v>
      </c>
      <c r="AM18" s="545">
        <f t="shared" si="0"/>
        <v>0</v>
      </c>
      <c r="AN18" s="545"/>
      <c r="AO18" s="515">
        <f t="shared" si="0"/>
        <v>4530.2</v>
      </c>
      <c r="AP18" s="515">
        <f t="shared" si="0"/>
        <v>4162.7</v>
      </c>
      <c r="AQ18" s="226">
        <f t="shared" si="0"/>
        <v>9301.2000000000007</v>
      </c>
      <c r="AR18" s="226">
        <f t="shared" si="0"/>
        <v>103.6</v>
      </c>
      <c r="AS18" s="226">
        <f t="shared" si="0"/>
        <v>4316.6000000000004</v>
      </c>
      <c r="AT18" s="226">
        <f t="shared" si="0"/>
        <v>0</v>
      </c>
      <c r="AU18" s="227">
        <f t="shared" si="0"/>
        <v>4880.9999999999991</v>
      </c>
      <c r="AV18" s="226">
        <f t="shared" ref="AV18:BE18" si="1">AV19+AV70+AV88+AV101+AV120+AV116</f>
        <v>4915.3</v>
      </c>
      <c r="AW18" s="226">
        <f t="shared" si="1"/>
        <v>105.7</v>
      </c>
      <c r="AX18" s="226">
        <f t="shared" si="1"/>
        <v>694.9</v>
      </c>
      <c r="AY18" s="226">
        <f t="shared" si="1"/>
        <v>0</v>
      </c>
      <c r="AZ18" s="227">
        <f t="shared" si="1"/>
        <v>4114.7</v>
      </c>
      <c r="BA18" s="226">
        <f t="shared" si="1"/>
        <v>4750.5</v>
      </c>
      <c r="BB18" s="226">
        <f t="shared" si="1"/>
        <v>110.60000000000001</v>
      </c>
      <c r="BC18" s="226">
        <f t="shared" si="1"/>
        <v>694.9</v>
      </c>
      <c r="BD18" s="226">
        <f t="shared" si="1"/>
        <v>0</v>
      </c>
      <c r="BE18" s="227">
        <f t="shared" si="1"/>
        <v>3944.9999999999995</v>
      </c>
      <c r="BF18" s="226">
        <f>BF19+BF70+BF88+BF101+BF120+BF116</f>
        <v>4750.5</v>
      </c>
      <c r="BG18" s="226">
        <f>BG19+BG70+BG88+BG101+BG120+BG116</f>
        <v>110.60000000000001</v>
      </c>
      <c r="BH18" s="226">
        <f>BH19+BH70+BH88+BH101+BH120+BH116</f>
        <v>694.9</v>
      </c>
      <c r="BI18" s="226">
        <f>BI19+BI70+BI88+BI101+BI120+BI116</f>
        <v>0</v>
      </c>
      <c r="BJ18" s="227">
        <f>BJ19+BJ70+BJ88+BJ101+BJ120+BJ116</f>
        <v>3944.9999999999995</v>
      </c>
    </row>
    <row r="19" spans="1:62" s="241" customFormat="1" ht="81">
      <c r="A19" s="423" t="s">
        <v>236</v>
      </c>
      <c r="B19" s="232">
        <v>6501</v>
      </c>
      <c r="C19" s="233" t="s">
        <v>234</v>
      </c>
      <c r="D19" s="233" t="s">
        <v>234</v>
      </c>
      <c r="E19" s="233" t="s">
        <v>234</v>
      </c>
      <c r="F19" s="233" t="s">
        <v>234</v>
      </c>
      <c r="G19" s="233" t="s">
        <v>234</v>
      </c>
      <c r="H19" s="233" t="s">
        <v>234</v>
      </c>
      <c r="I19" s="233" t="s">
        <v>234</v>
      </c>
      <c r="J19" s="233" t="s">
        <v>234</v>
      </c>
      <c r="K19" s="233" t="s">
        <v>234</v>
      </c>
      <c r="L19" s="233" t="s">
        <v>234</v>
      </c>
      <c r="M19" s="233" t="s">
        <v>234</v>
      </c>
      <c r="N19" s="233" t="s">
        <v>234</v>
      </c>
      <c r="O19" s="233" t="s">
        <v>234</v>
      </c>
      <c r="P19" s="233" t="s">
        <v>234</v>
      </c>
      <c r="Q19" s="235" t="s">
        <v>234</v>
      </c>
      <c r="R19" s="235" t="s">
        <v>234</v>
      </c>
      <c r="S19" s="235" t="s">
        <v>234</v>
      </c>
      <c r="T19" s="235" t="s">
        <v>234</v>
      </c>
      <c r="U19" s="235" t="s">
        <v>234</v>
      </c>
      <c r="V19" s="235" t="s">
        <v>234</v>
      </c>
      <c r="W19" s="235" t="s">
        <v>234</v>
      </c>
      <c r="X19" s="233" t="s">
        <v>234</v>
      </c>
      <c r="Y19" s="233" t="s">
        <v>234</v>
      </c>
      <c r="Z19" s="233" t="s">
        <v>234</v>
      </c>
      <c r="AA19" s="233" t="s">
        <v>234</v>
      </c>
      <c r="AB19" s="233" t="s">
        <v>234</v>
      </c>
      <c r="AC19" s="233" t="s">
        <v>234</v>
      </c>
      <c r="AD19" s="236" t="s">
        <v>234</v>
      </c>
      <c r="AE19" s="236"/>
      <c r="AF19" s="236"/>
      <c r="AG19" s="516">
        <f t="shared" ref="AG19:AU19" si="2">AG20+AG44+AG66</f>
        <v>4097.1000000000004</v>
      </c>
      <c r="AH19" s="516">
        <f t="shared" si="2"/>
        <v>3727.1</v>
      </c>
      <c r="AI19" s="516">
        <f t="shared" si="2"/>
        <v>0</v>
      </c>
      <c r="AJ19" s="516">
        <f t="shared" si="2"/>
        <v>0</v>
      </c>
      <c r="AK19" s="516">
        <f t="shared" si="2"/>
        <v>1938.4</v>
      </c>
      <c r="AL19" s="516">
        <f t="shared" si="2"/>
        <v>1902.1</v>
      </c>
      <c r="AM19" s="516">
        <f t="shared" si="2"/>
        <v>0</v>
      </c>
      <c r="AN19" s="516"/>
      <c r="AO19" s="517">
        <f t="shared" si="2"/>
        <v>2158.6999999999998</v>
      </c>
      <c r="AP19" s="517">
        <f t="shared" si="2"/>
        <v>1825</v>
      </c>
      <c r="AQ19" s="237">
        <f t="shared" si="2"/>
        <v>6848.7</v>
      </c>
      <c r="AR19" s="237">
        <f t="shared" si="2"/>
        <v>0</v>
      </c>
      <c r="AS19" s="237">
        <f t="shared" si="2"/>
        <v>4316.6000000000004</v>
      </c>
      <c r="AT19" s="237">
        <f t="shared" si="2"/>
        <v>0</v>
      </c>
      <c r="AU19" s="238">
        <f t="shared" si="2"/>
        <v>2532.1</v>
      </c>
      <c r="AV19" s="237">
        <f t="shared" ref="AV19:BE19" si="3">AV20+AV44+AV66</f>
        <v>2460.8000000000002</v>
      </c>
      <c r="AW19" s="237">
        <f t="shared" si="3"/>
        <v>0</v>
      </c>
      <c r="AX19" s="237">
        <f t="shared" si="3"/>
        <v>694.9</v>
      </c>
      <c r="AY19" s="237">
        <f t="shared" si="3"/>
        <v>0</v>
      </c>
      <c r="AZ19" s="238">
        <f t="shared" si="3"/>
        <v>1765.9</v>
      </c>
      <c r="BA19" s="237">
        <f t="shared" si="3"/>
        <v>2291.1</v>
      </c>
      <c r="BB19" s="237">
        <f t="shared" si="3"/>
        <v>0</v>
      </c>
      <c r="BC19" s="237">
        <f t="shared" si="3"/>
        <v>694.9</v>
      </c>
      <c r="BD19" s="237">
        <f t="shared" si="3"/>
        <v>0</v>
      </c>
      <c r="BE19" s="238">
        <f t="shared" si="3"/>
        <v>1596.1999999999998</v>
      </c>
      <c r="BF19" s="237">
        <f>BF20+BF44+BF66</f>
        <v>2291.1</v>
      </c>
      <c r="BG19" s="237">
        <f>BG20+BG44+BG66</f>
        <v>0</v>
      </c>
      <c r="BH19" s="237">
        <f>BH20+BH44+BH66</f>
        <v>694.9</v>
      </c>
      <c r="BI19" s="237">
        <f>BI20+BI44+BI66</f>
        <v>0</v>
      </c>
      <c r="BJ19" s="238">
        <f>BJ20+BJ44+BJ66</f>
        <v>1596.1999999999998</v>
      </c>
    </row>
    <row r="20" spans="1:62" s="251" customFormat="1" ht="52.5" customHeight="1">
      <c r="A20" s="424" t="s">
        <v>476</v>
      </c>
      <c r="B20" s="243">
        <v>6502</v>
      </c>
      <c r="C20" s="244" t="s">
        <v>234</v>
      </c>
      <c r="D20" s="244" t="s">
        <v>234</v>
      </c>
      <c r="E20" s="244" t="s">
        <v>234</v>
      </c>
      <c r="F20" s="244" t="s">
        <v>234</v>
      </c>
      <c r="G20" s="244" t="s">
        <v>234</v>
      </c>
      <c r="H20" s="244" t="s">
        <v>234</v>
      </c>
      <c r="I20" s="244" t="s">
        <v>234</v>
      </c>
      <c r="J20" s="244" t="s">
        <v>234</v>
      </c>
      <c r="K20" s="244" t="s">
        <v>234</v>
      </c>
      <c r="L20" s="244" t="s">
        <v>234</v>
      </c>
      <c r="M20" s="244" t="s">
        <v>234</v>
      </c>
      <c r="N20" s="244" t="s">
        <v>234</v>
      </c>
      <c r="O20" s="244" t="s">
        <v>234</v>
      </c>
      <c r="P20" s="244" t="s">
        <v>234</v>
      </c>
      <c r="Q20" s="246" t="s">
        <v>234</v>
      </c>
      <c r="R20" s="246" t="s">
        <v>234</v>
      </c>
      <c r="S20" s="246" t="s">
        <v>234</v>
      </c>
      <c r="T20" s="246" t="s">
        <v>234</v>
      </c>
      <c r="U20" s="246" t="s">
        <v>234</v>
      </c>
      <c r="V20" s="246" t="s">
        <v>234</v>
      </c>
      <c r="W20" s="246" t="s">
        <v>234</v>
      </c>
      <c r="X20" s="244" t="s">
        <v>234</v>
      </c>
      <c r="Y20" s="244" t="s">
        <v>234</v>
      </c>
      <c r="Z20" s="244" t="s">
        <v>234</v>
      </c>
      <c r="AA20" s="244" t="s">
        <v>234</v>
      </c>
      <c r="AB20" s="244" t="s">
        <v>234</v>
      </c>
      <c r="AC20" s="244" t="s">
        <v>234</v>
      </c>
      <c r="AD20" s="247" t="s">
        <v>234</v>
      </c>
      <c r="AE20" s="247"/>
      <c r="AF20" s="247"/>
      <c r="AG20" s="518">
        <f t="shared" ref="AG20:AM20" si="4">AG22+AG27+AG29+AG31+AG34+AG35+AG36+AG37+AG38+AG43+AG32+AG33+AG39+AG26+AG40+AG30+AG28+AG41</f>
        <v>1863.2</v>
      </c>
      <c r="AH20" s="518">
        <f t="shared" si="4"/>
        <v>1756.7999999999997</v>
      </c>
      <c r="AI20" s="518">
        <f t="shared" si="4"/>
        <v>0</v>
      </c>
      <c r="AJ20" s="518">
        <f t="shared" si="4"/>
        <v>0</v>
      </c>
      <c r="AK20" s="518">
        <f t="shared" si="4"/>
        <v>819.4</v>
      </c>
      <c r="AL20" s="518">
        <f t="shared" si="4"/>
        <v>783.1</v>
      </c>
      <c r="AM20" s="518">
        <f t="shared" si="4"/>
        <v>0</v>
      </c>
      <c r="AN20" s="518"/>
      <c r="AO20" s="518">
        <f>AO22+AO27+AO29+AO31+AO34+AO35+AO36+AO37+AO38+AO43+AO32+AO33+AO39+AO26+AO40+AO30+AO28+AO41</f>
        <v>1043.8</v>
      </c>
      <c r="AP20" s="518">
        <f>AP22+AP27+AP29+AP31+AP34+AP35+AP36+AP37+AP38+AP43+AP32+AP33+AP39+AP26+AP40+AP30+AP28+AP41</f>
        <v>973.69999999999993</v>
      </c>
      <c r="AQ20" s="248">
        <f>AQ22+AQ27+AQ29+AQ31+AQ34+AQ35+AQ36+AQ37+AQ38+AQ43+AQ32+AQ33+AQ39+AQ26+AQ40+AQ30+AQ23+AQ42+AQ28</f>
        <v>4239.7</v>
      </c>
      <c r="AR20" s="248">
        <f>AR22+AR27+AR29+AR31+AR34+AR35+AR36+AR37+AR38+AR43+AR32+AR33+AR39+AR26+AR40+AR30+AR23+AR42+AR28</f>
        <v>0</v>
      </c>
      <c r="AS20" s="248">
        <f>AS22+AS27+AS29+AS31+AS34+AS35+AS36+AS37+AS38+AS43+AS32+AS33+AS39+AS26+AS40+AS30+AS23+AS42+AS28</f>
        <v>3087.7</v>
      </c>
      <c r="AT20" s="248">
        <f>AT22+AT27+AT29+AT31+AT34+AT35+AT36+AT37+AT38+AT43+AT32+AT33+AT39+AT26+AT40+AT30+AT23+AT42+AT28</f>
        <v>0</v>
      </c>
      <c r="AU20" s="248">
        <f>AU22+AU27+AU29+AU31+AU34+AU35+AU36+AU37+AU38+AU43+AU32+AU33+AU39+AU26+AU40+AU30+AU23+AU42+AU28</f>
        <v>1152</v>
      </c>
      <c r="AV20" s="248">
        <f t="shared" ref="AV20:BE20" si="5">AV22+AV27+AV29+AV31+AV34+AV35+AV36+AV37+AV38+AV43+AV32+AV33+AV39+AV26+AV40+AV30+AV23</f>
        <v>992</v>
      </c>
      <c r="AW20" s="248">
        <f t="shared" si="5"/>
        <v>0</v>
      </c>
      <c r="AX20" s="248">
        <f t="shared" si="5"/>
        <v>0</v>
      </c>
      <c r="AY20" s="248">
        <f t="shared" si="5"/>
        <v>0</v>
      </c>
      <c r="AZ20" s="248">
        <f t="shared" si="5"/>
        <v>992</v>
      </c>
      <c r="BA20" s="248">
        <f t="shared" si="5"/>
        <v>966.9</v>
      </c>
      <c r="BB20" s="248">
        <f t="shared" si="5"/>
        <v>0</v>
      </c>
      <c r="BC20" s="248">
        <f t="shared" si="5"/>
        <v>0</v>
      </c>
      <c r="BD20" s="248">
        <f t="shared" si="5"/>
        <v>0</v>
      </c>
      <c r="BE20" s="248">
        <f t="shared" si="5"/>
        <v>966.9</v>
      </c>
      <c r="BF20" s="248">
        <f>BF22+BF27+BF29+BF31+BF34+BF35+BF36+BF37+BF38+BF43+BF32+BF33+BF39+BF26+BF40+BF30+BF23</f>
        <v>966.9</v>
      </c>
      <c r="BG20" s="248">
        <f>BG22+BG27+BG29+BG31+BG34+BG35+BG36+BG37+BG38+BG43+BG32+BG33+BG39+BG26+BG40+BG30+BG23</f>
        <v>0</v>
      </c>
      <c r="BH20" s="248">
        <f>BH22+BH27+BH29+BH31+BH34+BH35+BH36+BH37+BH38+BH43+BH32+BH33+BH39+BH26+BH40+BH30+BH23</f>
        <v>0</v>
      </c>
      <c r="BI20" s="248">
        <f>BI22+BI27+BI29+BI31+BI34+BI35+BI36+BI37+BI38+BI43+BI32+BI33+BI39+BI26+BI40+BI30+BI23</f>
        <v>0</v>
      </c>
      <c r="BJ20" s="248">
        <f>BJ22+BJ27+BJ29+BJ31+BJ34+BJ35+BJ36+BJ37+BJ38+BJ43+BJ32+BJ33+BJ39+BJ26+BJ40+BJ30+BJ23</f>
        <v>966.9</v>
      </c>
    </row>
    <row r="21" spans="1:62" ht="12.75" customHeight="1">
      <c r="A21" s="425" t="s">
        <v>415</v>
      </c>
      <c r="B21" s="253"/>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57"/>
      <c r="AE21" s="257"/>
      <c r="AF21" s="257"/>
      <c r="AG21" s="519"/>
      <c r="AH21" s="519"/>
      <c r="AI21" s="519"/>
      <c r="AJ21" s="519"/>
      <c r="AK21" s="519"/>
      <c r="AL21" s="519"/>
      <c r="AM21" s="519"/>
      <c r="AN21" s="519"/>
      <c r="AO21" s="520"/>
      <c r="AP21" s="520"/>
      <c r="AQ21" s="258"/>
      <c r="AR21" s="258"/>
      <c r="AS21" s="258"/>
      <c r="AT21" s="258"/>
      <c r="AU21" s="259"/>
      <c r="AV21" s="260"/>
      <c r="AW21" s="260"/>
      <c r="AX21" s="260"/>
      <c r="AY21" s="260"/>
      <c r="AZ21" s="261"/>
      <c r="BA21" s="258"/>
      <c r="BB21" s="258"/>
      <c r="BC21" s="258"/>
      <c r="BD21" s="258"/>
      <c r="BE21" s="259"/>
      <c r="BF21" s="258"/>
      <c r="BG21" s="258"/>
      <c r="BH21" s="258"/>
      <c r="BI21" s="258"/>
      <c r="BJ21" s="259"/>
    </row>
    <row r="22" spans="1:62" ht="51" customHeight="1">
      <c r="A22" s="717" t="s">
        <v>286</v>
      </c>
      <c r="B22" s="702">
        <v>6505</v>
      </c>
      <c r="C22" s="692" t="s">
        <v>31</v>
      </c>
      <c r="D22" s="262" t="s">
        <v>32</v>
      </c>
      <c r="E22" s="262" t="s">
        <v>33</v>
      </c>
      <c r="F22" s="262"/>
      <c r="G22" s="262"/>
      <c r="H22" s="262"/>
      <c r="I22" s="262"/>
      <c r="J22" s="262"/>
      <c r="K22" s="262"/>
      <c r="L22" s="262"/>
      <c r="M22" s="262" t="s">
        <v>34</v>
      </c>
      <c r="N22" s="262"/>
      <c r="O22" s="262"/>
      <c r="P22" s="263" t="s">
        <v>35</v>
      </c>
      <c r="Q22" s="262"/>
      <c r="R22" s="262"/>
      <c r="S22" s="262"/>
      <c r="T22" s="262"/>
      <c r="U22" s="262"/>
      <c r="V22" s="262"/>
      <c r="W22" s="732" t="s">
        <v>357</v>
      </c>
      <c r="X22" s="102" t="s">
        <v>238</v>
      </c>
      <c r="Y22" s="741" t="s">
        <v>358</v>
      </c>
      <c r="Z22" s="692" t="s">
        <v>499</v>
      </c>
      <c r="AA22" s="262" t="s">
        <v>284</v>
      </c>
      <c r="AB22" s="262" t="s">
        <v>36</v>
      </c>
      <c r="AC22" s="262"/>
      <c r="AD22" s="280" t="s">
        <v>491</v>
      </c>
      <c r="AE22" s="280" t="s">
        <v>297</v>
      </c>
      <c r="AF22" s="280" t="s">
        <v>246</v>
      </c>
      <c r="AG22" s="521">
        <v>0</v>
      </c>
      <c r="AH22" s="521"/>
      <c r="AI22" s="521"/>
      <c r="AJ22" s="521"/>
      <c r="AK22" s="521"/>
      <c r="AL22" s="521"/>
      <c r="AM22" s="521"/>
      <c r="AN22" s="521"/>
      <c r="AO22" s="522">
        <f>AG22-AI22-AK22-AM22</f>
        <v>0</v>
      </c>
      <c r="AP22" s="522">
        <f>AH22-AJ22-AL22-AN22</f>
        <v>0</v>
      </c>
      <c r="AQ22" s="267">
        <v>0</v>
      </c>
      <c r="AR22" s="267"/>
      <c r="AS22" s="267"/>
      <c r="AT22" s="267"/>
      <c r="AU22" s="268">
        <f>AQ22-AR22-AS22-AT22</f>
        <v>0</v>
      </c>
      <c r="AV22" s="269">
        <v>0</v>
      </c>
      <c r="AW22" s="269"/>
      <c r="AX22" s="269"/>
      <c r="AY22" s="269"/>
      <c r="AZ22" s="270">
        <f>AV22-AW22-AX22-AY22</f>
        <v>0</v>
      </c>
      <c r="BA22" s="267">
        <v>0</v>
      </c>
      <c r="BB22" s="267"/>
      <c r="BC22" s="267"/>
      <c r="BD22" s="267"/>
      <c r="BE22" s="268">
        <f>BA22-BB22-BC22-BD22</f>
        <v>0</v>
      </c>
      <c r="BF22" s="267">
        <v>0</v>
      </c>
      <c r="BG22" s="267"/>
      <c r="BH22" s="267"/>
      <c r="BI22" s="267"/>
      <c r="BJ22" s="268">
        <f>BF22-BG22-BH22-BI22</f>
        <v>0</v>
      </c>
    </row>
    <row r="23" spans="1:62" ht="18.75" customHeight="1">
      <c r="A23" s="717"/>
      <c r="B23" s="702"/>
      <c r="C23" s="692"/>
      <c r="D23" s="262"/>
      <c r="E23" s="262"/>
      <c r="F23" s="262"/>
      <c r="G23" s="262"/>
      <c r="H23" s="262"/>
      <c r="I23" s="262"/>
      <c r="J23" s="262"/>
      <c r="K23" s="262"/>
      <c r="L23" s="262"/>
      <c r="M23" s="262"/>
      <c r="N23" s="262"/>
      <c r="O23" s="262"/>
      <c r="P23" s="263"/>
      <c r="Q23" s="262"/>
      <c r="R23" s="262"/>
      <c r="S23" s="262"/>
      <c r="T23" s="262"/>
      <c r="U23" s="262"/>
      <c r="V23" s="262"/>
      <c r="W23" s="733"/>
      <c r="X23" s="262"/>
      <c r="Y23" s="742"/>
      <c r="Z23" s="692"/>
      <c r="AA23" s="262"/>
      <c r="AB23" s="262"/>
      <c r="AC23" s="262"/>
      <c r="AD23" s="280" t="s">
        <v>489</v>
      </c>
      <c r="AE23" s="280" t="s">
        <v>495</v>
      </c>
      <c r="AF23" s="280" t="s">
        <v>246</v>
      </c>
      <c r="AG23" s="523">
        <v>0</v>
      </c>
      <c r="AH23" s="523"/>
      <c r="AI23" s="523"/>
      <c r="AJ23" s="523"/>
      <c r="AK23" s="523"/>
      <c r="AL23" s="523"/>
      <c r="AM23" s="523"/>
      <c r="AN23" s="523"/>
      <c r="AO23" s="546">
        <f>AG23-AI23-AK23-AM23</f>
        <v>0</v>
      </c>
      <c r="AP23" s="522">
        <f t="shared" ref="AP23:AP87" si="6">AH23-AJ23-AL23-AN23</f>
        <v>0</v>
      </c>
      <c r="AQ23" s="281">
        <v>2</v>
      </c>
      <c r="AR23" s="267"/>
      <c r="AS23" s="267"/>
      <c r="AT23" s="267"/>
      <c r="AU23" s="339">
        <f>AQ23-AR23-AS23-AT23</f>
        <v>2</v>
      </c>
      <c r="AV23" s="282">
        <v>2</v>
      </c>
      <c r="AW23" s="269"/>
      <c r="AX23" s="269"/>
      <c r="AY23" s="269"/>
      <c r="AZ23" s="342">
        <f>AV23-AW23-AX23-AY23</f>
        <v>2</v>
      </c>
      <c r="BA23" s="281">
        <v>2</v>
      </c>
      <c r="BB23" s="267"/>
      <c r="BC23" s="267"/>
      <c r="BD23" s="267"/>
      <c r="BE23" s="339">
        <f>BA23-BB23-BC23-BD23</f>
        <v>2</v>
      </c>
      <c r="BF23" s="281">
        <v>2</v>
      </c>
      <c r="BG23" s="267"/>
      <c r="BH23" s="267"/>
      <c r="BI23" s="267"/>
      <c r="BJ23" s="339">
        <f>BF23-BG23-BH23-BI23</f>
        <v>2</v>
      </c>
    </row>
    <row r="24" spans="1:62" ht="18.75" customHeight="1">
      <c r="A24" s="717"/>
      <c r="B24" s="702"/>
      <c r="C24" s="692"/>
      <c r="D24" s="262"/>
      <c r="E24" s="262"/>
      <c r="F24" s="262"/>
      <c r="G24" s="262"/>
      <c r="H24" s="262"/>
      <c r="I24" s="262"/>
      <c r="J24" s="262"/>
      <c r="K24" s="262"/>
      <c r="L24" s="262"/>
      <c r="M24" s="262"/>
      <c r="N24" s="262"/>
      <c r="O24" s="262"/>
      <c r="P24" s="263"/>
      <c r="Q24" s="262"/>
      <c r="R24" s="262"/>
      <c r="S24" s="262"/>
      <c r="T24" s="262"/>
      <c r="U24" s="262"/>
      <c r="V24" s="262"/>
      <c r="W24" s="733"/>
      <c r="X24" s="262"/>
      <c r="Y24" s="743"/>
      <c r="Z24" s="692"/>
      <c r="AA24" s="262"/>
      <c r="AB24" s="262"/>
      <c r="AC24" s="262"/>
      <c r="AD24" s="562" t="s">
        <v>485</v>
      </c>
      <c r="AE24" s="280" t="s">
        <v>428</v>
      </c>
      <c r="AF24" s="280" t="s">
        <v>246</v>
      </c>
      <c r="AG24" s="523"/>
      <c r="AH24" s="523"/>
      <c r="AI24" s="523"/>
      <c r="AJ24" s="523"/>
      <c r="AK24" s="523"/>
      <c r="AL24" s="523"/>
      <c r="AM24" s="523"/>
      <c r="AN24" s="523"/>
      <c r="AO24" s="546"/>
      <c r="AP24" s="522">
        <f t="shared" si="6"/>
        <v>0</v>
      </c>
      <c r="AQ24" s="281"/>
      <c r="AR24" s="267"/>
      <c r="AS24" s="267"/>
      <c r="AT24" s="267"/>
      <c r="AU24" s="339"/>
      <c r="AV24" s="282"/>
      <c r="AW24" s="269"/>
      <c r="AX24" s="269"/>
      <c r="AY24" s="269"/>
      <c r="AZ24" s="342"/>
      <c r="BA24" s="281"/>
      <c r="BB24" s="267"/>
      <c r="BC24" s="267"/>
      <c r="BD24" s="267"/>
      <c r="BE24" s="339"/>
      <c r="BF24" s="281"/>
      <c r="BG24" s="267"/>
      <c r="BH24" s="267"/>
      <c r="BI24" s="267"/>
      <c r="BJ24" s="339"/>
    </row>
    <row r="25" spans="1:62" ht="12.75">
      <c r="A25" s="717"/>
      <c r="B25" s="702"/>
      <c r="C25" s="692"/>
      <c r="D25" s="262"/>
      <c r="E25" s="262"/>
      <c r="F25" s="262"/>
      <c r="G25" s="262"/>
      <c r="H25" s="262"/>
      <c r="I25" s="262"/>
      <c r="J25" s="262"/>
      <c r="K25" s="262"/>
      <c r="L25" s="262"/>
      <c r="M25" s="262"/>
      <c r="N25" s="262"/>
      <c r="O25" s="262"/>
      <c r="P25" s="263"/>
      <c r="Q25" s="262"/>
      <c r="R25" s="262"/>
      <c r="S25" s="262"/>
      <c r="T25" s="262"/>
      <c r="U25" s="262"/>
      <c r="V25" s="262"/>
      <c r="W25" s="733"/>
      <c r="X25" s="262"/>
      <c r="Y25" s="262"/>
      <c r="Z25" s="692"/>
      <c r="AA25" s="262"/>
      <c r="AB25" s="262"/>
      <c r="AC25" s="262"/>
      <c r="AD25" s="280" t="s">
        <v>489</v>
      </c>
      <c r="AE25" s="280" t="s">
        <v>19</v>
      </c>
      <c r="AF25" s="280" t="s">
        <v>246</v>
      </c>
      <c r="AG25" s="521"/>
      <c r="AH25" s="521"/>
      <c r="AI25" s="521"/>
      <c r="AJ25" s="521"/>
      <c r="AK25" s="521"/>
      <c r="AL25" s="521"/>
      <c r="AM25" s="521"/>
      <c r="AN25" s="521"/>
      <c r="AO25" s="522"/>
      <c r="AP25" s="522">
        <f t="shared" si="6"/>
        <v>0</v>
      </c>
      <c r="AQ25" s="267"/>
      <c r="AR25" s="267"/>
      <c r="AS25" s="267"/>
      <c r="AT25" s="267"/>
      <c r="AU25" s="268"/>
      <c r="AV25" s="269"/>
      <c r="AW25" s="269"/>
      <c r="AX25" s="269"/>
      <c r="AY25" s="269"/>
      <c r="AZ25" s="270"/>
      <c r="BA25" s="267"/>
      <c r="BB25" s="267"/>
      <c r="BC25" s="267"/>
      <c r="BD25" s="267"/>
      <c r="BE25" s="268"/>
      <c r="BF25" s="267"/>
      <c r="BG25" s="267"/>
      <c r="BH25" s="267"/>
      <c r="BI25" s="267"/>
      <c r="BJ25" s="268"/>
    </row>
    <row r="26" spans="1:62" ht="12.75" customHeight="1">
      <c r="A26" s="689"/>
      <c r="B26" s="703"/>
      <c r="C26" s="691"/>
      <c r="D26" s="262"/>
      <c r="E26" s="262"/>
      <c r="F26" s="262"/>
      <c r="G26" s="262"/>
      <c r="H26" s="262"/>
      <c r="I26" s="262"/>
      <c r="J26" s="262"/>
      <c r="K26" s="262"/>
      <c r="L26" s="262"/>
      <c r="M26" s="262"/>
      <c r="N26" s="262"/>
      <c r="O26" s="262"/>
      <c r="P26" s="263"/>
      <c r="Q26" s="262"/>
      <c r="R26" s="262"/>
      <c r="S26" s="262"/>
      <c r="T26" s="262"/>
      <c r="U26" s="262"/>
      <c r="V26" s="262"/>
      <c r="W26" s="734"/>
      <c r="X26" s="262"/>
      <c r="Y26" s="262"/>
      <c r="Z26" s="691"/>
      <c r="AA26" s="262"/>
      <c r="AB26" s="262"/>
      <c r="AC26" s="262"/>
      <c r="AD26" s="280" t="s">
        <v>489</v>
      </c>
      <c r="AE26" s="280" t="s">
        <v>312</v>
      </c>
      <c r="AF26" s="280" t="s">
        <v>246</v>
      </c>
      <c r="AG26" s="511">
        <v>3.1</v>
      </c>
      <c r="AH26" s="511">
        <v>0</v>
      </c>
      <c r="AI26" s="511"/>
      <c r="AJ26" s="511"/>
      <c r="AK26" s="511"/>
      <c r="AL26" s="511"/>
      <c r="AM26" s="511"/>
      <c r="AN26" s="524"/>
      <c r="AO26" s="522">
        <f t="shared" ref="AO26:AO43" si="7">AG26-AI26-AK26-AM26</f>
        <v>3.1</v>
      </c>
      <c r="AP26" s="522">
        <f t="shared" si="6"/>
        <v>0</v>
      </c>
      <c r="AQ26" s="300">
        <v>0</v>
      </c>
      <c r="AR26" s="302"/>
      <c r="AS26" s="302"/>
      <c r="AT26" s="302"/>
      <c r="AU26" s="268">
        <f t="shared" ref="AU26:AU43" si="8">AQ26-AR26-AS26-AT26</f>
        <v>0</v>
      </c>
      <c r="AV26" s="301">
        <v>0</v>
      </c>
      <c r="AW26" s="340"/>
      <c r="AX26" s="340"/>
      <c r="AY26" s="340"/>
      <c r="AZ26" s="270">
        <f t="shared" ref="AZ26:AZ43" si="9">AV26-AW26-AX26-AY26</f>
        <v>0</v>
      </c>
      <c r="BA26" s="300">
        <v>0</v>
      </c>
      <c r="BB26" s="302"/>
      <c r="BC26" s="302"/>
      <c r="BD26" s="302"/>
      <c r="BE26" s="268">
        <f t="shared" ref="BE26:BE43" si="10">BA26-BB26-BC26-BD26</f>
        <v>0</v>
      </c>
      <c r="BF26" s="300">
        <v>0</v>
      </c>
      <c r="BG26" s="302"/>
      <c r="BH26" s="302"/>
      <c r="BI26" s="302"/>
      <c r="BJ26" s="268">
        <f>BF26-BG26-BH26-BI26</f>
        <v>0</v>
      </c>
    </row>
    <row r="27" spans="1:62" ht="114.75" customHeight="1">
      <c r="A27" s="718" t="s">
        <v>287</v>
      </c>
      <c r="B27" s="701">
        <v>6506</v>
      </c>
      <c r="C27" s="275" t="s">
        <v>31</v>
      </c>
      <c r="D27" s="275" t="s">
        <v>39</v>
      </c>
      <c r="E27" s="275" t="s">
        <v>33</v>
      </c>
      <c r="F27" s="275"/>
      <c r="G27" s="275"/>
      <c r="H27" s="275"/>
      <c r="I27" s="275"/>
      <c r="J27" s="275"/>
      <c r="K27" s="275"/>
      <c r="L27" s="275"/>
      <c r="M27" s="275" t="s">
        <v>42</v>
      </c>
      <c r="N27" s="276"/>
      <c r="O27" s="276"/>
      <c r="P27" s="277" t="s">
        <v>425</v>
      </c>
      <c r="Q27" s="262"/>
      <c r="R27" s="262"/>
      <c r="S27" s="262"/>
      <c r="T27" s="262"/>
      <c r="U27" s="262"/>
      <c r="V27" s="262"/>
      <c r="W27" s="278" t="s">
        <v>43</v>
      </c>
      <c r="X27" s="278" t="s">
        <v>44</v>
      </c>
      <c r="Y27" s="278" t="s">
        <v>45</v>
      </c>
      <c r="Z27" s="275" t="s">
        <v>46</v>
      </c>
      <c r="AA27" s="275" t="s">
        <v>284</v>
      </c>
      <c r="AB27" s="275" t="s">
        <v>36</v>
      </c>
      <c r="AC27" s="275"/>
      <c r="AD27" s="280" t="s">
        <v>285</v>
      </c>
      <c r="AE27" s="280" t="s">
        <v>299</v>
      </c>
      <c r="AF27" s="280" t="s">
        <v>246</v>
      </c>
      <c r="AG27" s="523">
        <v>0</v>
      </c>
      <c r="AH27" s="521"/>
      <c r="AI27" s="521"/>
      <c r="AJ27" s="521"/>
      <c r="AK27" s="521"/>
      <c r="AL27" s="521"/>
      <c r="AM27" s="521"/>
      <c r="AN27" s="521"/>
      <c r="AO27" s="522">
        <f t="shared" si="7"/>
        <v>0</v>
      </c>
      <c r="AP27" s="522">
        <f t="shared" si="6"/>
        <v>0</v>
      </c>
      <c r="AQ27" s="267">
        <v>0</v>
      </c>
      <c r="AR27" s="267"/>
      <c r="AS27" s="267"/>
      <c r="AT27" s="267"/>
      <c r="AU27" s="268">
        <f t="shared" si="8"/>
        <v>0</v>
      </c>
      <c r="AV27" s="269">
        <v>0</v>
      </c>
      <c r="AW27" s="269"/>
      <c r="AX27" s="269"/>
      <c r="AY27" s="269"/>
      <c r="AZ27" s="270">
        <f t="shared" si="9"/>
        <v>0</v>
      </c>
      <c r="BA27" s="267">
        <v>0</v>
      </c>
      <c r="BB27" s="267"/>
      <c r="BC27" s="267"/>
      <c r="BD27" s="267"/>
      <c r="BE27" s="268">
        <f t="shared" si="10"/>
        <v>0</v>
      </c>
      <c r="BF27" s="267">
        <v>0</v>
      </c>
      <c r="BG27" s="267"/>
      <c r="BH27" s="267"/>
      <c r="BI27" s="267"/>
      <c r="BJ27" s="268">
        <f>BF27-BG27-BH27-BI27</f>
        <v>0</v>
      </c>
    </row>
    <row r="28" spans="1:62" ht="12.75">
      <c r="A28" s="720"/>
      <c r="B28" s="703"/>
      <c r="C28" s="284"/>
      <c r="D28" s="284"/>
      <c r="E28" s="284"/>
      <c r="F28" s="284"/>
      <c r="G28" s="275"/>
      <c r="H28" s="275"/>
      <c r="I28" s="275"/>
      <c r="J28" s="275"/>
      <c r="K28" s="275"/>
      <c r="L28" s="275"/>
      <c r="M28" s="284"/>
      <c r="N28" s="276"/>
      <c r="O28" s="276"/>
      <c r="P28" s="277"/>
      <c r="Q28" s="262"/>
      <c r="R28" s="262"/>
      <c r="S28" s="262"/>
      <c r="T28" s="262"/>
      <c r="U28" s="262"/>
      <c r="V28" s="262"/>
      <c r="W28" s="287"/>
      <c r="X28" s="287"/>
      <c r="Y28" s="287"/>
      <c r="Z28" s="284"/>
      <c r="AA28" s="284"/>
      <c r="AB28" s="284"/>
      <c r="AC28" s="284"/>
      <c r="AD28" s="280" t="s">
        <v>285</v>
      </c>
      <c r="AE28" s="280" t="s">
        <v>84</v>
      </c>
      <c r="AF28" s="280" t="s">
        <v>246</v>
      </c>
      <c r="AG28" s="523">
        <v>33.4</v>
      </c>
      <c r="AH28" s="521">
        <v>0</v>
      </c>
      <c r="AI28" s="521"/>
      <c r="AJ28" s="521"/>
      <c r="AK28" s="521">
        <v>33.4</v>
      </c>
      <c r="AL28" s="521"/>
      <c r="AM28" s="521"/>
      <c r="AN28" s="521"/>
      <c r="AO28" s="522">
        <f t="shared" si="7"/>
        <v>0</v>
      </c>
      <c r="AP28" s="522">
        <f t="shared" si="6"/>
        <v>0</v>
      </c>
      <c r="AQ28" s="267">
        <v>132</v>
      </c>
      <c r="AR28" s="267"/>
      <c r="AS28" s="267">
        <v>132</v>
      </c>
      <c r="AT28" s="267"/>
      <c r="AU28" s="268">
        <f t="shared" si="8"/>
        <v>0</v>
      </c>
      <c r="AV28" s="269"/>
      <c r="AW28" s="269"/>
      <c r="AX28" s="269"/>
      <c r="AY28" s="269"/>
      <c r="AZ28" s="270"/>
      <c r="BA28" s="267"/>
      <c r="BB28" s="267"/>
      <c r="BC28" s="267"/>
      <c r="BD28" s="267"/>
      <c r="BE28" s="268"/>
      <c r="BF28" s="267"/>
      <c r="BG28" s="267"/>
      <c r="BH28" s="267"/>
      <c r="BI28" s="267"/>
      <c r="BJ28" s="268"/>
    </row>
    <row r="29" spans="1:62" ht="21.75" customHeight="1">
      <c r="A29" s="870" t="s">
        <v>441</v>
      </c>
      <c r="B29" s="701">
        <v>6508</v>
      </c>
      <c r="C29" s="685" t="s">
        <v>31</v>
      </c>
      <c r="D29" s="685" t="s">
        <v>39</v>
      </c>
      <c r="E29" s="685" t="s">
        <v>33</v>
      </c>
      <c r="F29" s="685" t="s">
        <v>47</v>
      </c>
      <c r="G29" s="275"/>
      <c r="H29" s="275"/>
      <c r="I29" s="285">
        <v>20</v>
      </c>
      <c r="J29" s="275"/>
      <c r="K29" s="275"/>
      <c r="L29" s="275"/>
      <c r="M29" s="685" t="s">
        <v>48</v>
      </c>
      <c r="N29" s="275"/>
      <c r="O29" s="275"/>
      <c r="P29" s="285" t="s">
        <v>424</v>
      </c>
      <c r="Q29" s="262"/>
      <c r="R29" s="262"/>
      <c r="S29" s="262"/>
      <c r="T29" s="262"/>
      <c r="U29" s="262"/>
      <c r="V29" s="262"/>
      <c r="W29" s="707" t="s">
        <v>172</v>
      </c>
      <c r="X29" s="707" t="s">
        <v>173</v>
      </c>
      <c r="Y29" s="842" t="s">
        <v>174</v>
      </c>
      <c r="Z29" s="685" t="s">
        <v>195</v>
      </c>
      <c r="AA29" s="685" t="s">
        <v>284</v>
      </c>
      <c r="AB29" s="685" t="s">
        <v>36</v>
      </c>
      <c r="AC29" s="685"/>
      <c r="AD29" s="280" t="s">
        <v>486</v>
      </c>
      <c r="AE29" s="280" t="s">
        <v>264</v>
      </c>
      <c r="AF29" s="280" t="s">
        <v>246</v>
      </c>
      <c r="AG29" s="523">
        <v>0</v>
      </c>
      <c r="AH29" s="521"/>
      <c r="AI29" s="521"/>
      <c r="AJ29" s="521"/>
      <c r="AK29" s="521"/>
      <c r="AL29" s="521"/>
      <c r="AM29" s="521"/>
      <c r="AN29" s="521"/>
      <c r="AO29" s="522">
        <f t="shared" si="7"/>
        <v>0</v>
      </c>
      <c r="AP29" s="522">
        <f t="shared" si="6"/>
        <v>0</v>
      </c>
      <c r="AQ29" s="267">
        <v>0</v>
      </c>
      <c r="AR29" s="267"/>
      <c r="AS29" s="267"/>
      <c r="AT29" s="267"/>
      <c r="AU29" s="268">
        <f t="shared" si="8"/>
        <v>0</v>
      </c>
      <c r="AV29" s="269">
        <v>0</v>
      </c>
      <c r="AW29" s="269"/>
      <c r="AX29" s="269"/>
      <c r="AY29" s="269"/>
      <c r="AZ29" s="270">
        <f t="shared" si="9"/>
        <v>0</v>
      </c>
      <c r="BA29" s="267">
        <v>0</v>
      </c>
      <c r="BB29" s="267"/>
      <c r="BC29" s="267"/>
      <c r="BD29" s="267"/>
      <c r="BE29" s="268">
        <f t="shared" si="10"/>
        <v>0</v>
      </c>
      <c r="BF29" s="267">
        <v>0</v>
      </c>
      <c r="BG29" s="267"/>
      <c r="BH29" s="267"/>
      <c r="BI29" s="267"/>
      <c r="BJ29" s="268">
        <f t="shared" ref="BJ29:BJ40" si="11">BF29-BG29-BH29-BI29</f>
        <v>0</v>
      </c>
    </row>
    <row r="30" spans="1:62" ht="13.5" customHeight="1">
      <c r="A30" s="871"/>
      <c r="B30" s="702"/>
      <c r="C30" s="686"/>
      <c r="D30" s="686"/>
      <c r="E30" s="686"/>
      <c r="F30" s="686"/>
      <c r="G30" s="275"/>
      <c r="H30" s="275"/>
      <c r="I30" s="285"/>
      <c r="J30" s="275"/>
      <c r="K30" s="275"/>
      <c r="L30" s="275"/>
      <c r="M30" s="686"/>
      <c r="N30" s="275"/>
      <c r="O30" s="275"/>
      <c r="P30" s="285"/>
      <c r="Q30" s="262"/>
      <c r="R30" s="262"/>
      <c r="S30" s="262"/>
      <c r="T30" s="262"/>
      <c r="U30" s="262"/>
      <c r="V30" s="262"/>
      <c r="W30" s="721"/>
      <c r="X30" s="721"/>
      <c r="Y30" s="876"/>
      <c r="Z30" s="686"/>
      <c r="AA30" s="686"/>
      <c r="AB30" s="686"/>
      <c r="AC30" s="686"/>
      <c r="AD30" s="280" t="s">
        <v>486</v>
      </c>
      <c r="AE30" s="280" t="s">
        <v>17</v>
      </c>
      <c r="AF30" s="280" t="s">
        <v>246</v>
      </c>
      <c r="AG30" s="523">
        <v>394.4</v>
      </c>
      <c r="AH30" s="521">
        <v>394.4</v>
      </c>
      <c r="AI30" s="521"/>
      <c r="AJ30" s="521"/>
      <c r="AK30" s="521"/>
      <c r="AL30" s="521"/>
      <c r="AM30" s="521"/>
      <c r="AN30" s="521"/>
      <c r="AO30" s="522">
        <f t="shared" si="7"/>
        <v>394.4</v>
      </c>
      <c r="AP30" s="522">
        <f t="shared" si="6"/>
        <v>394.4</v>
      </c>
      <c r="AQ30" s="267">
        <v>845</v>
      </c>
      <c r="AR30" s="267"/>
      <c r="AS30" s="267"/>
      <c r="AT30" s="267"/>
      <c r="AU30" s="268">
        <f t="shared" si="8"/>
        <v>845</v>
      </c>
      <c r="AV30" s="269">
        <v>685</v>
      </c>
      <c r="AW30" s="269"/>
      <c r="AX30" s="269"/>
      <c r="AY30" s="269"/>
      <c r="AZ30" s="270">
        <f t="shared" si="9"/>
        <v>685</v>
      </c>
      <c r="BA30" s="267">
        <v>659.9</v>
      </c>
      <c r="BB30" s="267"/>
      <c r="BC30" s="267"/>
      <c r="BD30" s="267"/>
      <c r="BE30" s="268">
        <f t="shared" si="10"/>
        <v>659.9</v>
      </c>
      <c r="BF30" s="267">
        <v>659.9</v>
      </c>
      <c r="BG30" s="267"/>
      <c r="BH30" s="267"/>
      <c r="BI30" s="267"/>
      <c r="BJ30" s="268">
        <f t="shared" si="11"/>
        <v>659.9</v>
      </c>
    </row>
    <row r="31" spans="1:62" ht="12.75" customHeight="1">
      <c r="A31" s="871"/>
      <c r="B31" s="702"/>
      <c r="C31" s="686"/>
      <c r="D31" s="686"/>
      <c r="E31" s="686"/>
      <c r="F31" s="686"/>
      <c r="G31" s="275"/>
      <c r="H31" s="275"/>
      <c r="I31" s="285"/>
      <c r="J31" s="275"/>
      <c r="K31" s="275"/>
      <c r="L31" s="275"/>
      <c r="M31" s="686"/>
      <c r="N31" s="275"/>
      <c r="O31" s="275"/>
      <c r="P31" s="285"/>
      <c r="Q31" s="262"/>
      <c r="R31" s="262"/>
      <c r="S31" s="262"/>
      <c r="T31" s="262"/>
      <c r="U31" s="262"/>
      <c r="V31" s="262"/>
      <c r="W31" s="721"/>
      <c r="X31" s="721"/>
      <c r="Y31" s="876"/>
      <c r="Z31" s="686"/>
      <c r="AA31" s="686"/>
      <c r="AB31" s="686"/>
      <c r="AC31" s="686"/>
      <c r="AD31" s="280" t="s">
        <v>486</v>
      </c>
      <c r="AE31" s="280" t="s">
        <v>283</v>
      </c>
      <c r="AF31" s="280" t="s">
        <v>246</v>
      </c>
      <c r="AG31" s="523">
        <v>0</v>
      </c>
      <c r="AH31" s="521"/>
      <c r="AI31" s="521"/>
      <c r="AJ31" s="521"/>
      <c r="AK31" s="521"/>
      <c r="AL31" s="521"/>
      <c r="AM31" s="521"/>
      <c r="AN31" s="521"/>
      <c r="AO31" s="522">
        <f t="shared" si="7"/>
        <v>0</v>
      </c>
      <c r="AP31" s="522">
        <f t="shared" si="6"/>
        <v>0</v>
      </c>
      <c r="AQ31" s="267">
        <v>0</v>
      </c>
      <c r="AR31" s="267"/>
      <c r="AS31" s="267"/>
      <c r="AT31" s="267"/>
      <c r="AU31" s="268">
        <f t="shared" si="8"/>
        <v>0</v>
      </c>
      <c r="AV31" s="269">
        <v>0</v>
      </c>
      <c r="AW31" s="269"/>
      <c r="AX31" s="269"/>
      <c r="AY31" s="269"/>
      <c r="AZ31" s="270">
        <f t="shared" si="9"/>
        <v>0</v>
      </c>
      <c r="BA31" s="267">
        <v>0</v>
      </c>
      <c r="BB31" s="267"/>
      <c r="BC31" s="267"/>
      <c r="BD31" s="267"/>
      <c r="BE31" s="268">
        <f t="shared" si="10"/>
        <v>0</v>
      </c>
      <c r="BF31" s="267">
        <v>0</v>
      </c>
      <c r="BG31" s="267"/>
      <c r="BH31" s="267"/>
      <c r="BI31" s="267"/>
      <c r="BJ31" s="268">
        <f t="shared" si="11"/>
        <v>0</v>
      </c>
    </row>
    <row r="32" spans="1:62" ht="13.5" customHeight="1">
      <c r="A32" s="871"/>
      <c r="B32" s="702"/>
      <c r="C32" s="686"/>
      <c r="D32" s="686"/>
      <c r="E32" s="686"/>
      <c r="F32" s="686"/>
      <c r="G32" s="275"/>
      <c r="H32" s="275"/>
      <c r="I32" s="285"/>
      <c r="J32" s="275"/>
      <c r="K32" s="275"/>
      <c r="L32" s="275"/>
      <c r="M32" s="686"/>
      <c r="N32" s="275"/>
      <c r="O32" s="275"/>
      <c r="P32" s="285"/>
      <c r="Q32" s="262"/>
      <c r="R32" s="262"/>
      <c r="S32" s="262"/>
      <c r="T32" s="262"/>
      <c r="U32" s="262"/>
      <c r="V32" s="262"/>
      <c r="W32" s="721"/>
      <c r="X32" s="721"/>
      <c r="Y32" s="876"/>
      <c r="Z32" s="686"/>
      <c r="AA32" s="686"/>
      <c r="AB32" s="686"/>
      <c r="AC32" s="686"/>
      <c r="AD32" s="280" t="s">
        <v>486</v>
      </c>
      <c r="AE32" s="280" t="s">
        <v>429</v>
      </c>
      <c r="AF32" s="280" t="s">
        <v>246</v>
      </c>
      <c r="AG32" s="523">
        <v>52.4</v>
      </c>
      <c r="AH32" s="521">
        <v>47.8</v>
      </c>
      <c r="AI32" s="521"/>
      <c r="AJ32" s="521"/>
      <c r="AK32" s="521"/>
      <c r="AL32" s="521"/>
      <c r="AM32" s="521"/>
      <c r="AN32" s="521"/>
      <c r="AO32" s="522">
        <f t="shared" si="7"/>
        <v>52.4</v>
      </c>
      <c r="AP32" s="522">
        <f t="shared" si="6"/>
        <v>47.8</v>
      </c>
      <c r="AQ32" s="267">
        <v>30</v>
      </c>
      <c r="AR32" s="267"/>
      <c r="AS32" s="267"/>
      <c r="AT32" s="267"/>
      <c r="AU32" s="268">
        <f t="shared" si="8"/>
        <v>30</v>
      </c>
      <c r="AV32" s="269">
        <v>30</v>
      </c>
      <c r="AW32" s="269"/>
      <c r="AX32" s="269"/>
      <c r="AY32" s="269"/>
      <c r="AZ32" s="270">
        <f t="shared" si="9"/>
        <v>30</v>
      </c>
      <c r="BA32" s="267">
        <v>30</v>
      </c>
      <c r="BB32" s="267"/>
      <c r="BC32" s="267"/>
      <c r="BD32" s="267"/>
      <c r="BE32" s="268">
        <f t="shared" si="10"/>
        <v>30</v>
      </c>
      <c r="BF32" s="267">
        <v>30</v>
      </c>
      <c r="BG32" s="267"/>
      <c r="BH32" s="267"/>
      <c r="BI32" s="267"/>
      <c r="BJ32" s="268">
        <f t="shared" si="11"/>
        <v>30</v>
      </c>
    </row>
    <row r="33" spans="1:62" ht="17.25" customHeight="1">
      <c r="A33" s="871"/>
      <c r="B33" s="702"/>
      <c r="C33" s="686"/>
      <c r="D33" s="686"/>
      <c r="E33" s="686"/>
      <c r="F33" s="686"/>
      <c r="G33" s="275"/>
      <c r="H33" s="275"/>
      <c r="I33" s="285"/>
      <c r="J33" s="275"/>
      <c r="K33" s="275"/>
      <c r="L33" s="275"/>
      <c r="M33" s="686"/>
      <c r="N33" s="275"/>
      <c r="O33" s="275"/>
      <c r="P33" s="285"/>
      <c r="Q33" s="262"/>
      <c r="R33" s="262"/>
      <c r="S33" s="262"/>
      <c r="T33" s="262"/>
      <c r="U33" s="262"/>
      <c r="V33" s="262"/>
      <c r="W33" s="721"/>
      <c r="X33" s="721"/>
      <c r="Y33" s="876"/>
      <c r="Z33" s="686"/>
      <c r="AA33" s="686"/>
      <c r="AB33" s="686"/>
      <c r="AC33" s="686"/>
      <c r="AD33" s="280" t="s">
        <v>486</v>
      </c>
      <c r="AE33" s="280" t="s">
        <v>290</v>
      </c>
      <c r="AF33" s="280" t="s">
        <v>246</v>
      </c>
      <c r="AG33" s="523">
        <v>0</v>
      </c>
      <c r="AH33" s="521"/>
      <c r="AI33" s="521"/>
      <c r="AJ33" s="521"/>
      <c r="AK33" s="521"/>
      <c r="AL33" s="521"/>
      <c r="AM33" s="521"/>
      <c r="AN33" s="521"/>
      <c r="AO33" s="522">
        <f t="shared" si="7"/>
        <v>0</v>
      </c>
      <c r="AP33" s="522">
        <f t="shared" si="6"/>
        <v>0</v>
      </c>
      <c r="AQ33" s="267">
        <v>0</v>
      </c>
      <c r="AR33" s="267"/>
      <c r="AS33" s="267"/>
      <c r="AT33" s="267"/>
      <c r="AU33" s="268">
        <f t="shared" si="8"/>
        <v>0</v>
      </c>
      <c r="AV33" s="269">
        <v>0</v>
      </c>
      <c r="AW33" s="269"/>
      <c r="AX33" s="269"/>
      <c r="AY33" s="269"/>
      <c r="AZ33" s="270">
        <f t="shared" si="9"/>
        <v>0</v>
      </c>
      <c r="BA33" s="267">
        <v>0</v>
      </c>
      <c r="BB33" s="267"/>
      <c r="BC33" s="267"/>
      <c r="BD33" s="267"/>
      <c r="BE33" s="268">
        <f t="shared" si="10"/>
        <v>0</v>
      </c>
      <c r="BF33" s="267">
        <v>0</v>
      </c>
      <c r="BG33" s="267"/>
      <c r="BH33" s="267"/>
      <c r="BI33" s="267"/>
      <c r="BJ33" s="268">
        <f t="shared" si="11"/>
        <v>0</v>
      </c>
    </row>
    <row r="34" spans="1:62" ht="16.5" customHeight="1">
      <c r="A34" s="871"/>
      <c r="B34" s="702"/>
      <c r="C34" s="686"/>
      <c r="D34" s="686"/>
      <c r="E34" s="686"/>
      <c r="F34" s="686"/>
      <c r="G34" s="275"/>
      <c r="H34" s="275"/>
      <c r="I34" s="285"/>
      <c r="J34" s="275"/>
      <c r="K34" s="275"/>
      <c r="L34" s="275"/>
      <c r="M34" s="686"/>
      <c r="N34" s="275"/>
      <c r="O34" s="275"/>
      <c r="P34" s="285"/>
      <c r="Q34" s="262"/>
      <c r="R34" s="262"/>
      <c r="S34" s="262"/>
      <c r="T34" s="262"/>
      <c r="U34" s="262"/>
      <c r="V34" s="262"/>
      <c r="W34" s="721"/>
      <c r="X34" s="721"/>
      <c r="Y34" s="876"/>
      <c r="Z34" s="686"/>
      <c r="AA34" s="686"/>
      <c r="AB34" s="686"/>
      <c r="AC34" s="686"/>
      <c r="AD34" s="280" t="s">
        <v>486</v>
      </c>
      <c r="AE34" s="280" t="s">
        <v>301</v>
      </c>
      <c r="AF34" s="280" t="s">
        <v>246</v>
      </c>
      <c r="AG34" s="523">
        <v>0</v>
      </c>
      <c r="AH34" s="521"/>
      <c r="AI34" s="521"/>
      <c r="AJ34" s="521"/>
      <c r="AK34" s="521"/>
      <c r="AL34" s="521"/>
      <c r="AM34" s="521"/>
      <c r="AN34" s="521"/>
      <c r="AO34" s="522">
        <f t="shared" si="7"/>
        <v>0</v>
      </c>
      <c r="AP34" s="522">
        <f t="shared" si="6"/>
        <v>0</v>
      </c>
      <c r="AQ34" s="267">
        <v>0</v>
      </c>
      <c r="AR34" s="267"/>
      <c r="AS34" s="267"/>
      <c r="AT34" s="267"/>
      <c r="AU34" s="268">
        <f t="shared" si="8"/>
        <v>0</v>
      </c>
      <c r="AV34" s="269">
        <v>0</v>
      </c>
      <c r="AW34" s="269"/>
      <c r="AX34" s="269"/>
      <c r="AY34" s="269"/>
      <c r="AZ34" s="270">
        <f t="shared" si="9"/>
        <v>0</v>
      </c>
      <c r="BA34" s="267">
        <v>0</v>
      </c>
      <c r="BB34" s="267"/>
      <c r="BC34" s="267"/>
      <c r="BD34" s="267"/>
      <c r="BE34" s="268">
        <f t="shared" si="10"/>
        <v>0</v>
      </c>
      <c r="BF34" s="267">
        <v>0</v>
      </c>
      <c r="BG34" s="267"/>
      <c r="BH34" s="267"/>
      <c r="BI34" s="267"/>
      <c r="BJ34" s="268">
        <f t="shared" si="11"/>
        <v>0</v>
      </c>
    </row>
    <row r="35" spans="1:62" ht="15.75" customHeight="1">
      <c r="A35" s="872"/>
      <c r="B35" s="703"/>
      <c r="C35" s="687"/>
      <c r="D35" s="687"/>
      <c r="E35" s="687"/>
      <c r="F35" s="687"/>
      <c r="G35" s="275"/>
      <c r="H35" s="275"/>
      <c r="I35" s="285"/>
      <c r="J35" s="275"/>
      <c r="K35" s="275"/>
      <c r="L35" s="275"/>
      <c r="M35" s="687"/>
      <c r="N35" s="275"/>
      <c r="O35" s="275"/>
      <c r="P35" s="285"/>
      <c r="Q35" s="262"/>
      <c r="R35" s="262"/>
      <c r="S35" s="262"/>
      <c r="T35" s="262"/>
      <c r="U35" s="262"/>
      <c r="V35" s="262"/>
      <c r="W35" s="708"/>
      <c r="X35" s="708"/>
      <c r="Y35" s="843"/>
      <c r="Z35" s="687"/>
      <c r="AA35" s="687"/>
      <c r="AB35" s="687"/>
      <c r="AC35" s="687"/>
      <c r="AD35" s="280" t="s">
        <v>486</v>
      </c>
      <c r="AE35" s="280" t="s">
        <v>300</v>
      </c>
      <c r="AF35" s="280" t="s">
        <v>261</v>
      </c>
      <c r="AG35" s="523">
        <v>0</v>
      </c>
      <c r="AH35" s="521"/>
      <c r="AI35" s="521"/>
      <c r="AJ35" s="521"/>
      <c r="AK35" s="521"/>
      <c r="AL35" s="521"/>
      <c r="AM35" s="521"/>
      <c r="AN35" s="521"/>
      <c r="AO35" s="522">
        <f t="shared" si="7"/>
        <v>0</v>
      </c>
      <c r="AP35" s="522">
        <f t="shared" si="6"/>
        <v>0</v>
      </c>
      <c r="AQ35" s="267">
        <v>0</v>
      </c>
      <c r="AR35" s="267"/>
      <c r="AS35" s="267"/>
      <c r="AT35" s="267"/>
      <c r="AU35" s="268">
        <f t="shared" si="8"/>
        <v>0</v>
      </c>
      <c r="AV35" s="269">
        <v>0</v>
      </c>
      <c r="AW35" s="269"/>
      <c r="AX35" s="269"/>
      <c r="AY35" s="269"/>
      <c r="AZ35" s="270">
        <f t="shared" si="9"/>
        <v>0</v>
      </c>
      <c r="BA35" s="267">
        <v>0</v>
      </c>
      <c r="BB35" s="267"/>
      <c r="BC35" s="267"/>
      <c r="BD35" s="267"/>
      <c r="BE35" s="268">
        <f t="shared" si="10"/>
        <v>0</v>
      </c>
      <c r="BF35" s="267">
        <v>0</v>
      </c>
      <c r="BG35" s="267"/>
      <c r="BH35" s="267"/>
      <c r="BI35" s="267"/>
      <c r="BJ35" s="268">
        <f t="shared" si="11"/>
        <v>0</v>
      </c>
    </row>
    <row r="36" spans="1:62" ht="15.75" customHeight="1">
      <c r="A36" s="426" t="s">
        <v>190</v>
      </c>
      <c r="B36" s="274">
        <v>6509</v>
      </c>
      <c r="C36" s="275" t="s">
        <v>31</v>
      </c>
      <c r="D36" s="275" t="s">
        <v>51</v>
      </c>
      <c r="E36" s="275" t="s">
        <v>52</v>
      </c>
      <c r="F36" s="275"/>
      <c r="G36" s="275"/>
      <c r="H36" s="275"/>
      <c r="I36" s="285"/>
      <c r="J36" s="275"/>
      <c r="K36" s="275"/>
      <c r="L36" s="275"/>
      <c r="M36" s="275" t="s">
        <v>53</v>
      </c>
      <c r="N36" s="276"/>
      <c r="O36" s="276"/>
      <c r="P36" s="296">
        <v>12</v>
      </c>
      <c r="Q36" s="262"/>
      <c r="R36" s="262"/>
      <c r="S36" s="262"/>
      <c r="T36" s="262"/>
      <c r="U36" s="262"/>
      <c r="V36" s="262"/>
      <c r="W36" s="278" t="s">
        <v>56</v>
      </c>
      <c r="X36" s="278" t="s">
        <v>54</v>
      </c>
      <c r="Y36" s="297" t="s">
        <v>358</v>
      </c>
      <c r="Z36" s="278" t="s">
        <v>55</v>
      </c>
      <c r="AA36" s="278" t="s">
        <v>284</v>
      </c>
      <c r="AB36" s="430" t="s">
        <v>50</v>
      </c>
      <c r="AC36" s="275"/>
      <c r="AD36" s="280" t="s">
        <v>222</v>
      </c>
      <c r="AE36" s="280" t="s">
        <v>267</v>
      </c>
      <c r="AF36" s="280" t="s">
        <v>246</v>
      </c>
      <c r="AG36" s="523">
        <v>0</v>
      </c>
      <c r="AH36" s="521"/>
      <c r="AI36" s="521"/>
      <c r="AJ36" s="521"/>
      <c r="AK36" s="521"/>
      <c r="AL36" s="521"/>
      <c r="AM36" s="521"/>
      <c r="AN36" s="521"/>
      <c r="AO36" s="522">
        <f t="shared" si="7"/>
        <v>0</v>
      </c>
      <c r="AP36" s="522">
        <f t="shared" si="6"/>
        <v>0</v>
      </c>
      <c r="AQ36" s="267">
        <v>0</v>
      </c>
      <c r="AR36" s="267"/>
      <c r="AS36" s="267"/>
      <c r="AT36" s="267"/>
      <c r="AU36" s="268">
        <f t="shared" si="8"/>
        <v>0</v>
      </c>
      <c r="AV36" s="269">
        <v>0</v>
      </c>
      <c r="AW36" s="269"/>
      <c r="AX36" s="269"/>
      <c r="AY36" s="269"/>
      <c r="AZ36" s="270">
        <f t="shared" si="9"/>
        <v>0</v>
      </c>
      <c r="BA36" s="267">
        <v>0</v>
      </c>
      <c r="BB36" s="267"/>
      <c r="BC36" s="267"/>
      <c r="BD36" s="267"/>
      <c r="BE36" s="268">
        <f t="shared" si="10"/>
        <v>0</v>
      </c>
      <c r="BF36" s="267">
        <v>0</v>
      </c>
      <c r="BG36" s="267"/>
      <c r="BH36" s="267"/>
      <c r="BI36" s="267"/>
      <c r="BJ36" s="268">
        <f t="shared" si="11"/>
        <v>0</v>
      </c>
    </row>
    <row r="37" spans="1:62" ht="39" customHeight="1">
      <c r="A37" s="694" t="s">
        <v>316</v>
      </c>
      <c r="B37" s="701">
        <v>6513</v>
      </c>
      <c r="C37" s="690" t="s">
        <v>31</v>
      </c>
      <c r="D37" s="318" t="s">
        <v>39</v>
      </c>
      <c r="E37" s="318" t="s">
        <v>52</v>
      </c>
      <c r="F37" s="318" t="s">
        <v>47</v>
      </c>
      <c r="G37" s="318"/>
      <c r="H37" s="318"/>
      <c r="I37" s="472">
        <v>20</v>
      </c>
      <c r="J37" s="318"/>
      <c r="K37" s="318"/>
      <c r="L37" s="318"/>
      <c r="M37" s="318" t="s">
        <v>48</v>
      </c>
      <c r="N37" s="318"/>
      <c r="O37" s="318"/>
      <c r="P37" s="472" t="s">
        <v>424</v>
      </c>
      <c r="Q37" s="347"/>
      <c r="R37" s="347"/>
      <c r="S37" s="347"/>
      <c r="T37" s="347"/>
      <c r="U37" s="347"/>
      <c r="V37" s="347"/>
      <c r="W37" s="690" t="s">
        <v>56</v>
      </c>
      <c r="X37" s="318" t="s">
        <v>54</v>
      </c>
      <c r="Y37" s="318" t="s">
        <v>358</v>
      </c>
      <c r="Z37" s="690" t="s">
        <v>417</v>
      </c>
      <c r="AA37" s="284" t="s">
        <v>284</v>
      </c>
      <c r="AB37" s="284" t="s">
        <v>36</v>
      </c>
      <c r="AC37" s="284"/>
      <c r="AD37" s="280" t="s">
        <v>484</v>
      </c>
      <c r="AE37" s="280" t="s">
        <v>466</v>
      </c>
      <c r="AF37" s="280" t="s">
        <v>246</v>
      </c>
      <c r="AG37" s="511">
        <v>106.1</v>
      </c>
      <c r="AH37" s="524">
        <v>52</v>
      </c>
      <c r="AI37" s="524"/>
      <c r="AJ37" s="524"/>
      <c r="AK37" s="524">
        <v>0</v>
      </c>
      <c r="AL37" s="524"/>
      <c r="AM37" s="524"/>
      <c r="AN37" s="524"/>
      <c r="AO37" s="522">
        <f t="shared" si="7"/>
        <v>106.1</v>
      </c>
      <c r="AP37" s="522">
        <f t="shared" si="6"/>
        <v>52</v>
      </c>
      <c r="AQ37" s="302">
        <v>0</v>
      </c>
      <c r="AR37" s="302"/>
      <c r="AS37" s="302"/>
      <c r="AT37" s="302"/>
      <c r="AU37" s="268">
        <f t="shared" si="8"/>
        <v>0</v>
      </c>
      <c r="AV37" s="340">
        <v>0</v>
      </c>
      <c r="AW37" s="340"/>
      <c r="AX37" s="340"/>
      <c r="AY37" s="340"/>
      <c r="AZ37" s="270">
        <f t="shared" si="9"/>
        <v>0</v>
      </c>
      <c r="BA37" s="302">
        <v>0</v>
      </c>
      <c r="BB37" s="302"/>
      <c r="BC37" s="302"/>
      <c r="BD37" s="302"/>
      <c r="BE37" s="268">
        <f t="shared" si="10"/>
        <v>0</v>
      </c>
      <c r="BF37" s="302">
        <v>0</v>
      </c>
      <c r="BG37" s="302"/>
      <c r="BH37" s="302"/>
      <c r="BI37" s="302"/>
      <c r="BJ37" s="268">
        <f t="shared" si="11"/>
        <v>0</v>
      </c>
    </row>
    <row r="38" spans="1:62" ht="25.5" customHeight="1">
      <c r="A38" s="714"/>
      <c r="B38" s="702"/>
      <c r="C38" s="692"/>
      <c r="D38" s="473"/>
      <c r="E38" s="473"/>
      <c r="F38" s="473"/>
      <c r="G38" s="473"/>
      <c r="H38" s="473"/>
      <c r="I38" s="474"/>
      <c r="J38" s="473"/>
      <c r="K38" s="473"/>
      <c r="L38" s="473"/>
      <c r="M38" s="473"/>
      <c r="N38" s="346"/>
      <c r="O38" s="346"/>
      <c r="P38" s="475"/>
      <c r="Q38" s="346"/>
      <c r="R38" s="346"/>
      <c r="S38" s="346"/>
      <c r="T38" s="346"/>
      <c r="U38" s="346"/>
      <c r="V38" s="346"/>
      <c r="W38" s="692"/>
      <c r="X38" s="473"/>
      <c r="Y38" s="473"/>
      <c r="Z38" s="692"/>
      <c r="AA38" s="471"/>
      <c r="AB38" s="471"/>
      <c r="AC38" s="471"/>
      <c r="AD38" s="280" t="s">
        <v>484</v>
      </c>
      <c r="AE38" s="280" t="s">
        <v>18</v>
      </c>
      <c r="AF38" s="280" t="s">
        <v>246</v>
      </c>
      <c r="AG38" s="511">
        <v>164.9</v>
      </c>
      <c r="AH38" s="524">
        <v>161.69999999999999</v>
      </c>
      <c r="AI38" s="524"/>
      <c r="AJ38" s="524"/>
      <c r="AK38" s="524"/>
      <c r="AL38" s="524"/>
      <c r="AM38" s="524"/>
      <c r="AN38" s="524"/>
      <c r="AO38" s="522">
        <f t="shared" si="7"/>
        <v>164.9</v>
      </c>
      <c r="AP38" s="522">
        <f t="shared" si="6"/>
        <v>161.69999999999999</v>
      </c>
      <c r="AQ38" s="302">
        <v>25</v>
      </c>
      <c r="AR38" s="302"/>
      <c r="AS38" s="302"/>
      <c r="AT38" s="302"/>
      <c r="AU38" s="268">
        <f t="shared" si="8"/>
        <v>25</v>
      </c>
      <c r="AV38" s="340">
        <v>25</v>
      </c>
      <c r="AW38" s="340"/>
      <c r="AX38" s="340"/>
      <c r="AY38" s="340"/>
      <c r="AZ38" s="270">
        <f t="shared" si="9"/>
        <v>25</v>
      </c>
      <c r="BA38" s="302">
        <v>25</v>
      </c>
      <c r="BB38" s="302"/>
      <c r="BC38" s="302"/>
      <c r="BD38" s="302"/>
      <c r="BE38" s="268">
        <f t="shared" si="10"/>
        <v>25</v>
      </c>
      <c r="BF38" s="302">
        <v>25</v>
      </c>
      <c r="BG38" s="302"/>
      <c r="BH38" s="302"/>
      <c r="BI38" s="302"/>
      <c r="BJ38" s="268">
        <f t="shared" si="11"/>
        <v>25</v>
      </c>
    </row>
    <row r="39" spans="1:62" ht="17.25" customHeight="1">
      <c r="A39" s="714"/>
      <c r="B39" s="702"/>
      <c r="C39" s="692"/>
      <c r="D39" s="347"/>
      <c r="E39" s="347"/>
      <c r="F39" s="347"/>
      <c r="G39" s="347"/>
      <c r="H39" s="347"/>
      <c r="I39" s="357"/>
      <c r="J39" s="347"/>
      <c r="K39" s="347"/>
      <c r="L39" s="347"/>
      <c r="M39" s="347"/>
      <c r="N39" s="347"/>
      <c r="O39" s="347"/>
      <c r="P39" s="357"/>
      <c r="Q39" s="347"/>
      <c r="R39" s="347"/>
      <c r="S39" s="347"/>
      <c r="T39" s="347"/>
      <c r="U39" s="347"/>
      <c r="V39" s="347"/>
      <c r="W39" s="692"/>
      <c r="X39" s="347"/>
      <c r="Y39" s="347"/>
      <c r="Z39" s="692"/>
      <c r="AA39" s="275"/>
      <c r="AB39" s="275"/>
      <c r="AC39" s="275"/>
      <c r="AD39" s="280" t="s">
        <v>484</v>
      </c>
      <c r="AE39" s="280" t="s">
        <v>467</v>
      </c>
      <c r="AF39" s="280" t="s">
        <v>246</v>
      </c>
      <c r="AG39" s="511">
        <v>312.5</v>
      </c>
      <c r="AH39" s="524">
        <v>312.5</v>
      </c>
      <c r="AI39" s="524"/>
      <c r="AJ39" s="524"/>
      <c r="AK39" s="524">
        <v>187.5</v>
      </c>
      <c r="AL39" s="524">
        <v>187.5</v>
      </c>
      <c r="AM39" s="524"/>
      <c r="AN39" s="524"/>
      <c r="AO39" s="522">
        <f t="shared" si="7"/>
        <v>125</v>
      </c>
      <c r="AP39" s="522">
        <f t="shared" si="6"/>
        <v>125</v>
      </c>
      <c r="AQ39" s="302"/>
      <c r="AR39" s="302"/>
      <c r="AS39" s="302"/>
      <c r="AT39" s="302"/>
      <c r="AU39" s="268">
        <f t="shared" si="8"/>
        <v>0</v>
      </c>
      <c r="AV39" s="340"/>
      <c r="AW39" s="340"/>
      <c r="AX39" s="340"/>
      <c r="AY39" s="340"/>
      <c r="AZ39" s="270">
        <f t="shared" si="9"/>
        <v>0</v>
      </c>
      <c r="BA39" s="302"/>
      <c r="BB39" s="302"/>
      <c r="BC39" s="302"/>
      <c r="BD39" s="302"/>
      <c r="BE39" s="268">
        <f t="shared" si="10"/>
        <v>0</v>
      </c>
      <c r="BF39" s="302"/>
      <c r="BG39" s="302"/>
      <c r="BH39" s="302"/>
      <c r="BI39" s="302"/>
      <c r="BJ39" s="268">
        <f t="shared" si="11"/>
        <v>0</v>
      </c>
    </row>
    <row r="40" spans="1:62" ht="12.75">
      <c r="A40" s="714"/>
      <c r="B40" s="702"/>
      <c r="C40" s="692"/>
      <c r="D40" s="346"/>
      <c r="E40" s="346"/>
      <c r="F40" s="346"/>
      <c r="G40" s="346"/>
      <c r="H40" s="346"/>
      <c r="I40" s="475"/>
      <c r="J40" s="346"/>
      <c r="K40" s="346"/>
      <c r="L40" s="346"/>
      <c r="M40" s="346"/>
      <c r="N40" s="346"/>
      <c r="O40" s="346"/>
      <c r="P40" s="475"/>
      <c r="Q40" s="346"/>
      <c r="R40" s="346"/>
      <c r="S40" s="346"/>
      <c r="T40" s="346"/>
      <c r="U40" s="346"/>
      <c r="V40" s="346"/>
      <c r="W40" s="692"/>
      <c r="X40" s="346"/>
      <c r="Y40" s="346"/>
      <c r="Z40" s="691"/>
      <c r="AA40" s="262"/>
      <c r="AB40" s="262"/>
      <c r="AC40" s="262"/>
      <c r="AD40" s="280" t="s">
        <v>484</v>
      </c>
      <c r="AE40" s="280" t="s">
        <v>14</v>
      </c>
      <c r="AF40" s="280" t="s">
        <v>246</v>
      </c>
      <c r="AG40" s="511">
        <v>197.9</v>
      </c>
      <c r="AH40" s="524">
        <v>192.8</v>
      </c>
      <c r="AI40" s="524"/>
      <c r="AJ40" s="524"/>
      <c r="AK40" s="524"/>
      <c r="AL40" s="524"/>
      <c r="AM40" s="524"/>
      <c r="AN40" s="524"/>
      <c r="AO40" s="522">
        <f t="shared" si="7"/>
        <v>197.9</v>
      </c>
      <c r="AP40" s="522">
        <f t="shared" si="6"/>
        <v>192.8</v>
      </c>
      <c r="AQ40" s="302">
        <v>250</v>
      </c>
      <c r="AR40" s="302"/>
      <c r="AS40" s="302"/>
      <c r="AT40" s="302"/>
      <c r="AU40" s="268">
        <f t="shared" si="8"/>
        <v>250</v>
      </c>
      <c r="AV40" s="340">
        <v>250</v>
      </c>
      <c r="AW40" s="340"/>
      <c r="AX40" s="340"/>
      <c r="AY40" s="340"/>
      <c r="AZ40" s="270">
        <f t="shared" si="9"/>
        <v>250</v>
      </c>
      <c r="BA40" s="302">
        <v>250</v>
      </c>
      <c r="BB40" s="302"/>
      <c r="BC40" s="302"/>
      <c r="BD40" s="302"/>
      <c r="BE40" s="268">
        <f t="shared" si="10"/>
        <v>250</v>
      </c>
      <c r="BF40" s="302">
        <v>250</v>
      </c>
      <c r="BG40" s="302"/>
      <c r="BH40" s="302"/>
      <c r="BI40" s="302"/>
      <c r="BJ40" s="268">
        <f t="shared" si="11"/>
        <v>250</v>
      </c>
    </row>
    <row r="41" spans="1:62" ht="12.75">
      <c r="A41" s="714"/>
      <c r="B41" s="702"/>
      <c r="C41" s="692"/>
      <c r="D41" s="346"/>
      <c r="E41" s="346"/>
      <c r="F41" s="346"/>
      <c r="G41" s="346"/>
      <c r="H41" s="346"/>
      <c r="I41" s="475"/>
      <c r="J41" s="346"/>
      <c r="K41" s="346"/>
      <c r="L41" s="346"/>
      <c r="M41" s="346"/>
      <c r="N41" s="346"/>
      <c r="O41" s="346"/>
      <c r="P41" s="475"/>
      <c r="Q41" s="346"/>
      <c r="R41" s="346"/>
      <c r="S41" s="346"/>
      <c r="T41" s="346"/>
      <c r="U41" s="346"/>
      <c r="V41" s="346"/>
      <c r="W41" s="692"/>
      <c r="X41" s="346"/>
      <c r="Y41" s="346"/>
      <c r="Z41" s="552"/>
      <c r="AA41" s="262"/>
      <c r="AB41" s="262"/>
      <c r="AC41" s="262"/>
      <c r="AD41" s="280" t="s">
        <v>484</v>
      </c>
      <c r="AE41" s="280" t="s">
        <v>326</v>
      </c>
      <c r="AF41" s="280" t="s">
        <v>246</v>
      </c>
      <c r="AG41" s="511">
        <v>500</v>
      </c>
      <c r="AH41" s="524">
        <v>497.1</v>
      </c>
      <c r="AI41" s="524"/>
      <c r="AJ41" s="524"/>
      <c r="AK41" s="524">
        <v>500</v>
      </c>
      <c r="AL41" s="524">
        <v>497.1</v>
      </c>
      <c r="AM41" s="524"/>
      <c r="AN41" s="524"/>
      <c r="AO41" s="522">
        <f t="shared" si="7"/>
        <v>0</v>
      </c>
      <c r="AP41" s="522">
        <f t="shared" si="6"/>
        <v>0</v>
      </c>
      <c r="AQ41" s="302"/>
      <c r="AR41" s="302"/>
      <c r="AS41" s="302"/>
      <c r="AT41" s="302"/>
      <c r="AU41" s="268">
        <f t="shared" si="8"/>
        <v>0</v>
      </c>
      <c r="AV41" s="340"/>
      <c r="AW41" s="340"/>
      <c r="AX41" s="340"/>
      <c r="AY41" s="340"/>
      <c r="AZ41" s="270"/>
      <c r="BA41" s="302"/>
      <c r="BB41" s="302"/>
      <c r="BC41" s="302"/>
      <c r="BD41" s="302"/>
      <c r="BE41" s="268"/>
      <c r="BF41" s="302"/>
      <c r="BG41" s="302"/>
      <c r="BH41" s="302"/>
      <c r="BI41" s="302"/>
      <c r="BJ41" s="268"/>
    </row>
    <row r="42" spans="1:62" ht="12.75">
      <c r="A42" s="714"/>
      <c r="B42" s="702"/>
      <c r="C42" s="692"/>
      <c r="D42" s="346"/>
      <c r="E42" s="346"/>
      <c r="F42" s="346"/>
      <c r="G42" s="346"/>
      <c r="H42" s="346"/>
      <c r="I42" s="475"/>
      <c r="J42" s="346"/>
      <c r="K42" s="346"/>
      <c r="L42" s="346"/>
      <c r="M42" s="346"/>
      <c r="N42" s="346"/>
      <c r="O42" s="346"/>
      <c r="P42" s="475"/>
      <c r="Q42" s="346"/>
      <c r="R42" s="346"/>
      <c r="S42" s="346"/>
      <c r="T42" s="346"/>
      <c r="U42" s="346"/>
      <c r="V42" s="346"/>
      <c r="W42" s="692"/>
      <c r="X42" s="346"/>
      <c r="Y42" s="346"/>
      <c r="Z42" s="552"/>
      <c r="AA42" s="262"/>
      <c r="AB42" s="262"/>
      <c r="AC42" s="262"/>
      <c r="AD42" s="280" t="s">
        <v>484</v>
      </c>
      <c r="AE42" s="280" t="s">
        <v>202</v>
      </c>
      <c r="AF42" s="280" t="s">
        <v>246</v>
      </c>
      <c r="AG42" s="511"/>
      <c r="AH42" s="524"/>
      <c r="AI42" s="524"/>
      <c r="AJ42" s="524"/>
      <c r="AK42" s="524"/>
      <c r="AL42" s="524"/>
      <c r="AM42" s="524"/>
      <c r="AN42" s="524"/>
      <c r="AO42" s="522"/>
      <c r="AP42" s="522"/>
      <c r="AQ42" s="302">
        <v>2955.7</v>
      </c>
      <c r="AR42" s="302"/>
      <c r="AS42" s="302">
        <v>2955.7</v>
      </c>
      <c r="AT42" s="302"/>
      <c r="AU42" s="268">
        <f t="shared" si="8"/>
        <v>0</v>
      </c>
      <c r="AV42" s="340"/>
      <c r="AW42" s="340"/>
      <c r="AX42" s="340"/>
      <c r="AY42" s="340"/>
      <c r="AZ42" s="270"/>
      <c r="BA42" s="302"/>
      <c r="BB42" s="302"/>
      <c r="BC42" s="302"/>
      <c r="BD42" s="302"/>
      <c r="BE42" s="268"/>
      <c r="BF42" s="302"/>
      <c r="BG42" s="302"/>
      <c r="BH42" s="302"/>
      <c r="BI42" s="302"/>
      <c r="BJ42" s="268"/>
    </row>
    <row r="43" spans="1:62" ht="18.75" customHeight="1">
      <c r="A43" s="695"/>
      <c r="B43" s="703"/>
      <c r="C43" s="691"/>
      <c r="D43" s="292"/>
      <c r="E43" s="292"/>
      <c r="F43" s="327"/>
      <c r="G43" s="327"/>
      <c r="H43" s="327"/>
      <c r="I43" s="348"/>
      <c r="J43" s="327"/>
      <c r="K43" s="327"/>
      <c r="L43" s="327"/>
      <c r="M43" s="262"/>
      <c r="N43" s="262"/>
      <c r="O43" s="262"/>
      <c r="P43" s="437"/>
      <c r="Q43" s="327"/>
      <c r="R43" s="327"/>
      <c r="S43" s="327"/>
      <c r="T43" s="327"/>
      <c r="U43" s="327"/>
      <c r="V43" s="327"/>
      <c r="W43" s="691"/>
      <c r="X43" s="327"/>
      <c r="Y43" s="327"/>
      <c r="Z43" s="262"/>
      <c r="AA43" s="262"/>
      <c r="AB43" s="262"/>
      <c r="AC43" s="262"/>
      <c r="AD43" s="280" t="s">
        <v>484</v>
      </c>
      <c r="AE43" s="280" t="s">
        <v>223</v>
      </c>
      <c r="AF43" s="280" t="s">
        <v>246</v>
      </c>
      <c r="AG43" s="511">
        <v>98.5</v>
      </c>
      <c r="AH43" s="524">
        <v>98.5</v>
      </c>
      <c r="AI43" s="524"/>
      <c r="AJ43" s="524"/>
      <c r="AK43" s="524">
        <v>98.5</v>
      </c>
      <c r="AL43" s="524">
        <v>98.5</v>
      </c>
      <c r="AM43" s="524"/>
      <c r="AN43" s="524"/>
      <c r="AO43" s="522">
        <f t="shared" si="7"/>
        <v>0</v>
      </c>
      <c r="AP43" s="522">
        <f t="shared" si="6"/>
        <v>0</v>
      </c>
      <c r="AQ43" s="302">
        <v>0</v>
      </c>
      <c r="AR43" s="302"/>
      <c r="AS43" s="302"/>
      <c r="AT43" s="302"/>
      <c r="AU43" s="268">
        <f t="shared" si="8"/>
        <v>0</v>
      </c>
      <c r="AV43" s="340">
        <v>0</v>
      </c>
      <c r="AW43" s="340"/>
      <c r="AX43" s="340"/>
      <c r="AY43" s="340"/>
      <c r="AZ43" s="270">
        <f t="shared" si="9"/>
        <v>0</v>
      </c>
      <c r="BA43" s="302">
        <v>0</v>
      </c>
      <c r="BB43" s="302"/>
      <c r="BC43" s="302"/>
      <c r="BD43" s="302"/>
      <c r="BE43" s="268">
        <f t="shared" si="10"/>
        <v>0</v>
      </c>
      <c r="BF43" s="302">
        <v>0</v>
      </c>
      <c r="BG43" s="302"/>
      <c r="BH43" s="302"/>
      <c r="BI43" s="302"/>
      <c r="BJ43" s="268">
        <f>BF43-BG43-BH43-BI43</f>
        <v>0</v>
      </c>
    </row>
    <row r="44" spans="1:62" s="251" customFormat="1" ht="118.5" customHeight="1">
      <c r="A44" s="424" t="s">
        <v>497</v>
      </c>
      <c r="B44" s="243">
        <v>6600</v>
      </c>
      <c r="C44" s="476" t="s">
        <v>234</v>
      </c>
      <c r="D44" s="476" t="s">
        <v>234</v>
      </c>
      <c r="E44" s="476" t="s">
        <v>234</v>
      </c>
      <c r="F44" s="476" t="s">
        <v>234</v>
      </c>
      <c r="G44" s="476" t="s">
        <v>234</v>
      </c>
      <c r="H44" s="476" t="s">
        <v>234</v>
      </c>
      <c r="I44" s="476" t="s">
        <v>234</v>
      </c>
      <c r="J44" s="476" t="s">
        <v>234</v>
      </c>
      <c r="K44" s="476" t="s">
        <v>234</v>
      </c>
      <c r="L44" s="476" t="s">
        <v>234</v>
      </c>
      <c r="M44" s="476" t="s">
        <v>234</v>
      </c>
      <c r="N44" s="476" t="s">
        <v>234</v>
      </c>
      <c r="O44" s="476" t="s">
        <v>234</v>
      </c>
      <c r="P44" s="476" t="s">
        <v>234</v>
      </c>
      <c r="Q44" s="477" t="s">
        <v>234</v>
      </c>
      <c r="R44" s="477" t="s">
        <v>234</v>
      </c>
      <c r="S44" s="477" t="s">
        <v>234</v>
      </c>
      <c r="T44" s="477" t="s">
        <v>234</v>
      </c>
      <c r="U44" s="477" t="s">
        <v>234</v>
      </c>
      <c r="V44" s="477" t="s">
        <v>234</v>
      </c>
      <c r="W44" s="477" t="s">
        <v>234</v>
      </c>
      <c r="X44" s="476" t="s">
        <v>234</v>
      </c>
      <c r="Y44" s="476" t="s">
        <v>234</v>
      </c>
      <c r="Z44" s="476" t="s">
        <v>234</v>
      </c>
      <c r="AA44" s="476" t="s">
        <v>234</v>
      </c>
      <c r="AB44" s="476" t="s">
        <v>234</v>
      </c>
      <c r="AC44" s="476" t="s">
        <v>234</v>
      </c>
      <c r="AD44" s="247" t="s">
        <v>234</v>
      </c>
      <c r="AE44" s="247"/>
      <c r="AF44" s="247"/>
      <c r="AG44" s="518">
        <f t="shared" ref="AG44:AQ44" si="12">AG46+AG47+AG48+AG49+AG50+AG51+AG58+AG59+AG61+AG62+AG63+AG60+AG53+AG54+AG56+AG57+AG64</f>
        <v>2233.9</v>
      </c>
      <c r="AH44" s="518">
        <f t="shared" si="12"/>
        <v>1970.3000000000002</v>
      </c>
      <c r="AI44" s="518">
        <f t="shared" si="12"/>
        <v>0</v>
      </c>
      <c r="AJ44" s="518"/>
      <c r="AK44" s="518">
        <f t="shared" si="12"/>
        <v>1119</v>
      </c>
      <c r="AL44" s="518">
        <f t="shared" si="12"/>
        <v>1119</v>
      </c>
      <c r="AM44" s="518">
        <f t="shared" si="12"/>
        <v>0</v>
      </c>
      <c r="AN44" s="518"/>
      <c r="AO44" s="518">
        <f t="shared" si="12"/>
        <v>1114.9000000000001</v>
      </c>
      <c r="AP44" s="522">
        <f t="shared" si="6"/>
        <v>851.30000000000018</v>
      </c>
      <c r="AQ44" s="518">
        <f t="shared" si="12"/>
        <v>2609</v>
      </c>
      <c r="AR44" s="518">
        <f t="shared" ref="AR44:BE44" si="13">AR46+AR47+AR48+AR49+AR50+AR51+AR58+AR59+AR61+AR62+AR63+AR60+AR53+AR54+AR56+AR57+AR64</f>
        <v>0</v>
      </c>
      <c r="AS44" s="518">
        <f t="shared" si="13"/>
        <v>1228.9000000000001</v>
      </c>
      <c r="AT44" s="518">
        <f t="shared" si="13"/>
        <v>0</v>
      </c>
      <c r="AU44" s="518">
        <f t="shared" si="13"/>
        <v>1380.1</v>
      </c>
      <c r="AV44" s="518">
        <f t="shared" si="13"/>
        <v>1468.8</v>
      </c>
      <c r="AW44" s="518">
        <f t="shared" si="13"/>
        <v>0</v>
      </c>
      <c r="AX44" s="518">
        <f t="shared" si="13"/>
        <v>694.9</v>
      </c>
      <c r="AY44" s="518">
        <f t="shared" si="13"/>
        <v>0</v>
      </c>
      <c r="AZ44" s="518">
        <f t="shared" si="13"/>
        <v>773.9</v>
      </c>
      <c r="BA44" s="518">
        <f t="shared" si="13"/>
        <v>1324.1999999999998</v>
      </c>
      <c r="BB44" s="518">
        <f t="shared" si="13"/>
        <v>0</v>
      </c>
      <c r="BC44" s="518">
        <f t="shared" si="13"/>
        <v>694.9</v>
      </c>
      <c r="BD44" s="518">
        <f t="shared" si="13"/>
        <v>0</v>
      </c>
      <c r="BE44" s="518">
        <f t="shared" si="13"/>
        <v>629.29999999999995</v>
      </c>
      <c r="BF44" s="518">
        <f>BF46+BF47+BF48+BF49+BF50+BF51+BF58+BF59+BF61+BF62+BF63+BF60+BF53+BF54+BF56+BF57+BF64</f>
        <v>1324.1999999999998</v>
      </c>
      <c r="BG44" s="518">
        <f>BG46+BG47+BG48+BG49+BG50+BG51+BG58+BG59+BG61+BG62+BG63+BG60+BG53+BG54+BG56+BG57+BG64</f>
        <v>0</v>
      </c>
      <c r="BH44" s="518">
        <f>BH46+BH47+BH48+BH49+BH50+BH51+BH58+BH59+BH61+BH62+BH63+BH60+BH53+BH54+BH56+BH57+BH64</f>
        <v>694.9</v>
      </c>
      <c r="BI44" s="518">
        <f>BI46+BI47+BI48+BI49+BI50+BI51+BI58+BI59+BI61+BI62+BI63+BI60+BI53+BI54+BI56+BI57+BI64</f>
        <v>0</v>
      </c>
      <c r="BJ44" s="518">
        <f>BJ46+BJ47+BJ48+BJ49+BJ50+BJ51+BJ58+BJ59+BJ61+BJ62+BJ63+BJ60+BJ53+BJ54+BJ56+BJ57+BJ64</f>
        <v>629.29999999999995</v>
      </c>
    </row>
    <row r="45" spans="1:62" ht="14.25" customHeight="1">
      <c r="A45" s="425" t="s">
        <v>415</v>
      </c>
      <c r="B45" s="253"/>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57"/>
      <c r="AE45" s="257"/>
      <c r="AF45" s="257"/>
      <c r="AG45" s="519"/>
      <c r="AH45" s="526"/>
      <c r="AI45" s="526"/>
      <c r="AJ45" s="526"/>
      <c r="AK45" s="526"/>
      <c r="AL45" s="526"/>
      <c r="AM45" s="526"/>
      <c r="AN45" s="526"/>
      <c r="AO45" s="527"/>
      <c r="AP45" s="522">
        <f t="shared" si="6"/>
        <v>0</v>
      </c>
      <c r="AQ45" s="307"/>
      <c r="AR45" s="307"/>
      <c r="AS45" s="307"/>
      <c r="AT45" s="307"/>
      <c r="AU45" s="308"/>
      <c r="AV45" s="439"/>
      <c r="AW45" s="439"/>
      <c r="AX45" s="439"/>
      <c r="AY45" s="439"/>
      <c r="AZ45" s="587"/>
      <c r="BA45" s="307"/>
      <c r="BB45" s="307"/>
      <c r="BC45" s="307"/>
      <c r="BD45" s="307"/>
      <c r="BE45" s="308"/>
      <c r="BF45" s="307"/>
      <c r="BG45" s="307"/>
      <c r="BH45" s="307"/>
      <c r="BI45" s="307"/>
      <c r="BJ45" s="308"/>
    </row>
    <row r="46" spans="1:62" ht="18.75" hidden="1" customHeight="1">
      <c r="A46" s="432"/>
      <c r="B46" s="271"/>
      <c r="C46" s="262"/>
      <c r="D46" s="262"/>
      <c r="E46" s="262"/>
      <c r="F46" s="262"/>
      <c r="G46" s="262"/>
      <c r="H46" s="262"/>
      <c r="I46" s="262"/>
      <c r="J46" s="262"/>
      <c r="K46" s="262"/>
      <c r="L46" s="262"/>
      <c r="M46" s="262"/>
      <c r="N46" s="262"/>
      <c r="O46" s="262"/>
      <c r="P46" s="263"/>
      <c r="Q46" s="262"/>
      <c r="R46" s="262"/>
      <c r="S46" s="262"/>
      <c r="T46" s="262"/>
      <c r="U46" s="262"/>
      <c r="V46" s="262"/>
      <c r="W46" s="262"/>
      <c r="X46" s="262"/>
      <c r="Y46" s="262"/>
      <c r="Z46" s="262"/>
      <c r="AA46" s="262"/>
      <c r="AB46" s="262"/>
      <c r="AC46" s="262"/>
      <c r="AD46" s="265"/>
      <c r="AE46" s="265"/>
      <c r="AF46" s="265"/>
      <c r="AG46" s="521"/>
      <c r="AH46" s="528"/>
      <c r="AI46" s="528"/>
      <c r="AJ46" s="528"/>
      <c r="AK46" s="528"/>
      <c r="AL46" s="528"/>
      <c r="AM46" s="528"/>
      <c r="AN46" s="528"/>
      <c r="AO46" s="529"/>
      <c r="AP46" s="522">
        <f t="shared" si="6"/>
        <v>0</v>
      </c>
      <c r="AQ46" s="310"/>
      <c r="AR46" s="310"/>
      <c r="AS46" s="310"/>
      <c r="AT46" s="310"/>
      <c r="AU46" s="311"/>
      <c r="AV46" s="486"/>
      <c r="AW46" s="486"/>
      <c r="AX46" s="486"/>
      <c r="AY46" s="486"/>
      <c r="AZ46" s="588"/>
      <c r="BA46" s="310"/>
      <c r="BB46" s="310"/>
      <c r="BC46" s="310"/>
      <c r="BD46" s="310"/>
      <c r="BE46" s="311"/>
      <c r="BF46" s="310"/>
      <c r="BG46" s="310"/>
      <c r="BH46" s="310"/>
      <c r="BI46" s="310"/>
      <c r="BJ46" s="311"/>
    </row>
    <row r="47" spans="1:62" ht="19.5" hidden="1" customHeight="1">
      <c r="A47" s="688"/>
      <c r="B47" s="701"/>
      <c r="C47" s="275"/>
      <c r="D47" s="275"/>
      <c r="E47" s="275"/>
      <c r="F47" s="275"/>
      <c r="G47" s="275"/>
      <c r="H47" s="275"/>
      <c r="I47" s="285"/>
      <c r="J47" s="275"/>
      <c r="K47" s="275"/>
      <c r="L47" s="275"/>
      <c r="M47" s="275"/>
      <c r="N47" s="275"/>
      <c r="O47" s="275"/>
      <c r="P47" s="277"/>
      <c r="Q47" s="275"/>
      <c r="R47" s="275"/>
      <c r="S47" s="275"/>
      <c r="T47" s="275"/>
      <c r="U47" s="275"/>
      <c r="V47" s="275"/>
      <c r="W47" s="278"/>
      <c r="X47" s="312"/>
      <c r="Y47" s="291"/>
      <c r="Z47" s="278"/>
      <c r="AA47" s="313"/>
      <c r="AB47" s="313"/>
      <c r="AC47" s="685"/>
      <c r="AD47" s="280"/>
      <c r="AE47" s="280"/>
      <c r="AF47" s="280"/>
      <c r="AG47" s="523">
        <v>0</v>
      </c>
      <c r="AH47" s="523"/>
      <c r="AI47" s="523"/>
      <c r="AJ47" s="523"/>
      <c r="AK47" s="523"/>
      <c r="AL47" s="523"/>
      <c r="AM47" s="523"/>
      <c r="AN47" s="523"/>
      <c r="AO47" s="530"/>
      <c r="AP47" s="522">
        <f t="shared" si="6"/>
        <v>0</v>
      </c>
      <c r="AQ47" s="281"/>
      <c r="AR47" s="267"/>
      <c r="AS47" s="267"/>
      <c r="AT47" s="267"/>
      <c r="AU47" s="268"/>
      <c r="AV47" s="282"/>
      <c r="AW47" s="269"/>
      <c r="AX47" s="269"/>
      <c r="AY47" s="269"/>
      <c r="AZ47" s="270"/>
      <c r="BA47" s="281"/>
      <c r="BB47" s="267"/>
      <c r="BC47" s="267"/>
      <c r="BD47" s="267"/>
      <c r="BE47" s="268"/>
      <c r="BF47" s="281"/>
      <c r="BG47" s="267"/>
      <c r="BH47" s="267"/>
      <c r="BI47" s="267"/>
      <c r="BJ47" s="268"/>
    </row>
    <row r="48" spans="1:62" ht="24.75" hidden="1" customHeight="1">
      <c r="A48" s="689"/>
      <c r="B48" s="703"/>
      <c r="C48" s="275"/>
      <c r="D48" s="275"/>
      <c r="E48" s="275"/>
      <c r="F48" s="275"/>
      <c r="G48" s="275"/>
      <c r="H48" s="275"/>
      <c r="I48" s="275"/>
      <c r="J48" s="275"/>
      <c r="K48" s="275"/>
      <c r="L48" s="275"/>
      <c r="M48" s="275"/>
      <c r="N48" s="275"/>
      <c r="O48" s="275"/>
      <c r="P48" s="277"/>
      <c r="Q48" s="262"/>
      <c r="R48" s="262"/>
      <c r="S48" s="262"/>
      <c r="T48" s="262"/>
      <c r="U48" s="262"/>
      <c r="V48" s="262"/>
      <c r="W48" s="262"/>
      <c r="X48" s="275"/>
      <c r="Y48" s="275"/>
      <c r="Z48" s="262"/>
      <c r="AA48" s="275"/>
      <c r="AB48" s="275"/>
      <c r="AC48" s="687"/>
      <c r="AD48" s="280"/>
      <c r="AE48" s="280"/>
      <c r="AF48" s="280"/>
      <c r="AG48" s="523"/>
      <c r="AH48" s="523"/>
      <c r="AI48" s="523"/>
      <c r="AJ48" s="523"/>
      <c r="AK48" s="523"/>
      <c r="AL48" s="523"/>
      <c r="AM48" s="523"/>
      <c r="AN48" s="523"/>
      <c r="AO48" s="530"/>
      <c r="AP48" s="522">
        <f t="shared" si="6"/>
        <v>0</v>
      </c>
      <c r="AQ48" s="281"/>
      <c r="AR48" s="267"/>
      <c r="AS48" s="267"/>
      <c r="AT48" s="267"/>
      <c r="AU48" s="268"/>
      <c r="AV48" s="282"/>
      <c r="AW48" s="269"/>
      <c r="AX48" s="269"/>
      <c r="AY48" s="269"/>
      <c r="AZ48" s="270"/>
      <c r="BA48" s="281"/>
      <c r="BB48" s="267"/>
      <c r="BC48" s="267"/>
      <c r="BD48" s="267"/>
      <c r="BE48" s="268"/>
      <c r="BF48" s="281"/>
      <c r="BG48" s="267"/>
      <c r="BH48" s="267"/>
      <c r="BI48" s="267"/>
      <c r="BJ48" s="268"/>
    </row>
    <row r="49" spans="1:62" ht="20.25" customHeight="1">
      <c r="A49" s="688" t="s">
        <v>70</v>
      </c>
      <c r="B49" s="701">
        <v>6603</v>
      </c>
      <c r="C49" s="685" t="s">
        <v>31</v>
      </c>
      <c r="D49" s="685" t="s">
        <v>39</v>
      </c>
      <c r="E49" s="685" t="s">
        <v>52</v>
      </c>
      <c r="F49" s="685"/>
      <c r="G49" s="685"/>
      <c r="H49" s="685"/>
      <c r="I49" s="711"/>
      <c r="J49" s="685"/>
      <c r="K49" s="685"/>
      <c r="L49" s="685"/>
      <c r="M49" s="685" t="s">
        <v>71</v>
      </c>
      <c r="N49" s="685"/>
      <c r="O49" s="685"/>
      <c r="P49" s="873">
        <v>36</v>
      </c>
      <c r="Q49" s="685"/>
      <c r="R49" s="685"/>
      <c r="S49" s="685"/>
      <c r="T49" s="685"/>
      <c r="U49" s="685"/>
      <c r="V49" s="685"/>
      <c r="W49" s="864" t="s">
        <v>357</v>
      </c>
      <c r="X49" s="864" t="s">
        <v>238</v>
      </c>
      <c r="Y49" s="864" t="s">
        <v>358</v>
      </c>
      <c r="Z49" s="685" t="s">
        <v>74</v>
      </c>
      <c r="AA49" s="685" t="s">
        <v>284</v>
      </c>
      <c r="AB49" s="685" t="s">
        <v>75</v>
      </c>
      <c r="AC49" s="685"/>
      <c r="AD49" s="280" t="s">
        <v>481</v>
      </c>
      <c r="AE49" s="280" t="s">
        <v>278</v>
      </c>
      <c r="AF49" s="280" t="s">
        <v>246</v>
      </c>
      <c r="AG49" s="511">
        <v>0</v>
      </c>
      <c r="AH49" s="511"/>
      <c r="AI49" s="511">
        <v>0</v>
      </c>
      <c r="AJ49" s="511"/>
      <c r="AK49" s="511">
        <v>0</v>
      </c>
      <c r="AL49" s="511"/>
      <c r="AM49" s="511"/>
      <c r="AN49" s="511"/>
      <c r="AO49" s="546">
        <f>AG49-AI49-AK49-AM49</f>
        <v>0</v>
      </c>
      <c r="AP49" s="522">
        <f t="shared" si="6"/>
        <v>0</v>
      </c>
      <c r="AQ49" s="300">
        <v>0</v>
      </c>
      <c r="AR49" s="302"/>
      <c r="AS49" s="302">
        <v>0</v>
      </c>
      <c r="AT49" s="302"/>
      <c r="AU49" s="339">
        <f>AQ49-AR49-AS49-AT49</f>
        <v>0</v>
      </c>
      <c r="AV49" s="301">
        <v>0</v>
      </c>
      <c r="AW49" s="340"/>
      <c r="AX49" s="340">
        <v>0</v>
      </c>
      <c r="AY49" s="340"/>
      <c r="AZ49" s="342">
        <f>AV49-AW49-AX49-AY49</f>
        <v>0</v>
      </c>
      <c r="BA49" s="300">
        <v>0</v>
      </c>
      <c r="BB49" s="302"/>
      <c r="BC49" s="302">
        <v>0</v>
      </c>
      <c r="BD49" s="302"/>
      <c r="BE49" s="339">
        <f>BA49-BB49-BC49-BD49</f>
        <v>0</v>
      </c>
      <c r="BF49" s="300">
        <v>0</v>
      </c>
      <c r="BG49" s="302"/>
      <c r="BH49" s="302">
        <v>0</v>
      </c>
      <c r="BI49" s="302"/>
      <c r="BJ49" s="339">
        <f>BF49-BG49-BH49-BI49</f>
        <v>0</v>
      </c>
    </row>
    <row r="50" spans="1:62" ht="17.25" customHeight="1">
      <c r="A50" s="717"/>
      <c r="B50" s="702"/>
      <c r="C50" s="686"/>
      <c r="D50" s="686"/>
      <c r="E50" s="686"/>
      <c r="F50" s="686"/>
      <c r="G50" s="686"/>
      <c r="H50" s="686"/>
      <c r="I50" s="712"/>
      <c r="J50" s="686"/>
      <c r="K50" s="686"/>
      <c r="L50" s="686"/>
      <c r="M50" s="686"/>
      <c r="N50" s="686"/>
      <c r="O50" s="686"/>
      <c r="P50" s="874"/>
      <c r="Q50" s="686"/>
      <c r="R50" s="686"/>
      <c r="S50" s="686"/>
      <c r="T50" s="686"/>
      <c r="U50" s="686"/>
      <c r="V50" s="686"/>
      <c r="W50" s="865"/>
      <c r="X50" s="865"/>
      <c r="Y50" s="865"/>
      <c r="Z50" s="686"/>
      <c r="AA50" s="686"/>
      <c r="AB50" s="686"/>
      <c r="AC50" s="686"/>
      <c r="AD50" s="280" t="s">
        <v>481</v>
      </c>
      <c r="AE50" s="280" t="s">
        <v>84</v>
      </c>
      <c r="AF50" s="280" t="s">
        <v>246</v>
      </c>
      <c r="AG50" s="511">
        <v>1256.2</v>
      </c>
      <c r="AH50" s="511">
        <v>1056.2</v>
      </c>
      <c r="AI50" s="511"/>
      <c r="AJ50" s="511"/>
      <c r="AK50" s="511">
        <v>633.79999999999995</v>
      </c>
      <c r="AL50" s="511">
        <v>633.79999999999995</v>
      </c>
      <c r="AM50" s="511"/>
      <c r="AN50" s="511"/>
      <c r="AO50" s="546">
        <f t="shared" ref="AO50:AO64" si="14">AG50-AI50-AK50-AM50</f>
        <v>622.40000000000009</v>
      </c>
      <c r="AP50" s="522">
        <f t="shared" si="6"/>
        <v>422.40000000000009</v>
      </c>
      <c r="AQ50" s="300">
        <v>753</v>
      </c>
      <c r="AR50" s="302"/>
      <c r="AS50" s="302">
        <v>753</v>
      </c>
      <c r="AT50" s="302"/>
      <c r="AU50" s="339">
        <f t="shared" ref="AU50:AU64" si="15">AQ50-AR50-AS50-AT50</f>
        <v>0</v>
      </c>
      <c r="AV50" s="301"/>
      <c r="AW50" s="340"/>
      <c r="AX50" s="340"/>
      <c r="AY50" s="340"/>
      <c r="AZ50" s="342">
        <f t="shared" ref="AZ50:AZ64" si="16">AV50-AW50-AX50-AY50</f>
        <v>0</v>
      </c>
      <c r="BA50" s="300"/>
      <c r="BB50" s="302"/>
      <c r="BC50" s="302"/>
      <c r="BD50" s="302"/>
      <c r="BE50" s="339">
        <f t="shared" ref="BE50:BE64" si="17">BA50-BB50-BC50-BD50</f>
        <v>0</v>
      </c>
      <c r="BF50" s="300"/>
      <c r="BG50" s="302"/>
      <c r="BH50" s="302"/>
      <c r="BI50" s="302"/>
      <c r="BJ50" s="339">
        <f t="shared" ref="BJ50:BJ64" si="18">BF50-BG50-BH50-BI50</f>
        <v>0</v>
      </c>
    </row>
    <row r="51" spans="1:62" ht="22.5" customHeight="1">
      <c r="A51" s="717"/>
      <c r="B51" s="702"/>
      <c r="C51" s="686"/>
      <c r="D51" s="686"/>
      <c r="E51" s="686"/>
      <c r="F51" s="686"/>
      <c r="G51" s="686"/>
      <c r="H51" s="686"/>
      <c r="I51" s="712"/>
      <c r="J51" s="686"/>
      <c r="K51" s="686"/>
      <c r="L51" s="686"/>
      <c r="M51" s="686"/>
      <c r="N51" s="686"/>
      <c r="O51" s="686"/>
      <c r="P51" s="874"/>
      <c r="Q51" s="686"/>
      <c r="R51" s="686"/>
      <c r="S51" s="686"/>
      <c r="T51" s="686"/>
      <c r="U51" s="686"/>
      <c r="V51" s="686"/>
      <c r="W51" s="865"/>
      <c r="X51" s="865"/>
      <c r="Y51" s="865"/>
      <c r="Z51" s="686"/>
      <c r="AA51" s="686"/>
      <c r="AB51" s="686"/>
      <c r="AC51" s="686"/>
      <c r="AD51" s="280" t="s">
        <v>481</v>
      </c>
      <c r="AE51" s="280" t="s">
        <v>308</v>
      </c>
      <c r="AF51" s="478" t="s">
        <v>246</v>
      </c>
      <c r="AG51" s="511"/>
      <c r="AH51" s="511"/>
      <c r="AI51" s="511"/>
      <c r="AJ51" s="511"/>
      <c r="AK51" s="511"/>
      <c r="AL51" s="511"/>
      <c r="AM51" s="511"/>
      <c r="AN51" s="511"/>
      <c r="AO51" s="546">
        <f t="shared" si="14"/>
        <v>0</v>
      </c>
      <c r="AP51" s="522">
        <f t="shared" si="6"/>
        <v>0</v>
      </c>
      <c r="AQ51" s="300"/>
      <c r="AR51" s="302"/>
      <c r="AS51" s="302"/>
      <c r="AT51" s="302"/>
      <c r="AU51" s="339">
        <f t="shared" si="15"/>
        <v>0</v>
      </c>
      <c r="AV51" s="301"/>
      <c r="AW51" s="340"/>
      <c r="AX51" s="340"/>
      <c r="AY51" s="340"/>
      <c r="AZ51" s="342">
        <f t="shared" si="16"/>
        <v>0</v>
      </c>
      <c r="BA51" s="300"/>
      <c r="BB51" s="302"/>
      <c r="BC51" s="302"/>
      <c r="BD51" s="302"/>
      <c r="BE51" s="339">
        <f t="shared" si="17"/>
        <v>0</v>
      </c>
      <c r="BF51" s="300"/>
      <c r="BG51" s="302"/>
      <c r="BH51" s="302"/>
      <c r="BI51" s="302"/>
      <c r="BJ51" s="339">
        <f t="shared" si="18"/>
        <v>0</v>
      </c>
    </row>
    <row r="52" spans="1:62" ht="18.75" customHeight="1">
      <c r="A52" s="717"/>
      <c r="B52" s="702"/>
      <c r="C52" s="686"/>
      <c r="D52" s="686"/>
      <c r="E52" s="686"/>
      <c r="F52" s="686"/>
      <c r="G52" s="686"/>
      <c r="H52" s="686"/>
      <c r="I52" s="712"/>
      <c r="J52" s="686"/>
      <c r="K52" s="686"/>
      <c r="L52" s="686"/>
      <c r="M52" s="686"/>
      <c r="N52" s="686"/>
      <c r="O52" s="686"/>
      <c r="P52" s="874"/>
      <c r="Q52" s="686"/>
      <c r="R52" s="686"/>
      <c r="S52" s="686"/>
      <c r="T52" s="686"/>
      <c r="U52" s="686"/>
      <c r="V52" s="686"/>
      <c r="W52" s="865"/>
      <c r="X52" s="865"/>
      <c r="Y52" s="865"/>
      <c r="Z52" s="686"/>
      <c r="AA52" s="686"/>
      <c r="AB52" s="686"/>
      <c r="AC52" s="686"/>
      <c r="AD52" s="280" t="s">
        <v>481</v>
      </c>
      <c r="AE52" s="280" t="s">
        <v>16</v>
      </c>
      <c r="AF52" s="280" t="s">
        <v>246</v>
      </c>
      <c r="AG52" s="511">
        <v>0</v>
      </c>
      <c r="AH52" s="511"/>
      <c r="AI52" s="511"/>
      <c r="AJ52" s="511"/>
      <c r="AK52" s="511">
        <v>0</v>
      </c>
      <c r="AL52" s="511"/>
      <c r="AM52" s="511"/>
      <c r="AN52" s="511"/>
      <c r="AO52" s="546">
        <f t="shared" si="14"/>
        <v>0</v>
      </c>
      <c r="AP52" s="522">
        <f t="shared" si="6"/>
        <v>0</v>
      </c>
      <c r="AQ52" s="300">
        <v>0</v>
      </c>
      <c r="AR52" s="302"/>
      <c r="AS52" s="302">
        <v>0</v>
      </c>
      <c r="AT52" s="302"/>
      <c r="AU52" s="339">
        <f t="shared" si="15"/>
        <v>0</v>
      </c>
      <c r="AV52" s="301">
        <v>0</v>
      </c>
      <c r="AW52" s="340"/>
      <c r="AX52" s="340">
        <v>0</v>
      </c>
      <c r="AY52" s="340"/>
      <c r="AZ52" s="342">
        <f t="shared" si="16"/>
        <v>0</v>
      </c>
      <c r="BA52" s="300">
        <v>0</v>
      </c>
      <c r="BB52" s="302"/>
      <c r="BC52" s="302">
        <v>0</v>
      </c>
      <c r="BD52" s="302"/>
      <c r="BE52" s="339">
        <f t="shared" si="17"/>
        <v>0</v>
      </c>
      <c r="BF52" s="300">
        <v>0</v>
      </c>
      <c r="BG52" s="302"/>
      <c r="BH52" s="302">
        <v>0</v>
      </c>
      <c r="BI52" s="302"/>
      <c r="BJ52" s="339">
        <f t="shared" si="18"/>
        <v>0</v>
      </c>
    </row>
    <row r="53" spans="1:62" ht="18.75" customHeight="1">
      <c r="A53" s="717"/>
      <c r="B53" s="702"/>
      <c r="C53" s="686"/>
      <c r="D53" s="686"/>
      <c r="E53" s="686"/>
      <c r="F53" s="686"/>
      <c r="G53" s="686"/>
      <c r="H53" s="686"/>
      <c r="I53" s="712"/>
      <c r="J53" s="686"/>
      <c r="K53" s="686"/>
      <c r="L53" s="686"/>
      <c r="M53" s="686"/>
      <c r="N53" s="686"/>
      <c r="O53" s="686"/>
      <c r="P53" s="874"/>
      <c r="Q53" s="686"/>
      <c r="R53" s="686"/>
      <c r="S53" s="686"/>
      <c r="T53" s="686"/>
      <c r="U53" s="686"/>
      <c r="V53" s="686"/>
      <c r="W53" s="865"/>
      <c r="X53" s="865"/>
      <c r="Y53" s="865"/>
      <c r="Z53" s="686"/>
      <c r="AA53" s="686"/>
      <c r="AB53" s="686"/>
      <c r="AC53" s="686"/>
      <c r="AD53" s="280" t="s">
        <v>481</v>
      </c>
      <c r="AE53" s="280" t="s">
        <v>375</v>
      </c>
      <c r="AF53" s="280" t="s">
        <v>246</v>
      </c>
      <c r="AG53" s="511">
        <v>308.8</v>
      </c>
      <c r="AH53" s="511">
        <v>308.8</v>
      </c>
      <c r="AI53" s="511"/>
      <c r="AJ53" s="511"/>
      <c r="AK53" s="511">
        <v>277.89999999999998</v>
      </c>
      <c r="AL53" s="511">
        <v>277.89999999999998</v>
      </c>
      <c r="AM53" s="511"/>
      <c r="AN53" s="511"/>
      <c r="AO53" s="546">
        <f t="shared" si="14"/>
        <v>30.900000000000034</v>
      </c>
      <c r="AP53" s="522">
        <f t="shared" si="6"/>
        <v>30.900000000000034</v>
      </c>
      <c r="AQ53" s="300">
        <v>300.39999999999998</v>
      </c>
      <c r="AR53" s="302"/>
      <c r="AS53" s="302">
        <v>270.39999999999998</v>
      </c>
      <c r="AT53" s="302"/>
      <c r="AU53" s="339">
        <f t="shared" si="15"/>
        <v>30</v>
      </c>
      <c r="AV53" s="301">
        <v>543.79999999999995</v>
      </c>
      <c r="AW53" s="340"/>
      <c r="AX53" s="340">
        <v>489.4</v>
      </c>
      <c r="AY53" s="340"/>
      <c r="AZ53" s="342">
        <f t="shared" si="16"/>
        <v>54.399999999999977</v>
      </c>
      <c r="BA53" s="300">
        <v>543.79999999999995</v>
      </c>
      <c r="BB53" s="302"/>
      <c r="BC53" s="302">
        <v>489.4</v>
      </c>
      <c r="BD53" s="302"/>
      <c r="BE53" s="339">
        <f t="shared" si="17"/>
        <v>54.399999999999977</v>
      </c>
      <c r="BF53" s="300">
        <v>543.79999999999995</v>
      </c>
      <c r="BG53" s="302"/>
      <c r="BH53" s="302">
        <v>489.4</v>
      </c>
      <c r="BI53" s="302"/>
      <c r="BJ53" s="339">
        <f t="shared" si="18"/>
        <v>54.399999999999977</v>
      </c>
    </row>
    <row r="54" spans="1:62" ht="18.75" customHeight="1">
      <c r="A54" s="717"/>
      <c r="B54" s="702"/>
      <c r="C54" s="686"/>
      <c r="D54" s="686"/>
      <c r="E54" s="686"/>
      <c r="F54" s="686"/>
      <c r="G54" s="686"/>
      <c r="H54" s="686"/>
      <c r="I54" s="712"/>
      <c r="J54" s="686"/>
      <c r="K54" s="686"/>
      <c r="L54" s="686"/>
      <c r="M54" s="686"/>
      <c r="N54" s="686"/>
      <c r="O54" s="686"/>
      <c r="P54" s="874"/>
      <c r="Q54" s="686"/>
      <c r="R54" s="686"/>
      <c r="S54" s="686"/>
      <c r="T54" s="686"/>
      <c r="U54" s="686"/>
      <c r="V54" s="686"/>
      <c r="W54" s="865"/>
      <c r="X54" s="865"/>
      <c r="Y54" s="865"/>
      <c r="Z54" s="686"/>
      <c r="AA54" s="686"/>
      <c r="AB54" s="686"/>
      <c r="AC54" s="686"/>
      <c r="AD54" s="280" t="s">
        <v>481</v>
      </c>
      <c r="AE54" s="280" t="s">
        <v>376</v>
      </c>
      <c r="AF54" s="280" t="s">
        <v>246</v>
      </c>
      <c r="AG54" s="511">
        <v>230.4</v>
      </c>
      <c r="AH54" s="511">
        <v>230.4</v>
      </c>
      <c r="AI54" s="511"/>
      <c r="AJ54" s="511"/>
      <c r="AK54" s="511">
        <v>207.3</v>
      </c>
      <c r="AL54" s="511">
        <v>207.3</v>
      </c>
      <c r="AM54" s="511"/>
      <c r="AN54" s="511"/>
      <c r="AO54" s="546">
        <f t="shared" si="14"/>
        <v>23.099999999999994</v>
      </c>
      <c r="AP54" s="522">
        <f t="shared" si="6"/>
        <v>23.099999999999994</v>
      </c>
      <c r="AQ54" s="300">
        <v>228.3</v>
      </c>
      <c r="AR54" s="302"/>
      <c r="AS54" s="302">
        <v>205.5</v>
      </c>
      <c r="AT54" s="302"/>
      <c r="AU54" s="339">
        <f t="shared" si="15"/>
        <v>22.800000000000011</v>
      </c>
      <c r="AV54" s="301">
        <v>228.3</v>
      </c>
      <c r="AW54" s="340"/>
      <c r="AX54" s="340">
        <v>205.5</v>
      </c>
      <c r="AY54" s="340"/>
      <c r="AZ54" s="342">
        <f t="shared" si="16"/>
        <v>22.800000000000011</v>
      </c>
      <c r="BA54" s="300">
        <v>228.3</v>
      </c>
      <c r="BB54" s="302"/>
      <c r="BC54" s="302">
        <v>205.5</v>
      </c>
      <c r="BD54" s="302"/>
      <c r="BE54" s="339">
        <f t="shared" si="17"/>
        <v>22.800000000000011</v>
      </c>
      <c r="BF54" s="300">
        <v>228.3</v>
      </c>
      <c r="BG54" s="302"/>
      <c r="BH54" s="302">
        <v>205.5</v>
      </c>
      <c r="BI54" s="302"/>
      <c r="BJ54" s="339">
        <f t="shared" si="18"/>
        <v>22.800000000000011</v>
      </c>
    </row>
    <row r="55" spans="1:62" ht="16.5" customHeight="1">
      <c r="A55" s="717"/>
      <c r="B55" s="702"/>
      <c r="C55" s="686"/>
      <c r="D55" s="686"/>
      <c r="E55" s="686"/>
      <c r="F55" s="686"/>
      <c r="G55" s="686"/>
      <c r="H55" s="686"/>
      <c r="I55" s="712"/>
      <c r="J55" s="686"/>
      <c r="K55" s="686"/>
      <c r="L55" s="686"/>
      <c r="M55" s="686"/>
      <c r="N55" s="686"/>
      <c r="O55" s="686"/>
      <c r="P55" s="874"/>
      <c r="Q55" s="686"/>
      <c r="R55" s="686"/>
      <c r="S55" s="686"/>
      <c r="T55" s="686"/>
      <c r="U55" s="686"/>
      <c r="V55" s="686"/>
      <c r="W55" s="865"/>
      <c r="X55" s="865"/>
      <c r="Y55" s="865"/>
      <c r="Z55" s="686"/>
      <c r="AA55" s="686"/>
      <c r="AB55" s="686"/>
      <c r="AC55" s="686"/>
      <c r="AD55" s="280" t="s">
        <v>481</v>
      </c>
      <c r="AE55" s="280" t="s">
        <v>15</v>
      </c>
      <c r="AF55" s="478" t="s">
        <v>246</v>
      </c>
      <c r="AG55" s="511">
        <v>0</v>
      </c>
      <c r="AH55" s="511"/>
      <c r="AI55" s="511"/>
      <c r="AJ55" s="511"/>
      <c r="AK55" s="511"/>
      <c r="AL55" s="511"/>
      <c r="AM55" s="511"/>
      <c r="AN55" s="511"/>
      <c r="AO55" s="546">
        <f t="shared" si="14"/>
        <v>0</v>
      </c>
      <c r="AP55" s="522">
        <f t="shared" si="6"/>
        <v>0</v>
      </c>
      <c r="AQ55" s="300">
        <v>0</v>
      </c>
      <c r="AR55" s="302"/>
      <c r="AS55" s="302"/>
      <c r="AT55" s="302"/>
      <c r="AU55" s="339">
        <f t="shared" si="15"/>
        <v>0</v>
      </c>
      <c r="AV55" s="301">
        <v>0</v>
      </c>
      <c r="AW55" s="340"/>
      <c r="AX55" s="340"/>
      <c r="AY55" s="340"/>
      <c r="AZ55" s="342">
        <f t="shared" si="16"/>
        <v>0</v>
      </c>
      <c r="BA55" s="300">
        <v>0</v>
      </c>
      <c r="BB55" s="302"/>
      <c r="BC55" s="302"/>
      <c r="BD55" s="302"/>
      <c r="BE55" s="339">
        <f t="shared" si="17"/>
        <v>0</v>
      </c>
      <c r="BF55" s="300">
        <v>0</v>
      </c>
      <c r="BG55" s="302"/>
      <c r="BH55" s="302"/>
      <c r="BI55" s="302"/>
      <c r="BJ55" s="339">
        <f t="shared" si="18"/>
        <v>0</v>
      </c>
    </row>
    <row r="56" spans="1:62" ht="16.5" customHeight="1">
      <c r="A56" s="717"/>
      <c r="B56" s="702"/>
      <c r="C56" s="686"/>
      <c r="D56" s="686"/>
      <c r="E56" s="686"/>
      <c r="F56" s="686"/>
      <c r="G56" s="686"/>
      <c r="H56" s="686"/>
      <c r="I56" s="712"/>
      <c r="J56" s="686"/>
      <c r="K56" s="686"/>
      <c r="L56" s="686"/>
      <c r="M56" s="686"/>
      <c r="N56" s="686"/>
      <c r="O56" s="686"/>
      <c r="P56" s="874"/>
      <c r="Q56" s="686"/>
      <c r="R56" s="686"/>
      <c r="S56" s="686"/>
      <c r="T56" s="686"/>
      <c r="U56" s="686"/>
      <c r="V56" s="686"/>
      <c r="W56" s="865"/>
      <c r="X56" s="865"/>
      <c r="Y56" s="865"/>
      <c r="Z56" s="686"/>
      <c r="AA56" s="686"/>
      <c r="AB56" s="686"/>
      <c r="AC56" s="686"/>
      <c r="AD56" s="280" t="s">
        <v>481</v>
      </c>
      <c r="AE56" s="280" t="s">
        <v>379</v>
      </c>
      <c r="AF56" s="478" t="s">
        <v>246</v>
      </c>
      <c r="AG56" s="511">
        <v>77.5</v>
      </c>
      <c r="AH56" s="511">
        <v>77.5</v>
      </c>
      <c r="AI56" s="511"/>
      <c r="AJ56" s="511"/>
      <c r="AK56" s="511"/>
      <c r="AL56" s="511"/>
      <c r="AM56" s="511"/>
      <c r="AN56" s="511"/>
      <c r="AO56" s="546">
        <f t="shared" si="14"/>
        <v>77.5</v>
      </c>
      <c r="AP56" s="522">
        <f t="shared" si="6"/>
        <v>77.5</v>
      </c>
      <c r="AQ56" s="300">
        <v>178</v>
      </c>
      <c r="AR56" s="302"/>
      <c r="AS56" s="302"/>
      <c r="AT56" s="302"/>
      <c r="AU56" s="339">
        <f t="shared" si="15"/>
        <v>178</v>
      </c>
      <c r="AV56" s="301">
        <v>185</v>
      </c>
      <c r="AW56" s="340"/>
      <c r="AX56" s="340"/>
      <c r="AY56" s="340"/>
      <c r="AZ56" s="342">
        <f t="shared" si="16"/>
        <v>185</v>
      </c>
      <c r="BA56" s="300">
        <v>220</v>
      </c>
      <c r="BB56" s="302"/>
      <c r="BC56" s="302"/>
      <c r="BD56" s="302"/>
      <c r="BE56" s="339">
        <f t="shared" si="17"/>
        <v>220</v>
      </c>
      <c r="BF56" s="300">
        <v>220</v>
      </c>
      <c r="BG56" s="302"/>
      <c r="BH56" s="302"/>
      <c r="BI56" s="302"/>
      <c r="BJ56" s="339">
        <f t="shared" si="18"/>
        <v>220</v>
      </c>
    </row>
    <row r="57" spans="1:62" ht="16.5" customHeight="1">
      <c r="A57" s="717"/>
      <c r="B57" s="702"/>
      <c r="C57" s="686"/>
      <c r="D57" s="686"/>
      <c r="E57" s="686"/>
      <c r="F57" s="686"/>
      <c r="G57" s="686"/>
      <c r="H57" s="686"/>
      <c r="I57" s="712"/>
      <c r="J57" s="686"/>
      <c r="K57" s="686"/>
      <c r="L57" s="686"/>
      <c r="M57" s="686"/>
      <c r="N57" s="686"/>
      <c r="O57" s="686"/>
      <c r="P57" s="874"/>
      <c r="Q57" s="686"/>
      <c r="R57" s="686"/>
      <c r="S57" s="686"/>
      <c r="T57" s="686"/>
      <c r="U57" s="686"/>
      <c r="V57" s="686"/>
      <c r="W57" s="865"/>
      <c r="X57" s="865"/>
      <c r="Y57" s="865"/>
      <c r="Z57" s="686"/>
      <c r="AA57" s="686"/>
      <c r="AB57" s="686"/>
      <c r="AC57" s="686"/>
      <c r="AD57" s="280" t="s">
        <v>481</v>
      </c>
      <c r="AE57" s="280" t="s">
        <v>380</v>
      </c>
      <c r="AF57" s="478" t="s">
        <v>246</v>
      </c>
      <c r="AG57" s="511">
        <v>0</v>
      </c>
      <c r="AH57" s="511"/>
      <c r="AI57" s="511"/>
      <c r="AJ57" s="511"/>
      <c r="AK57" s="511"/>
      <c r="AL57" s="511"/>
      <c r="AM57" s="511"/>
      <c r="AN57" s="511"/>
      <c r="AO57" s="546">
        <f t="shared" si="14"/>
        <v>0</v>
      </c>
      <c r="AP57" s="522">
        <f t="shared" si="6"/>
        <v>0</v>
      </c>
      <c r="AQ57" s="300">
        <v>140.80000000000001</v>
      </c>
      <c r="AR57" s="302"/>
      <c r="AS57" s="302"/>
      <c r="AT57" s="302"/>
      <c r="AU57" s="339">
        <f t="shared" si="15"/>
        <v>140.80000000000001</v>
      </c>
      <c r="AV57" s="301">
        <v>145.5</v>
      </c>
      <c r="AW57" s="340"/>
      <c r="AX57" s="340"/>
      <c r="AY57" s="340"/>
      <c r="AZ57" s="342">
        <f t="shared" si="16"/>
        <v>145.5</v>
      </c>
      <c r="BA57" s="300">
        <v>179.1</v>
      </c>
      <c r="BB57" s="302"/>
      <c r="BC57" s="302"/>
      <c r="BD57" s="302"/>
      <c r="BE57" s="339">
        <f t="shared" si="17"/>
        <v>179.1</v>
      </c>
      <c r="BF57" s="300">
        <v>179.1</v>
      </c>
      <c r="BG57" s="302"/>
      <c r="BH57" s="302"/>
      <c r="BI57" s="302"/>
      <c r="BJ57" s="339">
        <f t="shared" si="18"/>
        <v>179.1</v>
      </c>
    </row>
    <row r="58" spans="1:62" ht="13.5" customHeight="1">
      <c r="A58" s="717"/>
      <c r="B58" s="702"/>
      <c r="C58" s="687"/>
      <c r="D58" s="687"/>
      <c r="E58" s="687"/>
      <c r="F58" s="687"/>
      <c r="G58" s="687"/>
      <c r="H58" s="687"/>
      <c r="I58" s="713"/>
      <c r="J58" s="687"/>
      <c r="K58" s="687"/>
      <c r="L58" s="687"/>
      <c r="M58" s="687"/>
      <c r="N58" s="687"/>
      <c r="O58" s="687"/>
      <c r="P58" s="875"/>
      <c r="Q58" s="687"/>
      <c r="R58" s="687"/>
      <c r="S58" s="687"/>
      <c r="T58" s="687"/>
      <c r="U58" s="687"/>
      <c r="V58" s="687"/>
      <c r="W58" s="865"/>
      <c r="X58" s="866"/>
      <c r="Y58" s="866"/>
      <c r="Z58" s="687"/>
      <c r="AA58" s="687"/>
      <c r="AB58" s="687"/>
      <c r="AC58" s="686"/>
      <c r="AD58" s="280" t="s">
        <v>481</v>
      </c>
      <c r="AE58" s="280" t="s">
        <v>492</v>
      </c>
      <c r="AF58" s="280" t="s">
        <v>272</v>
      </c>
      <c r="AG58" s="511"/>
      <c r="AH58" s="511"/>
      <c r="AI58" s="511"/>
      <c r="AJ58" s="511"/>
      <c r="AK58" s="511"/>
      <c r="AL58" s="511"/>
      <c r="AM58" s="511"/>
      <c r="AN58" s="511"/>
      <c r="AO58" s="546">
        <f t="shared" si="14"/>
        <v>0</v>
      </c>
      <c r="AP58" s="522">
        <f t="shared" si="6"/>
        <v>0</v>
      </c>
      <c r="AQ58" s="300"/>
      <c r="AR58" s="302"/>
      <c r="AS58" s="302"/>
      <c r="AT58" s="302"/>
      <c r="AU58" s="339">
        <f t="shared" si="15"/>
        <v>0</v>
      </c>
      <c r="AV58" s="301"/>
      <c r="AW58" s="340"/>
      <c r="AX58" s="340"/>
      <c r="AY58" s="340"/>
      <c r="AZ58" s="342">
        <f t="shared" si="16"/>
        <v>0</v>
      </c>
      <c r="BA58" s="300"/>
      <c r="BB58" s="302"/>
      <c r="BC58" s="302"/>
      <c r="BD58" s="302"/>
      <c r="BE58" s="339">
        <f t="shared" si="17"/>
        <v>0</v>
      </c>
      <c r="BF58" s="300"/>
      <c r="BG58" s="302"/>
      <c r="BH58" s="302"/>
      <c r="BI58" s="302"/>
      <c r="BJ58" s="339">
        <f t="shared" si="18"/>
        <v>0</v>
      </c>
    </row>
    <row r="59" spans="1:62" ht="44.25" hidden="1" customHeight="1">
      <c r="A59" s="689"/>
      <c r="B59" s="703"/>
      <c r="C59" s="275"/>
      <c r="D59" s="275"/>
      <c r="E59" s="275"/>
      <c r="F59" s="275"/>
      <c r="G59" s="275"/>
      <c r="H59" s="275"/>
      <c r="I59" s="275"/>
      <c r="J59" s="275"/>
      <c r="K59" s="275"/>
      <c r="L59" s="275"/>
      <c r="M59" s="275" t="s">
        <v>34</v>
      </c>
      <c r="N59" s="276"/>
      <c r="O59" s="276"/>
      <c r="P59" s="296">
        <v>30</v>
      </c>
      <c r="Q59" s="262"/>
      <c r="R59" s="262"/>
      <c r="S59" s="262"/>
      <c r="T59" s="262"/>
      <c r="U59" s="262"/>
      <c r="V59" s="262"/>
      <c r="W59" s="262"/>
      <c r="X59" s="275"/>
      <c r="Y59" s="275"/>
      <c r="Z59" s="435"/>
      <c r="AA59" s="278"/>
      <c r="AB59" s="436"/>
      <c r="AC59" s="687"/>
      <c r="AD59" s="280"/>
      <c r="AE59" s="280"/>
      <c r="AF59" s="280"/>
      <c r="AG59" s="511"/>
      <c r="AH59" s="511"/>
      <c r="AI59" s="511"/>
      <c r="AJ59" s="511"/>
      <c r="AK59" s="511"/>
      <c r="AL59" s="511"/>
      <c r="AM59" s="511"/>
      <c r="AN59" s="511"/>
      <c r="AO59" s="546">
        <f t="shared" si="14"/>
        <v>0</v>
      </c>
      <c r="AP59" s="522">
        <f t="shared" si="6"/>
        <v>0</v>
      </c>
      <c r="AQ59" s="300"/>
      <c r="AR59" s="302"/>
      <c r="AS59" s="302"/>
      <c r="AT59" s="302"/>
      <c r="AU59" s="339">
        <f t="shared" si="15"/>
        <v>0</v>
      </c>
      <c r="AV59" s="301"/>
      <c r="AW59" s="340"/>
      <c r="AX59" s="340"/>
      <c r="AY59" s="340"/>
      <c r="AZ59" s="342">
        <f t="shared" si="16"/>
        <v>0</v>
      </c>
      <c r="BA59" s="300"/>
      <c r="BB59" s="302"/>
      <c r="BC59" s="302"/>
      <c r="BD59" s="302"/>
      <c r="BE59" s="339">
        <f t="shared" si="17"/>
        <v>0</v>
      </c>
      <c r="BF59" s="300"/>
      <c r="BG59" s="302"/>
      <c r="BH59" s="302"/>
      <c r="BI59" s="302"/>
      <c r="BJ59" s="339">
        <f t="shared" si="18"/>
        <v>0</v>
      </c>
    </row>
    <row r="60" spans="1:62" ht="9.75" hidden="1" customHeight="1">
      <c r="A60" s="432" t="s">
        <v>381</v>
      </c>
      <c r="B60" s="271">
        <v>6604</v>
      </c>
      <c r="C60" s="262" t="s">
        <v>31</v>
      </c>
      <c r="D60" s="262" t="s">
        <v>39</v>
      </c>
      <c r="E60" s="262" t="s">
        <v>52</v>
      </c>
      <c r="F60" s="262" t="s">
        <v>47</v>
      </c>
      <c r="G60" s="262"/>
      <c r="H60" s="262"/>
      <c r="I60" s="263"/>
      <c r="J60" s="262"/>
      <c r="K60" s="262"/>
      <c r="L60" s="262"/>
      <c r="M60" s="262" t="s">
        <v>48</v>
      </c>
      <c r="N60" s="262"/>
      <c r="O60" s="262"/>
      <c r="P60" s="437"/>
      <c r="Q60" s="262"/>
      <c r="R60" s="262"/>
      <c r="S60" s="262"/>
      <c r="T60" s="262"/>
      <c r="U60" s="262"/>
      <c r="V60" s="262"/>
      <c r="W60" s="262"/>
      <c r="X60" s="262"/>
      <c r="Y60" s="262"/>
      <c r="Z60" s="262" t="s">
        <v>417</v>
      </c>
      <c r="AA60" s="262" t="s">
        <v>76</v>
      </c>
      <c r="AB60" s="429" t="s">
        <v>36</v>
      </c>
      <c r="AC60" s="317"/>
      <c r="AD60" s="280"/>
      <c r="AE60" s="280"/>
      <c r="AF60" s="280"/>
      <c r="AG60" s="511"/>
      <c r="AH60" s="511"/>
      <c r="AI60" s="511"/>
      <c r="AJ60" s="511"/>
      <c r="AK60" s="511"/>
      <c r="AL60" s="511"/>
      <c r="AM60" s="511"/>
      <c r="AN60" s="511"/>
      <c r="AO60" s="546">
        <f t="shared" si="14"/>
        <v>0</v>
      </c>
      <c r="AP60" s="522">
        <f t="shared" si="6"/>
        <v>0</v>
      </c>
      <c r="AQ60" s="300"/>
      <c r="AR60" s="302"/>
      <c r="AS60" s="302"/>
      <c r="AT60" s="302"/>
      <c r="AU60" s="339">
        <f t="shared" si="15"/>
        <v>0</v>
      </c>
      <c r="AV60" s="301"/>
      <c r="AW60" s="340"/>
      <c r="AX60" s="340"/>
      <c r="AY60" s="340"/>
      <c r="AZ60" s="342">
        <f t="shared" si="16"/>
        <v>0</v>
      </c>
      <c r="BA60" s="300"/>
      <c r="BB60" s="302"/>
      <c r="BC60" s="302"/>
      <c r="BD60" s="302"/>
      <c r="BE60" s="339">
        <f t="shared" si="17"/>
        <v>0</v>
      </c>
      <c r="BF60" s="300"/>
      <c r="BG60" s="302"/>
      <c r="BH60" s="302"/>
      <c r="BI60" s="302"/>
      <c r="BJ60" s="339">
        <f t="shared" si="18"/>
        <v>0</v>
      </c>
    </row>
    <row r="61" spans="1:62" ht="134.25" customHeight="1">
      <c r="A61" s="432" t="s">
        <v>78</v>
      </c>
      <c r="B61" s="271">
        <v>6612</v>
      </c>
      <c r="C61" s="275" t="s">
        <v>79</v>
      </c>
      <c r="D61" s="275" t="s">
        <v>80</v>
      </c>
      <c r="E61" s="275" t="s">
        <v>384</v>
      </c>
      <c r="F61" s="275"/>
      <c r="G61" s="275"/>
      <c r="H61" s="275"/>
      <c r="I61" s="285"/>
      <c r="J61" s="275"/>
      <c r="K61" s="275"/>
      <c r="L61" s="275"/>
      <c r="M61" s="275" t="s">
        <v>34</v>
      </c>
      <c r="N61" s="275"/>
      <c r="O61" s="275"/>
      <c r="P61" s="277">
        <v>30</v>
      </c>
      <c r="Q61" s="262"/>
      <c r="R61" s="262"/>
      <c r="S61" s="262"/>
      <c r="T61" s="262"/>
      <c r="U61" s="262"/>
      <c r="V61" s="262"/>
      <c r="W61" s="61" t="s">
        <v>456</v>
      </c>
      <c r="X61" s="61" t="s">
        <v>457</v>
      </c>
      <c r="Y61" s="61" t="s">
        <v>458</v>
      </c>
      <c r="Z61" s="278" t="s">
        <v>81</v>
      </c>
      <c r="AA61" s="278" t="s">
        <v>82</v>
      </c>
      <c r="AB61" s="431" t="s">
        <v>83</v>
      </c>
      <c r="AC61" s="317"/>
      <c r="AD61" s="280" t="s">
        <v>482</v>
      </c>
      <c r="AE61" s="280" t="s">
        <v>281</v>
      </c>
      <c r="AF61" s="280" t="s">
        <v>282</v>
      </c>
      <c r="AG61" s="523">
        <v>0</v>
      </c>
      <c r="AH61" s="523"/>
      <c r="AI61" s="523"/>
      <c r="AJ61" s="523"/>
      <c r="AK61" s="523"/>
      <c r="AL61" s="523"/>
      <c r="AM61" s="523"/>
      <c r="AN61" s="523"/>
      <c r="AO61" s="546">
        <f t="shared" si="14"/>
        <v>0</v>
      </c>
      <c r="AP61" s="522">
        <f t="shared" si="6"/>
        <v>0</v>
      </c>
      <c r="AQ61" s="281">
        <v>90</v>
      </c>
      <c r="AR61" s="267"/>
      <c r="AS61" s="267"/>
      <c r="AT61" s="267"/>
      <c r="AU61" s="339">
        <f t="shared" si="15"/>
        <v>90</v>
      </c>
      <c r="AV61" s="282">
        <v>90</v>
      </c>
      <c r="AW61" s="269"/>
      <c r="AX61" s="269"/>
      <c r="AY61" s="269"/>
      <c r="AZ61" s="342">
        <f t="shared" si="16"/>
        <v>90</v>
      </c>
      <c r="BA61" s="281">
        <v>90</v>
      </c>
      <c r="BB61" s="267"/>
      <c r="BC61" s="267"/>
      <c r="BD61" s="267"/>
      <c r="BE61" s="339">
        <f t="shared" si="17"/>
        <v>90</v>
      </c>
      <c r="BF61" s="281">
        <v>90</v>
      </c>
      <c r="BG61" s="267"/>
      <c r="BH61" s="267"/>
      <c r="BI61" s="267"/>
      <c r="BJ61" s="339">
        <f t="shared" si="18"/>
        <v>90</v>
      </c>
    </row>
    <row r="62" spans="1:62" ht="117.75" customHeight="1">
      <c r="A62" s="432" t="s">
        <v>363</v>
      </c>
      <c r="B62" s="271">
        <v>6617</v>
      </c>
      <c r="C62" s="275" t="s">
        <v>31</v>
      </c>
      <c r="D62" s="275" t="s">
        <v>39</v>
      </c>
      <c r="E62" s="275" t="s">
        <v>33</v>
      </c>
      <c r="F62" s="275" t="s">
        <v>47</v>
      </c>
      <c r="G62" s="275"/>
      <c r="H62" s="275"/>
      <c r="I62" s="285">
        <v>20</v>
      </c>
      <c r="J62" s="275"/>
      <c r="K62" s="275"/>
      <c r="L62" s="275"/>
      <c r="M62" s="275" t="s">
        <v>48</v>
      </c>
      <c r="N62" s="275"/>
      <c r="O62" s="275"/>
      <c r="P62" s="277" t="s">
        <v>424</v>
      </c>
      <c r="Q62" s="262"/>
      <c r="R62" s="262"/>
      <c r="S62" s="262"/>
      <c r="T62" s="262"/>
      <c r="U62" s="262"/>
      <c r="V62" s="262"/>
      <c r="W62" s="323" t="s">
        <v>56</v>
      </c>
      <c r="X62" s="323" t="s">
        <v>54</v>
      </c>
      <c r="Y62" s="323" t="s">
        <v>358</v>
      </c>
      <c r="Z62" s="262" t="s">
        <v>417</v>
      </c>
      <c r="AA62" s="262" t="s">
        <v>284</v>
      </c>
      <c r="AB62" s="275" t="s">
        <v>36</v>
      </c>
      <c r="AC62" s="317"/>
      <c r="AD62" s="280" t="s">
        <v>484</v>
      </c>
      <c r="AE62" s="280" t="s">
        <v>304</v>
      </c>
      <c r="AF62" s="280" t="s">
        <v>246</v>
      </c>
      <c r="AG62" s="523">
        <v>0</v>
      </c>
      <c r="AH62" s="523"/>
      <c r="AI62" s="523"/>
      <c r="AJ62" s="523"/>
      <c r="AK62" s="523"/>
      <c r="AL62" s="523"/>
      <c r="AM62" s="523"/>
      <c r="AN62" s="523"/>
      <c r="AO62" s="546">
        <f t="shared" si="14"/>
        <v>0</v>
      </c>
      <c r="AP62" s="522">
        <f t="shared" si="6"/>
        <v>0</v>
      </c>
      <c r="AQ62" s="281">
        <v>0</v>
      </c>
      <c r="AR62" s="267"/>
      <c r="AS62" s="267"/>
      <c r="AT62" s="267"/>
      <c r="AU62" s="339">
        <f t="shared" si="15"/>
        <v>0</v>
      </c>
      <c r="AV62" s="282">
        <v>0</v>
      </c>
      <c r="AW62" s="269"/>
      <c r="AX62" s="269"/>
      <c r="AY62" s="269"/>
      <c r="AZ62" s="342">
        <f t="shared" si="16"/>
        <v>0</v>
      </c>
      <c r="BA62" s="281">
        <v>0</v>
      </c>
      <c r="BB62" s="267"/>
      <c r="BC62" s="267"/>
      <c r="BD62" s="267"/>
      <c r="BE62" s="339">
        <f t="shared" si="17"/>
        <v>0</v>
      </c>
      <c r="BF62" s="281">
        <v>0</v>
      </c>
      <c r="BG62" s="267"/>
      <c r="BH62" s="267"/>
      <c r="BI62" s="267"/>
      <c r="BJ62" s="339">
        <f t="shared" si="18"/>
        <v>0</v>
      </c>
    </row>
    <row r="63" spans="1:62" ht="114.75" customHeight="1">
      <c r="A63" s="432" t="s">
        <v>86</v>
      </c>
      <c r="B63" s="271">
        <v>6618</v>
      </c>
      <c r="C63" s="324"/>
      <c r="D63" s="324"/>
      <c r="E63" s="324"/>
      <c r="F63" s="324"/>
      <c r="G63" s="324"/>
      <c r="H63" s="324"/>
      <c r="I63" s="324"/>
      <c r="J63" s="324"/>
      <c r="K63" s="324"/>
      <c r="L63" s="324"/>
      <c r="M63" s="275" t="s">
        <v>34</v>
      </c>
      <c r="N63" s="276"/>
      <c r="O63" s="276"/>
      <c r="P63" s="296">
        <v>30</v>
      </c>
      <c r="Q63" s="275"/>
      <c r="R63" s="275"/>
      <c r="S63" s="275"/>
      <c r="T63" s="275"/>
      <c r="U63" s="275"/>
      <c r="V63" s="275"/>
      <c r="W63" s="275"/>
      <c r="X63" s="275"/>
      <c r="Y63" s="275"/>
      <c r="Z63" s="304" t="s">
        <v>58</v>
      </c>
      <c r="AA63" s="287" t="s">
        <v>418</v>
      </c>
      <c r="AB63" s="431" t="s">
        <v>36</v>
      </c>
      <c r="AC63" s="317"/>
      <c r="AD63" s="555" t="s">
        <v>485</v>
      </c>
      <c r="AE63" s="280" t="s">
        <v>263</v>
      </c>
      <c r="AF63" s="280" t="s">
        <v>246</v>
      </c>
      <c r="AG63" s="523"/>
      <c r="AH63" s="523"/>
      <c r="AI63" s="523"/>
      <c r="AJ63" s="523"/>
      <c r="AK63" s="523"/>
      <c r="AL63" s="523"/>
      <c r="AM63" s="523"/>
      <c r="AN63" s="523"/>
      <c r="AO63" s="546">
        <f t="shared" si="14"/>
        <v>0</v>
      </c>
      <c r="AP63" s="522">
        <f t="shared" si="6"/>
        <v>0</v>
      </c>
      <c r="AQ63" s="281"/>
      <c r="AR63" s="267"/>
      <c r="AS63" s="267"/>
      <c r="AT63" s="267"/>
      <c r="AU63" s="339">
        <f t="shared" si="15"/>
        <v>0</v>
      </c>
      <c r="AV63" s="282"/>
      <c r="AW63" s="269"/>
      <c r="AX63" s="269"/>
      <c r="AY63" s="269"/>
      <c r="AZ63" s="342">
        <f t="shared" si="16"/>
        <v>0</v>
      </c>
      <c r="BA63" s="281"/>
      <c r="BB63" s="267"/>
      <c r="BC63" s="267"/>
      <c r="BD63" s="267"/>
      <c r="BE63" s="339">
        <f t="shared" si="17"/>
        <v>0</v>
      </c>
      <c r="BF63" s="281"/>
      <c r="BG63" s="267"/>
      <c r="BH63" s="267"/>
      <c r="BI63" s="267"/>
      <c r="BJ63" s="339">
        <f t="shared" si="18"/>
        <v>0</v>
      </c>
    </row>
    <row r="64" spans="1:62" ht="21.75" customHeight="1">
      <c r="A64" s="432"/>
      <c r="B64" s="271"/>
      <c r="C64" s="324"/>
      <c r="D64" s="324"/>
      <c r="E64" s="324"/>
      <c r="F64" s="324"/>
      <c r="G64" s="324"/>
      <c r="H64" s="324"/>
      <c r="I64" s="324"/>
      <c r="J64" s="324"/>
      <c r="K64" s="324"/>
      <c r="L64" s="324"/>
      <c r="M64" s="275"/>
      <c r="N64" s="276"/>
      <c r="O64" s="276"/>
      <c r="P64" s="296"/>
      <c r="Q64" s="262"/>
      <c r="R64" s="262"/>
      <c r="S64" s="262"/>
      <c r="T64" s="262"/>
      <c r="U64" s="262"/>
      <c r="V64" s="262"/>
      <c r="W64" s="262"/>
      <c r="X64" s="275"/>
      <c r="Y64" s="275"/>
      <c r="Z64" s="304"/>
      <c r="AA64" s="287"/>
      <c r="AB64" s="431"/>
      <c r="AC64" s="317"/>
      <c r="AD64" s="562" t="s">
        <v>485</v>
      </c>
      <c r="AE64" s="280" t="s">
        <v>428</v>
      </c>
      <c r="AF64" s="280" t="s">
        <v>246</v>
      </c>
      <c r="AG64" s="523">
        <v>361</v>
      </c>
      <c r="AH64" s="523">
        <v>297.39999999999998</v>
      </c>
      <c r="AI64" s="523"/>
      <c r="AJ64" s="523"/>
      <c r="AK64" s="523"/>
      <c r="AL64" s="523"/>
      <c r="AM64" s="523"/>
      <c r="AN64" s="523"/>
      <c r="AO64" s="546">
        <f t="shared" si="14"/>
        <v>361</v>
      </c>
      <c r="AP64" s="522">
        <f t="shared" si="6"/>
        <v>297.39999999999998</v>
      </c>
      <c r="AQ64" s="281">
        <v>918.5</v>
      </c>
      <c r="AR64" s="267"/>
      <c r="AS64" s="267"/>
      <c r="AT64" s="267"/>
      <c r="AU64" s="339">
        <f t="shared" si="15"/>
        <v>918.5</v>
      </c>
      <c r="AV64" s="282">
        <v>276.2</v>
      </c>
      <c r="AW64" s="269"/>
      <c r="AX64" s="269"/>
      <c r="AY64" s="269"/>
      <c r="AZ64" s="342">
        <f t="shared" si="16"/>
        <v>276.2</v>
      </c>
      <c r="BA64" s="281">
        <v>63</v>
      </c>
      <c r="BB64" s="267"/>
      <c r="BC64" s="267"/>
      <c r="BD64" s="267"/>
      <c r="BE64" s="339">
        <f t="shared" si="17"/>
        <v>63</v>
      </c>
      <c r="BF64" s="281">
        <v>63</v>
      </c>
      <c r="BG64" s="267"/>
      <c r="BH64" s="267"/>
      <c r="BI64" s="267"/>
      <c r="BJ64" s="339">
        <f t="shared" si="18"/>
        <v>63</v>
      </c>
    </row>
    <row r="65" spans="1:62" ht="114.75" customHeight="1">
      <c r="A65" s="432" t="s">
        <v>13</v>
      </c>
      <c r="B65" s="271">
        <v>6625</v>
      </c>
      <c r="C65" s="275" t="s">
        <v>31</v>
      </c>
      <c r="D65" s="275" t="s">
        <v>39</v>
      </c>
      <c r="E65" s="275" t="s">
        <v>33</v>
      </c>
      <c r="F65" s="324"/>
      <c r="G65" s="324"/>
      <c r="H65" s="324"/>
      <c r="I65" s="324"/>
      <c r="J65" s="324"/>
      <c r="K65" s="324"/>
      <c r="L65" s="324"/>
      <c r="M65" s="275"/>
      <c r="N65" s="276"/>
      <c r="O65" s="276"/>
      <c r="P65" s="296"/>
      <c r="Q65" s="262"/>
      <c r="R65" s="262"/>
      <c r="S65" s="262"/>
      <c r="T65" s="262"/>
      <c r="U65" s="262"/>
      <c r="V65" s="262"/>
      <c r="W65" s="323" t="s">
        <v>56</v>
      </c>
      <c r="X65" s="275"/>
      <c r="Y65" s="275"/>
      <c r="Z65" s="304"/>
      <c r="AA65" s="287"/>
      <c r="AB65" s="431"/>
      <c r="AC65" s="317"/>
      <c r="AD65" s="280" t="s">
        <v>11</v>
      </c>
      <c r="AE65" s="280" t="s">
        <v>12</v>
      </c>
      <c r="AF65" s="280" t="s">
        <v>246</v>
      </c>
      <c r="AG65" s="523"/>
      <c r="AH65" s="523"/>
      <c r="AI65" s="523"/>
      <c r="AJ65" s="523"/>
      <c r="AK65" s="523"/>
      <c r="AL65" s="523"/>
      <c r="AM65" s="523"/>
      <c r="AN65" s="523"/>
      <c r="AO65" s="546"/>
      <c r="AP65" s="522">
        <f t="shared" si="6"/>
        <v>0</v>
      </c>
      <c r="AQ65" s="281"/>
      <c r="AR65" s="267"/>
      <c r="AS65" s="267"/>
      <c r="AT65" s="267"/>
      <c r="AU65" s="339"/>
      <c r="AV65" s="282"/>
      <c r="AW65" s="269"/>
      <c r="AX65" s="269"/>
      <c r="AY65" s="269"/>
      <c r="AZ65" s="342"/>
      <c r="BA65" s="281"/>
      <c r="BB65" s="267"/>
      <c r="BC65" s="267"/>
      <c r="BD65" s="267"/>
      <c r="BE65" s="339"/>
      <c r="BF65" s="281"/>
      <c r="BG65" s="267"/>
      <c r="BH65" s="267"/>
      <c r="BI65" s="267"/>
      <c r="BJ65" s="339"/>
    </row>
    <row r="66" spans="1:62" s="251" customFormat="1" ht="51.75" customHeight="1">
      <c r="A66" s="424" t="s">
        <v>475</v>
      </c>
      <c r="B66" s="243">
        <v>6700</v>
      </c>
      <c r="C66" s="244" t="s">
        <v>234</v>
      </c>
      <c r="D66" s="244" t="s">
        <v>234</v>
      </c>
      <c r="E66" s="244" t="s">
        <v>234</v>
      </c>
      <c r="F66" s="244" t="s">
        <v>234</v>
      </c>
      <c r="G66" s="244" t="s">
        <v>234</v>
      </c>
      <c r="H66" s="244" t="s">
        <v>234</v>
      </c>
      <c r="I66" s="244" t="s">
        <v>234</v>
      </c>
      <c r="J66" s="244" t="s">
        <v>234</v>
      </c>
      <c r="K66" s="244" t="s">
        <v>234</v>
      </c>
      <c r="L66" s="244" t="s">
        <v>234</v>
      </c>
      <c r="M66" s="244" t="s">
        <v>234</v>
      </c>
      <c r="N66" s="244" t="s">
        <v>234</v>
      </c>
      <c r="O66" s="244" t="s">
        <v>234</v>
      </c>
      <c r="P66" s="244" t="s">
        <v>234</v>
      </c>
      <c r="Q66" s="246" t="s">
        <v>234</v>
      </c>
      <c r="R66" s="246" t="s">
        <v>234</v>
      </c>
      <c r="S66" s="246" t="s">
        <v>234</v>
      </c>
      <c r="T66" s="246" t="s">
        <v>234</v>
      </c>
      <c r="U66" s="246" t="s">
        <v>234</v>
      </c>
      <c r="V66" s="246" t="s">
        <v>234</v>
      </c>
      <c r="W66" s="246" t="s">
        <v>234</v>
      </c>
      <c r="X66" s="244" t="s">
        <v>234</v>
      </c>
      <c r="Y66" s="244" t="s">
        <v>234</v>
      </c>
      <c r="Z66" s="244" t="s">
        <v>234</v>
      </c>
      <c r="AA66" s="244" t="s">
        <v>234</v>
      </c>
      <c r="AB66" s="244" t="s">
        <v>234</v>
      </c>
      <c r="AC66" s="244" t="s">
        <v>234</v>
      </c>
      <c r="AD66" s="247" t="s">
        <v>234</v>
      </c>
      <c r="AE66" s="247"/>
      <c r="AF66" s="247"/>
      <c r="AG66" s="518">
        <f t="shared" ref="AG66:AT66" si="19">AG68+AG69</f>
        <v>0</v>
      </c>
      <c r="AH66" s="518"/>
      <c r="AI66" s="518">
        <f t="shared" si="19"/>
        <v>0</v>
      </c>
      <c r="AJ66" s="518"/>
      <c r="AK66" s="518">
        <f t="shared" si="19"/>
        <v>0</v>
      </c>
      <c r="AL66" s="518"/>
      <c r="AM66" s="518">
        <f t="shared" si="19"/>
        <v>0</v>
      </c>
      <c r="AN66" s="518"/>
      <c r="AO66" s="525">
        <f>AO68+AO69</f>
        <v>0</v>
      </c>
      <c r="AP66" s="522">
        <f t="shared" si="6"/>
        <v>0</v>
      </c>
      <c r="AQ66" s="248">
        <f t="shared" si="19"/>
        <v>0</v>
      </c>
      <c r="AR66" s="248">
        <f t="shared" si="19"/>
        <v>0</v>
      </c>
      <c r="AS66" s="248">
        <f t="shared" si="19"/>
        <v>0</v>
      </c>
      <c r="AT66" s="248">
        <f t="shared" si="19"/>
        <v>0</v>
      </c>
      <c r="AU66" s="249">
        <f t="shared" ref="AU66:AZ66" si="20">AU68+AU69</f>
        <v>0</v>
      </c>
      <c r="AV66" s="250">
        <f t="shared" si="20"/>
        <v>0</v>
      </c>
      <c r="AW66" s="250">
        <f t="shared" si="20"/>
        <v>0</v>
      </c>
      <c r="AX66" s="250">
        <f t="shared" si="20"/>
        <v>0</v>
      </c>
      <c r="AY66" s="250">
        <f t="shared" si="20"/>
        <v>0</v>
      </c>
      <c r="AZ66" s="326">
        <f t="shared" si="20"/>
        <v>0</v>
      </c>
      <c r="BA66" s="248">
        <f t="shared" ref="BA66:BJ66" si="21">BA68+BA69</f>
        <v>0</v>
      </c>
      <c r="BB66" s="248">
        <f t="shared" si="21"/>
        <v>0</v>
      </c>
      <c r="BC66" s="248">
        <f t="shared" si="21"/>
        <v>0</v>
      </c>
      <c r="BD66" s="248">
        <f t="shared" si="21"/>
        <v>0</v>
      </c>
      <c r="BE66" s="249">
        <f t="shared" si="21"/>
        <v>0</v>
      </c>
      <c r="BF66" s="248">
        <f t="shared" si="21"/>
        <v>0</v>
      </c>
      <c r="BG66" s="248">
        <f t="shared" si="21"/>
        <v>0</v>
      </c>
      <c r="BH66" s="248">
        <f t="shared" si="21"/>
        <v>0</v>
      </c>
      <c r="BI66" s="248">
        <f t="shared" si="21"/>
        <v>0</v>
      </c>
      <c r="BJ66" s="249">
        <f t="shared" si="21"/>
        <v>0</v>
      </c>
    </row>
    <row r="67" spans="1:62" ht="12" customHeight="1">
      <c r="A67" s="425" t="s">
        <v>415</v>
      </c>
      <c r="B67" s="253"/>
      <c r="C67" s="284"/>
      <c r="D67" s="284"/>
      <c r="E67" s="284"/>
      <c r="F67" s="725"/>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57"/>
      <c r="AE67" s="257"/>
      <c r="AF67" s="257"/>
      <c r="AG67" s="519"/>
      <c r="AH67" s="526"/>
      <c r="AI67" s="526"/>
      <c r="AJ67" s="526"/>
      <c r="AK67" s="526"/>
      <c r="AL67" s="526"/>
      <c r="AM67" s="526"/>
      <c r="AN67" s="526"/>
      <c r="AO67" s="527"/>
      <c r="AP67" s="522">
        <f t="shared" si="6"/>
        <v>0</v>
      </c>
      <c r="AQ67" s="307"/>
      <c r="AR67" s="307"/>
      <c r="AS67" s="307"/>
      <c r="AT67" s="307"/>
      <c r="AU67" s="308"/>
      <c r="AV67" s="439"/>
      <c r="AW67" s="439"/>
      <c r="AX67" s="439"/>
      <c r="AY67" s="439"/>
      <c r="AZ67" s="587"/>
      <c r="BA67" s="307"/>
      <c r="BB67" s="307"/>
      <c r="BC67" s="307"/>
      <c r="BD67" s="307"/>
      <c r="BE67" s="308"/>
      <c r="BF67" s="307"/>
      <c r="BG67" s="307"/>
      <c r="BH67" s="307"/>
      <c r="BI67" s="307"/>
      <c r="BJ67" s="308"/>
    </row>
    <row r="68" spans="1:62" ht="12.75" hidden="1">
      <c r="A68" s="432" t="s">
        <v>416</v>
      </c>
      <c r="B68" s="271">
        <v>6701</v>
      </c>
      <c r="C68" s="262"/>
      <c r="D68" s="262"/>
      <c r="E68" s="262"/>
      <c r="F68" s="845"/>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5"/>
      <c r="AE68" s="265"/>
      <c r="AF68" s="265"/>
      <c r="AG68" s="521"/>
      <c r="AH68" s="528"/>
      <c r="AI68" s="528"/>
      <c r="AJ68" s="528"/>
      <c r="AK68" s="528"/>
      <c r="AL68" s="528"/>
      <c r="AM68" s="528"/>
      <c r="AN68" s="528"/>
      <c r="AO68" s="529"/>
      <c r="AP68" s="522">
        <f t="shared" si="6"/>
        <v>0</v>
      </c>
      <c r="AQ68" s="310"/>
      <c r="AR68" s="310"/>
      <c r="AS68" s="310"/>
      <c r="AT68" s="310"/>
      <c r="AU68" s="311"/>
      <c r="AV68" s="486"/>
      <c r="AW68" s="486"/>
      <c r="AX68" s="486"/>
      <c r="AY68" s="486"/>
      <c r="AZ68" s="588"/>
      <c r="BA68" s="310"/>
      <c r="BB68" s="310"/>
      <c r="BC68" s="310"/>
      <c r="BD68" s="310"/>
      <c r="BE68" s="311"/>
      <c r="BF68" s="310"/>
      <c r="BG68" s="310"/>
      <c r="BH68" s="310"/>
      <c r="BI68" s="310"/>
      <c r="BJ68" s="311"/>
    </row>
    <row r="69" spans="1:62" ht="12.75" hidden="1">
      <c r="A69" s="426" t="s">
        <v>416</v>
      </c>
      <c r="B69" s="274">
        <v>6702</v>
      </c>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80"/>
      <c r="AE69" s="280"/>
      <c r="AF69" s="280"/>
      <c r="AG69" s="523"/>
      <c r="AH69" s="523"/>
      <c r="AI69" s="523"/>
      <c r="AJ69" s="523"/>
      <c r="AK69" s="523"/>
      <c r="AL69" s="523"/>
      <c r="AM69" s="523"/>
      <c r="AN69" s="523"/>
      <c r="AO69" s="530"/>
      <c r="AP69" s="522">
        <f t="shared" si="6"/>
        <v>0</v>
      </c>
      <c r="AQ69" s="281"/>
      <c r="AR69" s="267"/>
      <c r="AS69" s="267"/>
      <c r="AT69" s="267"/>
      <c r="AU69" s="268"/>
      <c r="AV69" s="282"/>
      <c r="AW69" s="269"/>
      <c r="AX69" s="269"/>
      <c r="AY69" s="269"/>
      <c r="AZ69" s="270"/>
      <c r="BA69" s="281"/>
      <c r="BB69" s="267"/>
      <c r="BC69" s="267"/>
      <c r="BD69" s="267"/>
      <c r="BE69" s="268"/>
      <c r="BF69" s="281"/>
      <c r="BG69" s="267"/>
      <c r="BH69" s="267"/>
      <c r="BI69" s="267"/>
      <c r="BJ69" s="268"/>
    </row>
    <row r="70" spans="1:62" s="241" customFormat="1" ht="162.75" customHeight="1">
      <c r="A70" s="423" t="s">
        <v>327</v>
      </c>
      <c r="B70" s="232">
        <v>6800</v>
      </c>
      <c r="C70" s="479" t="s">
        <v>234</v>
      </c>
      <c r="D70" s="479" t="s">
        <v>234</v>
      </c>
      <c r="E70" s="479" t="s">
        <v>234</v>
      </c>
      <c r="F70" s="479" t="s">
        <v>234</v>
      </c>
      <c r="G70" s="479" t="s">
        <v>234</v>
      </c>
      <c r="H70" s="479" t="s">
        <v>234</v>
      </c>
      <c r="I70" s="479" t="s">
        <v>234</v>
      </c>
      <c r="J70" s="479" t="s">
        <v>234</v>
      </c>
      <c r="K70" s="479" t="s">
        <v>234</v>
      </c>
      <c r="L70" s="479" t="s">
        <v>234</v>
      </c>
      <c r="M70" s="479" t="s">
        <v>234</v>
      </c>
      <c r="N70" s="479" t="s">
        <v>234</v>
      </c>
      <c r="O70" s="479" t="s">
        <v>234</v>
      </c>
      <c r="P70" s="479" t="s">
        <v>234</v>
      </c>
      <c r="Q70" s="480" t="s">
        <v>234</v>
      </c>
      <c r="R70" s="480" t="s">
        <v>234</v>
      </c>
      <c r="S70" s="480" t="s">
        <v>234</v>
      </c>
      <c r="T70" s="480" t="s">
        <v>234</v>
      </c>
      <c r="U70" s="480" t="s">
        <v>234</v>
      </c>
      <c r="V70" s="480" t="s">
        <v>234</v>
      </c>
      <c r="W70" s="480" t="s">
        <v>234</v>
      </c>
      <c r="X70" s="479" t="s">
        <v>234</v>
      </c>
      <c r="Y70" s="479" t="s">
        <v>234</v>
      </c>
      <c r="Z70" s="479" t="s">
        <v>234</v>
      </c>
      <c r="AA70" s="479" t="s">
        <v>234</v>
      </c>
      <c r="AB70" s="479" t="s">
        <v>234</v>
      </c>
      <c r="AC70" s="479" t="s">
        <v>234</v>
      </c>
      <c r="AD70" s="236" t="s">
        <v>234</v>
      </c>
      <c r="AE70" s="333"/>
      <c r="AF70" s="333"/>
      <c r="AG70" s="531">
        <f>AG72+AG74+AG75+AG76+AG77+AG78+AG79+AG80+AG81+AG87+AG82+AG86+AG83+AG85+AG84</f>
        <v>1722.6</v>
      </c>
      <c r="AH70" s="531">
        <f>AH72+AH74+AH75+AH76+AH77+AH78+AH79+AH80+AH81+AH87+AH82+AH86+AH83+AH85+AH84</f>
        <v>1688.8</v>
      </c>
      <c r="AI70" s="531">
        <f>AI72+AI74+AI75+AI76+AI77+AI78+AI79+AI80+AI81+AI87+AI82+AI86+AI83+AI85+AI84</f>
        <v>0</v>
      </c>
      <c r="AJ70" s="531"/>
      <c r="AK70" s="531">
        <f>AK72+AK74+AK75+AK76+AK77+AK78+AK79+AK80+AK81+AK87+AK82+AK86+AK83+AK85+AK84</f>
        <v>0</v>
      </c>
      <c r="AL70" s="531"/>
      <c r="AM70" s="531">
        <f>AM72+AM74+AM75+AM76+AM77+AM78+AM79+AM80+AM81+AM87+AM82+AM86+AM83+AM85+AM84</f>
        <v>0</v>
      </c>
      <c r="AN70" s="531"/>
      <c r="AO70" s="531">
        <f>AO72+AO74+AO75+AO76+AO77+AO78+AO79+AO80+AO81+AO87+AO82+AO86+AO83+AO85+AO84</f>
        <v>1722.6</v>
      </c>
      <c r="AP70" s="522">
        <f t="shared" si="6"/>
        <v>1688.8</v>
      </c>
      <c r="AQ70" s="334">
        <f>AQ72+AQ74+AQ75+AQ76+AQ77+AQ78+AQ79+AQ80+AQ81+AQ87+AQ82+AQ86+AQ83+AQ85</f>
        <v>1639.6999999999998</v>
      </c>
      <c r="AR70" s="334">
        <f>AR72+AR74+AR75+AR76+AR77+AR78+AR79+AR80+AR81+AR87+AR82+AR86+AR83+AR85</f>
        <v>0</v>
      </c>
      <c r="AS70" s="334">
        <f>AS72+AS74+AS75+AS76+AS77+AS78+AS79+AS80+AS81+AS87+AS82+AS86+AS83+AS85</f>
        <v>0</v>
      </c>
      <c r="AT70" s="334">
        <f>AT72+AT74+AT75+AT76+AT77+AT78+AT79+AT80+AT81+AT87+AT82+AT86+AT83+AT85</f>
        <v>0</v>
      </c>
      <c r="AU70" s="334">
        <f>AU72+AU74+AU75+AU76+AU77+AU78+AU79+AU80+AU81+AU87+AU82+AU86+AU83+AU85</f>
        <v>1639.6999999999998</v>
      </c>
      <c r="AV70" s="335">
        <f t="shared" ref="AV70:BE70" si="22">AV72+AV74+AV75+AV76+AV77+AV78+AV79+AV80+AV81+AV87+AV82+AV86+AV83+AV85</f>
        <v>1639.6999999999998</v>
      </c>
      <c r="AW70" s="335">
        <f t="shared" si="22"/>
        <v>0</v>
      </c>
      <c r="AX70" s="335">
        <f t="shared" si="22"/>
        <v>0</v>
      </c>
      <c r="AY70" s="335">
        <f t="shared" si="22"/>
        <v>0</v>
      </c>
      <c r="AZ70" s="335">
        <f t="shared" si="22"/>
        <v>1639.6999999999998</v>
      </c>
      <c r="BA70" s="334">
        <f t="shared" si="22"/>
        <v>1639.6999999999998</v>
      </c>
      <c r="BB70" s="334">
        <f t="shared" si="22"/>
        <v>0</v>
      </c>
      <c r="BC70" s="334">
        <f t="shared" si="22"/>
        <v>0</v>
      </c>
      <c r="BD70" s="334">
        <f t="shared" si="22"/>
        <v>0</v>
      </c>
      <c r="BE70" s="334">
        <f t="shared" si="22"/>
        <v>1639.6999999999998</v>
      </c>
      <c r="BF70" s="334">
        <f>BF72+BF74+BF75+BF76+BF77+BF78+BF79+BF80+BF81+BF87+BF82+BF86+BF83+BF85</f>
        <v>1639.6999999999998</v>
      </c>
      <c r="BG70" s="334">
        <f>BG72+BG74+BG75+BG76+BG77+BG78+BG79+BG80+BG81+BG87+BG82+BG86+BG83+BG85</f>
        <v>0</v>
      </c>
      <c r="BH70" s="334">
        <f>BH72+BH74+BH75+BH76+BH77+BH78+BH79+BH80+BH81+BH87+BH82+BH86+BH83+BH85</f>
        <v>0</v>
      </c>
      <c r="BI70" s="334">
        <f>BI72+BI74+BI75+BI76+BI77+BI78+BI79+BI80+BI81+BI87+BI82+BI86+BI83+BI85</f>
        <v>0</v>
      </c>
      <c r="BJ70" s="334">
        <f>BJ72+BJ74+BJ75+BJ76+BJ77+BJ78+BJ79+BJ80+BJ81+BJ87+BJ82+BJ86+BJ83+BJ85</f>
        <v>1639.6999999999998</v>
      </c>
    </row>
    <row r="71" spans="1:62" ht="12" customHeight="1">
      <c r="A71" s="425" t="s">
        <v>415</v>
      </c>
      <c r="B71" s="253"/>
      <c r="C71" s="685" t="s">
        <v>31</v>
      </c>
      <c r="D71" s="685" t="s">
        <v>39</v>
      </c>
      <c r="E71" s="685" t="s">
        <v>52</v>
      </c>
      <c r="F71" s="685"/>
      <c r="G71" s="685"/>
      <c r="H71" s="685"/>
      <c r="I71" s="685"/>
      <c r="J71" s="685"/>
      <c r="K71" s="685"/>
      <c r="L71" s="685"/>
      <c r="M71" s="685" t="s">
        <v>87</v>
      </c>
      <c r="N71" s="685"/>
      <c r="O71" s="685"/>
      <c r="P71" s="711">
        <v>39</v>
      </c>
      <c r="Q71" s="284"/>
      <c r="R71" s="284"/>
      <c r="S71" s="284"/>
      <c r="T71" s="284"/>
      <c r="U71" s="284"/>
      <c r="V71" s="284"/>
      <c r="W71" s="685" t="s">
        <v>89</v>
      </c>
      <c r="X71" s="685" t="s">
        <v>90</v>
      </c>
      <c r="Y71" s="685" t="s">
        <v>91</v>
      </c>
      <c r="Z71" s="725" t="s">
        <v>92</v>
      </c>
      <c r="AA71" s="685" t="s">
        <v>284</v>
      </c>
      <c r="AB71" s="685" t="s">
        <v>36</v>
      </c>
      <c r="AC71" s="254"/>
      <c r="AD71" s="336"/>
      <c r="AE71" s="336"/>
      <c r="AF71" s="336"/>
      <c r="AG71" s="519"/>
      <c r="AH71" s="676"/>
      <c r="AI71" s="676"/>
      <c r="AJ71" s="676"/>
      <c r="AK71" s="519"/>
      <c r="AL71" s="676"/>
      <c r="AM71" s="676"/>
      <c r="AN71" s="676"/>
      <c r="AO71" s="520"/>
      <c r="AP71" s="522">
        <f t="shared" si="6"/>
        <v>0</v>
      </c>
      <c r="AQ71" s="258"/>
      <c r="AR71" s="309"/>
      <c r="AS71" s="258"/>
      <c r="AT71" s="309"/>
      <c r="AU71" s="259"/>
      <c r="AV71" s="260"/>
      <c r="AW71" s="337"/>
      <c r="AX71" s="260"/>
      <c r="AY71" s="337"/>
      <c r="AZ71" s="261"/>
      <c r="BA71" s="258"/>
      <c r="BB71" s="309"/>
      <c r="BC71" s="258"/>
      <c r="BD71" s="309"/>
      <c r="BE71" s="259"/>
      <c r="BF71" s="258"/>
      <c r="BG71" s="309"/>
      <c r="BH71" s="258"/>
      <c r="BI71" s="309"/>
      <c r="BJ71" s="259"/>
    </row>
    <row r="72" spans="1:62" ht="21.75" customHeight="1">
      <c r="A72" s="717" t="s">
        <v>317</v>
      </c>
      <c r="B72" s="702">
        <v>6801</v>
      </c>
      <c r="C72" s="686"/>
      <c r="D72" s="686"/>
      <c r="E72" s="686"/>
      <c r="F72" s="686"/>
      <c r="G72" s="686"/>
      <c r="H72" s="686"/>
      <c r="I72" s="686"/>
      <c r="J72" s="686"/>
      <c r="K72" s="686"/>
      <c r="L72" s="686"/>
      <c r="M72" s="686"/>
      <c r="N72" s="686"/>
      <c r="O72" s="686"/>
      <c r="P72" s="712"/>
      <c r="Q72" s="262"/>
      <c r="R72" s="262"/>
      <c r="S72" s="262"/>
      <c r="T72" s="262"/>
      <c r="U72" s="262"/>
      <c r="V72" s="262"/>
      <c r="W72" s="686"/>
      <c r="X72" s="686"/>
      <c r="Y72" s="686"/>
      <c r="Z72" s="726"/>
      <c r="AA72" s="686"/>
      <c r="AB72" s="686"/>
      <c r="AC72" s="681"/>
      <c r="AD72" s="338" t="s">
        <v>490</v>
      </c>
      <c r="AE72" s="338" t="s">
        <v>268</v>
      </c>
      <c r="AF72" s="338" t="s">
        <v>93</v>
      </c>
      <c r="AG72" s="524"/>
      <c r="AH72" s="511"/>
      <c r="AI72" s="511"/>
      <c r="AJ72" s="511"/>
      <c r="AK72" s="511"/>
      <c r="AL72" s="511"/>
      <c r="AM72" s="511"/>
      <c r="AN72" s="511"/>
      <c r="AO72" s="533">
        <f>AG72-AI72-AK72-AM72</f>
        <v>0</v>
      </c>
      <c r="AP72" s="522">
        <f t="shared" si="6"/>
        <v>0</v>
      </c>
      <c r="AQ72" s="302"/>
      <c r="AR72" s="343"/>
      <c r="AS72" s="302"/>
      <c r="AT72" s="343"/>
      <c r="AU72" s="339">
        <f>AQ72-AR72-AS72-AT72</f>
        <v>0</v>
      </c>
      <c r="AV72" s="340"/>
      <c r="AW72" s="341"/>
      <c r="AX72" s="340"/>
      <c r="AY72" s="341"/>
      <c r="AZ72" s="342">
        <f>AV72-AW72-AX72-AY72</f>
        <v>0</v>
      </c>
      <c r="BA72" s="302"/>
      <c r="BB72" s="343"/>
      <c r="BC72" s="302"/>
      <c r="BD72" s="343"/>
      <c r="BE72" s="339">
        <f>BA72-BB72-BC72-BD72</f>
        <v>0</v>
      </c>
      <c r="BF72" s="302"/>
      <c r="BG72" s="343"/>
      <c r="BH72" s="302"/>
      <c r="BI72" s="343"/>
      <c r="BJ72" s="339">
        <f>BF72-BG72-BH72-BI72</f>
        <v>0</v>
      </c>
    </row>
    <row r="73" spans="1:62" ht="21.75" customHeight="1">
      <c r="A73" s="717"/>
      <c r="B73" s="702"/>
      <c r="C73" s="686"/>
      <c r="D73" s="686"/>
      <c r="E73" s="686"/>
      <c r="F73" s="686"/>
      <c r="G73" s="686"/>
      <c r="H73" s="686"/>
      <c r="I73" s="686"/>
      <c r="J73" s="686"/>
      <c r="K73" s="686"/>
      <c r="L73" s="686"/>
      <c r="M73" s="686"/>
      <c r="N73" s="686"/>
      <c r="O73" s="686"/>
      <c r="P73" s="712"/>
      <c r="Q73" s="262"/>
      <c r="R73" s="262"/>
      <c r="S73" s="262"/>
      <c r="T73" s="262"/>
      <c r="U73" s="262"/>
      <c r="V73" s="262"/>
      <c r="W73" s="686"/>
      <c r="X73" s="686"/>
      <c r="Y73" s="686"/>
      <c r="Z73" s="726"/>
      <c r="AA73" s="686"/>
      <c r="AB73" s="686"/>
      <c r="AC73" s="681"/>
      <c r="AD73" s="338" t="s">
        <v>490</v>
      </c>
      <c r="AE73" s="338" t="s">
        <v>412</v>
      </c>
      <c r="AF73" s="338" t="s">
        <v>266</v>
      </c>
      <c r="AG73" s="524"/>
      <c r="AH73" s="511"/>
      <c r="AI73" s="511"/>
      <c r="AJ73" s="511"/>
      <c r="AK73" s="511"/>
      <c r="AL73" s="511"/>
      <c r="AM73" s="511"/>
      <c r="AN73" s="511"/>
      <c r="AO73" s="533"/>
      <c r="AP73" s="522">
        <f t="shared" si="6"/>
        <v>0</v>
      </c>
      <c r="AQ73" s="302"/>
      <c r="AR73" s="343"/>
      <c r="AS73" s="302"/>
      <c r="AT73" s="343"/>
      <c r="AU73" s="339"/>
      <c r="AV73" s="340"/>
      <c r="AW73" s="341"/>
      <c r="AX73" s="340"/>
      <c r="AY73" s="341"/>
      <c r="AZ73" s="342"/>
      <c r="BA73" s="302"/>
      <c r="BB73" s="343"/>
      <c r="BC73" s="302"/>
      <c r="BD73" s="343"/>
      <c r="BE73" s="339"/>
      <c r="BF73" s="302"/>
      <c r="BG73" s="343"/>
      <c r="BH73" s="302"/>
      <c r="BI73" s="343"/>
      <c r="BJ73" s="339"/>
    </row>
    <row r="74" spans="1:62" ht="24" customHeight="1">
      <c r="A74" s="717"/>
      <c r="B74" s="702"/>
      <c r="C74" s="686"/>
      <c r="D74" s="686"/>
      <c r="E74" s="686"/>
      <c r="F74" s="686"/>
      <c r="G74" s="686"/>
      <c r="H74" s="686"/>
      <c r="I74" s="686"/>
      <c r="J74" s="686"/>
      <c r="K74" s="686"/>
      <c r="L74" s="686"/>
      <c r="M74" s="686"/>
      <c r="N74" s="686"/>
      <c r="O74" s="686"/>
      <c r="P74" s="712"/>
      <c r="Q74" s="262"/>
      <c r="R74" s="262"/>
      <c r="S74" s="262"/>
      <c r="T74" s="262"/>
      <c r="U74" s="262"/>
      <c r="V74" s="262"/>
      <c r="W74" s="686"/>
      <c r="X74" s="686"/>
      <c r="Y74" s="686"/>
      <c r="Z74" s="726"/>
      <c r="AA74" s="686"/>
      <c r="AB74" s="686"/>
      <c r="AC74" s="681"/>
      <c r="AD74" s="338" t="s">
        <v>490</v>
      </c>
      <c r="AE74" s="338" t="s">
        <v>268</v>
      </c>
      <c r="AF74" s="338" t="s">
        <v>94</v>
      </c>
      <c r="AG74" s="524">
        <v>246.4</v>
      </c>
      <c r="AH74" s="511">
        <v>243.2</v>
      </c>
      <c r="AI74" s="511"/>
      <c r="AJ74" s="511"/>
      <c r="AK74" s="511"/>
      <c r="AL74" s="511"/>
      <c r="AM74" s="511"/>
      <c r="AN74" s="511"/>
      <c r="AO74" s="533">
        <f>AG74-AI74-AK74-AM74</f>
        <v>246.4</v>
      </c>
      <c r="AP74" s="522">
        <f t="shared" si="6"/>
        <v>243.2</v>
      </c>
      <c r="AQ74" s="302">
        <v>225</v>
      </c>
      <c r="AR74" s="343"/>
      <c r="AS74" s="302"/>
      <c r="AT74" s="343"/>
      <c r="AU74" s="339">
        <f>AQ74-AR74-AS74-AT74</f>
        <v>225</v>
      </c>
      <c r="AV74" s="340">
        <v>225</v>
      </c>
      <c r="AW74" s="341"/>
      <c r="AX74" s="340"/>
      <c r="AY74" s="341"/>
      <c r="AZ74" s="342">
        <f>AV74-AW74-AX74-AY74</f>
        <v>225</v>
      </c>
      <c r="BA74" s="302">
        <v>225</v>
      </c>
      <c r="BB74" s="343"/>
      <c r="BC74" s="302"/>
      <c r="BD74" s="343"/>
      <c r="BE74" s="339">
        <f>BA74-BB74-BC74-BD74</f>
        <v>225</v>
      </c>
      <c r="BF74" s="302">
        <v>225</v>
      </c>
      <c r="BG74" s="343"/>
      <c r="BH74" s="302"/>
      <c r="BI74" s="343"/>
      <c r="BJ74" s="339">
        <f>BF74-BG74-BH74-BI74</f>
        <v>225</v>
      </c>
    </row>
    <row r="75" spans="1:62" ht="24.75" customHeight="1">
      <c r="A75" s="717"/>
      <c r="B75" s="702"/>
      <c r="C75" s="686"/>
      <c r="D75" s="686"/>
      <c r="E75" s="686"/>
      <c r="F75" s="686"/>
      <c r="G75" s="686"/>
      <c r="H75" s="686"/>
      <c r="I75" s="686"/>
      <c r="J75" s="686"/>
      <c r="K75" s="686"/>
      <c r="L75" s="686"/>
      <c r="M75" s="686"/>
      <c r="N75" s="686"/>
      <c r="O75" s="686"/>
      <c r="P75" s="712"/>
      <c r="Q75" s="262"/>
      <c r="R75" s="262"/>
      <c r="S75" s="262"/>
      <c r="T75" s="262"/>
      <c r="U75" s="262"/>
      <c r="V75" s="262"/>
      <c r="W75" s="686"/>
      <c r="X75" s="686"/>
      <c r="Y75" s="686"/>
      <c r="Z75" s="726"/>
      <c r="AA75" s="686"/>
      <c r="AB75" s="686"/>
      <c r="AC75" s="681"/>
      <c r="AD75" s="338" t="s">
        <v>490</v>
      </c>
      <c r="AE75" s="338" t="s">
        <v>268</v>
      </c>
      <c r="AF75" s="338" t="s">
        <v>272</v>
      </c>
      <c r="AG75" s="524">
        <v>147.1</v>
      </c>
      <c r="AH75" s="511">
        <v>147.1</v>
      </c>
      <c r="AI75" s="511"/>
      <c r="AJ75" s="511"/>
      <c r="AK75" s="511"/>
      <c r="AL75" s="511"/>
      <c r="AM75" s="511"/>
      <c r="AN75" s="511"/>
      <c r="AO75" s="533">
        <f>AG75-AI75-AK75-AM75</f>
        <v>147.1</v>
      </c>
      <c r="AP75" s="522">
        <f t="shared" si="6"/>
        <v>147.1</v>
      </c>
      <c r="AQ75" s="302">
        <v>187.8</v>
      </c>
      <c r="AR75" s="343"/>
      <c r="AS75" s="302"/>
      <c r="AT75" s="343"/>
      <c r="AU75" s="339">
        <f>AQ75-AR75-AS75-AT75</f>
        <v>187.8</v>
      </c>
      <c r="AV75" s="340">
        <v>187.8</v>
      </c>
      <c r="AW75" s="341"/>
      <c r="AX75" s="340"/>
      <c r="AY75" s="341"/>
      <c r="AZ75" s="342">
        <f>AV75-AW75-AX75-AY75</f>
        <v>187.8</v>
      </c>
      <c r="BA75" s="302">
        <v>187.8</v>
      </c>
      <c r="BB75" s="343"/>
      <c r="BC75" s="302"/>
      <c r="BD75" s="343"/>
      <c r="BE75" s="339">
        <f>BA75-BB75-BC75-BD75</f>
        <v>187.8</v>
      </c>
      <c r="BF75" s="302">
        <v>187.8</v>
      </c>
      <c r="BG75" s="343"/>
      <c r="BH75" s="302"/>
      <c r="BI75" s="343"/>
      <c r="BJ75" s="339">
        <f>BF75-BG75-BH75-BI75</f>
        <v>187.8</v>
      </c>
    </row>
    <row r="76" spans="1:62" ht="19.5" customHeight="1">
      <c r="A76" s="717"/>
      <c r="B76" s="702"/>
      <c r="C76" s="686"/>
      <c r="D76" s="686"/>
      <c r="E76" s="686"/>
      <c r="F76" s="686"/>
      <c r="G76" s="686"/>
      <c r="H76" s="686"/>
      <c r="I76" s="686"/>
      <c r="J76" s="686"/>
      <c r="K76" s="686"/>
      <c r="L76" s="686"/>
      <c r="M76" s="686"/>
      <c r="N76" s="686"/>
      <c r="O76" s="686"/>
      <c r="P76" s="712"/>
      <c r="Q76" s="262"/>
      <c r="R76" s="262"/>
      <c r="S76" s="262"/>
      <c r="T76" s="262"/>
      <c r="U76" s="262"/>
      <c r="V76" s="262"/>
      <c r="W76" s="686"/>
      <c r="X76" s="686"/>
      <c r="Y76" s="686"/>
      <c r="Z76" s="726"/>
      <c r="AA76" s="686"/>
      <c r="AB76" s="686"/>
      <c r="AC76" s="681"/>
      <c r="AD76" s="338" t="s">
        <v>490</v>
      </c>
      <c r="AE76" s="338" t="s">
        <v>268</v>
      </c>
      <c r="AF76" s="338" t="s">
        <v>269</v>
      </c>
      <c r="AG76" s="524">
        <v>10.5</v>
      </c>
      <c r="AH76" s="511">
        <v>1.7</v>
      </c>
      <c r="AI76" s="511"/>
      <c r="AJ76" s="511"/>
      <c r="AK76" s="511"/>
      <c r="AL76" s="511"/>
      <c r="AM76" s="511"/>
      <c r="AN76" s="511"/>
      <c r="AO76" s="533">
        <f>AG76-AI76-AK76-AM76</f>
        <v>10.5</v>
      </c>
      <c r="AP76" s="522">
        <f t="shared" si="6"/>
        <v>1.7</v>
      </c>
      <c r="AQ76" s="302">
        <v>25.2</v>
      </c>
      <c r="AR76" s="343"/>
      <c r="AS76" s="302"/>
      <c r="AT76" s="343"/>
      <c r="AU76" s="339">
        <f>AQ76-AR76-AS76-AT76</f>
        <v>25.2</v>
      </c>
      <c r="AV76" s="340">
        <v>25.2</v>
      </c>
      <c r="AW76" s="341"/>
      <c r="AX76" s="340"/>
      <c r="AY76" s="341"/>
      <c r="AZ76" s="342">
        <f>AV76-AW76-AX76-AY76</f>
        <v>25.2</v>
      </c>
      <c r="BA76" s="302">
        <v>25.2</v>
      </c>
      <c r="BB76" s="343"/>
      <c r="BC76" s="302"/>
      <c r="BD76" s="343"/>
      <c r="BE76" s="339">
        <f>BA76-BB76-BC76-BD76</f>
        <v>25.2</v>
      </c>
      <c r="BF76" s="302">
        <v>25.2</v>
      </c>
      <c r="BG76" s="343"/>
      <c r="BH76" s="302"/>
      <c r="BI76" s="343"/>
      <c r="BJ76" s="339">
        <f>BF76-BG76-BH76-BI76</f>
        <v>25.2</v>
      </c>
    </row>
    <row r="77" spans="1:62" ht="12.75" hidden="1" customHeight="1">
      <c r="A77" s="717"/>
      <c r="B77" s="702"/>
      <c r="C77" s="686"/>
      <c r="D77" s="686"/>
      <c r="E77" s="686"/>
      <c r="F77" s="686"/>
      <c r="G77" s="686"/>
      <c r="H77" s="686"/>
      <c r="I77" s="686"/>
      <c r="J77" s="686"/>
      <c r="K77" s="686"/>
      <c r="L77" s="686"/>
      <c r="M77" s="686"/>
      <c r="N77" s="686"/>
      <c r="O77" s="686"/>
      <c r="P77" s="712"/>
      <c r="Q77" s="262"/>
      <c r="R77" s="262"/>
      <c r="S77" s="262"/>
      <c r="T77" s="262"/>
      <c r="U77" s="262"/>
      <c r="V77" s="262"/>
      <c r="W77" s="686"/>
      <c r="X77" s="686"/>
      <c r="Y77" s="686"/>
      <c r="Z77" s="726"/>
      <c r="AA77" s="686"/>
      <c r="AB77" s="686"/>
      <c r="AC77" s="681"/>
      <c r="AD77" s="265"/>
      <c r="AE77" s="265"/>
      <c r="AF77" s="265"/>
      <c r="AG77" s="524"/>
      <c r="AH77" s="511"/>
      <c r="AI77" s="511"/>
      <c r="AJ77" s="511"/>
      <c r="AK77" s="511"/>
      <c r="AL77" s="511"/>
      <c r="AM77" s="511"/>
      <c r="AN77" s="511"/>
      <c r="AO77" s="533"/>
      <c r="AP77" s="522">
        <f t="shared" si="6"/>
        <v>0</v>
      </c>
      <c r="AQ77" s="344"/>
      <c r="AR77" s="344"/>
      <c r="AS77" s="344"/>
      <c r="AT77" s="343"/>
      <c r="AU77" s="339"/>
      <c r="AV77" s="589"/>
      <c r="AW77" s="589"/>
      <c r="AX77" s="589"/>
      <c r="AY77" s="341"/>
      <c r="AZ77" s="342"/>
      <c r="BA77" s="344"/>
      <c r="BB77" s="344"/>
      <c r="BC77" s="344"/>
      <c r="BD77" s="343"/>
      <c r="BE77" s="339"/>
      <c r="BF77" s="344"/>
      <c r="BG77" s="344"/>
      <c r="BH77" s="344"/>
      <c r="BI77" s="343"/>
      <c r="BJ77" s="339"/>
    </row>
    <row r="78" spans="1:62" ht="34.5" hidden="1" customHeight="1">
      <c r="A78" s="717"/>
      <c r="B78" s="702"/>
      <c r="C78" s="686"/>
      <c r="D78" s="686"/>
      <c r="E78" s="686"/>
      <c r="F78" s="686"/>
      <c r="G78" s="686"/>
      <c r="H78" s="686"/>
      <c r="I78" s="686"/>
      <c r="J78" s="686"/>
      <c r="K78" s="686"/>
      <c r="L78" s="686"/>
      <c r="M78" s="686"/>
      <c r="N78" s="686"/>
      <c r="O78" s="686"/>
      <c r="P78" s="712"/>
      <c r="Q78" s="262"/>
      <c r="R78" s="262"/>
      <c r="S78" s="262"/>
      <c r="T78" s="262"/>
      <c r="U78" s="262"/>
      <c r="V78" s="262"/>
      <c r="W78" s="686"/>
      <c r="X78" s="686"/>
      <c r="Y78" s="686"/>
      <c r="Z78" s="726"/>
      <c r="AA78" s="686"/>
      <c r="AB78" s="686"/>
      <c r="AC78" s="681"/>
      <c r="AD78" s="265"/>
      <c r="AE78" s="265"/>
      <c r="AF78" s="265"/>
      <c r="AG78" s="524"/>
      <c r="AH78" s="511"/>
      <c r="AI78" s="511"/>
      <c r="AJ78" s="511"/>
      <c r="AK78" s="511"/>
      <c r="AL78" s="511"/>
      <c r="AM78" s="511"/>
      <c r="AN78" s="511"/>
      <c r="AO78" s="533"/>
      <c r="AP78" s="522">
        <f t="shared" si="6"/>
        <v>0</v>
      </c>
      <c r="AQ78" s="344"/>
      <c r="AR78" s="344"/>
      <c r="AS78" s="344"/>
      <c r="AT78" s="343"/>
      <c r="AU78" s="339"/>
      <c r="AV78" s="589"/>
      <c r="AW78" s="589"/>
      <c r="AX78" s="589"/>
      <c r="AY78" s="341"/>
      <c r="AZ78" s="342"/>
      <c r="BA78" s="344"/>
      <c r="BB78" s="344"/>
      <c r="BC78" s="344"/>
      <c r="BD78" s="343"/>
      <c r="BE78" s="339"/>
      <c r="BF78" s="344"/>
      <c r="BG78" s="344"/>
      <c r="BH78" s="344"/>
      <c r="BI78" s="343"/>
      <c r="BJ78" s="339"/>
    </row>
    <row r="79" spans="1:62" ht="34.5" hidden="1" customHeight="1">
      <c r="A79" s="689"/>
      <c r="B79" s="703"/>
      <c r="C79" s="687"/>
      <c r="D79" s="687"/>
      <c r="E79" s="687"/>
      <c r="F79" s="687"/>
      <c r="G79" s="687"/>
      <c r="H79" s="687"/>
      <c r="I79" s="687"/>
      <c r="J79" s="687"/>
      <c r="K79" s="687"/>
      <c r="L79" s="687"/>
      <c r="M79" s="687"/>
      <c r="N79" s="687"/>
      <c r="O79" s="687"/>
      <c r="P79" s="713"/>
      <c r="Q79" s="262"/>
      <c r="R79" s="262"/>
      <c r="S79" s="262"/>
      <c r="T79" s="262"/>
      <c r="U79" s="262"/>
      <c r="V79" s="262"/>
      <c r="W79" s="687"/>
      <c r="X79" s="687"/>
      <c r="Y79" s="687"/>
      <c r="Z79" s="845"/>
      <c r="AA79" s="687"/>
      <c r="AB79" s="687"/>
      <c r="AC79" s="682"/>
      <c r="AD79" s="265"/>
      <c r="AE79" s="265"/>
      <c r="AF79" s="265"/>
      <c r="AG79" s="524"/>
      <c r="AH79" s="511"/>
      <c r="AI79" s="511"/>
      <c r="AJ79" s="511"/>
      <c r="AK79" s="511"/>
      <c r="AL79" s="511"/>
      <c r="AM79" s="511"/>
      <c r="AN79" s="511"/>
      <c r="AO79" s="533"/>
      <c r="AP79" s="522">
        <f t="shared" si="6"/>
        <v>0</v>
      </c>
      <c r="AQ79" s="344"/>
      <c r="AR79" s="344"/>
      <c r="AS79" s="344"/>
      <c r="AT79" s="343"/>
      <c r="AU79" s="339"/>
      <c r="AV79" s="589"/>
      <c r="AW79" s="589"/>
      <c r="AX79" s="589"/>
      <c r="AY79" s="341"/>
      <c r="AZ79" s="342"/>
      <c r="BA79" s="344"/>
      <c r="BB79" s="344"/>
      <c r="BC79" s="344"/>
      <c r="BD79" s="343"/>
      <c r="BE79" s="339"/>
      <c r="BF79" s="344"/>
      <c r="BG79" s="344"/>
      <c r="BH79" s="344"/>
      <c r="BI79" s="343"/>
      <c r="BJ79" s="339"/>
    </row>
    <row r="80" spans="1:62" ht="43.5" customHeight="1">
      <c r="A80" s="688" t="s">
        <v>318</v>
      </c>
      <c r="B80" s="701">
        <v>6802</v>
      </c>
      <c r="C80" s="690" t="s">
        <v>146</v>
      </c>
      <c r="D80" s="572" t="s">
        <v>147</v>
      </c>
      <c r="E80" s="567" t="s">
        <v>148</v>
      </c>
      <c r="F80" s="705"/>
      <c r="G80" s="275"/>
      <c r="H80" s="275"/>
      <c r="I80" s="275"/>
      <c r="J80" s="275"/>
      <c r="K80" s="275"/>
      <c r="L80" s="275"/>
      <c r="M80" s="705"/>
      <c r="N80" s="275"/>
      <c r="O80" s="275"/>
      <c r="P80" s="285"/>
      <c r="Q80" s="275"/>
      <c r="R80" s="275"/>
      <c r="S80" s="275"/>
      <c r="T80" s="275"/>
      <c r="U80" s="275"/>
      <c r="V80" s="275"/>
      <c r="W80" s="690" t="s">
        <v>149</v>
      </c>
      <c r="X80" s="567" t="s">
        <v>150</v>
      </c>
      <c r="Y80" s="567" t="s">
        <v>151</v>
      </c>
      <c r="Z80" s="863"/>
      <c r="AA80" s="863"/>
      <c r="AB80" s="863"/>
      <c r="AC80" s="863"/>
      <c r="AD80" s="280" t="s">
        <v>490</v>
      </c>
      <c r="AE80" s="338" t="s">
        <v>268</v>
      </c>
      <c r="AF80" s="338" t="s">
        <v>95</v>
      </c>
      <c r="AG80" s="524">
        <v>816</v>
      </c>
      <c r="AH80" s="511">
        <v>815.8</v>
      </c>
      <c r="AI80" s="511"/>
      <c r="AJ80" s="511"/>
      <c r="AK80" s="511"/>
      <c r="AL80" s="511"/>
      <c r="AM80" s="511"/>
      <c r="AN80" s="511"/>
      <c r="AO80" s="533">
        <f>AG80-AI80-AK80-AM80</f>
        <v>816</v>
      </c>
      <c r="AP80" s="522">
        <f t="shared" si="6"/>
        <v>815.8</v>
      </c>
      <c r="AQ80" s="302">
        <v>745.1</v>
      </c>
      <c r="AR80" s="343"/>
      <c r="AS80" s="302"/>
      <c r="AT80" s="343"/>
      <c r="AU80" s="339">
        <f>AQ80-AR80-AS80-AT80</f>
        <v>745.1</v>
      </c>
      <c r="AV80" s="340">
        <v>745.1</v>
      </c>
      <c r="AW80" s="341"/>
      <c r="AX80" s="340"/>
      <c r="AY80" s="341"/>
      <c r="AZ80" s="342">
        <f>AV80-AW80-AX80-AY80</f>
        <v>745.1</v>
      </c>
      <c r="BA80" s="302">
        <v>745.1</v>
      </c>
      <c r="BB80" s="343"/>
      <c r="BC80" s="302"/>
      <c r="BD80" s="343"/>
      <c r="BE80" s="339">
        <f>BA80-BB80-BC80-BD80</f>
        <v>745.1</v>
      </c>
      <c r="BF80" s="302">
        <v>745.1</v>
      </c>
      <c r="BG80" s="343"/>
      <c r="BH80" s="302"/>
      <c r="BI80" s="343"/>
      <c r="BJ80" s="339">
        <f>BF80-BG80-BH80-BI80</f>
        <v>745.1</v>
      </c>
    </row>
    <row r="81" spans="1:62" ht="58.5" customHeight="1">
      <c r="A81" s="689"/>
      <c r="B81" s="703"/>
      <c r="C81" s="691"/>
      <c r="D81" s="471"/>
      <c r="E81" s="473"/>
      <c r="F81" s="705"/>
      <c r="G81" s="275"/>
      <c r="H81" s="275"/>
      <c r="I81" s="275"/>
      <c r="J81" s="275"/>
      <c r="K81" s="275"/>
      <c r="L81" s="275"/>
      <c r="M81" s="705"/>
      <c r="N81" s="275"/>
      <c r="O81" s="275"/>
      <c r="P81" s="285"/>
      <c r="Q81" s="275"/>
      <c r="R81" s="275"/>
      <c r="S81" s="275"/>
      <c r="T81" s="275"/>
      <c r="U81" s="275"/>
      <c r="V81" s="275"/>
      <c r="W81" s="691"/>
      <c r="X81" s="473"/>
      <c r="Y81" s="473"/>
      <c r="Z81" s="716"/>
      <c r="AA81" s="716"/>
      <c r="AB81" s="716"/>
      <c r="AC81" s="716"/>
      <c r="AD81" s="338" t="s">
        <v>490</v>
      </c>
      <c r="AE81" s="338" t="s">
        <v>412</v>
      </c>
      <c r="AF81" s="338" t="s">
        <v>266</v>
      </c>
      <c r="AG81" s="524"/>
      <c r="AH81" s="535"/>
      <c r="AI81" s="535"/>
      <c r="AJ81" s="535"/>
      <c r="AK81" s="535"/>
      <c r="AL81" s="511"/>
      <c r="AM81" s="511"/>
      <c r="AN81" s="511"/>
      <c r="AO81" s="533"/>
      <c r="AP81" s="522">
        <f t="shared" si="6"/>
        <v>0</v>
      </c>
      <c r="AQ81" s="344"/>
      <c r="AR81" s="344"/>
      <c r="AS81" s="344"/>
      <c r="AT81" s="343"/>
      <c r="AU81" s="339"/>
      <c r="AV81" s="589"/>
      <c r="AW81" s="589"/>
      <c r="AX81" s="589"/>
      <c r="AY81" s="341"/>
      <c r="AZ81" s="342"/>
      <c r="BA81" s="344"/>
      <c r="BB81" s="344"/>
      <c r="BC81" s="344"/>
      <c r="BD81" s="343"/>
      <c r="BE81" s="339"/>
      <c r="BF81" s="344"/>
      <c r="BG81" s="344"/>
      <c r="BH81" s="344"/>
      <c r="BI81" s="343"/>
      <c r="BJ81" s="339"/>
    </row>
    <row r="82" spans="1:62" ht="34.5" customHeight="1">
      <c r="A82" s="698" t="s">
        <v>503</v>
      </c>
      <c r="B82" s="701">
        <v>6808</v>
      </c>
      <c r="C82" s="690" t="s">
        <v>31</v>
      </c>
      <c r="D82" s="567" t="s">
        <v>259</v>
      </c>
      <c r="E82" s="690" t="s">
        <v>122</v>
      </c>
      <c r="F82" s="567"/>
      <c r="G82" s="567"/>
      <c r="H82" s="567"/>
      <c r="I82" s="567"/>
      <c r="J82" s="567"/>
      <c r="K82" s="567"/>
      <c r="L82" s="567"/>
      <c r="M82" s="567" t="s">
        <v>87</v>
      </c>
      <c r="N82" s="567"/>
      <c r="O82" s="567"/>
      <c r="P82" s="568">
        <v>39</v>
      </c>
      <c r="Q82" s="318"/>
      <c r="R82" s="318"/>
      <c r="S82" s="318"/>
      <c r="T82" s="318"/>
      <c r="U82" s="318"/>
      <c r="V82" s="318"/>
      <c r="W82" s="690" t="s">
        <v>432</v>
      </c>
      <c r="X82" s="690" t="s">
        <v>132</v>
      </c>
      <c r="Y82" s="564" t="s">
        <v>214</v>
      </c>
      <c r="Z82" s="346"/>
      <c r="AA82" s="262"/>
      <c r="AB82" s="264"/>
      <c r="AC82" s="290"/>
      <c r="AD82" s="265" t="s">
        <v>491</v>
      </c>
      <c r="AE82" s="265" t="s">
        <v>271</v>
      </c>
      <c r="AF82" s="265" t="s">
        <v>266</v>
      </c>
      <c r="AG82" s="524">
        <v>336.5</v>
      </c>
      <c r="AH82" s="535">
        <v>319.8</v>
      </c>
      <c r="AI82" s="535"/>
      <c r="AJ82" s="535"/>
      <c r="AK82" s="535"/>
      <c r="AL82" s="511"/>
      <c r="AM82" s="511"/>
      <c r="AN82" s="511"/>
      <c r="AO82" s="533">
        <f t="shared" ref="AO82:AO87" si="23">AG82-AI82-AK82-AM82</f>
        <v>336.5</v>
      </c>
      <c r="AP82" s="522">
        <f t="shared" si="6"/>
        <v>319.8</v>
      </c>
      <c r="AQ82" s="344">
        <v>346.8</v>
      </c>
      <c r="AR82" s="344"/>
      <c r="AS82" s="344"/>
      <c r="AT82" s="343"/>
      <c r="AU82" s="339">
        <f>AQ82-AR82-AS82-AT82</f>
        <v>346.8</v>
      </c>
      <c r="AV82" s="589">
        <v>346.8</v>
      </c>
      <c r="AW82" s="589"/>
      <c r="AX82" s="589"/>
      <c r="AY82" s="341"/>
      <c r="AZ82" s="342">
        <f>AV82-AW82-AX82-AY82</f>
        <v>346.8</v>
      </c>
      <c r="BA82" s="344">
        <v>346.8</v>
      </c>
      <c r="BB82" s="344"/>
      <c r="BC82" s="344"/>
      <c r="BD82" s="343"/>
      <c r="BE82" s="339">
        <f>BA82-BB82-BC82-BD82</f>
        <v>346.8</v>
      </c>
      <c r="BF82" s="344">
        <v>346.8</v>
      </c>
      <c r="BG82" s="344"/>
      <c r="BH82" s="344"/>
      <c r="BI82" s="343"/>
      <c r="BJ82" s="339">
        <f>BF82-BG82-BH82-BI82</f>
        <v>346.8</v>
      </c>
    </row>
    <row r="83" spans="1:62" ht="12.75">
      <c r="A83" s="699"/>
      <c r="B83" s="702"/>
      <c r="C83" s="692"/>
      <c r="D83" s="262"/>
      <c r="E83" s="692"/>
      <c r="F83" s="262"/>
      <c r="G83" s="262"/>
      <c r="H83" s="262"/>
      <c r="I83" s="262"/>
      <c r="J83" s="262"/>
      <c r="K83" s="262"/>
      <c r="L83" s="262"/>
      <c r="M83" s="262"/>
      <c r="N83" s="262"/>
      <c r="O83" s="262"/>
      <c r="P83" s="263"/>
      <c r="Q83" s="262"/>
      <c r="R83" s="262"/>
      <c r="S83" s="262"/>
      <c r="T83" s="262"/>
      <c r="U83" s="262"/>
      <c r="V83" s="262"/>
      <c r="W83" s="692"/>
      <c r="X83" s="692"/>
      <c r="Y83" s="289"/>
      <c r="Z83" s="346"/>
      <c r="AA83" s="262"/>
      <c r="AB83" s="264"/>
      <c r="AC83" s="290"/>
      <c r="AD83" s="265" t="s">
        <v>491</v>
      </c>
      <c r="AE83" s="265" t="s">
        <v>270</v>
      </c>
      <c r="AF83" s="265" t="s">
        <v>269</v>
      </c>
      <c r="AG83" s="524">
        <v>4.7</v>
      </c>
      <c r="AH83" s="535">
        <v>4.7</v>
      </c>
      <c r="AI83" s="535"/>
      <c r="AJ83" s="535"/>
      <c r="AK83" s="535"/>
      <c r="AL83" s="511"/>
      <c r="AM83" s="511"/>
      <c r="AN83" s="511"/>
      <c r="AO83" s="533">
        <f t="shared" si="23"/>
        <v>4.7</v>
      </c>
      <c r="AP83" s="522">
        <f t="shared" si="6"/>
        <v>4.7</v>
      </c>
      <c r="AQ83" s="344">
        <v>5</v>
      </c>
      <c r="AR83" s="344"/>
      <c r="AS83" s="344"/>
      <c r="AT83" s="343"/>
      <c r="AU83" s="339">
        <f>AQ83-AR83-AS83-AT83</f>
        <v>5</v>
      </c>
      <c r="AV83" s="589">
        <v>5</v>
      </c>
      <c r="AW83" s="589"/>
      <c r="AX83" s="589"/>
      <c r="AY83" s="341"/>
      <c r="AZ83" s="342">
        <f>AV83-AW83-AX83-AY83</f>
        <v>5</v>
      </c>
      <c r="BA83" s="344">
        <v>5</v>
      </c>
      <c r="BB83" s="344"/>
      <c r="BC83" s="344"/>
      <c r="BD83" s="343"/>
      <c r="BE83" s="339">
        <f>BA83-BB83-BC83-BD83</f>
        <v>5</v>
      </c>
      <c r="BF83" s="344">
        <v>5</v>
      </c>
      <c r="BG83" s="344"/>
      <c r="BH83" s="344"/>
      <c r="BI83" s="343"/>
      <c r="BJ83" s="339">
        <f>BF83-BG83-BH83-BI83</f>
        <v>5</v>
      </c>
    </row>
    <row r="84" spans="1:62" ht="12.75">
      <c r="A84" s="699"/>
      <c r="B84" s="702"/>
      <c r="C84" s="692"/>
      <c r="D84" s="262"/>
      <c r="E84" s="692"/>
      <c r="F84" s="262"/>
      <c r="G84" s="262"/>
      <c r="H84" s="262"/>
      <c r="I84" s="262"/>
      <c r="J84" s="262"/>
      <c r="K84" s="262"/>
      <c r="L84" s="262"/>
      <c r="M84" s="262"/>
      <c r="N84" s="262"/>
      <c r="O84" s="262"/>
      <c r="P84" s="263"/>
      <c r="Q84" s="262"/>
      <c r="R84" s="262"/>
      <c r="S84" s="262"/>
      <c r="T84" s="262"/>
      <c r="U84" s="262"/>
      <c r="V84" s="262"/>
      <c r="W84" s="692"/>
      <c r="X84" s="692"/>
      <c r="Y84" s="289"/>
      <c r="Z84" s="346"/>
      <c r="AA84" s="262"/>
      <c r="AB84" s="264"/>
      <c r="AC84" s="290"/>
      <c r="AD84" s="265" t="s">
        <v>491</v>
      </c>
      <c r="AE84" s="265" t="s">
        <v>270</v>
      </c>
      <c r="AF84" s="265" t="s">
        <v>325</v>
      </c>
      <c r="AG84" s="524">
        <v>59.8</v>
      </c>
      <c r="AH84" s="535">
        <v>59.8</v>
      </c>
      <c r="AI84" s="535"/>
      <c r="AJ84" s="535"/>
      <c r="AK84" s="535"/>
      <c r="AL84" s="511"/>
      <c r="AM84" s="511"/>
      <c r="AN84" s="511"/>
      <c r="AO84" s="533">
        <f t="shared" si="23"/>
        <v>59.8</v>
      </c>
      <c r="AP84" s="522">
        <f t="shared" si="6"/>
        <v>59.8</v>
      </c>
      <c r="AQ84" s="344"/>
      <c r="AR84" s="344"/>
      <c r="AS84" s="344"/>
      <c r="AT84" s="343"/>
      <c r="AU84" s="339"/>
      <c r="AV84" s="589"/>
      <c r="AW84" s="589"/>
      <c r="AX84" s="589"/>
      <c r="AY84" s="341"/>
      <c r="AZ84" s="342"/>
      <c r="BA84" s="344"/>
      <c r="BB84" s="344"/>
      <c r="BC84" s="344"/>
      <c r="BD84" s="343"/>
      <c r="BE84" s="339"/>
      <c r="BF84" s="344"/>
      <c r="BG84" s="344"/>
      <c r="BH84" s="344"/>
      <c r="BI84" s="343"/>
      <c r="BJ84" s="339"/>
    </row>
    <row r="85" spans="1:62" ht="12.75">
      <c r="A85" s="699"/>
      <c r="B85" s="702"/>
      <c r="C85" s="692"/>
      <c r="D85" s="262"/>
      <c r="E85" s="692"/>
      <c r="F85" s="262"/>
      <c r="G85" s="262"/>
      <c r="H85" s="262"/>
      <c r="I85" s="262"/>
      <c r="J85" s="262"/>
      <c r="K85" s="262"/>
      <c r="L85" s="262"/>
      <c r="M85" s="262"/>
      <c r="N85" s="262"/>
      <c r="O85" s="262"/>
      <c r="P85" s="263"/>
      <c r="Q85" s="262"/>
      <c r="R85" s="262"/>
      <c r="S85" s="262"/>
      <c r="T85" s="262"/>
      <c r="U85" s="262"/>
      <c r="V85" s="262"/>
      <c r="W85" s="692"/>
      <c r="X85" s="692"/>
      <c r="Y85" s="289"/>
      <c r="Z85" s="346"/>
      <c r="AA85" s="262"/>
      <c r="AB85" s="264"/>
      <c r="AC85" s="290"/>
      <c r="AD85" s="265" t="s">
        <v>491</v>
      </c>
      <c r="AE85" s="265" t="s">
        <v>270</v>
      </c>
      <c r="AF85" s="265" t="s">
        <v>246</v>
      </c>
      <c r="AG85" s="524">
        <v>0</v>
      </c>
      <c r="AH85" s="535"/>
      <c r="AI85" s="535"/>
      <c r="AJ85" s="535"/>
      <c r="AK85" s="535"/>
      <c r="AL85" s="511"/>
      <c r="AM85" s="511"/>
      <c r="AN85" s="511"/>
      <c r="AO85" s="533">
        <f t="shared" si="23"/>
        <v>0</v>
      </c>
      <c r="AP85" s="522">
        <f t="shared" si="6"/>
        <v>0</v>
      </c>
      <c r="AQ85" s="344">
        <v>0</v>
      </c>
      <c r="AR85" s="344"/>
      <c r="AS85" s="344"/>
      <c r="AT85" s="343"/>
      <c r="AU85" s="339">
        <f>AQ85-AR85-AS85-AT85</f>
        <v>0</v>
      </c>
      <c r="AV85" s="589">
        <v>0</v>
      </c>
      <c r="AW85" s="589"/>
      <c r="AX85" s="589"/>
      <c r="AY85" s="341"/>
      <c r="AZ85" s="342">
        <f>AV85-AW85-AX85-AY85</f>
        <v>0</v>
      </c>
      <c r="BA85" s="344">
        <v>0</v>
      </c>
      <c r="BB85" s="344"/>
      <c r="BC85" s="344"/>
      <c r="BD85" s="343"/>
      <c r="BE85" s="339">
        <f>BA85-BB85-BC85-BD85</f>
        <v>0</v>
      </c>
      <c r="BF85" s="344">
        <v>0</v>
      </c>
      <c r="BG85" s="344"/>
      <c r="BH85" s="344"/>
      <c r="BI85" s="343"/>
      <c r="BJ85" s="339">
        <f>BF85-BG85-BH85-BI85</f>
        <v>0</v>
      </c>
    </row>
    <row r="86" spans="1:62" ht="55.5" customHeight="1">
      <c r="A86" s="700"/>
      <c r="B86" s="703"/>
      <c r="C86" s="692"/>
      <c r="D86" s="262"/>
      <c r="E86" s="691"/>
      <c r="F86" s="262"/>
      <c r="G86" s="262"/>
      <c r="H86" s="262"/>
      <c r="I86" s="262"/>
      <c r="J86" s="262"/>
      <c r="K86" s="262"/>
      <c r="L86" s="262"/>
      <c r="M86" s="262"/>
      <c r="N86" s="262"/>
      <c r="O86" s="262"/>
      <c r="P86" s="263"/>
      <c r="Q86" s="262"/>
      <c r="R86" s="262"/>
      <c r="S86" s="262"/>
      <c r="T86" s="262"/>
      <c r="U86" s="262"/>
      <c r="V86" s="262"/>
      <c r="W86" s="692"/>
      <c r="X86" s="691"/>
      <c r="Y86" s="262"/>
      <c r="Z86" s="346"/>
      <c r="AA86" s="262"/>
      <c r="AB86" s="264"/>
      <c r="AC86" s="290"/>
      <c r="AD86" s="265" t="s">
        <v>491</v>
      </c>
      <c r="AE86" s="265" t="s">
        <v>271</v>
      </c>
      <c r="AF86" s="265" t="s">
        <v>94</v>
      </c>
      <c r="AG86" s="524">
        <v>101.6</v>
      </c>
      <c r="AH86" s="535">
        <v>96.7</v>
      </c>
      <c r="AI86" s="535"/>
      <c r="AJ86" s="535"/>
      <c r="AK86" s="535"/>
      <c r="AL86" s="511"/>
      <c r="AM86" s="511"/>
      <c r="AN86" s="511"/>
      <c r="AO86" s="533">
        <f t="shared" si="23"/>
        <v>101.6</v>
      </c>
      <c r="AP86" s="522">
        <f t="shared" si="6"/>
        <v>96.7</v>
      </c>
      <c r="AQ86" s="344">
        <v>104.8</v>
      </c>
      <c r="AR86" s="344"/>
      <c r="AS86" s="344"/>
      <c r="AT86" s="343"/>
      <c r="AU86" s="339">
        <f>AQ86-AR86-AS86-AT86</f>
        <v>104.8</v>
      </c>
      <c r="AV86" s="589">
        <v>104.8</v>
      </c>
      <c r="AW86" s="589"/>
      <c r="AX86" s="589"/>
      <c r="AY86" s="341"/>
      <c r="AZ86" s="342">
        <f>AV86-AW86-AX86-AY86</f>
        <v>104.8</v>
      </c>
      <c r="BA86" s="344">
        <v>104.8</v>
      </c>
      <c r="BB86" s="344"/>
      <c r="BC86" s="344"/>
      <c r="BD86" s="343"/>
      <c r="BE86" s="339">
        <f>BA86-BB86-BC86-BD86</f>
        <v>104.8</v>
      </c>
      <c r="BF86" s="344">
        <v>104.8</v>
      </c>
      <c r="BG86" s="344"/>
      <c r="BH86" s="344"/>
      <c r="BI86" s="343"/>
      <c r="BJ86" s="339">
        <f>BF86-BG86-BH86-BI86</f>
        <v>104.8</v>
      </c>
    </row>
    <row r="87" spans="1:62" ht="117.75" hidden="1" customHeight="1">
      <c r="A87" s="426" t="s">
        <v>443</v>
      </c>
      <c r="B87" s="274">
        <v>6813</v>
      </c>
      <c r="C87" s="691"/>
      <c r="D87" s="262"/>
      <c r="E87" s="262"/>
      <c r="F87" s="262"/>
      <c r="G87" s="262"/>
      <c r="H87" s="262"/>
      <c r="I87" s="262"/>
      <c r="J87" s="262"/>
      <c r="K87" s="262"/>
      <c r="L87" s="262"/>
      <c r="M87" s="262"/>
      <c r="N87" s="262"/>
      <c r="O87" s="262"/>
      <c r="P87" s="263"/>
      <c r="Q87" s="262"/>
      <c r="R87" s="262"/>
      <c r="S87" s="262"/>
      <c r="T87" s="262"/>
      <c r="U87" s="262"/>
      <c r="V87" s="262"/>
      <c r="W87" s="691"/>
      <c r="X87" s="262"/>
      <c r="Y87" s="262"/>
      <c r="Z87" s="275" t="s">
        <v>102</v>
      </c>
      <c r="AA87" s="275" t="s">
        <v>284</v>
      </c>
      <c r="AB87" s="275" t="s">
        <v>36</v>
      </c>
      <c r="AC87" s="324"/>
      <c r="AD87" s="280" t="s">
        <v>410</v>
      </c>
      <c r="AE87" s="280" t="s">
        <v>310</v>
      </c>
      <c r="AF87" s="280" t="s">
        <v>246</v>
      </c>
      <c r="AG87" s="523">
        <v>0</v>
      </c>
      <c r="AH87" s="523"/>
      <c r="AI87" s="523"/>
      <c r="AJ87" s="523"/>
      <c r="AK87" s="523"/>
      <c r="AL87" s="547"/>
      <c r="AM87" s="547"/>
      <c r="AN87" s="528"/>
      <c r="AO87" s="533">
        <f t="shared" si="23"/>
        <v>0</v>
      </c>
      <c r="AP87" s="522">
        <f t="shared" si="6"/>
        <v>0</v>
      </c>
      <c r="AQ87" s="281"/>
      <c r="AR87" s="267"/>
      <c r="AS87" s="267"/>
      <c r="AT87" s="310"/>
      <c r="AU87" s="339">
        <f>AQ87-AR87-AS87-AT87</f>
        <v>0</v>
      </c>
      <c r="AV87" s="282"/>
      <c r="AW87" s="269"/>
      <c r="AX87" s="269"/>
      <c r="AY87" s="486"/>
      <c r="AZ87" s="342">
        <f>AV87-AW87-AX87-AY87</f>
        <v>0</v>
      </c>
      <c r="BA87" s="281"/>
      <c r="BB87" s="267"/>
      <c r="BC87" s="267"/>
      <c r="BD87" s="310"/>
      <c r="BE87" s="339">
        <f>BA87-BB87-BC87-BD87</f>
        <v>0</v>
      </c>
      <c r="BF87" s="281"/>
      <c r="BG87" s="267"/>
      <c r="BH87" s="267"/>
      <c r="BI87" s="310"/>
      <c r="BJ87" s="339">
        <f>BF87-BG87-BH87-BI87</f>
        <v>0</v>
      </c>
    </row>
    <row r="88" spans="1:62" s="241" customFormat="1" ht="107.25" customHeight="1">
      <c r="A88" s="423" t="s">
        <v>473</v>
      </c>
      <c r="B88" s="232">
        <v>6900</v>
      </c>
      <c r="C88" s="233" t="s">
        <v>234</v>
      </c>
      <c r="D88" s="233" t="s">
        <v>234</v>
      </c>
      <c r="E88" s="233" t="s">
        <v>234</v>
      </c>
      <c r="F88" s="233" t="s">
        <v>234</v>
      </c>
      <c r="G88" s="233" t="s">
        <v>234</v>
      </c>
      <c r="H88" s="233" t="s">
        <v>234</v>
      </c>
      <c r="I88" s="233" t="s">
        <v>234</v>
      </c>
      <c r="J88" s="233" t="s">
        <v>234</v>
      </c>
      <c r="K88" s="233" t="s">
        <v>234</v>
      </c>
      <c r="L88" s="233" t="s">
        <v>234</v>
      </c>
      <c r="M88" s="233" t="s">
        <v>234</v>
      </c>
      <c r="N88" s="233" t="s">
        <v>234</v>
      </c>
      <c r="O88" s="233" t="s">
        <v>234</v>
      </c>
      <c r="P88" s="233" t="s">
        <v>234</v>
      </c>
      <c r="Q88" s="235" t="s">
        <v>234</v>
      </c>
      <c r="R88" s="235" t="s">
        <v>234</v>
      </c>
      <c r="S88" s="235" t="s">
        <v>234</v>
      </c>
      <c r="T88" s="235" t="s">
        <v>234</v>
      </c>
      <c r="U88" s="235" t="s">
        <v>234</v>
      </c>
      <c r="V88" s="235" t="s">
        <v>234</v>
      </c>
      <c r="W88" s="235" t="s">
        <v>234</v>
      </c>
      <c r="X88" s="233" t="s">
        <v>234</v>
      </c>
      <c r="Y88" s="233" t="s">
        <v>234</v>
      </c>
      <c r="Z88" s="233" t="s">
        <v>234</v>
      </c>
      <c r="AA88" s="233" t="s">
        <v>234</v>
      </c>
      <c r="AB88" s="233" t="s">
        <v>234</v>
      </c>
      <c r="AC88" s="233" t="s">
        <v>234</v>
      </c>
      <c r="AD88" s="236" t="s">
        <v>234</v>
      </c>
      <c r="AE88" s="236"/>
      <c r="AF88" s="236"/>
      <c r="AG88" s="516">
        <f t="shared" ref="AG88:AT88" si="24">AG89+AG93+AG97</f>
        <v>0</v>
      </c>
      <c r="AH88" s="516"/>
      <c r="AI88" s="516">
        <f t="shared" si="24"/>
        <v>0</v>
      </c>
      <c r="AJ88" s="516"/>
      <c r="AK88" s="516">
        <f t="shared" si="24"/>
        <v>0</v>
      </c>
      <c r="AL88" s="516"/>
      <c r="AM88" s="516">
        <f t="shared" si="24"/>
        <v>0</v>
      </c>
      <c r="AN88" s="516"/>
      <c r="AO88" s="517">
        <f>AO89+AO93+AO97</f>
        <v>0</v>
      </c>
      <c r="AP88" s="522">
        <f t="shared" ref="AP88:AP127" si="25">AH88-AJ88-AL88-AN88</f>
        <v>0</v>
      </c>
      <c r="AQ88" s="237">
        <f t="shared" si="24"/>
        <v>0</v>
      </c>
      <c r="AR88" s="237">
        <f t="shared" si="24"/>
        <v>0</v>
      </c>
      <c r="AS88" s="237">
        <f t="shared" si="24"/>
        <v>0</v>
      </c>
      <c r="AT88" s="237">
        <f t="shared" si="24"/>
        <v>0</v>
      </c>
      <c r="AU88" s="238">
        <f t="shared" ref="AU88:AZ88" si="26">AU89+AU93+AU97</f>
        <v>0</v>
      </c>
      <c r="AV88" s="239">
        <f t="shared" si="26"/>
        <v>0</v>
      </c>
      <c r="AW88" s="239">
        <f t="shared" si="26"/>
        <v>0</v>
      </c>
      <c r="AX88" s="239">
        <f t="shared" si="26"/>
        <v>0</v>
      </c>
      <c r="AY88" s="239">
        <f t="shared" si="26"/>
        <v>0</v>
      </c>
      <c r="AZ88" s="240">
        <f t="shared" si="26"/>
        <v>0</v>
      </c>
      <c r="BA88" s="237">
        <f t="shared" ref="BA88:BJ88" si="27">BA89+BA93+BA97</f>
        <v>0</v>
      </c>
      <c r="BB88" s="237">
        <f t="shared" si="27"/>
        <v>0</v>
      </c>
      <c r="BC88" s="237">
        <f t="shared" si="27"/>
        <v>0</v>
      </c>
      <c r="BD88" s="237">
        <f t="shared" si="27"/>
        <v>0</v>
      </c>
      <c r="BE88" s="238">
        <f t="shared" si="27"/>
        <v>0</v>
      </c>
      <c r="BF88" s="237">
        <f t="shared" si="27"/>
        <v>0</v>
      </c>
      <c r="BG88" s="237">
        <f t="shared" si="27"/>
        <v>0</v>
      </c>
      <c r="BH88" s="237">
        <f t="shared" si="27"/>
        <v>0</v>
      </c>
      <c r="BI88" s="237">
        <f t="shared" si="27"/>
        <v>0</v>
      </c>
      <c r="BJ88" s="238">
        <f t="shared" si="27"/>
        <v>0</v>
      </c>
    </row>
    <row r="89" spans="1:62" s="251" customFormat="1" ht="51" hidden="1" customHeight="1">
      <c r="A89" s="424" t="s">
        <v>474</v>
      </c>
      <c r="B89" s="243">
        <v>6901</v>
      </c>
      <c r="C89" s="244" t="s">
        <v>234</v>
      </c>
      <c r="D89" s="244" t="s">
        <v>234</v>
      </c>
      <c r="E89" s="244" t="s">
        <v>234</v>
      </c>
      <c r="F89" s="244" t="s">
        <v>234</v>
      </c>
      <c r="G89" s="244" t="s">
        <v>234</v>
      </c>
      <c r="H89" s="244" t="s">
        <v>234</v>
      </c>
      <c r="I89" s="244" t="s">
        <v>234</v>
      </c>
      <c r="J89" s="244" t="s">
        <v>234</v>
      </c>
      <c r="K89" s="244" t="s">
        <v>234</v>
      </c>
      <c r="L89" s="244" t="s">
        <v>234</v>
      </c>
      <c r="M89" s="244" t="s">
        <v>234</v>
      </c>
      <c r="N89" s="244" t="s">
        <v>234</v>
      </c>
      <c r="O89" s="244" t="s">
        <v>234</v>
      </c>
      <c r="P89" s="244" t="s">
        <v>234</v>
      </c>
      <c r="Q89" s="246" t="s">
        <v>234</v>
      </c>
      <c r="R89" s="246" t="s">
        <v>234</v>
      </c>
      <c r="S89" s="246" t="s">
        <v>234</v>
      </c>
      <c r="T89" s="246" t="s">
        <v>234</v>
      </c>
      <c r="U89" s="246" t="s">
        <v>234</v>
      </c>
      <c r="V89" s="246" t="s">
        <v>234</v>
      </c>
      <c r="W89" s="246" t="s">
        <v>234</v>
      </c>
      <c r="X89" s="244" t="s">
        <v>234</v>
      </c>
      <c r="Y89" s="244" t="s">
        <v>234</v>
      </c>
      <c r="Z89" s="244" t="s">
        <v>234</v>
      </c>
      <c r="AA89" s="244" t="s">
        <v>234</v>
      </c>
      <c r="AB89" s="244" t="s">
        <v>234</v>
      </c>
      <c r="AC89" s="244" t="s">
        <v>234</v>
      </c>
      <c r="AD89" s="247" t="s">
        <v>234</v>
      </c>
      <c r="AE89" s="247"/>
      <c r="AF89" s="247"/>
      <c r="AG89" s="518">
        <f t="shared" ref="AG89:AT89" si="28">AG91+AG92</f>
        <v>0</v>
      </c>
      <c r="AH89" s="518"/>
      <c r="AI89" s="518">
        <f t="shared" si="28"/>
        <v>0</v>
      </c>
      <c r="AJ89" s="518"/>
      <c r="AK89" s="518">
        <f t="shared" si="28"/>
        <v>0</v>
      </c>
      <c r="AL89" s="518"/>
      <c r="AM89" s="518">
        <f t="shared" si="28"/>
        <v>0</v>
      </c>
      <c r="AN89" s="518"/>
      <c r="AO89" s="525">
        <f>AO91+AO92</f>
        <v>0</v>
      </c>
      <c r="AP89" s="522">
        <f t="shared" si="25"/>
        <v>0</v>
      </c>
      <c r="AQ89" s="248">
        <f t="shared" si="28"/>
        <v>0</v>
      </c>
      <c r="AR89" s="248">
        <f t="shared" si="28"/>
        <v>0</v>
      </c>
      <c r="AS89" s="248">
        <f t="shared" si="28"/>
        <v>0</v>
      </c>
      <c r="AT89" s="248">
        <f t="shared" si="28"/>
        <v>0</v>
      </c>
      <c r="AU89" s="249">
        <f t="shared" ref="AU89:AZ89" si="29">AU91+AU92</f>
        <v>0</v>
      </c>
      <c r="AV89" s="250">
        <f t="shared" si="29"/>
        <v>0</v>
      </c>
      <c r="AW89" s="250">
        <f t="shared" si="29"/>
        <v>0</v>
      </c>
      <c r="AX89" s="250">
        <f t="shared" si="29"/>
        <v>0</v>
      </c>
      <c r="AY89" s="250">
        <f t="shared" si="29"/>
        <v>0</v>
      </c>
      <c r="AZ89" s="326">
        <f t="shared" si="29"/>
        <v>0</v>
      </c>
      <c r="BA89" s="248">
        <f t="shared" ref="BA89:BJ89" si="30">BA91+BA92</f>
        <v>0</v>
      </c>
      <c r="BB89" s="248">
        <f t="shared" si="30"/>
        <v>0</v>
      </c>
      <c r="BC89" s="248">
        <f t="shared" si="30"/>
        <v>0</v>
      </c>
      <c r="BD89" s="248">
        <f t="shared" si="30"/>
        <v>0</v>
      </c>
      <c r="BE89" s="249">
        <f t="shared" si="30"/>
        <v>0</v>
      </c>
      <c r="BF89" s="248">
        <f t="shared" si="30"/>
        <v>0</v>
      </c>
      <c r="BG89" s="248">
        <f t="shared" si="30"/>
        <v>0</v>
      </c>
      <c r="BH89" s="248">
        <f t="shared" si="30"/>
        <v>0</v>
      </c>
      <c r="BI89" s="248">
        <f t="shared" si="30"/>
        <v>0</v>
      </c>
      <c r="BJ89" s="249">
        <f t="shared" si="30"/>
        <v>0</v>
      </c>
    </row>
    <row r="90" spans="1:62" ht="8.25" hidden="1" customHeight="1">
      <c r="A90" s="425" t="s">
        <v>415</v>
      </c>
      <c r="B90" s="253"/>
      <c r="C90" s="284"/>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57"/>
      <c r="AE90" s="257"/>
      <c r="AF90" s="257"/>
      <c r="AG90" s="519"/>
      <c r="AH90" s="526"/>
      <c r="AI90" s="526"/>
      <c r="AJ90" s="526"/>
      <c r="AK90" s="526"/>
      <c r="AL90" s="526"/>
      <c r="AM90" s="526"/>
      <c r="AN90" s="526"/>
      <c r="AO90" s="527"/>
      <c r="AP90" s="522">
        <f t="shared" si="25"/>
        <v>0</v>
      </c>
      <c r="AQ90" s="307"/>
      <c r="AR90" s="307"/>
      <c r="AS90" s="307"/>
      <c r="AT90" s="307"/>
      <c r="AU90" s="308"/>
      <c r="AV90" s="439"/>
      <c r="AW90" s="439"/>
      <c r="AX90" s="439"/>
      <c r="AY90" s="439"/>
      <c r="AZ90" s="587"/>
      <c r="BA90" s="307"/>
      <c r="BB90" s="307"/>
      <c r="BC90" s="307"/>
      <c r="BD90" s="307"/>
      <c r="BE90" s="308"/>
      <c r="BF90" s="307"/>
      <c r="BG90" s="307"/>
      <c r="BH90" s="307"/>
      <c r="BI90" s="307"/>
      <c r="BJ90" s="308"/>
    </row>
    <row r="91" spans="1:62" ht="34.5" hidden="1" customHeight="1">
      <c r="A91" s="432" t="s">
        <v>416</v>
      </c>
      <c r="B91" s="271">
        <v>6902</v>
      </c>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5"/>
      <c r="AE91" s="265"/>
      <c r="AF91" s="265"/>
      <c r="AG91" s="521"/>
      <c r="AH91" s="528"/>
      <c r="AI91" s="528"/>
      <c r="AJ91" s="528"/>
      <c r="AK91" s="528"/>
      <c r="AL91" s="528"/>
      <c r="AM91" s="528"/>
      <c r="AN91" s="528"/>
      <c r="AO91" s="529"/>
      <c r="AP91" s="522">
        <f t="shared" si="25"/>
        <v>0</v>
      </c>
      <c r="AQ91" s="310"/>
      <c r="AR91" s="310"/>
      <c r="AS91" s="310"/>
      <c r="AT91" s="310"/>
      <c r="AU91" s="311"/>
      <c r="AV91" s="486"/>
      <c r="AW91" s="486"/>
      <c r="AX91" s="486"/>
      <c r="AY91" s="486"/>
      <c r="AZ91" s="588"/>
      <c r="BA91" s="310"/>
      <c r="BB91" s="310"/>
      <c r="BC91" s="310"/>
      <c r="BD91" s="310"/>
      <c r="BE91" s="311"/>
      <c r="BF91" s="310"/>
      <c r="BG91" s="310"/>
      <c r="BH91" s="310"/>
      <c r="BI91" s="310"/>
      <c r="BJ91" s="311"/>
    </row>
    <row r="92" spans="1:62" ht="34.5" hidden="1" customHeight="1">
      <c r="A92" s="426" t="s">
        <v>416</v>
      </c>
      <c r="B92" s="274">
        <v>6903</v>
      </c>
      <c r="C92" s="275"/>
      <c r="D92" s="275"/>
      <c r="E92" s="275"/>
      <c r="F92" s="275"/>
      <c r="G92" s="275"/>
      <c r="H92" s="275"/>
      <c r="I92" s="275"/>
      <c r="J92" s="275"/>
      <c r="K92" s="275"/>
      <c r="L92" s="275"/>
      <c r="M92" s="275"/>
      <c r="N92" s="275"/>
      <c r="O92" s="275"/>
      <c r="P92" s="275"/>
      <c r="Q92" s="275"/>
      <c r="R92" s="275"/>
      <c r="S92" s="275"/>
      <c r="T92" s="275"/>
      <c r="U92" s="275"/>
      <c r="V92" s="275"/>
      <c r="W92" s="275"/>
      <c r="X92" s="275"/>
      <c r="Y92" s="275"/>
      <c r="Z92" s="275"/>
      <c r="AA92" s="275"/>
      <c r="AB92" s="275"/>
      <c r="AC92" s="275"/>
      <c r="AD92" s="280"/>
      <c r="AE92" s="280"/>
      <c r="AF92" s="280"/>
      <c r="AG92" s="523"/>
      <c r="AH92" s="523"/>
      <c r="AI92" s="523"/>
      <c r="AJ92" s="523"/>
      <c r="AK92" s="523"/>
      <c r="AL92" s="523"/>
      <c r="AM92" s="523"/>
      <c r="AN92" s="523"/>
      <c r="AO92" s="530"/>
      <c r="AP92" s="522">
        <f t="shared" si="25"/>
        <v>0</v>
      </c>
      <c r="AQ92" s="281"/>
      <c r="AR92" s="267"/>
      <c r="AS92" s="267"/>
      <c r="AT92" s="267"/>
      <c r="AU92" s="268"/>
      <c r="AV92" s="282"/>
      <c r="AW92" s="269"/>
      <c r="AX92" s="269"/>
      <c r="AY92" s="269"/>
      <c r="AZ92" s="270"/>
      <c r="BA92" s="281"/>
      <c r="BB92" s="267"/>
      <c r="BC92" s="267"/>
      <c r="BD92" s="267"/>
      <c r="BE92" s="268"/>
      <c r="BF92" s="281"/>
      <c r="BG92" s="267"/>
      <c r="BH92" s="267"/>
      <c r="BI92" s="267"/>
      <c r="BJ92" s="268"/>
    </row>
    <row r="93" spans="1:62" s="251" customFormat="1" ht="78.75" customHeight="1">
      <c r="A93" s="424" t="s">
        <v>197</v>
      </c>
      <c r="B93" s="243">
        <v>7000</v>
      </c>
      <c r="C93" s="244" t="s">
        <v>234</v>
      </c>
      <c r="D93" s="244" t="s">
        <v>234</v>
      </c>
      <c r="E93" s="244" t="s">
        <v>234</v>
      </c>
      <c r="F93" s="244" t="s">
        <v>234</v>
      </c>
      <c r="G93" s="244" t="s">
        <v>234</v>
      </c>
      <c r="H93" s="244" t="s">
        <v>234</v>
      </c>
      <c r="I93" s="244" t="s">
        <v>234</v>
      </c>
      <c r="J93" s="244" t="s">
        <v>234</v>
      </c>
      <c r="K93" s="244" t="s">
        <v>234</v>
      </c>
      <c r="L93" s="244" t="s">
        <v>234</v>
      </c>
      <c r="M93" s="244" t="s">
        <v>234</v>
      </c>
      <c r="N93" s="244" t="s">
        <v>234</v>
      </c>
      <c r="O93" s="244" t="s">
        <v>234</v>
      </c>
      <c r="P93" s="244" t="s">
        <v>234</v>
      </c>
      <c r="Q93" s="246" t="s">
        <v>234</v>
      </c>
      <c r="R93" s="246" t="s">
        <v>234</v>
      </c>
      <c r="S93" s="246" t="s">
        <v>234</v>
      </c>
      <c r="T93" s="246" t="s">
        <v>234</v>
      </c>
      <c r="U93" s="246" t="s">
        <v>234</v>
      </c>
      <c r="V93" s="246" t="s">
        <v>234</v>
      </c>
      <c r="W93" s="246" t="s">
        <v>234</v>
      </c>
      <c r="X93" s="244" t="s">
        <v>234</v>
      </c>
      <c r="Y93" s="244" t="s">
        <v>234</v>
      </c>
      <c r="Z93" s="244" t="s">
        <v>234</v>
      </c>
      <c r="AA93" s="244" t="s">
        <v>234</v>
      </c>
      <c r="AB93" s="244" t="s">
        <v>234</v>
      </c>
      <c r="AC93" s="244" t="s">
        <v>234</v>
      </c>
      <c r="AD93" s="247" t="s">
        <v>234</v>
      </c>
      <c r="AE93" s="247"/>
      <c r="AF93" s="247"/>
      <c r="AG93" s="518">
        <f t="shared" ref="AG93:AT93" si="31">AG95+AG96</f>
        <v>0</v>
      </c>
      <c r="AH93" s="518"/>
      <c r="AI93" s="518">
        <f t="shared" si="31"/>
        <v>0</v>
      </c>
      <c r="AJ93" s="518"/>
      <c r="AK93" s="518">
        <f t="shared" si="31"/>
        <v>0</v>
      </c>
      <c r="AL93" s="518"/>
      <c r="AM93" s="518">
        <f t="shared" si="31"/>
        <v>0</v>
      </c>
      <c r="AN93" s="518"/>
      <c r="AO93" s="525">
        <f>AO95+AO96</f>
        <v>0</v>
      </c>
      <c r="AP93" s="522">
        <f t="shared" si="25"/>
        <v>0</v>
      </c>
      <c r="AQ93" s="248">
        <f t="shared" si="31"/>
        <v>0</v>
      </c>
      <c r="AR93" s="248">
        <f t="shared" si="31"/>
        <v>0</v>
      </c>
      <c r="AS93" s="248">
        <f t="shared" si="31"/>
        <v>0</v>
      </c>
      <c r="AT93" s="248">
        <f t="shared" si="31"/>
        <v>0</v>
      </c>
      <c r="AU93" s="249">
        <f t="shared" ref="AU93:AZ93" si="32">AU95+AU96</f>
        <v>0</v>
      </c>
      <c r="AV93" s="250">
        <f t="shared" si="32"/>
        <v>0</v>
      </c>
      <c r="AW93" s="250">
        <f t="shared" si="32"/>
        <v>0</v>
      </c>
      <c r="AX93" s="250">
        <f t="shared" si="32"/>
        <v>0</v>
      </c>
      <c r="AY93" s="250">
        <f t="shared" si="32"/>
        <v>0</v>
      </c>
      <c r="AZ93" s="326">
        <f t="shared" si="32"/>
        <v>0</v>
      </c>
      <c r="BA93" s="248">
        <f t="shared" ref="BA93:BJ93" si="33">BA95+BA96</f>
        <v>0</v>
      </c>
      <c r="BB93" s="248">
        <f t="shared" si="33"/>
        <v>0</v>
      </c>
      <c r="BC93" s="248">
        <f t="shared" si="33"/>
        <v>0</v>
      </c>
      <c r="BD93" s="248">
        <f t="shared" si="33"/>
        <v>0</v>
      </c>
      <c r="BE93" s="249">
        <f t="shared" si="33"/>
        <v>0</v>
      </c>
      <c r="BF93" s="248">
        <f t="shared" si="33"/>
        <v>0</v>
      </c>
      <c r="BG93" s="248">
        <f t="shared" si="33"/>
        <v>0</v>
      </c>
      <c r="BH93" s="248">
        <f t="shared" si="33"/>
        <v>0</v>
      </c>
      <c r="BI93" s="248">
        <f t="shared" si="33"/>
        <v>0</v>
      </c>
      <c r="BJ93" s="249">
        <f t="shared" si="33"/>
        <v>0</v>
      </c>
    </row>
    <row r="94" spans="1:62" ht="34.5" hidden="1" customHeight="1">
      <c r="A94" s="425" t="s">
        <v>415</v>
      </c>
      <c r="B94" s="253"/>
      <c r="C94" s="284"/>
      <c r="D94" s="284"/>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57"/>
      <c r="AE94" s="257"/>
      <c r="AF94" s="257"/>
      <c r="AG94" s="519"/>
      <c r="AH94" s="526"/>
      <c r="AI94" s="526"/>
      <c r="AJ94" s="526"/>
      <c r="AK94" s="526"/>
      <c r="AL94" s="526"/>
      <c r="AM94" s="526"/>
      <c r="AN94" s="526"/>
      <c r="AO94" s="527"/>
      <c r="AP94" s="522">
        <f t="shared" si="25"/>
        <v>0</v>
      </c>
      <c r="AQ94" s="307"/>
      <c r="AR94" s="307"/>
      <c r="AS94" s="307"/>
      <c r="AT94" s="307"/>
      <c r="AU94" s="308"/>
      <c r="AV94" s="439"/>
      <c r="AW94" s="439"/>
      <c r="AX94" s="439"/>
      <c r="AY94" s="439"/>
      <c r="AZ94" s="587"/>
      <c r="BA94" s="307"/>
      <c r="BB94" s="307"/>
      <c r="BC94" s="307"/>
      <c r="BD94" s="307"/>
      <c r="BE94" s="308"/>
      <c r="BF94" s="307"/>
      <c r="BG94" s="307"/>
      <c r="BH94" s="307"/>
      <c r="BI94" s="307"/>
      <c r="BJ94" s="308"/>
    </row>
    <row r="95" spans="1:62" ht="34.5" hidden="1" customHeight="1">
      <c r="A95" s="432" t="s">
        <v>416</v>
      </c>
      <c r="B95" s="271"/>
      <c r="C95" s="262"/>
      <c r="D95" s="262"/>
      <c r="E95" s="262"/>
      <c r="F95" s="262"/>
      <c r="G95" s="262"/>
      <c r="H95" s="262"/>
      <c r="I95" s="262"/>
      <c r="J95" s="262"/>
      <c r="K95" s="262"/>
      <c r="L95" s="262"/>
      <c r="M95" s="262"/>
      <c r="N95" s="262"/>
      <c r="O95" s="262"/>
      <c r="P95" s="262"/>
      <c r="Q95" s="262"/>
      <c r="R95" s="262"/>
      <c r="S95" s="262"/>
      <c r="T95" s="262"/>
      <c r="U95" s="262"/>
      <c r="V95" s="262"/>
      <c r="W95" s="262"/>
      <c r="X95" s="262"/>
      <c r="Y95" s="262"/>
      <c r="Z95" s="262"/>
      <c r="AA95" s="262"/>
      <c r="AB95" s="262"/>
      <c r="AC95" s="262"/>
      <c r="AD95" s="265"/>
      <c r="AE95" s="265"/>
      <c r="AF95" s="265"/>
      <c r="AG95" s="521"/>
      <c r="AH95" s="528"/>
      <c r="AI95" s="528"/>
      <c r="AJ95" s="528"/>
      <c r="AK95" s="528"/>
      <c r="AL95" s="528"/>
      <c r="AM95" s="528"/>
      <c r="AN95" s="528"/>
      <c r="AO95" s="529"/>
      <c r="AP95" s="522">
        <f t="shared" si="25"/>
        <v>0</v>
      </c>
      <c r="AQ95" s="310"/>
      <c r="AR95" s="310"/>
      <c r="AS95" s="310"/>
      <c r="AT95" s="310"/>
      <c r="AU95" s="311"/>
      <c r="AV95" s="486"/>
      <c r="AW95" s="486"/>
      <c r="AX95" s="486"/>
      <c r="AY95" s="486"/>
      <c r="AZ95" s="588"/>
      <c r="BA95" s="310"/>
      <c r="BB95" s="310"/>
      <c r="BC95" s="310"/>
      <c r="BD95" s="310"/>
      <c r="BE95" s="311"/>
      <c r="BF95" s="310"/>
      <c r="BG95" s="310"/>
      <c r="BH95" s="310"/>
      <c r="BI95" s="310"/>
      <c r="BJ95" s="311"/>
    </row>
    <row r="96" spans="1:62" ht="34.5" hidden="1" customHeight="1">
      <c r="A96" s="426" t="s">
        <v>416</v>
      </c>
      <c r="B96" s="27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275"/>
      <c r="AB96" s="275"/>
      <c r="AC96" s="275"/>
      <c r="AD96" s="280"/>
      <c r="AE96" s="280"/>
      <c r="AF96" s="280"/>
      <c r="AG96" s="523"/>
      <c r="AH96" s="523"/>
      <c r="AI96" s="523"/>
      <c r="AJ96" s="523"/>
      <c r="AK96" s="523"/>
      <c r="AL96" s="523"/>
      <c r="AM96" s="523"/>
      <c r="AN96" s="523"/>
      <c r="AO96" s="530"/>
      <c r="AP96" s="522">
        <f t="shared" si="25"/>
        <v>0</v>
      </c>
      <c r="AQ96" s="281"/>
      <c r="AR96" s="267"/>
      <c r="AS96" s="267"/>
      <c r="AT96" s="267"/>
      <c r="AU96" s="268"/>
      <c r="AV96" s="282"/>
      <c r="AW96" s="269"/>
      <c r="AX96" s="269"/>
      <c r="AY96" s="269"/>
      <c r="AZ96" s="270"/>
      <c r="BA96" s="281"/>
      <c r="BB96" s="267"/>
      <c r="BC96" s="267"/>
      <c r="BD96" s="267"/>
      <c r="BE96" s="268"/>
      <c r="BF96" s="281"/>
      <c r="BG96" s="267"/>
      <c r="BH96" s="267"/>
      <c r="BI96" s="267"/>
      <c r="BJ96" s="268"/>
    </row>
    <row r="97" spans="1:62" s="251" customFormat="1" ht="39" hidden="1" customHeight="1">
      <c r="A97" s="424" t="s">
        <v>198</v>
      </c>
      <c r="B97" s="243">
        <v>7200</v>
      </c>
      <c r="C97" s="244" t="s">
        <v>234</v>
      </c>
      <c r="D97" s="244" t="s">
        <v>234</v>
      </c>
      <c r="E97" s="244" t="s">
        <v>234</v>
      </c>
      <c r="F97" s="244" t="s">
        <v>234</v>
      </c>
      <c r="G97" s="244" t="s">
        <v>234</v>
      </c>
      <c r="H97" s="244" t="s">
        <v>234</v>
      </c>
      <c r="I97" s="244" t="s">
        <v>234</v>
      </c>
      <c r="J97" s="244" t="s">
        <v>234</v>
      </c>
      <c r="K97" s="244" t="s">
        <v>234</v>
      </c>
      <c r="L97" s="244" t="s">
        <v>234</v>
      </c>
      <c r="M97" s="244" t="s">
        <v>234</v>
      </c>
      <c r="N97" s="244" t="s">
        <v>234</v>
      </c>
      <c r="O97" s="244" t="s">
        <v>234</v>
      </c>
      <c r="P97" s="244" t="s">
        <v>234</v>
      </c>
      <c r="Q97" s="246" t="s">
        <v>234</v>
      </c>
      <c r="R97" s="246" t="s">
        <v>234</v>
      </c>
      <c r="S97" s="246" t="s">
        <v>234</v>
      </c>
      <c r="T97" s="246" t="s">
        <v>234</v>
      </c>
      <c r="U97" s="246" t="s">
        <v>234</v>
      </c>
      <c r="V97" s="246" t="s">
        <v>234</v>
      </c>
      <c r="W97" s="246" t="s">
        <v>234</v>
      </c>
      <c r="X97" s="244" t="s">
        <v>234</v>
      </c>
      <c r="Y97" s="244" t="s">
        <v>234</v>
      </c>
      <c r="Z97" s="244" t="s">
        <v>234</v>
      </c>
      <c r="AA97" s="244" t="s">
        <v>234</v>
      </c>
      <c r="AB97" s="244" t="s">
        <v>234</v>
      </c>
      <c r="AC97" s="244" t="s">
        <v>234</v>
      </c>
      <c r="AD97" s="247" t="s">
        <v>234</v>
      </c>
      <c r="AE97" s="247"/>
      <c r="AF97" s="247"/>
      <c r="AG97" s="518">
        <f t="shared" ref="AG97:AT97" si="34">AG99+AG100</f>
        <v>0</v>
      </c>
      <c r="AH97" s="518"/>
      <c r="AI97" s="518">
        <f t="shared" si="34"/>
        <v>0</v>
      </c>
      <c r="AJ97" s="518"/>
      <c r="AK97" s="518">
        <f t="shared" si="34"/>
        <v>0</v>
      </c>
      <c r="AL97" s="518"/>
      <c r="AM97" s="518">
        <f t="shared" si="34"/>
        <v>0</v>
      </c>
      <c r="AN97" s="518"/>
      <c r="AO97" s="525">
        <f>AO99+AO100</f>
        <v>0</v>
      </c>
      <c r="AP97" s="522">
        <f t="shared" si="25"/>
        <v>0</v>
      </c>
      <c r="AQ97" s="248">
        <f t="shared" si="34"/>
        <v>0</v>
      </c>
      <c r="AR97" s="248">
        <f t="shared" si="34"/>
        <v>0</v>
      </c>
      <c r="AS97" s="248">
        <f t="shared" si="34"/>
        <v>0</v>
      </c>
      <c r="AT97" s="248">
        <f t="shared" si="34"/>
        <v>0</v>
      </c>
      <c r="AU97" s="249">
        <f t="shared" ref="AU97:AZ97" si="35">AU99+AU100</f>
        <v>0</v>
      </c>
      <c r="AV97" s="250">
        <f t="shared" si="35"/>
        <v>0</v>
      </c>
      <c r="AW97" s="250">
        <f t="shared" si="35"/>
        <v>0</v>
      </c>
      <c r="AX97" s="250">
        <f t="shared" si="35"/>
        <v>0</v>
      </c>
      <c r="AY97" s="250">
        <f t="shared" si="35"/>
        <v>0</v>
      </c>
      <c r="AZ97" s="326">
        <f t="shared" si="35"/>
        <v>0</v>
      </c>
      <c r="BA97" s="248">
        <f t="shared" ref="BA97:BJ97" si="36">BA99+BA100</f>
        <v>0</v>
      </c>
      <c r="BB97" s="248">
        <f t="shared" si="36"/>
        <v>0</v>
      </c>
      <c r="BC97" s="248">
        <f t="shared" si="36"/>
        <v>0</v>
      </c>
      <c r="BD97" s="248">
        <f t="shared" si="36"/>
        <v>0</v>
      </c>
      <c r="BE97" s="249">
        <f t="shared" si="36"/>
        <v>0</v>
      </c>
      <c r="BF97" s="248">
        <f t="shared" si="36"/>
        <v>0</v>
      </c>
      <c r="BG97" s="248">
        <f t="shared" si="36"/>
        <v>0</v>
      </c>
      <c r="BH97" s="248">
        <f t="shared" si="36"/>
        <v>0</v>
      </c>
      <c r="BI97" s="248">
        <f t="shared" si="36"/>
        <v>0</v>
      </c>
      <c r="BJ97" s="249">
        <f t="shared" si="36"/>
        <v>0</v>
      </c>
    </row>
    <row r="98" spans="1:62" ht="7.5" hidden="1" customHeight="1">
      <c r="A98" s="425" t="s">
        <v>415</v>
      </c>
      <c r="B98" s="253"/>
      <c r="C98" s="284"/>
      <c r="D98" s="284"/>
      <c r="E98" s="284"/>
      <c r="F98" s="284"/>
      <c r="G98" s="284"/>
      <c r="H98" s="284"/>
      <c r="I98" s="284"/>
      <c r="J98" s="284"/>
      <c r="K98" s="284"/>
      <c r="L98" s="284"/>
      <c r="M98" s="284"/>
      <c r="N98" s="284"/>
      <c r="O98" s="284"/>
      <c r="P98" s="284"/>
      <c r="Q98" s="284"/>
      <c r="R98" s="284"/>
      <c r="S98" s="284"/>
      <c r="T98" s="284"/>
      <c r="U98" s="284"/>
      <c r="V98" s="284"/>
      <c r="W98" s="284"/>
      <c r="X98" s="284"/>
      <c r="Y98" s="284"/>
      <c r="Z98" s="284"/>
      <c r="AA98" s="284"/>
      <c r="AB98" s="284"/>
      <c r="AC98" s="284"/>
      <c r="AD98" s="257"/>
      <c r="AE98" s="257"/>
      <c r="AF98" s="257"/>
      <c r="AG98" s="519"/>
      <c r="AH98" s="526"/>
      <c r="AI98" s="526"/>
      <c r="AJ98" s="526"/>
      <c r="AK98" s="526"/>
      <c r="AL98" s="526"/>
      <c r="AM98" s="526"/>
      <c r="AN98" s="526"/>
      <c r="AO98" s="527"/>
      <c r="AP98" s="522">
        <f t="shared" si="25"/>
        <v>0</v>
      </c>
      <c r="AQ98" s="307"/>
      <c r="AR98" s="307"/>
      <c r="AS98" s="307"/>
      <c r="AT98" s="307"/>
      <c r="AU98" s="308"/>
      <c r="AV98" s="439"/>
      <c r="AW98" s="439"/>
      <c r="AX98" s="439"/>
      <c r="AY98" s="439"/>
      <c r="AZ98" s="587"/>
      <c r="BA98" s="307"/>
      <c r="BB98" s="307"/>
      <c r="BC98" s="307"/>
      <c r="BD98" s="307"/>
      <c r="BE98" s="308"/>
      <c r="BF98" s="307"/>
      <c r="BG98" s="307"/>
      <c r="BH98" s="307"/>
      <c r="BI98" s="307"/>
      <c r="BJ98" s="308"/>
    </row>
    <row r="99" spans="1:62" ht="34.5" hidden="1" customHeight="1">
      <c r="A99" s="432" t="s">
        <v>416</v>
      </c>
      <c r="B99" s="271"/>
      <c r="C99" s="262"/>
      <c r="D99" s="262"/>
      <c r="E99" s="262"/>
      <c r="F99" s="262"/>
      <c r="G99" s="262"/>
      <c r="H99" s="262"/>
      <c r="I99" s="262"/>
      <c r="J99" s="262"/>
      <c r="K99" s="262"/>
      <c r="L99" s="262"/>
      <c r="M99" s="262"/>
      <c r="N99" s="262"/>
      <c r="O99" s="262"/>
      <c r="P99" s="262"/>
      <c r="Q99" s="262"/>
      <c r="R99" s="262"/>
      <c r="S99" s="262"/>
      <c r="T99" s="262"/>
      <c r="U99" s="262"/>
      <c r="V99" s="262"/>
      <c r="W99" s="262"/>
      <c r="X99" s="262"/>
      <c r="Y99" s="262"/>
      <c r="Z99" s="262"/>
      <c r="AA99" s="262"/>
      <c r="AB99" s="262"/>
      <c r="AC99" s="262"/>
      <c r="AD99" s="265"/>
      <c r="AE99" s="265"/>
      <c r="AF99" s="265"/>
      <c r="AG99" s="521"/>
      <c r="AH99" s="528"/>
      <c r="AI99" s="528"/>
      <c r="AJ99" s="528"/>
      <c r="AK99" s="528"/>
      <c r="AL99" s="528"/>
      <c r="AM99" s="528"/>
      <c r="AN99" s="528"/>
      <c r="AO99" s="529"/>
      <c r="AP99" s="522">
        <f t="shared" si="25"/>
        <v>0</v>
      </c>
      <c r="AQ99" s="310"/>
      <c r="AR99" s="310"/>
      <c r="AS99" s="310"/>
      <c r="AT99" s="310"/>
      <c r="AU99" s="311"/>
      <c r="AV99" s="486"/>
      <c r="AW99" s="486"/>
      <c r="AX99" s="486"/>
      <c r="AY99" s="486"/>
      <c r="AZ99" s="588"/>
      <c r="BA99" s="310"/>
      <c r="BB99" s="310"/>
      <c r="BC99" s="310"/>
      <c r="BD99" s="310"/>
      <c r="BE99" s="311"/>
      <c r="BF99" s="310"/>
      <c r="BG99" s="310"/>
      <c r="BH99" s="310"/>
      <c r="BI99" s="310"/>
      <c r="BJ99" s="311"/>
    </row>
    <row r="100" spans="1:62" ht="34.5" hidden="1" customHeight="1">
      <c r="A100" s="426" t="s">
        <v>416</v>
      </c>
      <c r="B100" s="274"/>
      <c r="C100" s="275"/>
      <c r="D100" s="275"/>
      <c r="E100" s="275"/>
      <c r="F100" s="275"/>
      <c r="G100" s="275"/>
      <c r="H100" s="275"/>
      <c r="I100" s="275"/>
      <c r="J100" s="275"/>
      <c r="K100" s="275"/>
      <c r="L100" s="275"/>
      <c r="M100" s="275"/>
      <c r="N100" s="275"/>
      <c r="O100" s="275"/>
      <c r="P100" s="275"/>
      <c r="Q100" s="275"/>
      <c r="R100" s="275"/>
      <c r="S100" s="275"/>
      <c r="T100" s="275"/>
      <c r="U100" s="275"/>
      <c r="V100" s="275"/>
      <c r="W100" s="275"/>
      <c r="X100" s="275"/>
      <c r="Y100" s="275"/>
      <c r="Z100" s="275"/>
      <c r="AA100" s="275"/>
      <c r="AB100" s="275"/>
      <c r="AC100" s="275"/>
      <c r="AD100" s="280"/>
      <c r="AE100" s="280"/>
      <c r="AF100" s="280"/>
      <c r="AG100" s="523"/>
      <c r="AH100" s="523"/>
      <c r="AI100" s="523"/>
      <c r="AJ100" s="523"/>
      <c r="AK100" s="523"/>
      <c r="AL100" s="523"/>
      <c r="AM100" s="523"/>
      <c r="AN100" s="523"/>
      <c r="AO100" s="530"/>
      <c r="AP100" s="522">
        <f t="shared" si="25"/>
        <v>0</v>
      </c>
      <c r="AQ100" s="281"/>
      <c r="AR100" s="267"/>
      <c r="AS100" s="267"/>
      <c r="AT100" s="267"/>
      <c r="AU100" s="268"/>
      <c r="AV100" s="282"/>
      <c r="AW100" s="269"/>
      <c r="AX100" s="269"/>
      <c r="AY100" s="269"/>
      <c r="AZ100" s="270"/>
      <c r="BA100" s="281"/>
      <c r="BB100" s="267"/>
      <c r="BC100" s="267"/>
      <c r="BD100" s="267"/>
      <c r="BE100" s="268"/>
      <c r="BF100" s="281"/>
      <c r="BG100" s="267"/>
      <c r="BH100" s="267"/>
      <c r="BI100" s="267"/>
      <c r="BJ100" s="268"/>
    </row>
    <row r="101" spans="1:62" s="241" customFormat="1" ht="141.75" customHeight="1">
      <c r="A101" s="423" t="s">
        <v>203</v>
      </c>
      <c r="B101" s="232">
        <v>7300</v>
      </c>
      <c r="C101" s="233" t="s">
        <v>234</v>
      </c>
      <c r="D101" s="233" t="s">
        <v>234</v>
      </c>
      <c r="E101" s="233" t="s">
        <v>234</v>
      </c>
      <c r="F101" s="233" t="s">
        <v>234</v>
      </c>
      <c r="G101" s="233" t="s">
        <v>234</v>
      </c>
      <c r="H101" s="233" t="s">
        <v>234</v>
      </c>
      <c r="I101" s="233" t="s">
        <v>234</v>
      </c>
      <c r="J101" s="233" t="s">
        <v>234</v>
      </c>
      <c r="K101" s="233" t="s">
        <v>234</v>
      </c>
      <c r="L101" s="233" t="s">
        <v>234</v>
      </c>
      <c r="M101" s="233" t="s">
        <v>234</v>
      </c>
      <c r="N101" s="233" t="s">
        <v>234</v>
      </c>
      <c r="O101" s="233" t="s">
        <v>234</v>
      </c>
      <c r="P101" s="233" t="s">
        <v>234</v>
      </c>
      <c r="Q101" s="235" t="s">
        <v>234</v>
      </c>
      <c r="R101" s="235" t="s">
        <v>234</v>
      </c>
      <c r="S101" s="235" t="s">
        <v>234</v>
      </c>
      <c r="T101" s="235" t="s">
        <v>234</v>
      </c>
      <c r="U101" s="235" t="s">
        <v>234</v>
      </c>
      <c r="V101" s="235" t="s">
        <v>234</v>
      </c>
      <c r="W101" s="235" t="s">
        <v>234</v>
      </c>
      <c r="X101" s="233" t="s">
        <v>234</v>
      </c>
      <c r="Y101" s="233" t="s">
        <v>234</v>
      </c>
      <c r="Z101" s="233" t="s">
        <v>234</v>
      </c>
      <c r="AA101" s="233" t="s">
        <v>234</v>
      </c>
      <c r="AB101" s="233" t="s">
        <v>234</v>
      </c>
      <c r="AC101" s="233" t="s">
        <v>234</v>
      </c>
      <c r="AD101" s="236" t="s">
        <v>234</v>
      </c>
      <c r="AE101" s="236"/>
      <c r="AF101" s="236"/>
      <c r="AG101" s="516">
        <f t="shared" ref="AG101:AT101" si="37">AG102+AG112+AG108</f>
        <v>98.2</v>
      </c>
      <c r="AH101" s="516">
        <f t="shared" si="37"/>
        <v>98.2</v>
      </c>
      <c r="AI101" s="516">
        <f t="shared" si="37"/>
        <v>98.2</v>
      </c>
      <c r="AJ101" s="516">
        <f t="shared" si="37"/>
        <v>98.2</v>
      </c>
      <c r="AK101" s="516">
        <f t="shared" si="37"/>
        <v>0</v>
      </c>
      <c r="AL101" s="516"/>
      <c r="AM101" s="516">
        <f t="shared" si="37"/>
        <v>0</v>
      </c>
      <c r="AN101" s="516"/>
      <c r="AO101" s="517">
        <f>AO102+AO112+AO108</f>
        <v>0</v>
      </c>
      <c r="AP101" s="522">
        <f t="shared" si="25"/>
        <v>0</v>
      </c>
      <c r="AQ101" s="237">
        <f t="shared" si="37"/>
        <v>103.6</v>
      </c>
      <c r="AR101" s="237">
        <f t="shared" si="37"/>
        <v>103.6</v>
      </c>
      <c r="AS101" s="237">
        <f t="shared" si="37"/>
        <v>0</v>
      </c>
      <c r="AT101" s="237">
        <f t="shared" si="37"/>
        <v>0</v>
      </c>
      <c r="AU101" s="238">
        <f t="shared" ref="AU101:AZ101" si="38">AU102+AU112+AU108</f>
        <v>0</v>
      </c>
      <c r="AV101" s="239">
        <f t="shared" si="38"/>
        <v>105.7</v>
      </c>
      <c r="AW101" s="239">
        <f t="shared" si="38"/>
        <v>105.7</v>
      </c>
      <c r="AX101" s="239">
        <f t="shared" si="38"/>
        <v>0</v>
      </c>
      <c r="AY101" s="239">
        <f t="shared" si="38"/>
        <v>0</v>
      </c>
      <c r="AZ101" s="240">
        <f t="shared" si="38"/>
        <v>0</v>
      </c>
      <c r="BA101" s="237">
        <f t="shared" ref="BA101:BJ101" si="39">BA102+BA112+BA108</f>
        <v>110.60000000000001</v>
      </c>
      <c r="BB101" s="237">
        <f t="shared" si="39"/>
        <v>110.60000000000001</v>
      </c>
      <c r="BC101" s="237">
        <f t="shared" si="39"/>
        <v>0</v>
      </c>
      <c r="BD101" s="237">
        <f t="shared" si="39"/>
        <v>0</v>
      </c>
      <c r="BE101" s="238">
        <f t="shared" si="39"/>
        <v>0</v>
      </c>
      <c r="BF101" s="237">
        <f t="shared" si="39"/>
        <v>110.60000000000001</v>
      </c>
      <c r="BG101" s="237">
        <f t="shared" si="39"/>
        <v>110.60000000000001</v>
      </c>
      <c r="BH101" s="237">
        <f t="shared" si="39"/>
        <v>0</v>
      </c>
      <c r="BI101" s="237">
        <f t="shared" si="39"/>
        <v>0</v>
      </c>
      <c r="BJ101" s="238">
        <f t="shared" si="39"/>
        <v>0</v>
      </c>
    </row>
    <row r="102" spans="1:62" s="251" customFormat="1" ht="25.5">
      <c r="A102" s="424" t="s">
        <v>196</v>
      </c>
      <c r="B102" s="243">
        <v>7301</v>
      </c>
      <c r="C102" s="244" t="s">
        <v>234</v>
      </c>
      <c r="D102" s="244" t="s">
        <v>234</v>
      </c>
      <c r="E102" s="244" t="s">
        <v>234</v>
      </c>
      <c r="F102" s="244" t="s">
        <v>234</v>
      </c>
      <c r="G102" s="244" t="s">
        <v>234</v>
      </c>
      <c r="H102" s="244" t="s">
        <v>234</v>
      </c>
      <c r="I102" s="244" t="s">
        <v>234</v>
      </c>
      <c r="J102" s="244" t="s">
        <v>234</v>
      </c>
      <c r="K102" s="244" t="s">
        <v>234</v>
      </c>
      <c r="L102" s="244" t="s">
        <v>234</v>
      </c>
      <c r="M102" s="244" t="s">
        <v>234</v>
      </c>
      <c r="N102" s="244" t="s">
        <v>234</v>
      </c>
      <c r="O102" s="244" t="s">
        <v>234</v>
      </c>
      <c r="P102" s="244" t="s">
        <v>234</v>
      </c>
      <c r="Q102" s="246" t="s">
        <v>234</v>
      </c>
      <c r="R102" s="246" t="s">
        <v>234</v>
      </c>
      <c r="S102" s="246" t="s">
        <v>234</v>
      </c>
      <c r="T102" s="246" t="s">
        <v>234</v>
      </c>
      <c r="U102" s="246" t="s">
        <v>234</v>
      </c>
      <c r="V102" s="246" t="s">
        <v>234</v>
      </c>
      <c r="W102" s="246" t="s">
        <v>234</v>
      </c>
      <c r="X102" s="244" t="s">
        <v>234</v>
      </c>
      <c r="Y102" s="244" t="s">
        <v>234</v>
      </c>
      <c r="Z102" s="244" t="s">
        <v>234</v>
      </c>
      <c r="AA102" s="244" t="s">
        <v>234</v>
      </c>
      <c r="AB102" s="244" t="s">
        <v>234</v>
      </c>
      <c r="AC102" s="244" t="s">
        <v>234</v>
      </c>
      <c r="AD102" s="247" t="s">
        <v>234</v>
      </c>
      <c r="AE102" s="247"/>
      <c r="AF102" s="247"/>
      <c r="AG102" s="518">
        <f t="shared" ref="AG102:AT102" si="40">AG104+AG105+AG106+AG107</f>
        <v>98.2</v>
      </c>
      <c r="AH102" s="518">
        <f t="shared" si="40"/>
        <v>98.2</v>
      </c>
      <c r="AI102" s="518">
        <f t="shared" si="40"/>
        <v>98.2</v>
      </c>
      <c r="AJ102" s="518">
        <f t="shared" si="40"/>
        <v>98.2</v>
      </c>
      <c r="AK102" s="518">
        <f t="shared" si="40"/>
        <v>0</v>
      </c>
      <c r="AL102" s="518"/>
      <c r="AM102" s="518">
        <f t="shared" si="40"/>
        <v>0</v>
      </c>
      <c r="AN102" s="518"/>
      <c r="AO102" s="525">
        <f>AO104+AO105+AO106+AO107</f>
        <v>0</v>
      </c>
      <c r="AP102" s="522">
        <f t="shared" si="25"/>
        <v>0</v>
      </c>
      <c r="AQ102" s="248">
        <f t="shared" si="40"/>
        <v>103.6</v>
      </c>
      <c r="AR102" s="248">
        <f t="shared" si="40"/>
        <v>103.6</v>
      </c>
      <c r="AS102" s="248">
        <f t="shared" si="40"/>
        <v>0</v>
      </c>
      <c r="AT102" s="248">
        <f t="shared" si="40"/>
        <v>0</v>
      </c>
      <c r="AU102" s="249">
        <f t="shared" ref="AU102:AZ102" si="41">AU104+AU105+AU106+AU107</f>
        <v>0</v>
      </c>
      <c r="AV102" s="250">
        <f t="shared" si="41"/>
        <v>105.7</v>
      </c>
      <c r="AW102" s="250">
        <f t="shared" si="41"/>
        <v>105.7</v>
      </c>
      <c r="AX102" s="250">
        <f t="shared" si="41"/>
        <v>0</v>
      </c>
      <c r="AY102" s="250">
        <f t="shared" si="41"/>
        <v>0</v>
      </c>
      <c r="AZ102" s="326">
        <f t="shared" si="41"/>
        <v>0</v>
      </c>
      <c r="BA102" s="248">
        <f t="shared" ref="BA102:BJ102" si="42">BA104+BA105+BA106+BA107</f>
        <v>110.60000000000001</v>
      </c>
      <c r="BB102" s="248">
        <f t="shared" si="42"/>
        <v>110.60000000000001</v>
      </c>
      <c r="BC102" s="248">
        <f t="shared" si="42"/>
        <v>0</v>
      </c>
      <c r="BD102" s="248">
        <f t="shared" si="42"/>
        <v>0</v>
      </c>
      <c r="BE102" s="249">
        <f t="shared" si="42"/>
        <v>0</v>
      </c>
      <c r="BF102" s="248">
        <f t="shared" si="42"/>
        <v>110.60000000000001</v>
      </c>
      <c r="BG102" s="248">
        <f t="shared" si="42"/>
        <v>110.60000000000001</v>
      </c>
      <c r="BH102" s="248">
        <f t="shared" si="42"/>
        <v>0</v>
      </c>
      <c r="BI102" s="248">
        <f t="shared" si="42"/>
        <v>0</v>
      </c>
      <c r="BJ102" s="249">
        <f t="shared" si="42"/>
        <v>0</v>
      </c>
    </row>
    <row r="103" spans="1:62" ht="12.75">
      <c r="A103" s="425" t="s">
        <v>415</v>
      </c>
      <c r="B103" s="253"/>
      <c r="C103" s="284"/>
      <c r="D103" s="284"/>
      <c r="E103" s="284"/>
      <c r="F103" s="284"/>
      <c r="G103" s="284"/>
      <c r="H103" s="284"/>
      <c r="I103" s="284"/>
      <c r="J103" s="284"/>
      <c r="K103" s="284"/>
      <c r="L103" s="284"/>
      <c r="M103" s="284"/>
      <c r="N103" s="284"/>
      <c r="O103" s="284"/>
      <c r="P103" s="284"/>
      <c r="Q103" s="284"/>
      <c r="R103" s="284"/>
      <c r="S103" s="284"/>
      <c r="T103" s="284"/>
      <c r="U103" s="284"/>
      <c r="V103" s="284"/>
      <c r="W103" s="284"/>
      <c r="X103" s="284"/>
      <c r="Y103" s="284"/>
      <c r="Z103" s="284"/>
      <c r="AA103" s="284"/>
      <c r="AB103" s="284"/>
      <c r="AC103" s="284"/>
      <c r="AD103" s="257"/>
      <c r="AE103" s="257"/>
      <c r="AF103" s="257"/>
      <c r="AG103" s="519"/>
      <c r="AH103" s="526"/>
      <c r="AI103" s="526"/>
      <c r="AJ103" s="526"/>
      <c r="AK103" s="526"/>
      <c r="AL103" s="526"/>
      <c r="AM103" s="526"/>
      <c r="AN103" s="526"/>
      <c r="AO103" s="527"/>
      <c r="AP103" s="522">
        <f t="shared" si="25"/>
        <v>0</v>
      </c>
      <c r="AQ103" s="307"/>
      <c r="AR103" s="307"/>
      <c r="AS103" s="307"/>
      <c r="AT103" s="307"/>
      <c r="AU103" s="308"/>
      <c r="AV103" s="439"/>
      <c r="AW103" s="439"/>
      <c r="AX103" s="439"/>
      <c r="AY103" s="439"/>
      <c r="AZ103" s="587"/>
      <c r="BA103" s="307"/>
      <c r="BB103" s="307"/>
      <c r="BC103" s="307"/>
      <c r="BD103" s="307"/>
      <c r="BE103" s="308"/>
      <c r="BF103" s="307"/>
      <c r="BG103" s="307"/>
      <c r="BH103" s="307"/>
      <c r="BI103" s="307"/>
      <c r="BJ103" s="308"/>
    </row>
    <row r="104" spans="1:62" ht="34.5" hidden="1" customHeight="1">
      <c r="A104" s="432" t="s">
        <v>416</v>
      </c>
      <c r="B104" s="271">
        <v>7302</v>
      </c>
      <c r="C104" s="262"/>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5"/>
      <c r="AE104" s="265"/>
      <c r="AF104" s="265"/>
      <c r="AG104" s="521"/>
      <c r="AH104" s="528"/>
      <c r="AI104" s="528"/>
      <c r="AJ104" s="528"/>
      <c r="AK104" s="528"/>
      <c r="AL104" s="528"/>
      <c r="AM104" s="528"/>
      <c r="AN104" s="528"/>
      <c r="AO104" s="529"/>
      <c r="AP104" s="522">
        <f t="shared" si="25"/>
        <v>0</v>
      </c>
      <c r="AQ104" s="310"/>
      <c r="AR104" s="310"/>
      <c r="AS104" s="310"/>
      <c r="AT104" s="310"/>
      <c r="AU104" s="311"/>
      <c r="AV104" s="486"/>
      <c r="AW104" s="486"/>
      <c r="AX104" s="486"/>
      <c r="AY104" s="486"/>
      <c r="AZ104" s="588"/>
      <c r="BA104" s="310"/>
      <c r="BB104" s="310"/>
      <c r="BC104" s="310"/>
      <c r="BD104" s="310"/>
      <c r="BE104" s="311"/>
      <c r="BF104" s="310"/>
      <c r="BG104" s="310"/>
      <c r="BH104" s="310"/>
      <c r="BI104" s="310"/>
      <c r="BJ104" s="311"/>
    </row>
    <row r="105" spans="1:62" ht="27.75" customHeight="1">
      <c r="A105" s="688" t="s">
        <v>450</v>
      </c>
      <c r="B105" s="701">
        <v>7304</v>
      </c>
      <c r="C105" s="738" t="s">
        <v>452</v>
      </c>
      <c r="D105" s="735" t="s">
        <v>245</v>
      </c>
      <c r="E105" s="722" t="s">
        <v>453</v>
      </c>
      <c r="F105" s="58"/>
      <c r="G105" s="58"/>
      <c r="H105" s="58"/>
      <c r="I105" s="58"/>
      <c r="J105" s="58"/>
      <c r="K105" s="58"/>
      <c r="L105" s="58"/>
      <c r="M105" s="63" t="s">
        <v>342</v>
      </c>
      <c r="N105" s="65" t="s">
        <v>284</v>
      </c>
      <c r="O105" s="59" t="s">
        <v>343</v>
      </c>
      <c r="P105" s="58">
        <v>17</v>
      </c>
      <c r="Q105" s="58"/>
      <c r="R105" s="58"/>
      <c r="S105" s="58"/>
      <c r="T105" s="58"/>
      <c r="U105" s="58"/>
      <c r="V105" s="58"/>
      <c r="W105" s="738" t="s">
        <v>344</v>
      </c>
      <c r="X105" s="735" t="s">
        <v>235</v>
      </c>
      <c r="Y105" s="722" t="s">
        <v>469</v>
      </c>
      <c r="Z105" s="829" t="s">
        <v>58</v>
      </c>
      <c r="AA105" s="829" t="s">
        <v>418</v>
      </c>
      <c r="AB105" s="829" t="s">
        <v>36</v>
      </c>
      <c r="AC105" s="840"/>
      <c r="AD105" s="280" t="s">
        <v>411</v>
      </c>
      <c r="AE105" s="280" t="s">
        <v>274</v>
      </c>
      <c r="AF105" s="280" t="s">
        <v>266</v>
      </c>
      <c r="AG105" s="523">
        <f>AI105</f>
        <v>98.2</v>
      </c>
      <c r="AH105" s="523">
        <v>98.2</v>
      </c>
      <c r="AI105" s="523">
        <v>98.2</v>
      </c>
      <c r="AJ105" s="523">
        <v>98.2</v>
      </c>
      <c r="AK105" s="523"/>
      <c r="AL105" s="523"/>
      <c r="AM105" s="523"/>
      <c r="AN105" s="523"/>
      <c r="AO105" s="530"/>
      <c r="AP105" s="522">
        <f t="shared" si="25"/>
        <v>0</v>
      </c>
      <c r="AQ105" s="281">
        <f>AR105</f>
        <v>100</v>
      </c>
      <c r="AR105" s="267">
        <v>100</v>
      </c>
      <c r="AS105" s="267"/>
      <c r="AT105" s="267"/>
      <c r="AU105" s="268"/>
      <c r="AV105" s="282">
        <f>AW105</f>
        <v>105</v>
      </c>
      <c r="AW105" s="269">
        <v>105</v>
      </c>
      <c r="AX105" s="269"/>
      <c r="AY105" s="269"/>
      <c r="AZ105" s="270"/>
      <c r="BA105" s="281">
        <f>BB105</f>
        <v>107.9</v>
      </c>
      <c r="BB105" s="267">
        <v>107.9</v>
      </c>
      <c r="BC105" s="267"/>
      <c r="BD105" s="267"/>
      <c r="BE105" s="268"/>
      <c r="BF105" s="281">
        <f>BG105</f>
        <v>107.9</v>
      </c>
      <c r="BG105" s="267">
        <v>107.9</v>
      </c>
      <c r="BH105" s="267"/>
      <c r="BI105" s="267"/>
      <c r="BJ105" s="268"/>
    </row>
    <row r="106" spans="1:62" ht="94.5" customHeight="1">
      <c r="A106" s="689"/>
      <c r="B106" s="703"/>
      <c r="C106" s="869"/>
      <c r="D106" s="877"/>
      <c r="E106" s="868"/>
      <c r="F106" s="58"/>
      <c r="G106" s="58"/>
      <c r="H106" s="58"/>
      <c r="I106" s="58"/>
      <c r="J106" s="58"/>
      <c r="K106" s="58"/>
      <c r="L106" s="58"/>
      <c r="M106" s="63"/>
      <c r="N106" s="65"/>
      <c r="O106" s="59"/>
      <c r="P106" s="58"/>
      <c r="Q106" s="58"/>
      <c r="R106" s="58"/>
      <c r="S106" s="58"/>
      <c r="T106" s="58"/>
      <c r="U106" s="58"/>
      <c r="V106" s="58"/>
      <c r="W106" s="740"/>
      <c r="X106" s="737"/>
      <c r="Y106" s="724"/>
      <c r="Z106" s="831"/>
      <c r="AA106" s="831"/>
      <c r="AB106" s="831"/>
      <c r="AC106" s="841"/>
      <c r="AD106" s="280" t="s">
        <v>411</v>
      </c>
      <c r="AE106" s="280" t="s">
        <v>274</v>
      </c>
      <c r="AF106" s="280" t="s">
        <v>272</v>
      </c>
      <c r="AG106" s="523">
        <v>0</v>
      </c>
      <c r="AH106" s="523"/>
      <c r="AI106" s="523">
        <v>0</v>
      </c>
      <c r="AJ106" s="523"/>
      <c r="AK106" s="523"/>
      <c r="AL106" s="523"/>
      <c r="AM106" s="523"/>
      <c r="AN106" s="523"/>
      <c r="AO106" s="530"/>
      <c r="AP106" s="522">
        <f t="shared" si="25"/>
        <v>0</v>
      </c>
      <c r="AQ106" s="281">
        <f>AR106</f>
        <v>3.6</v>
      </c>
      <c r="AR106" s="267">
        <v>3.6</v>
      </c>
      <c r="AS106" s="267"/>
      <c r="AT106" s="267"/>
      <c r="AU106" s="268"/>
      <c r="AV106" s="282">
        <f>AW106</f>
        <v>0.7</v>
      </c>
      <c r="AW106" s="269">
        <v>0.7</v>
      </c>
      <c r="AX106" s="269"/>
      <c r="AY106" s="269"/>
      <c r="AZ106" s="270"/>
      <c r="BA106" s="281">
        <f>BB106</f>
        <v>2.7</v>
      </c>
      <c r="BB106" s="267">
        <v>2.7</v>
      </c>
      <c r="BC106" s="267"/>
      <c r="BD106" s="267"/>
      <c r="BE106" s="268"/>
      <c r="BF106" s="281">
        <f>BG106</f>
        <v>2.7</v>
      </c>
      <c r="BG106" s="267">
        <v>2.7</v>
      </c>
      <c r="BH106" s="267"/>
      <c r="BI106" s="267"/>
      <c r="BJ106" s="268"/>
    </row>
    <row r="107" spans="1:62" ht="216.75" hidden="1" customHeight="1">
      <c r="A107" s="426" t="s">
        <v>361</v>
      </c>
      <c r="B107" s="274">
        <v>7062</v>
      </c>
      <c r="C107" s="262" t="s">
        <v>31</v>
      </c>
      <c r="D107" s="262" t="s">
        <v>39</v>
      </c>
      <c r="E107" s="262" t="s">
        <v>104</v>
      </c>
      <c r="F107" s="262"/>
      <c r="G107" s="262"/>
      <c r="H107" s="262"/>
      <c r="I107" s="263"/>
      <c r="J107" s="262"/>
      <c r="K107" s="262"/>
      <c r="L107" s="262"/>
      <c r="M107" s="262"/>
      <c r="N107" s="262"/>
      <c r="O107" s="262"/>
      <c r="P107" s="263"/>
      <c r="Q107" s="262"/>
      <c r="R107" s="262"/>
      <c r="S107" s="262"/>
      <c r="T107" s="262"/>
      <c r="U107" s="262"/>
      <c r="V107" s="262"/>
      <c r="W107" s="287" t="s">
        <v>56</v>
      </c>
      <c r="X107" s="287" t="s">
        <v>105</v>
      </c>
      <c r="Y107" s="445" t="s">
        <v>358</v>
      </c>
      <c r="Z107" s="387" t="s">
        <v>106</v>
      </c>
      <c r="AA107" s="292" t="s">
        <v>284</v>
      </c>
      <c r="AB107" s="294" t="s">
        <v>107</v>
      </c>
      <c r="AC107" s="324"/>
      <c r="AD107" s="280" t="s">
        <v>483</v>
      </c>
      <c r="AE107" s="280"/>
      <c r="AF107" s="280"/>
      <c r="AG107" s="523"/>
      <c r="AH107" s="523"/>
      <c r="AI107" s="523"/>
      <c r="AJ107" s="523"/>
      <c r="AK107" s="523"/>
      <c r="AL107" s="523"/>
      <c r="AM107" s="523"/>
      <c r="AN107" s="523"/>
      <c r="AO107" s="530"/>
      <c r="AP107" s="522">
        <f t="shared" si="25"/>
        <v>0</v>
      </c>
      <c r="AQ107" s="281"/>
      <c r="AR107" s="267"/>
      <c r="AS107" s="267"/>
      <c r="AT107" s="267"/>
      <c r="AU107" s="268"/>
      <c r="AV107" s="282"/>
      <c r="AW107" s="269"/>
      <c r="AX107" s="269"/>
      <c r="AY107" s="269"/>
      <c r="AZ107" s="270"/>
      <c r="BA107" s="281"/>
      <c r="BB107" s="267"/>
      <c r="BC107" s="267"/>
      <c r="BD107" s="267"/>
      <c r="BE107" s="268"/>
      <c r="BF107" s="281"/>
      <c r="BG107" s="267"/>
      <c r="BH107" s="267"/>
      <c r="BI107" s="267"/>
      <c r="BJ107" s="268"/>
    </row>
    <row r="108" spans="1:62" s="251" customFormat="1" ht="37.5" customHeight="1">
      <c r="A108" s="360" t="s">
        <v>108</v>
      </c>
      <c r="B108" s="361">
        <v>7400</v>
      </c>
      <c r="C108" s="362"/>
      <c r="D108" s="362"/>
      <c r="E108" s="362"/>
      <c r="F108" s="362"/>
      <c r="G108" s="362"/>
      <c r="H108" s="362"/>
      <c r="I108" s="363"/>
      <c r="J108" s="362"/>
      <c r="K108" s="362"/>
      <c r="L108" s="362"/>
      <c r="M108" s="362"/>
      <c r="N108" s="364"/>
      <c r="O108" s="364"/>
      <c r="P108" s="365"/>
      <c r="Q108" s="366"/>
      <c r="R108" s="366"/>
      <c r="S108" s="366"/>
      <c r="T108" s="366"/>
      <c r="U108" s="366"/>
      <c r="V108" s="366"/>
      <c r="W108" s="366"/>
      <c r="X108" s="362"/>
      <c r="Y108" s="362"/>
      <c r="Z108" s="367"/>
      <c r="AA108" s="368"/>
      <c r="AB108" s="369"/>
      <c r="AC108" s="362"/>
      <c r="AD108" s="370"/>
      <c r="AE108" s="370"/>
      <c r="AF108" s="370"/>
      <c r="AG108" s="518">
        <f t="shared" ref="AG108:AT108" si="43">AG110+AG111</f>
        <v>0</v>
      </c>
      <c r="AH108" s="518"/>
      <c r="AI108" s="518">
        <f t="shared" si="43"/>
        <v>0</v>
      </c>
      <c r="AJ108" s="518"/>
      <c r="AK108" s="518">
        <f t="shared" si="43"/>
        <v>0</v>
      </c>
      <c r="AL108" s="518"/>
      <c r="AM108" s="518">
        <f t="shared" si="43"/>
        <v>0</v>
      </c>
      <c r="AN108" s="518"/>
      <c r="AO108" s="525">
        <f>AO110+AO111</f>
        <v>0</v>
      </c>
      <c r="AP108" s="522">
        <f t="shared" si="25"/>
        <v>0</v>
      </c>
      <c r="AQ108" s="248">
        <f t="shared" si="43"/>
        <v>0</v>
      </c>
      <c r="AR108" s="248">
        <f t="shared" si="43"/>
        <v>0</v>
      </c>
      <c r="AS108" s="248">
        <f t="shared" si="43"/>
        <v>0</v>
      </c>
      <c r="AT108" s="248">
        <f t="shared" si="43"/>
        <v>0</v>
      </c>
      <c r="AU108" s="249">
        <f t="shared" ref="AU108:AZ108" si="44">AU110+AU111</f>
        <v>0</v>
      </c>
      <c r="AV108" s="250">
        <f t="shared" si="44"/>
        <v>0</v>
      </c>
      <c r="AW108" s="250">
        <f t="shared" si="44"/>
        <v>0</v>
      </c>
      <c r="AX108" s="250">
        <f t="shared" si="44"/>
        <v>0</v>
      </c>
      <c r="AY108" s="250">
        <f t="shared" si="44"/>
        <v>0</v>
      </c>
      <c r="AZ108" s="326">
        <f t="shared" si="44"/>
        <v>0</v>
      </c>
      <c r="BA108" s="248">
        <f t="shared" ref="BA108:BJ108" si="45">BA110+BA111</f>
        <v>0</v>
      </c>
      <c r="BB108" s="248">
        <f t="shared" si="45"/>
        <v>0</v>
      </c>
      <c r="BC108" s="248">
        <f t="shared" si="45"/>
        <v>0</v>
      </c>
      <c r="BD108" s="248">
        <f t="shared" si="45"/>
        <v>0</v>
      </c>
      <c r="BE108" s="249">
        <f t="shared" si="45"/>
        <v>0</v>
      </c>
      <c r="BF108" s="248">
        <f t="shared" si="45"/>
        <v>0</v>
      </c>
      <c r="BG108" s="248">
        <f t="shared" si="45"/>
        <v>0</v>
      </c>
      <c r="BH108" s="248">
        <f t="shared" si="45"/>
        <v>0</v>
      </c>
      <c r="BI108" s="248">
        <f t="shared" si="45"/>
        <v>0</v>
      </c>
      <c r="BJ108" s="249">
        <f t="shared" si="45"/>
        <v>0</v>
      </c>
    </row>
    <row r="109" spans="1:62" ht="24" hidden="1" customHeight="1">
      <c r="A109" s="252" t="s">
        <v>415</v>
      </c>
      <c r="B109" s="253"/>
      <c r="C109" s="254"/>
      <c r="D109" s="254"/>
      <c r="E109" s="254"/>
      <c r="F109" s="254"/>
      <c r="G109" s="254"/>
      <c r="H109" s="254"/>
      <c r="I109" s="254"/>
      <c r="J109" s="254"/>
      <c r="K109" s="254"/>
      <c r="L109" s="254"/>
      <c r="M109" s="254"/>
      <c r="N109" s="254"/>
      <c r="O109" s="254"/>
      <c r="P109" s="255"/>
      <c r="Q109" s="254"/>
      <c r="R109" s="254"/>
      <c r="S109" s="254"/>
      <c r="T109" s="254"/>
      <c r="U109" s="254"/>
      <c r="V109" s="254"/>
      <c r="W109" s="254"/>
      <c r="X109" s="254"/>
      <c r="Y109" s="254"/>
      <c r="Z109" s="254"/>
      <c r="AA109" s="254"/>
      <c r="AB109" s="306"/>
      <c r="AC109" s="254"/>
      <c r="AD109" s="257"/>
      <c r="AE109" s="257"/>
      <c r="AF109" s="257"/>
      <c r="AG109" s="519"/>
      <c r="AH109" s="526"/>
      <c r="AI109" s="526"/>
      <c r="AJ109" s="526"/>
      <c r="AK109" s="526"/>
      <c r="AL109" s="526"/>
      <c r="AM109" s="526"/>
      <c r="AN109" s="526"/>
      <c r="AO109" s="527"/>
      <c r="AP109" s="522">
        <f t="shared" si="25"/>
        <v>0</v>
      </c>
      <c r="AQ109" s="307"/>
      <c r="AR109" s="307"/>
      <c r="AS109" s="307"/>
      <c r="AT109" s="307"/>
      <c r="AU109" s="308"/>
      <c r="AV109" s="439"/>
      <c r="AW109" s="439"/>
      <c r="AX109" s="439"/>
      <c r="AY109" s="439"/>
      <c r="AZ109" s="587"/>
      <c r="BA109" s="307"/>
      <c r="BB109" s="307"/>
      <c r="BC109" s="307"/>
      <c r="BD109" s="307"/>
      <c r="BE109" s="308"/>
      <c r="BF109" s="307"/>
      <c r="BG109" s="307"/>
      <c r="BH109" s="307"/>
      <c r="BI109" s="307"/>
      <c r="BJ109" s="308"/>
    </row>
    <row r="110" spans="1:62" ht="22.5" hidden="1" customHeight="1">
      <c r="A110" s="293" t="s">
        <v>416</v>
      </c>
      <c r="B110" s="271">
        <v>7401</v>
      </c>
      <c r="C110" s="327"/>
      <c r="D110" s="327"/>
      <c r="E110" s="327"/>
      <c r="F110" s="327"/>
      <c r="G110" s="327"/>
      <c r="H110" s="327"/>
      <c r="I110" s="327"/>
      <c r="J110" s="327"/>
      <c r="K110" s="327"/>
      <c r="L110" s="327"/>
      <c r="M110" s="327"/>
      <c r="N110" s="327"/>
      <c r="O110" s="327"/>
      <c r="P110" s="328"/>
      <c r="Q110" s="327"/>
      <c r="R110" s="327"/>
      <c r="S110" s="327"/>
      <c r="T110" s="327"/>
      <c r="U110" s="327"/>
      <c r="V110" s="327"/>
      <c r="W110" s="327"/>
      <c r="X110" s="327"/>
      <c r="Y110" s="327"/>
      <c r="Z110" s="327"/>
      <c r="AA110" s="327"/>
      <c r="AB110" s="329"/>
      <c r="AC110" s="327"/>
      <c r="AD110" s="265"/>
      <c r="AE110" s="265"/>
      <c r="AF110" s="265"/>
      <c r="AG110" s="521"/>
      <c r="AH110" s="528"/>
      <c r="AI110" s="528"/>
      <c r="AJ110" s="528"/>
      <c r="AK110" s="528"/>
      <c r="AL110" s="528"/>
      <c r="AM110" s="528"/>
      <c r="AN110" s="528"/>
      <c r="AO110" s="529"/>
      <c r="AP110" s="522">
        <f t="shared" si="25"/>
        <v>0</v>
      </c>
      <c r="AQ110" s="310"/>
      <c r="AR110" s="310"/>
      <c r="AS110" s="310"/>
      <c r="AT110" s="310"/>
      <c r="AU110" s="311"/>
      <c r="AV110" s="486"/>
      <c r="AW110" s="486"/>
      <c r="AX110" s="486"/>
      <c r="AY110" s="486"/>
      <c r="AZ110" s="588"/>
      <c r="BA110" s="310"/>
      <c r="BB110" s="310"/>
      <c r="BC110" s="310"/>
      <c r="BD110" s="310"/>
      <c r="BE110" s="311"/>
      <c r="BF110" s="310"/>
      <c r="BG110" s="310"/>
      <c r="BH110" s="310"/>
      <c r="BI110" s="310"/>
      <c r="BJ110" s="311"/>
    </row>
    <row r="111" spans="1:62" ht="123.75" customHeight="1">
      <c r="A111" s="293" t="s">
        <v>361</v>
      </c>
      <c r="B111" s="271">
        <v>7454</v>
      </c>
      <c r="C111" s="57" t="s">
        <v>452</v>
      </c>
      <c r="D111" s="57" t="s">
        <v>245</v>
      </c>
      <c r="E111" s="57" t="s">
        <v>453</v>
      </c>
      <c r="F111" s="58"/>
      <c r="G111" s="58"/>
      <c r="H111" s="58"/>
      <c r="I111" s="58"/>
      <c r="J111" s="58"/>
      <c r="K111" s="58"/>
      <c r="L111" s="58"/>
      <c r="M111" s="63" t="s">
        <v>342</v>
      </c>
      <c r="N111" s="65" t="s">
        <v>284</v>
      </c>
      <c r="O111" s="59" t="s">
        <v>343</v>
      </c>
      <c r="P111" s="58">
        <v>17</v>
      </c>
      <c r="Q111" s="58"/>
      <c r="R111" s="58"/>
      <c r="S111" s="58"/>
      <c r="T111" s="58"/>
      <c r="U111" s="58"/>
      <c r="V111" s="58"/>
      <c r="W111" s="57" t="s">
        <v>344</v>
      </c>
      <c r="X111" s="57" t="s">
        <v>235</v>
      </c>
      <c r="Y111" s="57" t="s">
        <v>469</v>
      </c>
      <c r="Z111" s="304"/>
      <c r="AA111" s="287"/>
      <c r="AB111" s="305"/>
      <c r="AC111" s="275"/>
      <c r="AD111" s="280" t="s">
        <v>483</v>
      </c>
      <c r="AE111" s="280" t="s">
        <v>109</v>
      </c>
      <c r="AF111" s="280" t="s">
        <v>272</v>
      </c>
      <c r="AG111" s="523">
        <f>AK111</f>
        <v>0</v>
      </c>
      <c r="AH111" s="523"/>
      <c r="AI111" s="523"/>
      <c r="AJ111" s="523"/>
      <c r="AK111" s="523">
        <v>0</v>
      </c>
      <c r="AL111" s="523"/>
      <c r="AM111" s="523"/>
      <c r="AN111" s="523"/>
      <c r="AO111" s="530"/>
      <c r="AP111" s="522">
        <f t="shared" si="25"/>
        <v>0</v>
      </c>
      <c r="AQ111" s="281">
        <f>AS111</f>
        <v>0</v>
      </c>
      <c r="AR111" s="267"/>
      <c r="AS111" s="267">
        <v>0</v>
      </c>
      <c r="AT111" s="267"/>
      <c r="AU111" s="268"/>
      <c r="AV111" s="282">
        <f>AX111</f>
        <v>0</v>
      </c>
      <c r="AW111" s="269"/>
      <c r="AX111" s="269">
        <v>0</v>
      </c>
      <c r="AY111" s="269"/>
      <c r="AZ111" s="270"/>
      <c r="BA111" s="281">
        <f>BC111</f>
        <v>0</v>
      </c>
      <c r="BB111" s="267"/>
      <c r="BC111" s="267">
        <v>0</v>
      </c>
      <c r="BD111" s="267"/>
      <c r="BE111" s="268"/>
      <c r="BF111" s="281">
        <f>BH111</f>
        <v>0</v>
      </c>
      <c r="BG111" s="267"/>
      <c r="BH111" s="267">
        <v>0</v>
      </c>
      <c r="BI111" s="267"/>
      <c r="BJ111" s="268"/>
    </row>
    <row r="112" spans="1:62" s="251" customFormat="1" ht="38.25" customHeight="1">
      <c r="A112" s="424" t="s">
        <v>110</v>
      </c>
      <c r="B112" s="243">
        <v>7500</v>
      </c>
      <c r="C112" s="476" t="s">
        <v>234</v>
      </c>
      <c r="D112" s="476" t="s">
        <v>234</v>
      </c>
      <c r="E112" s="476" t="s">
        <v>234</v>
      </c>
      <c r="F112" s="476" t="s">
        <v>234</v>
      </c>
      <c r="G112" s="476" t="s">
        <v>234</v>
      </c>
      <c r="H112" s="476" t="s">
        <v>234</v>
      </c>
      <c r="I112" s="476" t="s">
        <v>234</v>
      </c>
      <c r="J112" s="476" t="s">
        <v>234</v>
      </c>
      <c r="K112" s="476" t="s">
        <v>234</v>
      </c>
      <c r="L112" s="476" t="s">
        <v>234</v>
      </c>
      <c r="M112" s="476" t="s">
        <v>234</v>
      </c>
      <c r="N112" s="476" t="s">
        <v>234</v>
      </c>
      <c r="O112" s="476" t="s">
        <v>234</v>
      </c>
      <c r="P112" s="476" t="s">
        <v>234</v>
      </c>
      <c r="Q112" s="477" t="s">
        <v>234</v>
      </c>
      <c r="R112" s="477" t="s">
        <v>234</v>
      </c>
      <c r="S112" s="477" t="s">
        <v>234</v>
      </c>
      <c r="T112" s="477" t="s">
        <v>234</v>
      </c>
      <c r="U112" s="477" t="s">
        <v>234</v>
      </c>
      <c r="V112" s="477" t="s">
        <v>234</v>
      </c>
      <c r="W112" s="477" t="s">
        <v>234</v>
      </c>
      <c r="X112" s="476" t="s">
        <v>234</v>
      </c>
      <c r="Y112" s="476" t="s">
        <v>234</v>
      </c>
      <c r="Z112" s="476" t="s">
        <v>234</v>
      </c>
      <c r="AA112" s="476" t="s">
        <v>234</v>
      </c>
      <c r="AB112" s="476" t="s">
        <v>234</v>
      </c>
      <c r="AC112" s="476" t="s">
        <v>234</v>
      </c>
      <c r="AD112" s="247" t="s">
        <v>234</v>
      </c>
      <c r="AE112" s="247"/>
      <c r="AF112" s="247"/>
      <c r="AG112" s="518">
        <f t="shared" ref="AG112:AT112" si="46">AG114+AG115</f>
        <v>0</v>
      </c>
      <c r="AH112" s="518"/>
      <c r="AI112" s="518">
        <f t="shared" si="46"/>
        <v>0</v>
      </c>
      <c r="AJ112" s="518"/>
      <c r="AK112" s="518">
        <f t="shared" si="46"/>
        <v>0</v>
      </c>
      <c r="AL112" s="518"/>
      <c r="AM112" s="518">
        <f t="shared" si="46"/>
        <v>0</v>
      </c>
      <c r="AN112" s="518"/>
      <c r="AO112" s="525">
        <f>AO114+AO115</f>
        <v>0</v>
      </c>
      <c r="AP112" s="522">
        <f t="shared" si="25"/>
        <v>0</v>
      </c>
      <c r="AQ112" s="248">
        <f t="shared" si="46"/>
        <v>0</v>
      </c>
      <c r="AR112" s="248">
        <f t="shared" si="46"/>
        <v>0</v>
      </c>
      <c r="AS112" s="248">
        <f t="shared" si="46"/>
        <v>0</v>
      </c>
      <c r="AT112" s="248">
        <f t="shared" si="46"/>
        <v>0</v>
      </c>
      <c r="AU112" s="249">
        <f t="shared" ref="AU112:AZ112" si="47">AU114+AU115</f>
        <v>0</v>
      </c>
      <c r="AV112" s="250">
        <f t="shared" si="47"/>
        <v>0</v>
      </c>
      <c r="AW112" s="250">
        <f t="shared" si="47"/>
        <v>0</v>
      </c>
      <c r="AX112" s="250">
        <f t="shared" si="47"/>
        <v>0</v>
      </c>
      <c r="AY112" s="250">
        <f t="shared" si="47"/>
        <v>0</v>
      </c>
      <c r="AZ112" s="326">
        <f t="shared" si="47"/>
        <v>0</v>
      </c>
      <c r="BA112" s="248">
        <f t="shared" ref="BA112:BJ112" si="48">BA114+BA115</f>
        <v>0</v>
      </c>
      <c r="BB112" s="248">
        <f t="shared" si="48"/>
        <v>0</v>
      </c>
      <c r="BC112" s="248">
        <f t="shared" si="48"/>
        <v>0</v>
      </c>
      <c r="BD112" s="248">
        <f t="shared" si="48"/>
        <v>0</v>
      </c>
      <c r="BE112" s="249">
        <f t="shared" si="48"/>
        <v>0</v>
      </c>
      <c r="BF112" s="248">
        <f t="shared" si="48"/>
        <v>0</v>
      </c>
      <c r="BG112" s="248">
        <f t="shared" si="48"/>
        <v>0</v>
      </c>
      <c r="BH112" s="248">
        <f t="shared" si="48"/>
        <v>0</v>
      </c>
      <c r="BI112" s="248">
        <f t="shared" si="48"/>
        <v>0</v>
      </c>
      <c r="BJ112" s="249">
        <f t="shared" si="48"/>
        <v>0</v>
      </c>
    </row>
    <row r="113" spans="1:62" ht="18" hidden="1" customHeight="1">
      <c r="A113" s="425" t="s">
        <v>415</v>
      </c>
      <c r="B113" s="253"/>
      <c r="C113" s="284"/>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284"/>
      <c r="AA113" s="284"/>
      <c r="AB113" s="284"/>
      <c r="AC113" s="284"/>
      <c r="AD113" s="257"/>
      <c r="AE113" s="257"/>
      <c r="AF113" s="257"/>
      <c r="AG113" s="519"/>
      <c r="AH113" s="526"/>
      <c r="AI113" s="526"/>
      <c r="AJ113" s="526"/>
      <c r="AK113" s="526"/>
      <c r="AL113" s="526"/>
      <c r="AM113" s="526"/>
      <c r="AN113" s="526"/>
      <c r="AO113" s="527"/>
      <c r="AP113" s="522">
        <f t="shared" si="25"/>
        <v>0</v>
      </c>
      <c r="AQ113" s="307"/>
      <c r="AR113" s="307"/>
      <c r="AS113" s="307"/>
      <c r="AT113" s="307"/>
      <c r="AU113" s="308"/>
      <c r="AV113" s="439"/>
      <c r="AW113" s="439"/>
      <c r="AX113" s="439"/>
      <c r="AY113" s="439"/>
      <c r="AZ113" s="587"/>
      <c r="BA113" s="307"/>
      <c r="BB113" s="307"/>
      <c r="BC113" s="307"/>
      <c r="BD113" s="307"/>
      <c r="BE113" s="308"/>
      <c r="BF113" s="307"/>
      <c r="BG113" s="307"/>
      <c r="BH113" s="307"/>
      <c r="BI113" s="307"/>
      <c r="BJ113" s="308"/>
    </row>
    <row r="114" spans="1:62" ht="34.5" hidden="1" customHeight="1">
      <c r="A114" s="432" t="s">
        <v>416</v>
      </c>
      <c r="B114" s="271">
        <v>7501</v>
      </c>
      <c r="C114" s="262"/>
      <c r="D114" s="262"/>
      <c r="E114" s="262"/>
      <c r="F114" s="262"/>
      <c r="G114" s="262"/>
      <c r="H114" s="262"/>
      <c r="I114" s="262"/>
      <c r="J114" s="262"/>
      <c r="K114" s="262"/>
      <c r="L114" s="262"/>
      <c r="M114" s="262"/>
      <c r="N114" s="262"/>
      <c r="O114" s="262"/>
      <c r="P114" s="262"/>
      <c r="Q114" s="262"/>
      <c r="R114" s="262"/>
      <c r="S114" s="262"/>
      <c r="T114" s="262"/>
      <c r="U114" s="262"/>
      <c r="V114" s="262"/>
      <c r="W114" s="262"/>
      <c r="X114" s="262"/>
      <c r="Y114" s="262"/>
      <c r="Z114" s="262"/>
      <c r="AA114" s="262"/>
      <c r="AB114" s="262"/>
      <c r="AC114" s="262"/>
      <c r="AD114" s="265"/>
      <c r="AE114" s="265"/>
      <c r="AF114" s="265"/>
      <c r="AG114" s="521"/>
      <c r="AH114" s="528"/>
      <c r="AI114" s="528"/>
      <c r="AJ114" s="528"/>
      <c r="AK114" s="528"/>
      <c r="AL114" s="528"/>
      <c r="AM114" s="528"/>
      <c r="AN114" s="528"/>
      <c r="AO114" s="529"/>
      <c r="AP114" s="522">
        <f t="shared" si="25"/>
        <v>0</v>
      </c>
      <c r="AQ114" s="310"/>
      <c r="AR114" s="310"/>
      <c r="AS114" s="310"/>
      <c r="AT114" s="310"/>
      <c r="AU114" s="311"/>
      <c r="AV114" s="486"/>
      <c r="AW114" s="486"/>
      <c r="AX114" s="486"/>
      <c r="AY114" s="486"/>
      <c r="AZ114" s="588"/>
      <c r="BA114" s="310"/>
      <c r="BB114" s="310"/>
      <c r="BC114" s="310"/>
      <c r="BD114" s="310"/>
      <c r="BE114" s="311"/>
      <c r="BF114" s="310"/>
      <c r="BG114" s="310"/>
      <c r="BH114" s="310"/>
      <c r="BI114" s="310"/>
      <c r="BJ114" s="311"/>
    </row>
    <row r="115" spans="1:62" ht="34.5" hidden="1" customHeight="1">
      <c r="A115" s="426" t="s">
        <v>416</v>
      </c>
      <c r="B115" s="274"/>
      <c r="C115" s="275"/>
      <c r="D115" s="275"/>
      <c r="E115" s="275"/>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80"/>
      <c r="AE115" s="280"/>
      <c r="AF115" s="280"/>
      <c r="AG115" s="523"/>
      <c r="AH115" s="523"/>
      <c r="AI115" s="523"/>
      <c r="AJ115" s="523"/>
      <c r="AK115" s="523"/>
      <c r="AL115" s="523"/>
      <c r="AM115" s="523"/>
      <c r="AN115" s="523"/>
      <c r="AO115" s="530"/>
      <c r="AP115" s="522">
        <f t="shared" si="25"/>
        <v>0</v>
      </c>
      <c r="AQ115" s="281"/>
      <c r="AR115" s="267"/>
      <c r="AS115" s="267"/>
      <c r="AT115" s="267"/>
      <c r="AU115" s="268"/>
      <c r="AV115" s="282"/>
      <c r="AW115" s="269"/>
      <c r="AX115" s="269"/>
      <c r="AY115" s="269"/>
      <c r="AZ115" s="270"/>
      <c r="BA115" s="281"/>
      <c r="BB115" s="267"/>
      <c r="BC115" s="267"/>
      <c r="BD115" s="267"/>
      <c r="BE115" s="268"/>
      <c r="BF115" s="281"/>
      <c r="BG115" s="267"/>
      <c r="BH115" s="267"/>
      <c r="BI115" s="267"/>
      <c r="BJ115" s="268"/>
    </row>
    <row r="116" spans="1:62" s="241" customFormat="1" ht="69.75" customHeight="1">
      <c r="A116" s="371" t="s">
        <v>112</v>
      </c>
      <c r="B116" s="372">
        <v>7600</v>
      </c>
      <c r="C116" s="233" t="s">
        <v>234</v>
      </c>
      <c r="D116" s="233" t="s">
        <v>234</v>
      </c>
      <c r="E116" s="233" t="s">
        <v>234</v>
      </c>
      <c r="F116" s="233" t="s">
        <v>234</v>
      </c>
      <c r="G116" s="233" t="s">
        <v>234</v>
      </c>
      <c r="H116" s="233" t="s">
        <v>234</v>
      </c>
      <c r="I116" s="233" t="s">
        <v>234</v>
      </c>
      <c r="J116" s="233" t="s">
        <v>234</v>
      </c>
      <c r="K116" s="233" t="s">
        <v>234</v>
      </c>
      <c r="L116" s="233" t="s">
        <v>234</v>
      </c>
      <c r="M116" s="233" t="s">
        <v>234</v>
      </c>
      <c r="N116" s="233" t="s">
        <v>234</v>
      </c>
      <c r="O116" s="233" t="s">
        <v>234</v>
      </c>
      <c r="P116" s="234" t="s">
        <v>234</v>
      </c>
      <c r="Q116" s="235" t="s">
        <v>234</v>
      </c>
      <c r="R116" s="235" t="s">
        <v>234</v>
      </c>
      <c r="S116" s="235" t="s">
        <v>234</v>
      </c>
      <c r="T116" s="235" t="s">
        <v>234</v>
      </c>
      <c r="U116" s="235" t="s">
        <v>234</v>
      </c>
      <c r="V116" s="235" t="s">
        <v>234</v>
      </c>
      <c r="W116" s="235" t="s">
        <v>234</v>
      </c>
      <c r="X116" s="233" t="s">
        <v>234</v>
      </c>
      <c r="Y116" s="233" t="s">
        <v>234</v>
      </c>
      <c r="Z116" s="233" t="s">
        <v>234</v>
      </c>
      <c r="AA116" s="233" t="s">
        <v>234</v>
      </c>
      <c r="AB116" s="332" t="s">
        <v>234</v>
      </c>
      <c r="AC116" s="233" t="s">
        <v>234</v>
      </c>
      <c r="AD116" s="236" t="s">
        <v>234</v>
      </c>
      <c r="AE116" s="373"/>
      <c r="AF116" s="373"/>
      <c r="AG116" s="538">
        <f t="shared" ref="AG116:AT116" si="49">AG118+AG119</f>
        <v>0</v>
      </c>
      <c r="AH116" s="538"/>
      <c r="AI116" s="538">
        <f t="shared" si="49"/>
        <v>0</v>
      </c>
      <c r="AJ116" s="538"/>
      <c r="AK116" s="538">
        <f t="shared" si="49"/>
        <v>0</v>
      </c>
      <c r="AL116" s="538"/>
      <c r="AM116" s="538">
        <f t="shared" si="49"/>
        <v>0</v>
      </c>
      <c r="AN116" s="538"/>
      <c r="AO116" s="539">
        <f>AO118+AO119</f>
        <v>0</v>
      </c>
      <c r="AP116" s="522">
        <f t="shared" si="25"/>
        <v>0</v>
      </c>
      <c r="AQ116" s="374">
        <f t="shared" si="49"/>
        <v>0</v>
      </c>
      <c r="AR116" s="374">
        <f t="shared" si="49"/>
        <v>0</v>
      </c>
      <c r="AS116" s="374">
        <f t="shared" si="49"/>
        <v>0</v>
      </c>
      <c r="AT116" s="374">
        <f t="shared" si="49"/>
        <v>0</v>
      </c>
      <c r="AU116" s="375">
        <f t="shared" ref="AU116:AZ116" si="50">AU118+AU119</f>
        <v>0</v>
      </c>
      <c r="AV116" s="376">
        <f t="shared" si="50"/>
        <v>0</v>
      </c>
      <c r="AW116" s="376">
        <f t="shared" si="50"/>
        <v>0</v>
      </c>
      <c r="AX116" s="376">
        <f t="shared" si="50"/>
        <v>0</v>
      </c>
      <c r="AY116" s="376">
        <f t="shared" si="50"/>
        <v>0</v>
      </c>
      <c r="AZ116" s="377">
        <f t="shared" si="50"/>
        <v>0</v>
      </c>
      <c r="BA116" s="374">
        <f t="shared" ref="BA116:BJ116" si="51">BA118+BA119</f>
        <v>0</v>
      </c>
      <c r="BB116" s="374">
        <f t="shared" si="51"/>
        <v>0</v>
      </c>
      <c r="BC116" s="374">
        <f t="shared" si="51"/>
        <v>0</v>
      </c>
      <c r="BD116" s="374">
        <f t="shared" si="51"/>
        <v>0</v>
      </c>
      <c r="BE116" s="375">
        <f t="shared" si="51"/>
        <v>0</v>
      </c>
      <c r="BF116" s="374">
        <f t="shared" si="51"/>
        <v>0</v>
      </c>
      <c r="BG116" s="374">
        <f t="shared" si="51"/>
        <v>0</v>
      </c>
      <c r="BH116" s="374">
        <f t="shared" si="51"/>
        <v>0</v>
      </c>
      <c r="BI116" s="374">
        <f t="shared" si="51"/>
        <v>0</v>
      </c>
      <c r="BJ116" s="375">
        <f t="shared" si="51"/>
        <v>0</v>
      </c>
    </row>
    <row r="117" spans="1:62" ht="12.75" hidden="1" customHeight="1">
      <c r="A117" s="252" t="s">
        <v>415</v>
      </c>
      <c r="B117" s="253"/>
      <c r="C117" s="254"/>
      <c r="D117" s="254"/>
      <c r="E117" s="254"/>
      <c r="F117" s="254"/>
      <c r="G117" s="254"/>
      <c r="H117" s="254"/>
      <c r="I117" s="254"/>
      <c r="J117" s="254"/>
      <c r="K117" s="254"/>
      <c r="L117" s="254"/>
      <c r="M117" s="254"/>
      <c r="N117" s="254"/>
      <c r="O117" s="254"/>
      <c r="P117" s="255"/>
      <c r="Q117" s="254"/>
      <c r="R117" s="254"/>
      <c r="S117" s="254"/>
      <c r="T117" s="254"/>
      <c r="U117" s="254"/>
      <c r="V117" s="254"/>
      <c r="W117" s="254"/>
      <c r="X117" s="254"/>
      <c r="Y117" s="254"/>
      <c r="Z117" s="254"/>
      <c r="AA117" s="254"/>
      <c r="AB117" s="306"/>
      <c r="AC117" s="254"/>
      <c r="AD117" s="257"/>
      <c r="AE117" s="257"/>
      <c r="AF117" s="257"/>
      <c r="AG117" s="519"/>
      <c r="AH117" s="526"/>
      <c r="AI117" s="526"/>
      <c r="AJ117" s="526"/>
      <c r="AK117" s="526"/>
      <c r="AL117" s="526"/>
      <c r="AM117" s="526"/>
      <c r="AN117" s="526"/>
      <c r="AO117" s="527"/>
      <c r="AP117" s="522">
        <f t="shared" si="25"/>
        <v>0</v>
      </c>
      <c r="AQ117" s="307"/>
      <c r="AR117" s="307"/>
      <c r="AS117" s="307"/>
      <c r="AT117" s="307"/>
      <c r="AU117" s="308"/>
      <c r="AV117" s="439"/>
      <c r="AW117" s="439"/>
      <c r="AX117" s="439"/>
      <c r="AY117" s="439"/>
      <c r="AZ117" s="587"/>
      <c r="BA117" s="307"/>
      <c r="BB117" s="307"/>
      <c r="BC117" s="307"/>
      <c r="BD117" s="307"/>
      <c r="BE117" s="308"/>
      <c r="BF117" s="307"/>
      <c r="BG117" s="307"/>
      <c r="BH117" s="307"/>
      <c r="BI117" s="307"/>
      <c r="BJ117" s="308"/>
    </row>
    <row r="118" spans="1:62" ht="12" customHeight="1">
      <c r="A118" s="293" t="s">
        <v>416</v>
      </c>
      <c r="B118" s="271">
        <v>7601</v>
      </c>
      <c r="C118" s="327"/>
      <c r="D118" s="327"/>
      <c r="E118" s="327"/>
      <c r="F118" s="327"/>
      <c r="G118" s="327"/>
      <c r="H118" s="327"/>
      <c r="I118" s="327"/>
      <c r="J118" s="327"/>
      <c r="K118" s="327"/>
      <c r="L118" s="327"/>
      <c r="M118" s="327"/>
      <c r="N118" s="327"/>
      <c r="O118" s="327"/>
      <c r="P118" s="328"/>
      <c r="Q118" s="327"/>
      <c r="R118" s="327"/>
      <c r="S118" s="327"/>
      <c r="T118" s="327"/>
      <c r="U118" s="327"/>
      <c r="V118" s="327"/>
      <c r="W118" s="327"/>
      <c r="X118" s="327"/>
      <c r="Y118" s="327"/>
      <c r="Z118" s="327"/>
      <c r="AA118" s="327"/>
      <c r="AB118" s="329"/>
      <c r="AC118" s="327"/>
      <c r="AD118" s="265"/>
      <c r="AE118" s="265"/>
      <c r="AF118" s="265"/>
      <c r="AG118" s="521"/>
      <c r="AH118" s="528"/>
      <c r="AI118" s="528"/>
      <c r="AJ118" s="528"/>
      <c r="AK118" s="528"/>
      <c r="AL118" s="528"/>
      <c r="AM118" s="528"/>
      <c r="AN118" s="528"/>
      <c r="AO118" s="529"/>
      <c r="AP118" s="522">
        <f t="shared" si="25"/>
        <v>0</v>
      </c>
      <c r="AQ118" s="310"/>
      <c r="AR118" s="310"/>
      <c r="AS118" s="310"/>
      <c r="AT118" s="310"/>
      <c r="AU118" s="311"/>
      <c r="AV118" s="486"/>
      <c r="AW118" s="486"/>
      <c r="AX118" s="486"/>
      <c r="AY118" s="486"/>
      <c r="AZ118" s="588"/>
      <c r="BA118" s="310"/>
      <c r="BB118" s="310"/>
      <c r="BC118" s="310"/>
      <c r="BD118" s="310"/>
      <c r="BE118" s="311"/>
      <c r="BF118" s="310"/>
      <c r="BG118" s="310"/>
      <c r="BH118" s="310"/>
      <c r="BI118" s="310"/>
      <c r="BJ118" s="311"/>
    </row>
    <row r="119" spans="1:62" ht="12.75" hidden="1" customHeight="1">
      <c r="A119" s="273" t="s">
        <v>416</v>
      </c>
      <c r="B119" s="274">
        <v>7602</v>
      </c>
      <c r="C119" s="324"/>
      <c r="D119" s="324"/>
      <c r="E119" s="324"/>
      <c r="F119" s="324"/>
      <c r="G119" s="324"/>
      <c r="H119" s="324"/>
      <c r="I119" s="324"/>
      <c r="J119" s="324"/>
      <c r="K119" s="324"/>
      <c r="L119" s="324"/>
      <c r="M119" s="324"/>
      <c r="N119" s="324"/>
      <c r="O119" s="324"/>
      <c r="P119" s="330"/>
      <c r="Q119" s="324"/>
      <c r="R119" s="324"/>
      <c r="S119" s="324"/>
      <c r="T119" s="324"/>
      <c r="U119" s="324"/>
      <c r="V119" s="324"/>
      <c r="W119" s="324"/>
      <c r="X119" s="324"/>
      <c r="Y119" s="324"/>
      <c r="Z119" s="324"/>
      <c r="AA119" s="324"/>
      <c r="AB119" s="331"/>
      <c r="AC119" s="324"/>
      <c r="AD119" s="280"/>
      <c r="AE119" s="280"/>
      <c r="AF119" s="280"/>
      <c r="AG119" s="523"/>
      <c r="AH119" s="523"/>
      <c r="AI119" s="523"/>
      <c r="AJ119" s="523"/>
      <c r="AK119" s="523"/>
      <c r="AL119" s="523"/>
      <c r="AM119" s="523"/>
      <c r="AN119" s="523"/>
      <c r="AO119" s="530"/>
      <c r="AP119" s="522">
        <f t="shared" si="25"/>
        <v>0</v>
      </c>
      <c r="AQ119" s="281"/>
      <c r="AR119" s="267"/>
      <c r="AS119" s="267"/>
      <c r="AT119" s="267"/>
      <c r="AU119" s="268"/>
      <c r="AV119" s="282"/>
      <c r="AW119" s="269"/>
      <c r="AX119" s="269"/>
      <c r="AY119" s="269"/>
      <c r="AZ119" s="270"/>
      <c r="BA119" s="281"/>
      <c r="BB119" s="267"/>
      <c r="BC119" s="267"/>
      <c r="BD119" s="267"/>
      <c r="BE119" s="268"/>
      <c r="BF119" s="281"/>
      <c r="BG119" s="267"/>
      <c r="BH119" s="267"/>
      <c r="BI119" s="267"/>
      <c r="BJ119" s="268"/>
    </row>
    <row r="120" spans="1:62" s="241" customFormat="1" ht="106.5" customHeight="1">
      <c r="A120" s="423" t="s">
        <v>113</v>
      </c>
      <c r="B120" s="232">
        <v>7700</v>
      </c>
      <c r="C120" s="233" t="s">
        <v>234</v>
      </c>
      <c r="D120" s="233" t="s">
        <v>234</v>
      </c>
      <c r="E120" s="233" t="s">
        <v>234</v>
      </c>
      <c r="F120" s="233" t="s">
        <v>234</v>
      </c>
      <c r="G120" s="233" t="s">
        <v>234</v>
      </c>
      <c r="H120" s="233" t="s">
        <v>234</v>
      </c>
      <c r="I120" s="233" t="s">
        <v>234</v>
      </c>
      <c r="J120" s="233" t="s">
        <v>234</v>
      </c>
      <c r="K120" s="233" t="s">
        <v>234</v>
      </c>
      <c r="L120" s="233" t="s">
        <v>234</v>
      </c>
      <c r="M120" s="233" t="s">
        <v>234</v>
      </c>
      <c r="N120" s="233" t="s">
        <v>234</v>
      </c>
      <c r="O120" s="233" t="s">
        <v>234</v>
      </c>
      <c r="P120" s="233" t="s">
        <v>234</v>
      </c>
      <c r="Q120" s="235" t="s">
        <v>234</v>
      </c>
      <c r="R120" s="235" t="s">
        <v>234</v>
      </c>
      <c r="S120" s="235" t="s">
        <v>234</v>
      </c>
      <c r="T120" s="235" t="s">
        <v>234</v>
      </c>
      <c r="U120" s="235" t="s">
        <v>234</v>
      </c>
      <c r="V120" s="235" t="s">
        <v>234</v>
      </c>
      <c r="W120" s="235" t="s">
        <v>234</v>
      </c>
      <c r="X120" s="233" t="s">
        <v>234</v>
      </c>
      <c r="Y120" s="233" t="s">
        <v>234</v>
      </c>
      <c r="Z120" s="233" t="s">
        <v>234</v>
      </c>
      <c r="AA120" s="233" t="s">
        <v>234</v>
      </c>
      <c r="AB120" s="233" t="s">
        <v>234</v>
      </c>
      <c r="AC120" s="233" t="s">
        <v>234</v>
      </c>
      <c r="AD120" s="236" t="s">
        <v>234</v>
      </c>
      <c r="AE120" s="236"/>
      <c r="AF120" s="236"/>
      <c r="AG120" s="516">
        <f t="shared" ref="AG120:AT120" si="52">AG121+AG122</f>
        <v>648.9</v>
      </c>
      <c r="AH120" s="516">
        <f t="shared" si="52"/>
        <v>648.9</v>
      </c>
      <c r="AI120" s="516">
        <f t="shared" si="52"/>
        <v>0</v>
      </c>
      <c r="AJ120" s="516"/>
      <c r="AK120" s="516">
        <f t="shared" si="52"/>
        <v>0</v>
      </c>
      <c r="AL120" s="516"/>
      <c r="AM120" s="516">
        <f t="shared" si="52"/>
        <v>0</v>
      </c>
      <c r="AN120" s="516"/>
      <c r="AO120" s="517">
        <f>AO121+AO122</f>
        <v>648.9</v>
      </c>
      <c r="AP120" s="522">
        <f t="shared" si="25"/>
        <v>648.9</v>
      </c>
      <c r="AQ120" s="237">
        <f t="shared" si="52"/>
        <v>709.2</v>
      </c>
      <c r="AR120" s="237">
        <f t="shared" si="52"/>
        <v>0</v>
      </c>
      <c r="AS120" s="237">
        <f t="shared" si="52"/>
        <v>0</v>
      </c>
      <c r="AT120" s="237">
        <f t="shared" si="52"/>
        <v>0</v>
      </c>
      <c r="AU120" s="238">
        <f t="shared" ref="AU120:AZ120" si="53">AU121+AU122</f>
        <v>709.2</v>
      </c>
      <c r="AV120" s="239">
        <f t="shared" si="53"/>
        <v>709.1</v>
      </c>
      <c r="AW120" s="239">
        <f t="shared" si="53"/>
        <v>0</v>
      </c>
      <c r="AX120" s="239">
        <f t="shared" si="53"/>
        <v>0</v>
      </c>
      <c r="AY120" s="239">
        <f t="shared" si="53"/>
        <v>0</v>
      </c>
      <c r="AZ120" s="240">
        <f t="shared" si="53"/>
        <v>709.1</v>
      </c>
      <c r="BA120" s="237">
        <f t="shared" ref="BA120:BJ120" si="54">BA121+BA122</f>
        <v>709.1</v>
      </c>
      <c r="BB120" s="237">
        <f t="shared" si="54"/>
        <v>0</v>
      </c>
      <c r="BC120" s="237">
        <f t="shared" si="54"/>
        <v>0</v>
      </c>
      <c r="BD120" s="237">
        <f t="shared" si="54"/>
        <v>0</v>
      </c>
      <c r="BE120" s="238">
        <f t="shared" si="54"/>
        <v>709.1</v>
      </c>
      <c r="BF120" s="237">
        <f t="shared" si="54"/>
        <v>709.1</v>
      </c>
      <c r="BG120" s="237">
        <f t="shared" si="54"/>
        <v>0</v>
      </c>
      <c r="BH120" s="237">
        <f t="shared" si="54"/>
        <v>0</v>
      </c>
      <c r="BI120" s="237">
        <f t="shared" si="54"/>
        <v>0</v>
      </c>
      <c r="BJ120" s="238">
        <f t="shared" si="54"/>
        <v>709.1</v>
      </c>
    </row>
    <row r="121" spans="1:62" s="251" customFormat="1" ht="38.25">
      <c r="A121" s="424" t="s">
        <v>114</v>
      </c>
      <c r="B121" s="243">
        <v>7701</v>
      </c>
      <c r="C121" s="244" t="s">
        <v>234</v>
      </c>
      <c r="D121" s="244" t="s">
        <v>234</v>
      </c>
      <c r="E121" s="244" t="s">
        <v>234</v>
      </c>
      <c r="F121" s="244" t="s">
        <v>234</v>
      </c>
      <c r="G121" s="244" t="s">
        <v>234</v>
      </c>
      <c r="H121" s="244" t="s">
        <v>234</v>
      </c>
      <c r="I121" s="244" t="s">
        <v>234</v>
      </c>
      <c r="J121" s="244" t="s">
        <v>234</v>
      </c>
      <c r="K121" s="244" t="s">
        <v>234</v>
      </c>
      <c r="L121" s="244" t="s">
        <v>234</v>
      </c>
      <c r="M121" s="244" t="s">
        <v>234</v>
      </c>
      <c r="N121" s="244" t="s">
        <v>234</v>
      </c>
      <c r="O121" s="244" t="s">
        <v>234</v>
      </c>
      <c r="P121" s="244" t="s">
        <v>234</v>
      </c>
      <c r="Q121" s="246" t="s">
        <v>234</v>
      </c>
      <c r="R121" s="246" t="s">
        <v>234</v>
      </c>
      <c r="S121" s="246" t="s">
        <v>234</v>
      </c>
      <c r="T121" s="246" t="s">
        <v>234</v>
      </c>
      <c r="U121" s="246" t="s">
        <v>234</v>
      </c>
      <c r="V121" s="246" t="s">
        <v>234</v>
      </c>
      <c r="W121" s="246" t="s">
        <v>234</v>
      </c>
      <c r="X121" s="244" t="s">
        <v>234</v>
      </c>
      <c r="Y121" s="244" t="s">
        <v>234</v>
      </c>
      <c r="Z121" s="244" t="s">
        <v>234</v>
      </c>
      <c r="AA121" s="244" t="s">
        <v>234</v>
      </c>
      <c r="AB121" s="244" t="s">
        <v>234</v>
      </c>
      <c r="AC121" s="244" t="s">
        <v>234</v>
      </c>
      <c r="AD121" s="247" t="s">
        <v>234</v>
      </c>
      <c r="AE121" s="247"/>
      <c r="AF121" s="247"/>
      <c r="AG121" s="518"/>
      <c r="AH121" s="518"/>
      <c r="AI121" s="518"/>
      <c r="AJ121" s="518"/>
      <c r="AK121" s="518"/>
      <c r="AL121" s="518"/>
      <c r="AM121" s="518"/>
      <c r="AN121" s="518"/>
      <c r="AO121" s="525"/>
      <c r="AP121" s="522">
        <f t="shared" si="25"/>
        <v>0</v>
      </c>
      <c r="AQ121" s="248"/>
      <c r="AR121" s="378"/>
      <c r="AS121" s="378"/>
      <c r="AT121" s="378"/>
      <c r="AU121" s="379"/>
      <c r="AV121" s="250"/>
      <c r="AW121" s="618"/>
      <c r="AX121" s="618"/>
      <c r="AY121" s="618"/>
      <c r="AZ121" s="619"/>
      <c r="BA121" s="248"/>
      <c r="BB121" s="378"/>
      <c r="BC121" s="378"/>
      <c r="BD121" s="378"/>
      <c r="BE121" s="379"/>
      <c r="BF121" s="248"/>
      <c r="BG121" s="378"/>
      <c r="BH121" s="378"/>
      <c r="BI121" s="378"/>
      <c r="BJ121" s="379"/>
    </row>
    <row r="122" spans="1:62" s="251" customFormat="1" ht="31.5" customHeight="1">
      <c r="A122" s="424" t="s">
        <v>115</v>
      </c>
      <c r="B122" s="243">
        <v>7800</v>
      </c>
      <c r="C122" s="244" t="s">
        <v>234</v>
      </c>
      <c r="D122" s="244" t="s">
        <v>234</v>
      </c>
      <c r="E122" s="244" t="s">
        <v>234</v>
      </c>
      <c r="F122" s="244" t="s">
        <v>234</v>
      </c>
      <c r="G122" s="244" t="s">
        <v>234</v>
      </c>
      <c r="H122" s="244" t="s">
        <v>234</v>
      </c>
      <c r="I122" s="244" t="s">
        <v>234</v>
      </c>
      <c r="J122" s="244" t="s">
        <v>234</v>
      </c>
      <c r="K122" s="244" t="s">
        <v>234</v>
      </c>
      <c r="L122" s="244" t="s">
        <v>234</v>
      </c>
      <c r="M122" s="244" t="s">
        <v>234</v>
      </c>
      <c r="N122" s="244" t="s">
        <v>234</v>
      </c>
      <c r="O122" s="244" t="s">
        <v>234</v>
      </c>
      <c r="P122" s="244" t="s">
        <v>234</v>
      </c>
      <c r="Q122" s="246" t="s">
        <v>234</v>
      </c>
      <c r="R122" s="246" t="s">
        <v>234</v>
      </c>
      <c r="S122" s="246" t="s">
        <v>234</v>
      </c>
      <c r="T122" s="246" t="s">
        <v>234</v>
      </c>
      <c r="U122" s="246" t="s">
        <v>234</v>
      </c>
      <c r="V122" s="246" t="s">
        <v>234</v>
      </c>
      <c r="W122" s="246" t="s">
        <v>234</v>
      </c>
      <c r="X122" s="244" t="s">
        <v>234</v>
      </c>
      <c r="Y122" s="244" t="s">
        <v>234</v>
      </c>
      <c r="Z122" s="244" t="s">
        <v>234</v>
      </c>
      <c r="AA122" s="244" t="s">
        <v>234</v>
      </c>
      <c r="AB122" s="244" t="s">
        <v>234</v>
      </c>
      <c r="AC122" s="244" t="s">
        <v>234</v>
      </c>
      <c r="AD122" s="247" t="s">
        <v>234</v>
      </c>
      <c r="AE122" s="247"/>
      <c r="AF122" s="247"/>
      <c r="AG122" s="518">
        <f t="shared" ref="AG122:AT122" si="55">AG123+AG129</f>
        <v>648.9</v>
      </c>
      <c r="AH122" s="518">
        <f t="shared" si="55"/>
        <v>648.9</v>
      </c>
      <c r="AI122" s="518">
        <f t="shared" si="55"/>
        <v>0</v>
      </c>
      <c r="AJ122" s="518"/>
      <c r="AK122" s="518">
        <f t="shared" si="55"/>
        <v>0</v>
      </c>
      <c r="AL122" s="518"/>
      <c r="AM122" s="518">
        <f t="shared" si="55"/>
        <v>0</v>
      </c>
      <c r="AN122" s="518"/>
      <c r="AO122" s="525">
        <f>AO123+AO129</f>
        <v>648.9</v>
      </c>
      <c r="AP122" s="522">
        <f t="shared" si="25"/>
        <v>648.9</v>
      </c>
      <c r="AQ122" s="248">
        <f t="shared" si="55"/>
        <v>709.2</v>
      </c>
      <c r="AR122" s="248">
        <f t="shared" si="55"/>
        <v>0</v>
      </c>
      <c r="AS122" s="248">
        <f t="shared" si="55"/>
        <v>0</v>
      </c>
      <c r="AT122" s="248">
        <f t="shared" si="55"/>
        <v>0</v>
      </c>
      <c r="AU122" s="249">
        <f t="shared" ref="AU122:AZ122" si="56">AU123+AU129</f>
        <v>709.2</v>
      </c>
      <c r="AV122" s="250">
        <f t="shared" si="56"/>
        <v>709.1</v>
      </c>
      <c r="AW122" s="250">
        <f t="shared" si="56"/>
        <v>0</v>
      </c>
      <c r="AX122" s="250">
        <f t="shared" si="56"/>
        <v>0</v>
      </c>
      <c r="AY122" s="250">
        <f t="shared" si="56"/>
        <v>0</v>
      </c>
      <c r="AZ122" s="326">
        <f t="shared" si="56"/>
        <v>709.1</v>
      </c>
      <c r="BA122" s="248">
        <f t="shared" ref="BA122:BJ122" si="57">BA123+BA129</f>
        <v>709.1</v>
      </c>
      <c r="BB122" s="248">
        <f t="shared" si="57"/>
        <v>0</v>
      </c>
      <c r="BC122" s="248">
        <f t="shared" si="57"/>
        <v>0</v>
      </c>
      <c r="BD122" s="248">
        <f t="shared" si="57"/>
        <v>0</v>
      </c>
      <c r="BE122" s="249">
        <f t="shared" si="57"/>
        <v>709.1</v>
      </c>
      <c r="BF122" s="248">
        <f t="shared" si="57"/>
        <v>709.1</v>
      </c>
      <c r="BG122" s="248">
        <f t="shared" si="57"/>
        <v>0</v>
      </c>
      <c r="BH122" s="248">
        <f t="shared" si="57"/>
        <v>0</v>
      </c>
      <c r="BI122" s="248">
        <f t="shared" si="57"/>
        <v>0</v>
      </c>
      <c r="BJ122" s="249">
        <f t="shared" si="57"/>
        <v>709.1</v>
      </c>
    </row>
    <row r="123" spans="1:62" ht="90.75" customHeight="1">
      <c r="A123" s="426" t="s">
        <v>170</v>
      </c>
      <c r="B123" s="274">
        <v>7801</v>
      </c>
      <c r="C123" s="380" t="s">
        <v>234</v>
      </c>
      <c r="D123" s="380" t="s">
        <v>234</v>
      </c>
      <c r="E123" s="380" t="s">
        <v>234</v>
      </c>
      <c r="F123" s="380" t="s">
        <v>234</v>
      </c>
      <c r="G123" s="380" t="s">
        <v>234</v>
      </c>
      <c r="H123" s="380" t="s">
        <v>234</v>
      </c>
      <c r="I123" s="380" t="s">
        <v>234</v>
      </c>
      <c r="J123" s="380" t="s">
        <v>234</v>
      </c>
      <c r="K123" s="380" t="s">
        <v>234</v>
      </c>
      <c r="L123" s="380" t="s">
        <v>234</v>
      </c>
      <c r="M123" s="380" t="s">
        <v>234</v>
      </c>
      <c r="N123" s="380" t="s">
        <v>234</v>
      </c>
      <c r="O123" s="380" t="s">
        <v>234</v>
      </c>
      <c r="P123" s="380" t="s">
        <v>234</v>
      </c>
      <c r="Q123" s="382" t="s">
        <v>234</v>
      </c>
      <c r="R123" s="382" t="s">
        <v>234</v>
      </c>
      <c r="S123" s="382" t="s">
        <v>234</v>
      </c>
      <c r="T123" s="382" t="s">
        <v>234</v>
      </c>
      <c r="U123" s="382" t="s">
        <v>234</v>
      </c>
      <c r="V123" s="382" t="s">
        <v>234</v>
      </c>
      <c r="W123" s="382" t="s">
        <v>234</v>
      </c>
      <c r="X123" s="380" t="s">
        <v>234</v>
      </c>
      <c r="Y123" s="380" t="s">
        <v>234</v>
      </c>
      <c r="Z123" s="380" t="s">
        <v>234</v>
      </c>
      <c r="AA123" s="380" t="s">
        <v>234</v>
      </c>
      <c r="AB123" s="380" t="s">
        <v>234</v>
      </c>
      <c r="AC123" s="380" t="s">
        <v>234</v>
      </c>
      <c r="AD123" s="384" t="s">
        <v>234</v>
      </c>
      <c r="AE123" s="384"/>
      <c r="AF123" s="384"/>
      <c r="AG123" s="523">
        <f>AG125+AG126+AG127</f>
        <v>648.9</v>
      </c>
      <c r="AH123" s="523">
        <f>AH125+AH126+AH127</f>
        <v>648.9</v>
      </c>
      <c r="AI123" s="523">
        <f>AI125+AI126+AI127</f>
        <v>0</v>
      </c>
      <c r="AJ123" s="523"/>
      <c r="AK123" s="523">
        <f>AK125+AK126+AK127</f>
        <v>0</v>
      </c>
      <c r="AL123" s="523"/>
      <c r="AM123" s="523">
        <f>AM125+AM126+AM127</f>
        <v>0</v>
      </c>
      <c r="AN123" s="523"/>
      <c r="AO123" s="523">
        <f>AO125+AO126+AO127</f>
        <v>648.9</v>
      </c>
      <c r="AP123" s="522">
        <f t="shared" si="25"/>
        <v>648.9</v>
      </c>
      <c r="AQ123" s="281">
        <f>AQ125+AQ126+AQ127+AQ128</f>
        <v>709.2</v>
      </c>
      <c r="AR123" s="281">
        <f>AR125+AR126+AR127+AR128</f>
        <v>0</v>
      </c>
      <c r="AS123" s="281">
        <f>AS125+AS126+AS127+AS128</f>
        <v>0</v>
      </c>
      <c r="AT123" s="281">
        <f>AT125+AT126+AT127+AT128</f>
        <v>0</v>
      </c>
      <c r="AU123" s="281">
        <f>AU125+AU126+AU127+AU128</f>
        <v>709.2</v>
      </c>
      <c r="AV123" s="282">
        <f t="shared" ref="AV123:BE123" si="58">AV125+AV126+AV127</f>
        <v>709.1</v>
      </c>
      <c r="AW123" s="282">
        <f t="shared" si="58"/>
        <v>0</v>
      </c>
      <c r="AX123" s="282">
        <f t="shared" si="58"/>
        <v>0</v>
      </c>
      <c r="AY123" s="282">
        <f t="shared" si="58"/>
        <v>0</v>
      </c>
      <c r="AZ123" s="282">
        <f t="shared" si="58"/>
        <v>709.1</v>
      </c>
      <c r="BA123" s="281">
        <f t="shared" si="58"/>
        <v>709.1</v>
      </c>
      <c r="BB123" s="281">
        <f t="shared" si="58"/>
        <v>0</v>
      </c>
      <c r="BC123" s="281">
        <f t="shared" si="58"/>
        <v>0</v>
      </c>
      <c r="BD123" s="281">
        <f t="shared" si="58"/>
        <v>0</v>
      </c>
      <c r="BE123" s="281">
        <f t="shared" si="58"/>
        <v>709.1</v>
      </c>
      <c r="BF123" s="281">
        <f>BF125+BF126+BF127</f>
        <v>709.1</v>
      </c>
      <c r="BG123" s="281">
        <f>BG125+BG126+BG127</f>
        <v>0</v>
      </c>
      <c r="BH123" s="281">
        <f>BH125+BH126+BH127</f>
        <v>0</v>
      </c>
      <c r="BI123" s="281">
        <f>BI125+BI126+BI127</f>
        <v>0</v>
      </c>
      <c r="BJ123" s="281">
        <f>BJ125+BJ126+BJ127</f>
        <v>709.1</v>
      </c>
    </row>
    <row r="124" spans="1:62" ht="12.75" hidden="1" customHeight="1">
      <c r="A124" s="425" t="s">
        <v>415</v>
      </c>
      <c r="B124" s="253"/>
      <c r="C124" s="284"/>
      <c r="D124" s="284"/>
      <c r="E124" s="284"/>
      <c r="F124" s="284"/>
      <c r="G124" s="284"/>
      <c r="H124" s="284"/>
      <c r="I124" s="284"/>
      <c r="J124" s="284"/>
      <c r="K124" s="284"/>
      <c r="L124" s="284"/>
      <c r="M124" s="284"/>
      <c r="N124" s="284"/>
      <c r="O124" s="284"/>
      <c r="P124" s="284"/>
      <c r="Q124" s="284"/>
      <c r="R124" s="284"/>
      <c r="S124" s="284"/>
      <c r="T124" s="284"/>
      <c r="U124" s="284"/>
      <c r="V124" s="284"/>
      <c r="W124" s="284"/>
      <c r="X124" s="284"/>
      <c r="Y124" s="284"/>
      <c r="Z124" s="284"/>
      <c r="AA124" s="284"/>
      <c r="AB124" s="284"/>
      <c r="AC124" s="284"/>
      <c r="AD124" s="257"/>
      <c r="AE124" s="257"/>
      <c r="AF124" s="257"/>
      <c r="AG124" s="519"/>
      <c r="AH124" s="526"/>
      <c r="AI124" s="526"/>
      <c r="AJ124" s="526"/>
      <c r="AK124" s="526"/>
      <c r="AL124" s="526"/>
      <c r="AM124" s="526"/>
      <c r="AN124" s="526"/>
      <c r="AO124" s="527"/>
      <c r="AP124" s="522">
        <f t="shared" si="25"/>
        <v>0</v>
      </c>
      <c r="AQ124" s="307"/>
      <c r="AR124" s="307"/>
      <c r="AS124" s="307"/>
      <c r="AT124" s="307"/>
      <c r="AU124" s="308"/>
      <c r="AV124" s="439"/>
      <c r="AW124" s="439"/>
      <c r="AX124" s="439"/>
      <c r="AY124" s="439"/>
      <c r="AZ124" s="587"/>
      <c r="BA124" s="307"/>
      <c r="BB124" s="307"/>
      <c r="BC124" s="307"/>
      <c r="BD124" s="307"/>
      <c r="BE124" s="308"/>
      <c r="BF124" s="307"/>
      <c r="BG124" s="307"/>
      <c r="BH124" s="307"/>
      <c r="BI124" s="307"/>
      <c r="BJ124" s="308"/>
    </row>
    <row r="125" spans="1:62" ht="1.5" hidden="1" customHeight="1">
      <c r="A125" s="432" t="s">
        <v>416</v>
      </c>
      <c r="B125" s="271">
        <v>7802</v>
      </c>
      <c r="C125" s="262"/>
      <c r="D125" s="26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5"/>
      <c r="AE125" s="265"/>
      <c r="AF125" s="265"/>
      <c r="AG125" s="521"/>
      <c r="AH125" s="528"/>
      <c r="AI125" s="528"/>
      <c r="AJ125" s="528"/>
      <c r="AK125" s="528"/>
      <c r="AL125" s="528"/>
      <c r="AM125" s="528"/>
      <c r="AN125" s="528"/>
      <c r="AO125" s="529"/>
      <c r="AP125" s="522">
        <f t="shared" si="25"/>
        <v>0</v>
      </c>
      <c r="AQ125" s="310"/>
      <c r="AR125" s="310"/>
      <c r="AS125" s="310"/>
      <c r="AT125" s="310"/>
      <c r="AU125" s="311"/>
      <c r="AV125" s="486"/>
      <c r="AW125" s="486"/>
      <c r="AX125" s="486"/>
      <c r="AY125" s="486"/>
      <c r="AZ125" s="588"/>
      <c r="BA125" s="310"/>
      <c r="BB125" s="310"/>
      <c r="BC125" s="310"/>
      <c r="BD125" s="310"/>
      <c r="BE125" s="311"/>
      <c r="BF125" s="310"/>
      <c r="BG125" s="310"/>
      <c r="BH125" s="310"/>
      <c r="BI125" s="310"/>
      <c r="BJ125" s="311"/>
    </row>
    <row r="126" spans="1:62" ht="87" customHeight="1">
      <c r="A126" s="694" t="s">
        <v>409</v>
      </c>
      <c r="B126" s="701">
        <v>7803</v>
      </c>
      <c r="C126" s="696" t="s">
        <v>452</v>
      </c>
      <c r="D126" s="57" t="s">
        <v>237</v>
      </c>
      <c r="E126" s="57" t="s">
        <v>453</v>
      </c>
      <c r="F126" s="324"/>
      <c r="G126" s="324"/>
      <c r="H126" s="324"/>
      <c r="I126" s="385"/>
      <c r="J126" s="324"/>
      <c r="K126" s="324"/>
      <c r="L126" s="324"/>
      <c r="M126" s="262" t="s">
        <v>171</v>
      </c>
      <c r="N126" s="386"/>
      <c r="O126" s="386"/>
      <c r="P126" s="386">
        <v>10</v>
      </c>
      <c r="Q126" s="324"/>
      <c r="R126" s="324"/>
      <c r="S126" s="324"/>
      <c r="T126" s="324"/>
      <c r="U126" s="324"/>
      <c r="V126" s="324"/>
      <c r="W126" s="387" t="s">
        <v>172</v>
      </c>
      <c r="X126" s="292" t="s">
        <v>173</v>
      </c>
      <c r="Y126" s="294" t="s">
        <v>174</v>
      </c>
      <c r="Z126" s="690" t="s">
        <v>49</v>
      </c>
      <c r="AA126" s="275" t="s">
        <v>284</v>
      </c>
      <c r="AB126" s="275" t="s">
        <v>50</v>
      </c>
      <c r="AC126" s="275"/>
      <c r="AD126" s="280" t="s">
        <v>486</v>
      </c>
      <c r="AE126" s="280" t="s">
        <v>264</v>
      </c>
      <c r="AF126" s="280" t="s">
        <v>276</v>
      </c>
      <c r="AG126" s="523">
        <v>0</v>
      </c>
      <c r="AH126" s="523"/>
      <c r="AI126" s="523"/>
      <c r="AJ126" s="523"/>
      <c r="AK126" s="523"/>
      <c r="AL126" s="523"/>
      <c r="AM126" s="523"/>
      <c r="AN126" s="523"/>
      <c r="AO126" s="530">
        <f>AG126</f>
        <v>0</v>
      </c>
      <c r="AP126" s="522">
        <f t="shared" si="25"/>
        <v>0</v>
      </c>
      <c r="AQ126" s="281"/>
      <c r="AR126" s="267"/>
      <c r="AS126" s="267"/>
      <c r="AT126" s="267"/>
      <c r="AU126" s="268">
        <f>AQ126</f>
        <v>0</v>
      </c>
      <c r="AV126" s="282"/>
      <c r="AW126" s="269"/>
      <c r="AX126" s="269"/>
      <c r="AY126" s="269"/>
      <c r="AZ126" s="270">
        <f>AV126</f>
        <v>0</v>
      </c>
      <c r="BA126" s="281"/>
      <c r="BB126" s="267"/>
      <c r="BC126" s="267"/>
      <c r="BD126" s="267"/>
      <c r="BE126" s="268">
        <f>BA126</f>
        <v>0</v>
      </c>
      <c r="BF126" s="281"/>
      <c r="BG126" s="267"/>
      <c r="BH126" s="267"/>
      <c r="BI126" s="267"/>
      <c r="BJ126" s="268">
        <f>BF126</f>
        <v>0</v>
      </c>
    </row>
    <row r="127" spans="1:62" ht="12.75">
      <c r="A127" s="695"/>
      <c r="B127" s="703"/>
      <c r="C127" s="697"/>
      <c r="D127" s="12"/>
      <c r="E127" s="12"/>
      <c r="F127" s="324"/>
      <c r="G127" s="324"/>
      <c r="H127" s="324"/>
      <c r="I127" s="385"/>
      <c r="J127" s="324"/>
      <c r="K127" s="324"/>
      <c r="L127" s="324"/>
      <c r="M127" s="262"/>
      <c r="N127" s="386"/>
      <c r="O127" s="386"/>
      <c r="P127" s="386"/>
      <c r="Q127" s="327"/>
      <c r="R127" s="327"/>
      <c r="S127" s="327"/>
      <c r="T127" s="327"/>
      <c r="U127" s="327"/>
      <c r="V127" s="327"/>
      <c r="W127" s="387"/>
      <c r="X127" s="292"/>
      <c r="Y127" s="294"/>
      <c r="Z127" s="691"/>
      <c r="AA127" s="275"/>
      <c r="AB127" s="275"/>
      <c r="AC127" s="275"/>
      <c r="AD127" s="280" t="s">
        <v>486</v>
      </c>
      <c r="AE127" s="280" t="s">
        <v>17</v>
      </c>
      <c r="AF127" s="280" t="s">
        <v>276</v>
      </c>
      <c r="AG127" s="523">
        <v>648.9</v>
      </c>
      <c r="AH127" s="523">
        <v>648.9</v>
      </c>
      <c r="AI127" s="523"/>
      <c r="AJ127" s="523"/>
      <c r="AK127" s="523"/>
      <c r="AL127" s="523"/>
      <c r="AM127" s="523"/>
      <c r="AN127" s="523"/>
      <c r="AO127" s="530">
        <f>AG127</f>
        <v>648.9</v>
      </c>
      <c r="AP127" s="522">
        <f t="shared" si="25"/>
        <v>648.9</v>
      </c>
      <c r="AQ127" s="281">
        <v>709.2</v>
      </c>
      <c r="AR127" s="267"/>
      <c r="AS127" s="267"/>
      <c r="AT127" s="267"/>
      <c r="AU127" s="268">
        <f>AQ127</f>
        <v>709.2</v>
      </c>
      <c r="AV127" s="282">
        <v>709.1</v>
      </c>
      <c r="AW127" s="269"/>
      <c r="AX127" s="269"/>
      <c r="AY127" s="269"/>
      <c r="AZ127" s="270">
        <f>AV127</f>
        <v>709.1</v>
      </c>
      <c r="BA127" s="281">
        <v>709.1</v>
      </c>
      <c r="BB127" s="267"/>
      <c r="BC127" s="267"/>
      <c r="BD127" s="267"/>
      <c r="BE127" s="268">
        <f>BA127</f>
        <v>709.1</v>
      </c>
      <c r="BF127" s="281">
        <v>709.1</v>
      </c>
      <c r="BG127" s="267"/>
      <c r="BH127" s="267"/>
      <c r="BI127" s="267"/>
      <c r="BJ127" s="268">
        <f>BF127</f>
        <v>709.1</v>
      </c>
    </row>
    <row r="128" spans="1:62" ht="12.75">
      <c r="A128" s="613" t="s">
        <v>470</v>
      </c>
      <c r="B128" s="271"/>
      <c r="C128" s="606"/>
      <c r="D128" s="12"/>
      <c r="E128" s="12"/>
      <c r="F128" s="324"/>
      <c r="G128" s="324"/>
      <c r="H128" s="324"/>
      <c r="I128" s="385"/>
      <c r="J128" s="324"/>
      <c r="K128" s="324"/>
      <c r="L128" s="324"/>
      <c r="M128" s="262"/>
      <c r="N128" s="386"/>
      <c r="O128" s="386"/>
      <c r="P128" s="386"/>
      <c r="Q128" s="327"/>
      <c r="R128" s="327"/>
      <c r="S128" s="327"/>
      <c r="T128" s="327"/>
      <c r="U128" s="327"/>
      <c r="V128" s="327"/>
      <c r="W128" s="387"/>
      <c r="X128" s="292"/>
      <c r="Y128" s="294"/>
      <c r="Z128" s="552"/>
      <c r="AA128" s="275"/>
      <c r="AB128" s="275"/>
      <c r="AC128" s="275"/>
      <c r="AD128" s="280" t="s">
        <v>484</v>
      </c>
      <c r="AE128" s="280" t="s">
        <v>202</v>
      </c>
      <c r="AF128" s="280" t="s">
        <v>276</v>
      </c>
      <c r="AG128" s="523"/>
      <c r="AH128" s="523"/>
      <c r="AI128" s="523"/>
      <c r="AJ128" s="523"/>
      <c r="AK128" s="523"/>
      <c r="AL128" s="523"/>
      <c r="AM128" s="523"/>
      <c r="AN128" s="523"/>
      <c r="AO128" s="530"/>
      <c r="AP128" s="522"/>
      <c r="AQ128" s="281">
        <v>0</v>
      </c>
      <c r="AR128" s="267"/>
      <c r="AS128" s="267"/>
      <c r="AT128" s="267"/>
      <c r="AU128" s="268">
        <f>AQ128</f>
        <v>0</v>
      </c>
      <c r="AV128" s="282"/>
      <c r="AW128" s="269"/>
      <c r="AX128" s="269"/>
      <c r="AY128" s="269"/>
      <c r="AZ128" s="270"/>
      <c r="BA128" s="281"/>
      <c r="BB128" s="267"/>
      <c r="BC128" s="267"/>
      <c r="BD128" s="267"/>
      <c r="BE128" s="268"/>
      <c r="BF128" s="281"/>
      <c r="BG128" s="267"/>
      <c r="BH128" s="267"/>
      <c r="BI128" s="267"/>
      <c r="BJ128" s="268"/>
    </row>
    <row r="129" spans="1:62" ht="36.75" customHeight="1">
      <c r="A129" s="426" t="s">
        <v>175</v>
      </c>
      <c r="B129" s="274">
        <v>7900</v>
      </c>
      <c r="C129" s="380" t="s">
        <v>234</v>
      </c>
      <c r="D129" s="380" t="s">
        <v>234</v>
      </c>
      <c r="E129" s="380" t="s">
        <v>234</v>
      </c>
      <c r="F129" s="380" t="s">
        <v>234</v>
      </c>
      <c r="G129" s="380" t="s">
        <v>234</v>
      </c>
      <c r="H129" s="380" t="s">
        <v>234</v>
      </c>
      <c r="I129" s="380" t="s">
        <v>234</v>
      </c>
      <c r="J129" s="380" t="s">
        <v>234</v>
      </c>
      <c r="K129" s="380" t="s">
        <v>234</v>
      </c>
      <c r="L129" s="380" t="s">
        <v>234</v>
      </c>
      <c r="M129" s="380" t="s">
        <v>234</v>
      </c>
      <c r="N129" s="380" t="s">
        <v>234</v>
      </c>
      <c r="O129" s="380" t="s">
        <v>234</v>
      </c>
      <c r="P129" s="380" t="s">
        <v>234</v>
      </c>
      <c r="Q129" s="382" t="s">
        <v>234</v>
      </c>
      <c r="R129" s="382" t="s">
        <v>234</v>
      </c>
      <c r="S129" s="382" t="s">
        <v>234</v>
      </c>
      <c r="T129" s="382" t="s">
        <v>234</v>
      </c>
      <c r="U129" s="382" t="s">
        <v>234</v>
      </c>
      <c r="V129" s="382" t="s">
        <v>234</v>
      </c>
      <c r="W129" s="382" t="s">
        <v>234</v>
      </c>
      <c r="X129" s="380" t="s">
        <v>234</v>
      </c>
      <c r="Y129" s="380" t="s">
        <v>234</v>
      </c>
      <c r="Z129" s="380" t="s">
        <v>234</v>
      </c>
      <c r="AA129" s="380" t="s">
        <v>234</v>
      </c>
      <c r="AB129" s="380" t="s">
        <v>234</v>
      </c>
      <c r="AC129" s="380" t="s">
        <v>234</v>
      </c>
      <c r="AD129" s="384" t="s">
        <v>234</v>
      </c>
      <c r="AE129" s="384"/>
      <c r="AF129" s="384"/>
      <c r="AG129" s="523">
        <f t="shared" ref="AG129:AT129" si="59">AG131+AG132</f>
        <v>0</v>
      </c>
      <c r="AH129" s="523"/>
      <c r="AI129" s="523">
        <f t="shared" si="59"/>
        <v>0</v>
      </c>
      <c r="AJ129" s="523"/>
      <c r="AK129" s="523">
        <f t="shared" si="59"/>
        <v>0</v>
      </c>
      <c r="AL129" s="523"/>
      <c r="AM129" s="523">
        <f t="shared" si="59"/>
        <v>0</v>
      </c>
      <c r="AN129" s="523"/>
      <c r="AO129" s="530">
        <f>AO131+AO132</f>
        <v>0</v>
      </c>
      <c r="AP129" s="530"/>
      <c r="AQ129" s="281">
        <f t="shared" si="59"/>
        <v>0</v>
      </c>
      <c r="AR129" s="281">
        <f t="shared" si="59"/>
        <v>0</v>
      </c>
      <c r="AS129" s="281">
        <f t="shared" si="59"/>
        <v>0</v>
      </c>
      <c r="AT129" s="281">
        <f t="shared" si="59"/>
        <v>0</v>
      </c>
      <c r="AU129" s="315">
        <f t="shared" ref="AU129:AZ129" si="60">AU131+AU132</f>
        <v>0</v>
      </c>
      <c r="AV129" s="282">
        <f t="shared" si="60"/>
        <v>0</v>
      </c>
      <c r="AW129" s="282">
        <f t="shared" si="60"/>
        <v>0</v>
      </c>
      <c r="AX129" s="282">
        <f t="shared" si="60"/>
        <v>0</v>
      </c>
      <c r="AY129" s="282">
        <f t="shared" si="60"/>
        <v>0</v>
      </c>
      <c r="AZ129" s="316">
        <f t="shared" si="60"/>
        <v>0</v>
      </c>
      <c r="BA129" s="281">
        <f t="shared" ref="BA129:BJ129" si="61">BA131+BA132</f>
        <v>0</v>
      </c>
      <c r="BB129" s="281">
        <f t="shared" si="61"/>
        <v>0</v>
      </c>
      <c r="BC129" s="281">
        <f t="shared" si="61"/>
        <v>0</v>
      </c>
      <c r="BD129" s="281">
        <f t="shared" si="61"/>
        <v>0</v>
      </c>
      <c r="BE129" s="315">
        <f t="shared" si="61"/>
        <v>0</v>
      </c>
      <c r="BF129" s="281">
        <f t="shared" si="61"/>
        <v>0</v>
      </c>
      <c r="BG129" s="281">
        <f t="shared" si="61"/>
        <v>0</v>
      </c>
      <c r="BH129" s="281">
        <f t="shared" si="61"/>
        <v>0</v>
      </c>
      <c r="BI129" s="281">
        <f t="shared" si="61"/>
        <v>0</v>
      </c>
      <c r="BJ129" s="315">
        <f t="shared" si="61"/>
        <v>0</v>
      </c>
    </row>
    <row r="130" spans="1:62" ht="11.25" customHeight="1">
      <c r="A130" s="425" t="s">
        <v>415</v>
      </c>
      <c r="B130" s="253">
        <v>7901</v>
      </c>
      <c r="C130" s="284"/>
      <c r="D130" s="284"/>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57"/>
      <c r="AE130" s="257"/>
      <c r="AF130" s="257"/>
      <c r="AG130" s="519"/>
      <c r="AH130" s="526"/>
      <c r="AI130" s="526"/>
      <c r="AJ130" s="526"/>
      <c r="AK130" s="526"/>
      <c r="AL130" s="526"/>
      <c r="AM130" s="526"/>
      <c r="AN130" s="526"/>
      <c r="AO130" s="527"/>
      <c r="AP130" s="527"/>
      <c r="AQ130" s="307"/>
      <c r="AR130" s="307"/>
      <c r="AS130" s="307"/>
      <c r="AT130" s="307"/>
      <c r="AU130" s="308"/>
      <c r="AV130" s="439"/>
      <c r="AW130" s="439"/>
      <c r="AX130" s="439"/>
      <c r="AY130" s="439"/>
      <c r="AZ130" s="587"/>
      <c r="BA130" s="307"/>
      <c r="BB130" s="307"/>
      <c r="BC130" s="307"/>
      <c r="BD130" s="307"/>
      <c r="BE130" s="308"/>
      <c r="BF130" s="307"/>
      <c r="BG130" s="307"/>
      <c r="BH130" s="307"/>
      <c r="BI130" s="307"/>
      <c r="BJ130" s="308"/>
    </row>
    <row r="131" spans="1:62" ht="34.5" hidden="1" customHeight="1">
      <c r="A131" s="432" t="s">
        <v>416</v>
      </c>
      <c r="B131" s="271">
        <v>7901</v>
      </c>
      <c r="C131" s="262"/>
      <c r="D131" s="262"/>
      <c r="E131" s="262"/>
      <c r="F131" s="262"/>
      <c r="G131" s="262"/>
      <c r="H131" s="262"/>
      <c r="I131" s="262"/>
      <c r="J131" s="262"/>
      <c r="K131" s="262"/>
      <c r="L131" s="262"/>
      <c r="M131" s="262"/>
      <c r="N131" s="262"/>
      <c r="O131" s="262"/>
      <c r="P131" s="262"/>
      <c r="Q131" s="262"/>
      <c r="R131" s="262"/>
      <c r="S131" s="262"/>
      <c r="T131" s="262"/>
      <c r="U131" s="262"/>
      <c r="V131" s="262"/>
      <c r="W131" s="262"/>
      <c r="X131" s="262"/>
      <c r="Y131" s="262"/>
      <c r="Z131" s="262"/>
      <c r="AA131" s="262"/>
      <c r="AB131" s="262"/>
      <c r="AC131" s="262"/>
      <c r="AD131" s="265"/>
      <c r="AE131" s="265"/>
      <c r="AF131" s="265"/>
      <c r="AG131" s="521"/>
      <c r="AH131" s="528"/>
      <c r="AI131" s="528"/>
      <c r="AJ131" s="528"/>
      <c r="AK131" s="528"/>
      <c r="AL131" s="528"/>
      <c r="AM131" s="528"/>
      <c r="AN131" s="528"/>
      <c r="AO131" s="529"/>
      <c r="AP131" s="529"/>
      <c r="AQ131" s="310"/>
      <c r="AR131" s="310"/>
      <c r="AS131" s="310"/>
      <c r="AT131" s="310"/>
      <c r="AU131" s="311"/>
      <c r="AV131" s="486"/>
      <c r="AW131" s="486"/>
      <c r="AX131" s="486"/>
      <c r="AY131" s="486"/>
      <c r="AZ131" s="588"/>
      <c r="BA131" s="310"/>
      <c r="BB131" s="310"/>
      <c r="BC131" s="310"/>
      <c r="BD131" s="310"/>
      <c r="BE131" s="311"/>
      <c r="BF131" s="310"/>
      <c r="BG131" s="310"/>
      <c r="BH131" s="310"/>
      <c r="BI131" s="310"/>
      <c r="BJ131" s="311"/>
    </row>
    <row r="132" spans="1:62" ht="34.5" hidden="1" customHeight="1">
      <c r="A132" s="426" t="s">
        <v>416</v>
      </c>
      <c r="B132" s="274">
        <v>7902</v>
      </c>
      <c r="C132" s="275"/>
      <c r="D132" s="275"/>
      <c r="E132" s="275"/>
      <c r="F132" s="275"/>
      <c r="G132" s="275"/>
      <c r="H132" s="275"/>
      <c r="I132" s="275"/>
      <c r="J132" s="275"/>
      <c r="K132" s="275"/>
      <c r="L132" s="275"/>
      <c r="M132" s="275"/>
      <c r="N132" s="275"/>
      <c r="O132" s="275"/>
      <c r="P132" s="275"/>
      <c r="Q132" s="275"/>
      <c r="R132" s="275"/>
      <c r="S132" s="275"/>
      <c r="T132" s="275"/>
      <c r="U132" s="275"/>
      <c r="V132" s="275"/>
      <c r="W132" s="275"/>
      <c r="X132" s="275"/>
      <c r="Y132" s="275"/>
      <c r="Z132" s="275"/>
      <c r="AA132" s="275"/>
      <c r="AB132" s="275"/>
      <c r="AC132" s="275"/>
      <c r="AD132" s="280"/>
      <c r="AE132" s="280"/>
      <c r="AF132" s="280"/>
      <c r="AG132" s="523"/>
      <c r="AH132" s="547"/>
      <c r="AI132" s="547"/>
      <c r="AJ132" s="547"/>
      <c r="AK132" s="547"/>
      <c r="AL132" s="547"/>
      <c r="AM132" s="547"/>
      <c r="AN132" s="547"/>
      <c r="AO132" s="548"/>
      <c r="AP132" s="548"/>
      <c r="AQ132" s="440"/>
      <c r="AR132" s="440"/>
      <c r="AS132" s="440"/>
      <c r="AT132" s="440"/>
      <c r="AU132" s="446"/>
      <c r="AV132" s="481"/>
      <c r="AW132" s="481"/>
      <c r="AX132" s="481"/>
      <c r="AY132" s="481"/>
      <c r="AZ132" s="592"/>
      <c r="BA132" s="440"/>
      <c r="BB132" s="440"/>
      <c r="BC132" s="440"/>
      <c r="BD132" s="440"/>
      <c r="BE132" s="446"/>
      <c r="BF132" s="440"/>
      <c r="BG132" s="440"/>
      <c r="BH132" s="440"/>
      <c r="BI132" s="440"/>
      <c r="BJ132" s="446"/>
    </row>
    <row r="133" spans="1:62" s="230" customFormat="1" ht="39" customHeight="1" thickBot="1">
      <c r="A133" s="447" t="s">
        <v>176</v>
      </c>
      <c r="B133" s="448">
        <v>8000</v>
      </c>
      <c r="C133" s="482"/>
      <c r="D133" s="482"/>
      <c r="E133" s="482"/>
      <c r="F133" s="482"/>
      <c r="G133" s="482"/>
      <c r="H133" s="482"/>
      <c r="I133" s="482"/>
      <c r="J133" s="482"/>
      <c r="K133" s="482"/>
      <c r="L133" s="482"/>
      <c r="M133" s="482"/>
      <c r="N133" s="482"/>
      <c r="O133" s="482"/>
      <c r="P133" s="482"/>
      <c r="Q133" s="482"/>
      <c r="R133" s="482"/>
      <c r="S133" s="482"/>
      <c r="T133" s="482"/>
      <c r="U133" s="482"/>
      <c r="V133" s="482"/>
      <c r="W133" s="482"/>
      <c r="X133" s="482"/>
      <c r="Y133" s="482"/>
      <c r="Z133" s="482"/>
      <c r="AA133" s="482"/>
      <c r="AB133" s="482"/>
      <c r="AC133" s="482"/>
      <c r="AD133" s="450" t="s">
        <v>177</v>
      </c>
      <c r="AE133" s="450" t="s">
        <v>194</v>
      </c>
      <c r="AF133" s="450" t="s">
        <v>282</v>
      </c>
      <c r="AG133" s="549">
        <v>0</v>
      </c>
      <c r="AH133" s="550"/>
      <c r="AI133" s="550"/>
      <c r="AJ133" s="550"/>
      <c r="AK133" s="550"/>
      <c r="AL133" s="550"/>
      <c r="AM133" s="550"/>
      <c r="AN133" s="550"/>
      <c r="AO133" s="551">
        <v>0</v>
      </c>
      <c r="AP133" s="551"/>
      <c r="AQ133" s="452">
        <v>0</v>
      </c>
      <c r="AR133" s="452"/>
      <c r="AS133" s="452"/>
      <c r="AT133" s="452"/>
      <c r="AU133" s="453">
        <v>0</v>
      </c>
      <c r="AV133" s="593">
        <v>105.5</v>
      </c>
      <c r="AW133" s="593"/>
      <c r="AX133" s="593"/>
      <c r="AY133" s="593"/>
      <c r="AZ133" s="594">
        <v>105.5</v>
      </c>
      <c r="BA133" s="452">
        <v>207.6</v>
      </c>
      <c r="BB133" s="452"/>
      <c r="BC133" s="452"/>
      <c r="BD133" s="452"/>
      <c r="BE133" s="453">
        <v>207.6</v>
      </c>
      <c r="BF133" s="452">
        <v>207.6</v>
      </c>
      <c r="BG133" s="452"/>
      <c r="BH133" s="452"/>
      <c r="BI133" s="452"/>
      <c r="BJ133" s="453">
        <v>207.6</v>
      </c>
    </row>
    <row r="134" spans="1:62" s="230" customFormat="1" ht="26.25" customHeight="1" thickBot="1">
      <c r="A134" s="395" t="s">
        <v>221</v>
      </c>
      <c r="B134" s="189">
        <v>10100</v>
      </c>
      <c r="C134" s="483" t="s">
        <v>234</v>
      </c>
      <c r="D134" s="483" t="s">
        <v>234</v>
      </c>
      <c r="E134" s="483" t="s">
        <v>234</v>
      </c>
      <c r="F134" s="483" t="s">
        <v>234</v>
      </c>
      <c r="G134" s="483" t="s">
        <v>234</v>
      </c>
      <c r="H134" s="483" t="s">
        <v>234</v>
      </c>
      <c r="I134" s="483" t="s">
        <v>234</v>
      </c>
      <c r="J134" s="483" t="s">
        <v>234</v>
      </c>
      <c r="K134" s="483" t="s">
        <v>234</v>
      </c>
      <c r="L134" s="483" t="s">
        <v>234</v>
      </c>
      <c r="M134" s="483" t="s">
        <v>234</v>
      </c>
      <c r="N134" s="483" t="s">
        <v>234</v>
      </c>
      <c r="O134" s="483" t="s">
        <v>234</v>
      </c>
      <c r="P134" s="483" t="s">
        <v>234</v>
      </c>
      <c r="Q134" s="483" t="s">
        <v>234</v>
      </c>
      <c r="R134" s="483" t="s">
        <v>234</v>
      </c>
      <c r="S134" s="483" t="s">
        <v>234</v>
      </c>
      <c r="T134" s="483" t="s">
        <v>234</v>
      </c>
      <c r="U134" s="483" t="s">
        <v>234</v>
      </c>
      <c r="V134" s="483" t="s">
        <v>234</v>
      </c>
      <c r="W134" s="483" t="s">
        <v>234</v>
      </c>
      <c r="X134" s="483" t="s">
        <v>234</v>
      </c>
      <c r="Y134" s="483" t="s">
        <v>234</v>
      </c>
      <c r="Z134" s="483" t="s">
        <v>234</v>
      </c>
      <c r="AA134" s="483" t="s">
        <v>234</v>
      </c>
      <c r="AB134" s="483" t="s">
        <v>234</v>
      </c>
      <c r="AC134" s="483" t="s">
        <v>234</v>
      </c>
      <c r="AD134" s="484" t="s">
        <v>234</v>
      </c>
      <c r="AE134" s="484"/>
      <c r="AF134" s="484"/>
      <c r="AG134" s="542">
        <f t="shared" ref="AG134:AU134" si="62">AG18+AG133</f>
        <v>6566.8</v>
      </c>
      <c r="AH134" s="542">
        <f t="shared" si="62"/>
        <v>6162.9999999999991</v>
      </c>
      <c r="AI134" s="542">
        <f t="shared" si="62"/>
        <v>98.2</v>
      </c>
      <c r="AJ134" s="542">
        <f t="shared" si="62"/>
        <v>98.2</v>
      </c>
      <c r="AK134" s="542">
        <f t="shared" si="62"/>
        <v>1938.4</v>
      </c>
      <c r="AL134" s="542">
        <f t="shared" si="62"/>
        <v>1902.1</v>
      </c>
      <c r="AM134" s="542">
        <f t="shared" si="62"/>
        <v>0</v>
      </c>
      <c r="AN134" s="542"/>
      <c r="AO134" s="543">
        <f t="shared" si="62"/>
        <v>4530.2</v>
      </c>
      <c r="AP134" s="543">
        <f t="shared" si="62"/>
        <v>4162.7</v>
      </c>
      <c r="AQ134" s="401">
        <f t="shared" si="62"/>
        <v>9301.2000000000007</v>
      </c>
      <c r="AR134" s="401">
        <f t="shared" si="62"/>
        <v>103.6</v>
      </c>
      <c r="AS134" s="401">
        <f t="shared" si="62"/>
        <v>4316.6000000000004</v>
      </c>
      <c r="AT134" s="401">
        <f t="shared" si="62"/>
        <v>0</v>
      </c>
      <c r="AU134" s="402">
        <f t="shared" si="62"/>
        <v>4880.9999999999991</v>
      </c>
      <c r="AV134" s="401">
        <f t="shared" ref="AV134:BE134" si="63">AV18+AV133</f>
        <v>5020.8</v>
      </c>
      <c r="AW134" s="401">
        <f t="shared" si="63"/>
        <v>105.7</v>
      </c>
      <c r="AX134" s="401">
        <f t="shared" si="63"/>
        <v>694.9</v>
      </c>
      <c r="AY134" s="401">
        <f t="shared" si="63"/>
        <v>0</v>
      </c>
      <c r="AZ134" s="402">
        <f t="shared" si="63"/>
        <v>4220.2</v>
      </c>
      <c r="BA134" s="401">
        <f t="shared" si="63"/>
        <v>4958.1000000000004</v>
      </c>
      <c r="BB134" s="401">
        <f t="shared" si="63"/>
        <v>110.60000000000001</v>
      </c>
      <c r="BC134" s="401">
        <f t="shared" si="63"/>
        <v>694.9</v>
      </c>
      <c r="BD134" s="401">
        <f t="shared" si="63"/>
        <v>0</v>
      </c>
      <c r="BE134" s="402">
        <f t="shared" si="63"/>
        <v>4152.5999999999995</v>
      </c>
      <c r="BF134" s="401">
        <f>BF18+BF133</f>
        <v>4958.1000000000004</v>
      </c>
      <c r="BG134" s="401">
        <f>BG18+BG133</f>
        <v>110.60000000000001</v>
      </c>
      <c r="BH134" s="401">
        <f>BH18+BH133</f>
        <v>694.9</v>
      </c>
      <c r="BI134" s="401">
        <f>BI18+BI133</f>
        <v>0</v>
      </c>
      <c r="BJ134" s="402">
        <f>BJ18+BJ133</f>
        <v>4152.5999999999995</v>
      </c>
    </row>
    <row r="135" spans="1:62" ht="34.5" customHeight="1">
      <c r="A135" s="407"/>
      <c r="B135" s="408"/>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410"/>
      <c r="AE135" s="410"/>
      <c r="AF135" s="410"/>
      <c r="AG135" s="196"/>
      <c r="AH135" s="196"/>
      <c r="AI135" s="196"/>
      <c r="AJ135" s="196"/>
      <c r="AK135" s="196"/>
      <c r="AL135" s="196"/>
      <c r="AM135" s="196"/>
      <c r="AN135" s="196"/>
      <c r="AO135" s="197"/>
      <c r="AP135" s="197"/>
      <c r="AQ135" s="196"/>
      <c r="AR135" s="196"/>
      <c r="AS135" s="196"/>
      <c r="AT135" s="196"/>
      <c r="AU135" s="197"/>
      <c r="AV135" s="197"/>
      <c r="AW135" s="197"/>
      <c r="AX135" s="197"/>
      <c r="AY135" s="197"/>
      <c r="AZ135" s="197"/>
    </row>
    <row r="136" spans="1:62" ht="12.75" customHeight="1">
      <c r="A136" s="196"/>
      <c r="B136" s="411"/>
      <c r="C136" s="411"/>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411"/>
      <c r="AA136" s="411"/>
      <c r="AB136" s="411"/>
      <c r="AC136" s="411"/>
      <c r="AD136" s="411"/>
      <c r="AE136" s="411"/>
      <c r="AF136" s="411"/>
      <c r="AG136" s="196"/>
      <c r="AH136" s="196"/>
      <c r="AI136" s="196"/>
      <c r="AJ136" s="196"/>
      <c r="AK136" s="196"/>
      <c r="AL136" s="196"/>
      <c r="AM136" s="196"/>
      <c r="AN136" s="196"/>
      <c r="AO136" s="197"/>
      <c r="AP136" s="197"/>
      <c r="AQ136" s="196"/>
      <c r="AR136" s="196"/>
      <c r="AS136" s="196"/>
      <c r="AT136" s="196"/>
      <c r="AU136" s="197"/>
      <c r="AV136" s="197"/>
      <c r="AW136" s="197"/>
      <c r="AX136" s="197"/>
      <c r="AY136" s="197"/>
      <c r="AZ136" s="197"/>
    </row>
    <row r="137" spans="1:62" ht="18.75" customHeight="1">
      <c r="A137" s="196"/>
      <c r="B137" s="706"/>
      <c r="C137" s="706"/>
      <c r="D137" s="706"/>
      <c r="E137" s="706"/>
      <c r="F137" s="706"/>
      <c r="G137" s="706"/>
      <c r="H137" s="706"/>
      <c r="I137" s="706"/>
      <c r="J137" s="706"/>
      <c r="K137" s="706"/>
      <c r="L137" s="706"/>
      <c r="M137" s="706"/>
      <c r="N137" s="706"/>
      <c r="O137" s="706"/>
      <c r="P137" s="706"/>
      <c r="Q137" s="706"/>
      <c r="R137" s="706"/>
      <c r="S137" s="706"/>
      <c r="T137" s="706"/>
      <c r="U137" s="706"/>
      <c r="V137" s="706"/>
      <c r="W137" s="706"/>
      <c r="X137" s="706"/>
      <c r="Y137" s="706"/>
      <c r="Z137" s="706"/>
      <c r="AA137" s="706"/>
      <c r="AB137" s="706"/>
      <c r="AC137" s="706"/>
      <c r="AD137" s="706"/>
      <c r="AE137" s="706"/>
      <c r="AF137" s="706"/>
      <c r="AG137" s="196"/>
      <c r="AH137" s="196"/>
      <c r="AI137" s="196"/>
      <c r="AJ137" s="196"/>
      <c r="AK137" s="196"/>
      <c r="AL137" s="196"/>
      <c r="AM137" s="196"/>
      <c r="AN137" s="196"/>
      <c r="AO137" s="197"/>
      <c r="AP137" s="197"/>
      <c r="AQ137" s="196"/>
      <c r="AR137" s="196"/>
      <c r="AS137" s="196"/>
      <c r="AT137" s="196"/>
      <c r="AU137" s="197"/>
      <c r="AV137" s="197"/>
      <c r="AW137" s="197"/>
      <c r="AX137" s="197"/>
      <c r="AY137" s="197"/>
      <c r="AZ137" s="197"/>
    </row>
    <row r="138" spans="1:62" ht="34.5" hidden="1" customHeight="1">
      <c r="A138" s="196"/>
      <c r="B138" s="408"/>
      <c r="C138" s="196"/>
      <c r="D138" s="412"/>
      <c r="E138" s="196"/>
      <c r="F138" s="196"/>
      <c r="G138" s="196"/>
      <c r="H138" s="196"/>
      <c r="I138" s="196"/>
      <c r="K138" s="196"/>
      <c r="L138" s="196"/>
      <c r="Q138" s="196"/>
      <c r="R138" s="196"/>
      <c r="S138" s="196"/>
      <c r="T138" s="196"/>
      <c r="U138" s="196"/>
      <c r="V138" s="196"/>
      <c r="W138" s="196"/>
      <c r="X138" s="196"/>
      <c r="Y138" s="196"/>
      <c r="Z138" s="409"/>
      <c r="AA138" s="196"/>
      <c r="AB138" s="196"/>
      <c r="AC138" s="196"/>
      <c r="AD138" s="410"/>
      <c r="AE138" s="410"/>
      <c r="AF138" s="410"/>
      <c r="AG138" s="196"/>
      <c r="AH138" s="196"/>
      <c r="AI138" s="196"/>
      <c r="AJ138" s="196"/>
      <c r="AK138" s="196"/>
      <c r="AL138" s="196"/>
      <c r="AM138" s="196"/>
      <c r="AN138" s="196"/>
      <c r="AO138" s="197"/>
      <c r="AP138" s="197"/>
      <c r="AQ138" s="196"/>
      <c r="AR138" s="196"/>
      <c r="AS138" s="196"/>
      <c r="AT138" s="196"/>
      <c r="AU138" s="197"/>
      <c r="AV138" s="197"/>
      <c r="AW138" s="197"/>
      <c r="AX138" s="197"/>
      <c r="AY138" s="197"/>
      <c r="AZ138" s="197"/>
    </row>
    <row r="139" spans="1:62" ht="23.25" customHeight="1">
      <c r="A139" s="196"/>
      <c r="B139" s="454"/>
      <c r="C139" s="454"/>
      <c r="D139" s="454"/>
      <c r="E139" s="454"/>
      <c r="F139" s="454"/>
      <c r="G139" s="454"/>
      <c r="H139" s="454"/>
      <c r="I139" s="454"/>
      <c r="J139" s="454"/>
      <c r="K139" s="454"/>
      <c r="L139" s="454"/>
      <c r="M139" s="454"/>
      <c r="N139" s="454"/>
      <c r="O139" s="454"/>
      <c r="P139" s="454"/>
      <c r="Q139" s="454"/>
      <c r="R139" s="454"/>
      <c r="S139" s="454"/>
      <c r="T139" s="454"/>
      <c r="U139" s="454"/>
      <c r="V139" s="454"/>
      <c r="W139" s="454"/>
      <c r="X139" s="454"/>
      <c r="Y139" s="454"/>
      <c r="Z139" s="454"/>
      <c r="AA139" s="454"/>
      <c r="AB139" s="454"/>
      <c r="AC139" s="454"/>
      <c r="AD139" s="454"/>
      <c r="AE139" s="454"/>
      <c r="AF139" s="454"/>
      <c r="AG139" s="196"/>
      <c r="AH139" s="196"/>
      <c r="AI139" s="196"/>
      <c r="AJ139" s="196"/>
      <c r="AK139" s="196"/>
      <c r="AL139" s="196"/>
      <c r="AM139" s="196"/>
      <c r="AN139" s="196"/>
      <c r="AO139" s="197"/>
      <c r="AP139" s="197"/>
      <c r="AQ139" s="196"/>
      <c r="AR139" s="196"/>
      <c r="AS139" s="196"/>
      <c r="AT139" s="196"/>
      <c r="AU139" s="197"/>
      <c r="AV139" s="197"/>
      <c r="AW139" s="197"/>
      <c r="AX139" s="197"/>
      <c r="AY139" s="197"/>
      <c r="AZ139" s="197"/>
    </row>
    <row r="140" spans="1:62" ht="24.75" hidden="1" customHeight="1">
      <c r="A140" s="196"/>
      <c r="B140" s="706"/>
      <c r="C140" s="706"/>
      <c r="D140" s="706"/>
      <c r="E140" s="706"/>
      <c r="F140" s="706"/>
      <c r="G140" s="706"/>
      <c r="H140" s="706"/>
      <c r="I140" s="706"/>
      <c r="J140" s="706"/>
      <c r="K140" s="706"/>
      <c r="L140" s="706"/>
      <c r="M140" s="706"/>
      <c r="N140" s="706"/>
      <c r="O140" s="706"/>
      <c r="P140" s="706"/>
      <c r="Q140" s="706"/>
      <c r="R140" s="706"/>
      <c r="S140" s="706"/>
      <c r="T140" s="706"/>
      <c r="U140" s="706"/>
      <c r="V140" s="706"/>
      <c r="W140" s="706"/>
      <c r="X140" s="706"/>
      <c r="Y140" s="706"/>
      <c r="Z140" s="706"/>
      <c r="AA140" s="706"/>
      <c r="AB140" s="706"/>
      <c r="AC140" s="706"/>
      <c r="AD140" s="706"/>
      <c r="AE140" s="706"/>
      <c r="AF140" s="706"/>
      <c r="AG140" s="196"/>
      <c r="AH140" s="196"/>
      <c r="AI140" s="196"/>
      <c r="AJ140" s="196"/>
      <c r="AK140" s="196"/>
      <c r="AL140" s="196"/>
      <c r="AM140" s="196"/>
      <c r="AN140" s="196"/>
      <c r="AO140" s="197"/>
      <c r="AP140" s="197"/>
      <c r="AQ140" s="196"/>
      <c r="AR140" s="196"/>
      <c r="AS140" s="196"/>
      <c r="AT140" s="196"/>
      <c r="AU140" s="197"/>
      <c r="AV140" s="197"/>
      <c r="AW140" s="197"/>
      <c r="AX140" s="197"/>
      <c r="AY140" s="197"/>
      <c r="AZ140" s="197"/>
    </row>
    <row r="141" spans="1:62" ht="34.5" hidden="1" customHeight="1">
      <c r="A141" s="407"/>
      <c r="B141" s="408"/>
      <c r="C141" s="196"/>
      <c r="D141" s="196"/>
      <c r="E141" s="196"/>
      <c r="F141" s="196"/>
      <c r="G141" s="196"/>
      <c r="H141" s="196"/>
      <c r="I141" s="196"/>
      <c r="K141" s="196"/>
      <c r="L141" s="196"/>
      <c r="M141" s="196"/>
      <c r="N141" s="196"/>
      <c r="O141" s="196"/>
      <c r="P141" s="409"/>
      <c r="Q141" s="196"/>
      <c r="R141" s="196"/>
      <c r="S141" s="196"/>
      <c r="T141" s="196"/>
      <c r="U141" s="196"/>
      <c r="V141" s="196"/>
      <c r="W141" s="196"/>
      <c r="X141" s="196"/>
      <c r="Y141" s="196"/>
      <c r="Z141" s="196"/>
      <c r="AA141" s="196"/>
      <c r="AB141" s="196"/>
      <c r="AC141" s="196"/>
      <c r="AD141" s="410"/>
      <c r="AE141" s="410"/>
      <c r="AF141" s="410"/>
      <c r="AG141" s="196"/>
      <c r="AH141" s="196"/>
      <c r="AI141" s="196"/>
      <c r="AJ141" s="196"/>
      <c r="AK141" s="196"/>
      <c r="AL141" s="196"/>
      <c r="AM141" s="196"/>
      <c r="AN141" s="196"/>
      <c r="AO141" s="197"/>
      <c r="AP141" s="197"/>
      <c r="AQ141" s="196"/>
      <c r="AR141" s="196"/>
      <c r="AS141" s="196"/>
      <c r="AT141" s="196"/>
      <c r="AU141" s="197"/>
      <c r="AV141" s="197"/>
      <c r="AW141" s="197"/>
      <c r="AX141" s="197"/>
      <c r="AY141" s="197"/>
      <c r="AZ141" s="197"/>
    </row>
    <row r="143" spans="1:62" s="415" customFormat="1" ht="20.25" customHeight="1">
      <c r="A143" s="413"/>
      <c r="B143" s="414"/>
      <c r="AD143" s="416"/>
      <c r="AE143" s="416"/>
      <c r="AF143" s="416"/>
      <c r="AO143" s="417"/>
      <c r="AP143" s="417"/>
      <c r="AU143" s="417"/>
      <c r="AV143" s="417"/>
      <c r="AW143" s="417"/>
      <c r="AX143" s="417"/>
      <c r="AY143" s="417"/>
      <c r="AZ143" s="417"/>
    </row>
    <row r="144" spans="1:62" s="415" customFormat="1" ht="34.5" customHeight="1">
      <c r="A144" s="413"/>
      <c r="B144" s="414"/>
      <c r="AD144" s="416"/>
      <c r="AE144" s="416"/>
      <c r="AF144" s="416"/>
    </row>
  </sheetData>
  <mergeCells count="206">
    <mergeCell ref="AU11:AU16"/>
    <mergeCell ref="A1:AZ1"/>
    <mergeCell ref="A2:AZ2"/>
    <mergeCell ref="A5:AG5"/>
    <mergeCell ref="A7:A16"/>
    <mergeCell ref="B7:B16"/>
    <mergeCell ref="AS11:AS16"/>
    <mergeCell ref="E11:E16"/>
    <mergeCell ref="AQ10:AU10"/>
    <mergeCell ref="C10:E10"/>
    <mergeCell ref="AG12:AG16"/>
    <mergeCell ref="AG7:BJ9"/>
    <mergeCell ref="AI11:AJ11"/>
    <mergeCell ref="AK11:AL11"/>
    <mergeCell ref="BA10:BJ10"/>
    <mergeCell ref="AV10:AZ10"/>
    <mergeCell ref="AG10:AO10"/>
    <mergeCell ref="AJ12:AJ16"/>
    <mergeCell ref="BD12:BD16"/>
    <mergeCell ref="BA11:BE11"/>
    <mergeCell ref="AD7:AF10"/>
    <mergeCell ref="AF11:AF16"/>
    <mergeCell ref="C7:AB8"/>
    <mergeCell ref="AB11:AB16"/>
    <mergeCell ref="W9:AB9"/>
    <mergeCell ref="W10:Y10"/>
    <mergeCell ref="Z10:AB10"/>
    <mergeCell ref="C9:V9"/>
    <mergeCell ref="J10:L10"/>
    <mergeCell ref="Y105:Y106"/>
    <mergeCell ref="AA105:AA106"/>
    <mergeCell ref="G11:G16"/>
    <mergeCell ref="Z11:Z16"/>
    <mergeCell ref="J11:J16"/>
    <mergeCell ref="L11:L16"/>
    <mergeCell ref="X105:X106"/>
    <mergeCell ref="W82:W87"/>
    <mergeCell ref="X82:X86"/>
    <mergeCell ref="T11:T16"/>
    <mergeCell ref="F10:I10"/>
    <mergeCell ref="T10:V10"/>
    <mergeCell ref="AA11:AA16"/>
    <mergeCell ref="F11:F16"/>
    <mergeCell ref="I11:I16"/>
    <mergeCell ref="X11:X16"/>
    <mergeCell ref="P11:P16"/>
    <mergeCell ref="Q10:S10"/>
    <mergeCell ref="S11:S16"/>
    <mergeCell ref="M10:P10"/>
    <mergeCell ref="B140:AF140"/>
    <mergeCell ref="C105:C106"/>
    <mergeCell ref="D105:D106"/>
    <mergeCell ref="E105:E106"/>
    <mergeCell ref="Z126:Z127"/>
    <mergeCell ref="B137:AF137"/>
    <mergeCell ref="C126:C127"/>
    <mergeCell ref="AC105:AC106"/>
    <mergeCell ref="AB105:AB106"/>
    <mergeCell ref="W105:W106"/>
    <mergeCell ref="Z105:Z106"/>
    <mergeCell ref="T49:T58"/>
    <mergeCell ref="Z49:Z58"/>
    <mergeCell ref="Y22:Y24"/>
    <mergeCell ref="Z22:Z26"/>
    <mergeCell ref="X71:X79"/>
    <mergeCell ref="Z29:Z35"/>
    <mergeCell ref="W71:W79"/>
    <mergeCell ref="W37:W43"/>
    <mergeCell ref="W22:W26"/>
    <mergeCell ref="U49:U58"/>
    <mergeCell ref="AC49:AC59"/>
    <mergeCell ref="AA49:AA58"/>
    <mergeCell ref="Y29:Y35"/>
    <mergeCell ref="AK12:AK16"/>
    <mergeCell ref="W49:W58"/>
    <mergeCell ref="Z37:Z40"/>
    <mergeCell ref="X29:X35"/>
    <mergeCell ref="AH12:AH16"/>
    <mergeCell ref="AE11:AE16"/>
    <mergeCell ref="AC80:AC81"/>
    <mergeCell ref="W80:W81"/>
    <mergeCell ref="AB80:AB81"/>
    <mergeCell ref="AA80:AA81"/>
    <mergeCell ref="Z80:Z81"/>
    <mergeCell ref="AM11:AN11"/>
    <mergeCell ref="AM12:AM16"/>
    <mergeCell ref="W11:W16"/>
    <mergeCell ref="Y11:Y16"/>
    <mergeCell ref="AD11:AD16"/>
    <mergeCell ref="BF11:BJ11"/>
    <mergeCell ref="AZ11:AZ16"/>
    <mergeCell ref="BJ12:BJ16"/>
    <mergeCell ref="BH12:BH16"/>
    <mergeCell ref="BF12:BF16"/>
    <mergeCell ref="BE12:BE16"/>
    <mergeCell ref="BG12:BG16"/>
    <mergeCell ref="BC12:BC16"/>
    <mergeCell ref="BA12:BA16"/>
    <mergeCell ref="BB12:BB16"/>
    <mergeCell ref="AP12:AP16"/>
    <mergeCell ref="AX11:AX16"/>
    <mergeCell ref="AY11:AY16"/>
    <mergeCell ref="AO12:AO16"/>
    <mergeCell ref="AT11:AT16"/>
    <mergeCell ref="AO11:AP11"/>
    <mergeCell ref="AV11:AV16"/>
    <mergeCell ref="AW11:AW16"/>
    <mergeCell ref="AR11:AR16"/>
    <mergeCell ref="AQ11:AQ16"/>
    <mergeCell ref="A72:A79"/>
    <mergeCell ref="B72:B79"/>
    <mergeCell ref="B49:B59"/>
    <mergeCell ref="F49:F58"/>
    <mergeCell ref="E49:E58"/>
    <mergeCell ref="I71:I79"/>
    <mergeCell ref="S49:S58"/>
    <mergeCell ref="V49:V58"/>
    <mergeCell ref="P49:P58"/>
    <mergeCell ref="Q49:Q58"/>
    <mergeCell ref="R49:R58"/>
    <mergeCell ref="E71:E79"/>
    <mergeCell ref="H49:H58"/>
    <mergeCell ref="I49:I58"/>
    <mergeCell ref="L49:L58"/>
    <mergeCell ref="F71:F79"/>
    <mergeCell ref="A105:A106"/>
    <mergeCell ref="B82:B86"/>
    <mergeCell ref="A82:A86"/>
    <mergeCell ref="K71:K79"/>
    <mergeCell ref="H71:H79"/>
    <mergeCell ref="G49:G58"/>
    <mergeCell ref="C71:C79"/>
    <mergeCell ref="D49:D58"/>
    <mergeCell ref="D71:D79"/>
    <mergeCell ref="A49:A59"/>
    <mergeCell ref="C82:C87"/>
    <mergeCell ref="E82:E86"/>
    <mergeCell ref="F67:F68"/>
    <mergeCell ref="N49:N58"/>
    <mergeCell ref="J49:J58"/>
    <mergeCell ref="K49:K58"/>
    <mergeCell ref="M49:M58"/>
    <mergeCell ref="J71:J79"/>
    <mergeCell ref="C80:C81"/>
    <mergeCell ref="M71:M79"/>
    <mergeCell ref="M80:M81"/>
    <mergeCell ref="F80:F81"/>
    <mergeCell ref="B80:B81"/>
    <mergeCell ref="C49:C58"/>
    <mergeCell ref="O71:O79"/>
    <mergeCell ref="O49:O58"/>
    <mergeCell ref="Z71:Z79"/>
    <mergeCell ref="Y71:Y79"/>
    <mergeCell ref="A126:A127"/>
    <mergeCell ref="B126:B127"/>
    <mergeCell ref="B105:B106"/>
    <mergeCell ref="N71:N79"/>
    <mergeCell ref="G71:G79"/>
    <mergeCell ref="L71:L79"/>
    <mergeCell ref="A80:A81"/>
    <mergeCell ref="P71:P79"/>
    <mergeCell ref="A27:A28"/>
    <mergeCell ref="A47:A48"/>
    <mergeCell ref="A37:A43"/>
    <mergeCell ref="A29:A35"/>
    <mergeCell ref="AC72:AC79"/>
    <mergeCell ref="AA71:AA79"/>
    <mergeCell ref="X49:X58"/>
    <mergeCell ref="Y49:Y58"/>
    <mergeCell ref="AB71:AB79"/>
    <mergeCell ref="AB49:AB58"/>
    <mergeCell ref="AN12:AN16"/>
    <mergeCell ref="A22:A26"/>
    <mergeCell ref="C22:C26"/>
    <mergeCell ref="B22:B26"/>
    <mergeCell ref="D11:D16"/>
    <mergeCell ref="AG11:AH11"/>
    <mergeCell ref="AI12:AI16"/>
    <mergeCell ref="AL12:AL16"/>
    <mergeCell ref="U11:U16"/>
    <mergeCell ref="H11:H16"/>
    <mergeCell ref="B47:B48"/>
    <mergeCell ref="E29:E35"/>
    <mergeCell ref="B37:B43"/>
    <mergeCell ref="C29:C35"/>
    <mergeCell ref="B29:B35"/>
    <mergeCell ref="B27:B28"/>
    <mergeCell ref="AC29:AC35"/>
    <mergeCell ref="M29:M35"/>
    <mergeCell ref="V11:V16"/>
    <mergeCell ref="C37:C43"/>
    <mergeCell ref="F29:F35"/>
    <mergeCell ref="D29:D35"/>
    <mergeCell ref="O11:O16"/>
    <mergeCell ref="R11:R16"/>
    <mergeCell ref="AC7:AC16"/>
    <mergeCell ref="AB29:AB35"/>
    <mergeCell ref="AA29:AA35"/>
    <mergeCell ref="BI12:BI16"/>
    <mergeCell ref="AC47:AC48"/>
    <mergeCell ref="C11:C16"/>
    <mergeCell ref="Q11:Q16"/>
    <mergeCell ref="K11:K16"/>
    <mergeCell ref="N11:N16"/>
    <mergeCell ref="W29:W35"/>
    <mergeCell ref="M11:M16"/>
  </mergeCells>
  <phoneticPr fontId="0" type="noConversion"/>
  <pageMargins left="0.75" right="0.4" top="0.51" bottom="0.53" header="0.5" footer="0.5"/>
  <pageSetup paperSize="9" scale="42" orientation="landscape" r:id="rId1"/>
  <headerFooter alignWithMargins="0"/>
  <rowBreaks count="3" manualBreakCount="3">
    <brk id="60" max="61" man="1"/>
    <brk id="97" max="61" man="1"/>
    <brk id="139" max="61" man="1"/>
  </rowBreaks>
</worksheet>
</file>

<file path=xl/worksheets/sheet5.xml><?xml version="1.0" encoding="utf-8"?>
<worksheet xmlns="http://schemas.openxmlformats.org/spreadsheetml/2006/main" xmlns:r="http://schemas.openxmlformats.org/officeDocument/2006/relationships">
  <dimension ref="A3:BJ173"/>
  <sheetViews>
    <sheetView view="pageBreakPreview" topLeftCell="B161" zoomScaleNormal="75" zoomScaleSheetLayoutView="100" workbookViewId="0">
      <selection activeCell="AG171" sqref="AG171:BP176"/>
    </sheetView>
  </sheetViews>
  <sheetFormatPr defaultRowHeight="12.75"/>
  <cols>
    <col min="1" max="1" width="40.7109375" style="2" customWidth="1"/>
    <col min="2" max="2" width="5.140625" style="2" customWidth="1"/>
    <col min="3" max="3" width="15.5703125" style="2" customWidth="1"/>
    <col min="4" max="4" width="5" style="2" customWidth="1"/>
    <col min="5" max="5" width="8.7109375" style="2" customWidth="1"/>
    <col min="6" max="6" width="8.5703125" style="2" hidden="1" customWidth="1"/>
    <col min="7" max="7" width="9.85546875" style="2" hidden="1" customWidth="1"/>
    <col min="8" max="8" width="10.140625" style="2" hidden="1" customWidth="1"/>
    <col min="9" max="9" width="10.85546875" style="2" hidden="1" customWidth="1"/>
    <col min="10" max="10" width="10.42578125" style="2" hidden="1" customWidth="1"/>
    <col min="11" max="11" width="10.5703125" style="2" hidden="1" customWidth="1"/>
    <col min="12" max="12" width="10.140625" style="2" hidden="1" customWidth="1"/>
    <col min="13" max="13" width="17.85546875" style="2" hidden="1" customWidth="1"/>
    <col min="14" max="14" width="6.7109375" style="2" hidden="1" customWidth="1"/>
    <col min="15" max="15" width="5.85546875" style="2" hidden="1" customWidth="1"/>
    <col min="16" max="16" width="0.140625" style="2" hidden="1" customWidth="1"/>
    <col min="17" max="17" width="9" style="2" hidden="1" customWidth="1"/>
    <col min="18" max="18" width="9.140625" style="2" hidden="1" customWidth="1"/>
    <col min="19" max="19" width="9.28515625" style="2" hidden="1" customWidth="1"/>
    <col min="20" max="20" width="8.85546875" style="2" hidden="1" customWidth="1"/>
    <col min="21" max="22" width="8.5703125" style="2" hidden="1" customWidth="1"/>
    <col min="23" max="23" width="16.7109375" style="2" customWidth="1"/>
    <col min="24" max="24" width="4.7109375" style="2" customWidth="1"/>
    <col min="25" max="25" width="6.5703125" style="2" customWidth="1"/>
    <col min="26" max="26" width="16" style="2" hidden="1" customWidth="1"/>
    <col min="27" max="27" width="4.7109375" style="2" hidden="1" customWidth="1"/>
    <col min="28" max="28" width="8.85546875" style="2" hidden="1" customWidth="1"/>
    <col min="29" max="29" width="6.5703125" style="2" hidden="1" customWidth="1"/>
    <col min="30" max="30" width="5.28515625" style="2" customWidth="1"/>
    <col min="31" max="31" width="12.5703125" style="2" customWidth="1"/>
    <col min="32" max="32" width="4.28515625" style="2" customWidth="1"/>
    <col min="33" max="34" width="7.28515625" style="2" customWidth="1"/>
    <col min="35" max="36" width="5.5703125" style="2" customWidth="1"/>
    <col min="37" max="38" width="6.85546875" style="2" customWidth="1"/>
    <col min="39" max="40" width="4.5703125" style="2" customWidth="1"/>
    <col min="41" max="42" width="7.140625" style="2" customWidth="1"/>
    <col min="43" max="43" width="7.28515625" style="2" customWidth="1"/>
    <col min="44" max="44" width="6.140625" style="2" customWidth="1"/>
    <col min="45" max="45" width="7.140625" style="2" customWidth="1"/>
    <col min="46" max="46" width="4.5703125" style="2" customWidth="1"/>
    <col min="47" max="48" width="6.7109375" style="2" customWidth="1"/>
    <col min="49" max="49" width="5" style="2" customWidth="1"/>
    <col min="50" max="50" width="6.28515625" style="2" customWidth="1"/>
    <col min="51" max="51" width="3.85546875" style="2" customWidth="1"/>
    <col min="52" max="52" width="6.5703125" style="2" customWidth="1"/>
    <col min="53" max="53" width="6.7109375" style="2" customWidth="1"/>
    <col min="54" max="54" width="6" style="2" customWidth="1"/>
    <col min="55" max="55" width="6.140625" style="2" customWidth="1"/>
    <col min="56" max="56" width="3.85546875" style="2" customWidth="1"/>
    <col min="57" max="57" width="7.28515625" style="2" customWidth="1"/>
    <col min="58" max="58" width="7.85546875" style="2" customWidth="1"/>
    <col min="59" max="60" width="6" style="2" customWidth="1"/>
    <col min="61" max="61" width="3.85546875" style="2" customWidth="1"/>
    <col min="62" max="62" width="7.5703125" style="2" customWidth="1"/>
    <col min="63" max="16384" width="9.140625" style="2"/>
  </cols>
  <sheetData>
    <row r="3" spans="1:62" s="55" customFormat="1" ht="27" customHeight="1">
      <c r="A3" s="965" t="s">
        <v>5</v>
      </c>
      <c r="B3" s="965"/>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965"/>
      <c r="AJ3" s="965"/>
      <c r="AK3" s="965"/>
      <c r="AL3" s="965"/>
      <c r="AM3" s="965"/>
      <c r="AN3" s="965"/>
      <c r="AO3" s="965"/>
      <c r="AP3" s="965"/>
      <c r="AQ3" s="965"/>
      <c r="AR3" s="965"/>
      <c r="AS3" s="965"/>
      <c r="AT3" s="965"/>
      <c r="AU3" s="965"/>
      <c r="AV3" s="54"/>
      <c r="AW3" s="54"/>
      <c r="AX3" s="54"/>
      <c r="AY3" s="54"/>
      <c r="AZ3" s="54"/>
    </row>
    <row r="4" spans="1:62" s="55" customFormat="1" ht="15">
      <c r="A4" s="965"/>
      <c r="B4" s="965"/>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965"/>
      <c r="AD4" s="965"/>
      <c r="AE4" s="965"/>
      <c r="AF4" s="965"/>
      <c r="AG4" s="965"/>
      <c r="AH4" s="965"/>
      <c r="AI4" s="965"/>
      <c r="AJ4" s="965"/>
      <c r="AK4" s="965"/>
      <c r="AL4" s="965"/>
      <c r="AM4" s="965"/>
      <c r="AN4" s="965"/>
      <c r="AO4" s="965"/>
      <c r="AP4" s="965"/>
      <c r="AQ4" s="965"/>
      <c r="AR4" s="965"/>
      <c r="AS4" s="965"/>
      <c r="AT4" s="965"/>
      <c r="AU4" s="965"/>
      <c r="AV4" s="54"/>
      <c r="AW4" s="54"/>
      <c r="AX4" s="54"/>
      <c r="AY4" s="54"/>
      <c r="AZ4" s="54"/>
    </row>
    <row r="5" spans="1:62" s="55" customFormat="1" ht="15">
      <c r="A5" s="966" t="s">
        <v>134</v>
      </c>
      <c r="B5" s="966"/>
      <c r="C5" s="966"/>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c r="AG5" s="966"/>
      <c r="AH5" s="966"/>
      <c r="AI5" s="966"/>
      <c r="AJ5" s="966"/>
      <c r="AK5" s="966"/>
      <c r="AL5" s="667"/>
      <c r="AM5" s="56"/>
      <c r="AN5" s="56"/>
      <c r="AO5" s="56"/>
      <c r="AP5" s="56"/>
      <c r="AQ5" s="56"/>
      <c r="AR5" s="56"/>
      <c r="AS5" s="56"/>
      <c r="AT5" s="56"/>
      <c r="AU5" s="56"/>
      <c r="AV5" s="56"/>
      <c r="AW5" s="56"/>
      <c r="AX5" s="56"/>
      <c r="AY5" s="56"/>
      <c r="AZ5" s="56"/>
    </row>
    <row r="6" spans="1:62">
      <c r="B6" s="3"/>
    </row>
    <row r="7" spans="1:62" hidden="1">
      <c r="A7" s="2" t="s">
        <v>413</v>
      </c>
      <c r="B7" s="4"/>
      <c r="C7" s="5"/>
      <c r="D7" s="5"/>
      <c r="E7" s="5"/>
      <c r="F7" s="5"/>
      <c r="G7" s="5"/>
      <c r="H7" s="5"/>
      <c r="I7" s="5"/>
      <c r="J7" s="5"/>
      <c r="K7" s="5"/>
      <c r="L7" s="5"/>
      <c r="M7" s="5"/>
      <c r="N7" s="5"/>
      <c r="O7" s="5"/>
      <c r="P7" s="5"/>
      <c r="Q7" s="6"/>
      <c r="R7" s="6"/>
      <c r="S7" s="6"/>
      <c r="T7" s="6"/>
      <c r="U7" s="6"/>
      <c r="V7" s="6"/>
    </row>
    <row r="8" spans="1:62">
      <c r="A8" s="2" t="s">
        <v>414</v>
      </c>
      <c r="B8" s="3"/>
    </row>
    <row r="9" spans="1:62" ht="25.5" customHeight="1">
      <c r="A9" s="913" t="s">
        <v>231</v>
      </c>
      <c r="B9" s="939" t="s">
        <v>232</v>
      </c>
      <c r="C9" s="967" t="s">
        <v>500</v>
      </c>
      <c r="D9" s="968"/>
      <c r="E9" s="968"/>
      <c r="F9" s="968"/>
      <c r="G9" s="968"/>
      <c r="H9" s="968"/>
      <c r="I9" s="968"/>
      <c r="J9" s="968"/>
      <c r="K9" s="968"/>
      <c r="L9" s="968"/>
      <c r="M9" s="968"/>
      <c r="N9" s="968"/>
      <c r="O9" s="968"/>
      <c r="P9" s="968"/>
      <c r="Q9" s="968"/>
      <c r="R9" s="968"/>
      <c r="S9" s="968"/>
      <c r="T9" s="968"/>
      <c r="U9" s="968"/>
      <c r="V9" s="968"/>
      <c r="W9" s="968"/>
      <c r="X9" s="968"/>
      <c r="Y9" s="968"/>
      <c r="Z9" s="968"/>
      <c r="AA9" s="968"/>
      <c r="AB9" s="969"/>
      <c r="AC9" s="913" t="s">
        <v>224</v>
      </c>
      <c r="AD9" s="945" t="s">
        <v>225</v>
      </c>
      <c r="AE9" s="946"/>
      <c r="AF9" s="947"/>
      <c r="AG9" s="750" t="s">
        <v>226</v>
      </c>
      <c r="AH9" s="751"/>
      <c r="AI9" s="751"/>
      <c r="AJ9" s="751"/>
      <c r="AK9" s="751"/>
      <c r="AL9" s="751"/>
      <c r="AM9" s="751"/>
      <c r="AN9" s="751"/>
      <c r="AO9" s="751"/>
      <c r="AP9" s="751"/>
      <c r="AQ9" s="751"/>
      <c r="AR9" s="751"/>
      <c r="AS9" s="751"/>
      <c r="AT9" s="751"/>
      <c r="AU9" s="751"/>
      <c r="AV9" s="751"/>
      <c r="AW9" s="751"/>
      <c r="AX9" s="751"/>
      <c r="AY9" s="751"/>
      <c r="AZ9" s="751"/>
      <c r="BA9" s="751"/>
      <c r="BB9" s="751"/>
      <c r="BC9" s="751"/>
      <c r="BD9" s="751"/>
      <c r="BE9" s="751"/>
      <c r="BF9" s="751"/>
      <c r="BG9" s="751"/>
      <c r="BH9" s="751"/>
      <c r="BI9" s="751"/>
      <c r="BJ9" s="752"/>
    </row>
    <row r="10" spans="1:62" ht="18" hidden="1" customHeight="1">
      <c r="A10" s="914"/>
      <c r="B10" s="940"/>
      <c r="C10" s="970"/>
      <c r="D10" s="971"/>
      <c r="E10" s="971"/>
      <c r="F10" s="971"/>
      <c r="G10" s="971"/>
      <c r="H10" s="971"/>
      <c r="I10" s="971"/>
      <c r="J10" s="971"/>
      <c r="K10" s="971"/>
      <c r="L10" s="971"/>
      <c r="M10" s="971"/>
      <c r="N10" s="971"/>
      <c r="O10" s="971"/>
      <c r="P10" s="971"/>
      <c r="Q10" s="971"/>
      <c r="R10" s="971"/>
      <c r="S10" s="971"/>
      <c r="T10" s="971"/>
      <c r="U10" s="971"/>
      <c r="V10" s="971"/>
      <c r="W10" s="971"/>
      <c r="X10" s="971"/>
      <c r="Y10" s="971"/>
      <c r="Z10" s="971"/>
      <c r="AA10" s="971"/>
      <c r="AB10" s="972"/>
      <c r="AC10" s="914"/>
      <c r="AD10" s="948"/>
      <c r="AE10" s="949"/>
      <c r="AF10" s="950"/>
      <c r="AG10" s="753"/>
      <c r="AH10" s="754"/>
      <c r="AI10" s="754"/>
      <c r="AJ10" s="754"/>
      <c r="AK10" s="754"/>
      <c r="AL10" s="754"/>
      <c r="AM10" s="754"/>
      <c r="AN10" s="754"/>
      <c r="AO10" s="754"/>
      <c r="AP10" s="754"/>
      <c r="AQ10" s="754"/>
      <c r="AR10" s="754"/>
      <c r="AS10" s="754"/>
      <c r="AT10" s="754"/>
      <c r="AU10" s="754"/>
      <c r="AV10" s="754"/>
      <c r="AW10" s="754"/>
      <c r="AX10" s="754"/>
      <c r="AY10" s="754"/>
      <c r="AZ10" s="754"/>
      <c r="BA10" s="754"/>
      <c r="BB10" s="754"/>
      <c r="BC10" s="754"/>
      <c r="BD10" s="754"/>
      <c r="BE10" s="754"/>
      <c r="BF10" s="754"/>
      <c r="BG10" s="754"/>
      <c r="BH10" s="754"/>
      <c r="BI10" s="754"/>
      <c r="BJ10" s="755"/>
    </row>
    <row r="11" spans="1:62" ht="18" hidden="1" customHeight="1">
      <c r="A11" s="914"/>
      <c r="B11" s="940"/>
      <c r="C11" s="942" t="s">
        <v>328</v>
      </c>
      <c r="D11" s="943"/>
      <c r="E11" s="943"/>
      <c r="F11" s="943"/>
      <c r="G11" s="943"/>
      <c r="H11" s="943"/>
      <c r="I11" s="943"/>
      <c r="J11" s="943"/>
      <c r="K11" s="943"/>
      <c r="L11" s="943"/>
      <c r="M11" s="943"/>
      <c r="N11" s="943"/>
      <c r="O11" s="943"/>
      <c r="P11" s="943"/>
      <c r="Q11" s="943"/>
      <c r="R11" s="943"/>
      <c r="S11" s="943"/>
      <c r="T11" s="943"/>
      <c r="U11" s="943"/>
      <c r="V11" s="943"/>
      <c r="W11" s="942" t="s">
        <v>329</v>
      </c>
      <c r="X11" s="943"/>
      <c r="Y11" s="943"/>
      <c r="Z11" s="943"/>
      <c r="AA11" s="943"/>
      <c r="AB11" s="943"/>
      <c r="AC11" s="914"/>
      <c r="AD11" s="948"/>
      <c r="AE11" s="949"/>
      <c r="AF11" s="950"/>
      <c r="AG11" s="756"/>
      <c r="AH11" s="757"/>
      <c r="AI11" s="757"/>
      <c r="AJ11" s="757"/>
      <c r="AK11" s="757"/>
      <c r="AL11" s="757"/>
      <c r="AM11" s="757"/>
      <c r="AN11" s="757"/>
      <c r="AO11" s="757"/>
      <c r="AP11" s="757"/>
      <c r="AQ11" s="757"/>
      <c r="AR11" s="757"/>
      <c r="AS11" s="757"/>
      <c r="AT11" s="757"/>
      <c r="AU11" s="757"/>
      <c r="AV11" s="757"/>
      <c r="AW11" s="757"/>
      <c r="AX11" s="757"/>
      <c r="AY11" s="757"/>
      <c r="AZ11" s="757"/>
      <c r="BA11" s="757"/>
      <c r="BB11" s="757"/>
      <c r="BC11" s="757"/>
      <c r="BD11" s="757"/>
      <c r="BE11" s="757"/>
      <c r="BF11" s="757"/>
      <c r="BG11" s="757"/>
      <c r="BH11" s="757"/>
      <c r="BI11" s="757"/>
      <c r="BJ11" s="758"/>
    </row>
    <row r="12" spans="1:62" ht="36.75" customHeight="1">
      <c r="A12" s="914"/>
      <c r="B12" s="940"/>
      <c r="C12" s="962" t="s">
        <v>227</v>
      </c>
      <c r="D12" s="963"/>
      <c r="E12" s="964"/>
      <c r="F12" s="942" t="s">
        <v>228</v>
      </c>
      <c r="G12" s="943"/>
      <c r="H12" s="943"/>
      <c r="I12" s="944"/>
      <c r="J12" s="942" t="s">
        <v>229</v>
      </c>
      <c r="K12" s="943"/>
      <c r="L12" s="944"/>
      <c r="M12" s="967" t="s">
        <v>330</v>
      </c>
      <c r="N12" s="968"/>
      <c r="O12" s="968"/>
      <c r="P12" s="969"/>
      <c r="Q12" s="942" t="s">
        <v>230</v>
      </c>
      <c r="R12" s="943"/>
      <c r="S12" s="943"/>
      <c r="T12" s="942" t="s">
        <v>331</v>
      </c>
      <c r="U12" s="943"/>
      <c r="V12" s="944"/>
      <c r="W12" s="942" t="s">
        <v>332</v>
      </c>
      <c r="X12" s="943"/>
      <c r="Y12" s="944"/>
      <c r="Z12" s="942" t="s">
        <v>333</v>
      </c>
      <c r="AA12" s="943"/>
      <c r="AB12" s="944"/>
      <c r="AC12" s="914"/>
      <c r="AD12" s="948"/>
      <c r="AE12" s="949"/>
      <c r="AF12" s="950"/>
      <c r="AG12" s="750" t="s">
        <v>3</v>
      </c>
      <c r="AH12" s="751"/>
      <c r="AI12" s="751"/>
      <c r="AJ12" s="751"/>
      <c r="AK12" s="751"/>
      <c r="AL12" s="751"/>
      <c r="AM12" s="751"/>
      <c r="AN12" s="751"/>
      <c r="AO12" s="752"/>
      <c r="AP12" s="143"/>
      <c r="AQ12" s="750" t="s">
        <v>389</v>
      </c>
      <c r="AR12" s="751"/>
      <c r="AS12" s="751"/>
      <c r="AT12" s="751"/>
      <c r="AU12" s="752"/>
      <c r="AV12" s="750" t="s">
        <v>388</v>
      </c>
      <c r="AW12" s="751"/>
      <c r="AX12" s="751"/>
      <c r="AY12" s="751"/>
      <c r="AZ12" s="752"/>
      <c r="BA12" s="977" t="s">
        <v>436</v>
      </c>
      <c r="BB12" s="978"/>
      <c r="BC12" s="978"/>
      <c r="BD12" s="978"/>
      <c r="BE12" s="978"/>
      <c r="BF12" s="978"/>
      <c r="BG12" s="978"/>
      <c r="BH12" s="978"/>
      <c r="BI12" s="978"/>
      <c r="BJ12" s="979"/>
    </row>
    <row r="13" spans="1:62" ht="81.75" customHeight="1">
      <c r="A13" s="914"/>
      <c r="B13" s="940"/>
      <c r="C13" s="913" t="s">
        <v>334</v>
      </c>
      <c r="D13" s="913" t="s">
        <v>335</v>
      </c>
      <c r="E13" s="913" t="s">
        <v>336</v>
      </c>
      <c r="F13" s="913" t="s">
        <v>334</v>
      </c>
      <c r="G13" s="913" t="s">
        <v>335</v>
      </c>
      <c r="H13" s="913" t="s">
        <v>336</v>
      </c>
      <c r="I13" s="913" t="s">
        <v>337</v>
      </c>
      <c r="J13" s="913" t="s">
        <v>334</v>
      </c>
      <c r="K13" s="913" t="s">
        <v>338</v>
      </c>
      <c r="L13" s="913" t="s">
        <v>336</v>
      </c>
      <c r="M13" s="913" t="s">
        <v>334</v>
      </c>
      <c r="N13" s="913" t="s">
        <v>338</v>
      </c>
      <c r="O13" s="913" t="s">
        <v>336</v>
      </c>
      <c r="P13" s="913" t="s">
        <v>337</v>
      </c>
      <c r="Q13" s="913" t="s">
        <v>334</v>
      </c>
      <c r="R13" s="913" t="s">
        <v>338</v>
      </c>
      <c r="S13" s="913" t="s">
        <v>336</v>
      </c>
      <c r="T13" s="913" t="s">
        <v>334</v>
      </c>
      <c r="U13" s="913" t="s">
        <v>338</v>
      </c>
      <c r="V13" s="913" t="s">
        <v>336</v>
      </c>
      <c r="W13" s="913" t="s">
        <v>334</v>
      </c>
      <c r="X13" s="913" t="s">
        <v>335</v>
      </c>
      <c r="Y13" s="913" t="s">
        <v>336</v>
      </c>
      <c r="Z13" s="913" t="s">
        <v>334</v>
      </c>
      <c r="AA13" s="913" t="s">
        <v>338</v>
      </c>
      <c r="AB13" s="913" t="s">
        <v>336</v>
      </c>
      <c r="AC13" s="914"/>
      <c r="AD13" s="939" t="s">
        <v>339</v>
      </c>
      <c r="AE13" s="939" t="s">
        <v>294</v>
      </c>
      <c r="AF13" s="939" t="s">
        <v>295</v>
      </c>
      <c r="AG13" s="961" t="s">
        <v>440</v>
      </c>
      <c r="AH13" s="961"/>
      <c r="AI13" s="750" t="s">
        <v>501</v>
      </c>
      <c r="AJ13" s="752"/>
      <c r="AK13" s="750" t="s">
        <v>502</v>
      </c>
      <c r="AL13" s="752"/>
      <c r="AM13" s="750" t="s">
        <v>6</v>
      </c>
      <c r="AN13" s="752"/>
      <c r="AO13" s="750" t="s">
        <v>480</v>
      </c>
      <c r="AP13" s="752"/>
      <c r="AQ13" s="916" t="s">
        <v>440</v>
      </c>
      <c r="AR13" s="916" t="s">
        <v>501</v>
      </c>
      <c r="AS13" s="916" t="s">
        <v>502</v>
      </c>
      <c r="AT13" s="916" t="s">
        <v>6</v>
      </c>
      <c r="AU13" s="916" t="s">
        <v>480</v>
      </c>
      <c r="AV13" s="916" t="s">
        <v>440</v>
      </c>
      <c r="AW13" s="916" t="s">
        <v>501</v>
      </c>
      <c r="AX13" s="916" t="s">
        <v>502</v>
      </c>
      <c r="AY13" s="916" t="s">
        <v>6</v>
      </c>
      <c r="AZ13" s="916" t="s">
        <v>480</v>
      </c>
      <c r="BA13" s="976" t="s">
        <v>69</v>
      </c>
      <c r="BB13" s="976"/>
      <c r="BC13" s="976"/>
      <c r="BD13" s="976"/>
      <c r="BE13" s="976"/>
      <c r="BF13" s="976" t="s">
        <v>397</v>
      </c>
      <c r="BG13" s="976"/>
      <c r="BH13" s="976"/>
      <c r="BI13" s="976"/>
      <c r="BJ13" s="976"/>
    </row>
    <row r="14" spans="1:62" ht="18" customHeight="1">
      <c r="A14" s="914"/>
      <c r="B14" s="940"/>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c r="AA14" s="914"/>
      <c r="AB14" s="914"/>
      <c r="AC14" s="914"/>
      <c r="AD14" s="940"/>
      <c r="AE14" s="940"/>
      <c r="AF14" s="940"/>
      <c r="AG14" s="916" t="s">
        <v>437</v>
      </c>
      <c r="AH14" s="916" t="s">
        <v>438</v>
      </c>
      <c r="AI14" s="916" t="s">
        <v>322</v>
      </c>
      <c r="AJ14" s="916" t="s">
        <v>321</v>
      </c>
      <c r="AK14" s="916" t="s">
        <v>322</v>
      </c>
      <c r="AL14" s="916" t="s">
        <v>321</v>
      </c>
      <c r="AM14" s="916" t="s">
        <v>322</v>
      </c>
      <c r="AN14" s="916" t="s">
        <v>321</v>
      </c>
      <c r="AO14" s="916" t="s">
        <v>322</v>
      </c>
      <c r="AP14" s="916" t="s">
        <v>321</v>
      </c>
      <c r="AQ14" s="917"/>
      <c r="AR14" s="917"/>
      <c r="AS14" s="917"/>
      <c r="AT14" s="917"/>
      <c r="AU14" s="917"/>
      <c r="AV14" s="917"/>
      <c r="AW14" s="917"/>
      <c r="AX14" s="917"/>
      <c r="AY14" s="917"/>
      <c r="AZ14" s="917"/>
      <c r="BA14" s="973" t="s">
        <v>440</v>
      </c>
      <c r="BB14" s="916" t="s">
        <v>501</v>
      </c>
      <c r="BC14" s="916" t="s">
        <v>502</v>
      </c>
      <c r="BD14" s="916" t="s">
        <v>6</v>
      </c>
      <c r="BE14" s="916" t="s">
        <v>480</v>
      </c>
      <c r="BF14" s="973" t="s">
        <v>440</v>
      </c>
      <c r="BG14" s="916" t="s">
        <v>501</v>
      </c>
      <c r="BH14" s="916" t="s">
        <v>502</v>
      </c>
      <c r="BI14" s="916" t="s">
        <v>6</v>
      </c>
      <c r="BJ14" s="916" t="s">
        <v>480</v>
      </c>
    </row>
    <row r="15" spans="1:62" ht="78" customHeight="1">
      <c r="A15" s="914"/>
      <c r="B15" s="940"/>
      <c r="C15" s="914"/>
      <c r="D15" s="914"/>
      <c r="E15" s="914"/>
      <c r="F15" s="914"/>
      <c r="G15" s="914"/>
      <c r="H15" s="914"/>
      <c r="I15" s="914"/>
      <c r="J15" s="914"/>
      <c r="K15" s="914"/>
      <c r="L15" s="914"/>
      <c r="M15" s="914"/>
      <c r="N15" s="914"/>
      <c r="O15" s="914"/>
      <c r="P15" s="914"/>
      <c r="Q15" s="914"/>
      <c r="R15" s="914"/>
      <c r="S15" s="914"/>
      <c r="T15" s="914"/>
      <c r="U15" s="914"/>
      <c r="V15" s="914"/>
      <c r="W15" s="914"/>
      <c r="X15" s="914"/>
      <c r="Y15" s="914"/>
      <c r="Z15" s="914"/>
      <c r="AA15" s="914"/>
      <c r="AB15" s="914"/>
      <c r="AC15" s="914"/>
      <c r="AD15" s="940"/>
      <c r="AE15" s="940"/>
      <c r="AF15" s="940"/>
      <c r="AG15" s="917"/>
      <c r="AH15" s="917"/>
      <c r="AI15" s="917"/>
      <c r="AJ15" s="917"/>
      <c r="AK15" s="917"/>
      <c r="AL15" s="917"/>
      <c r="AM15" s="917"/>
      <c r="AN15" s="917"/>
      <c r="AO15" s="917"/>
      <c r="AP15" s="917"/>
      <c r="AQ15" s="917"/>
      <c r="AR15" s="917"/>
      <c r="AS15" s="917"/>
      <c r="AT15" s="917"/>
      <c r="AU15" s="917"/>
      <c r="AV15" s="917"/>
      <c r="AW15" s="917"/>
      <c r="AX15" s="917"/>
      <c r="AY15" s="917"/>
      <c r="AZ15" s="917"/>
      <c r="BA15" s="974"/>
      <c r="BB15" s="917"/>
      <c r="BC15" s="917"/>
      <c r="BD15" s="917"/>
      <c r="BE15" s="917"/>
      <c r="BF15" s="974"/>
      <c r="BG15" s="917"/>
      <c r="BH15" s="917"/>
      <c r="BI15" s="917"/>
      <c r="BJ15" s="917"/>
    </row>
    <row r="16" spans="1:62" ht="18" hidden="1" customHeight="1">
      <c r="A16" s="914"/>
      <c r="B16" s="940"/>
      <c r="C16" s="914"/>
      <c r="D16" s="914"/>
      <c r="E16" s="914"/>
      <c r="F16" s="914"/>
      <c r="G16" s="914"/>
      <c r="H16" s="914"/>
      <c r="I16" s="914"/>
      <c r="J16" s="914"/>
      <c r="K16" s="914"/>
      <c r="L16" s="914"/>
      <c r="M16" s="914"/>
      <c r="N16" s="914"/>
      <c r="O16" s="914"/>
      <c r="P16" s="914"/>
      <c r="Q16" s="914"/>
      <c r="R16" s="914"/>
      <c r="S16" s="914"/>
      <c r="T16" s="914"/>
      <c r="U16" s="914"/>
      <c r="V16" s="914"/>
      <c r="W16" s="914"/>
      <c r="X16" s="914"/>
      <c r="Y16" s="914"/>
      <c r="Z16" s="914"/>
      <c r="AA16" s="914"/>
      <c r="AB16" s="914"/>
      <c r="AC16" s="914"/>
      <c r="AD16" s="940"/>
      <c r="AE16" s="940"/>
      <c r="AF16" s="940"/>
      <c r="AG16" s="917"/>
      <c r="AH16" s="917"/>
      <c r="AI16" s="917"/>
      <c r="AJ16" s="917"/>
      <c r="AK16" s="917"/>
      <c r="AL16" s="917"/>
      <c r="AM16" s="917"/>
      <c r="AN16" s="917"/>
      <c r="AO16" s="917"/>
      <c r="AP16" s="917"/>
      <c r="AQ16" s="917"/>
      <c r="AR16" s="917"/>
      <c r="AS16" s="917"/>
      <c r="AT16" s="917"/>
      <c r="AU16" s="917"/>
      <c r="AV16" s="917"/>
      <c r="AW16" s="917"/>
      <c r="AX16" s="917"/>
      <c r="AY16" s="917"/>
      <c r="AZ16" s="917"/>
      <c r="BA16" s="974"/>
      <c r="BB16" s="917"/>
      <c r="BC16" s="917"/>
      <c r="BD16" s="917"/>
      <c r="BE16" s="917"/>
      <c r="BF16" s="974"/>
      <c r="BG16" s="917"/>
      <c r="BH16" s="917"/>
      <c r="BI16" s="917"/>
      <c r="BJ16" s="917"/>
    </row>
    <row r="17" spans="1:62" ht="18" hidden="1" customHeight="1">
      <c r="A17" s="914"/>
      <c r="B17" s="940"/>
      <c r="C17" s="914"/>
      <c r="D17" s="914"/>
      <c r="E17" s="914"/>
      <c r="F17" s="914"/>
      <c r="G17" s="914"/>
      <c r="H17" s="914"/>
      <c r="I17" s="914"/>
      <c r="J17" s="914"/>
      <c r="K17" s="914"/>
      <c r="L17" s="914"/>
      <c r="M17" s="914"/>
      <c r="N17" s="914"/>
      <c r="O17" s="914"/>
      <c r="P17" s="914"/>
      <c r="Q17" s="914"/>
      <c r="R17" s="914"/>
      <c r="S17" s="914"/>
      <c r="T17" s="914"/>
      <c r="U17" s="914"/>
      <c r="V17" s="914"/>
      <c r="W17" s="914"/>
      <c r="X17" s="914"/>
      <c r="Y17" s="914"/>
      <c r="Z17" s="914"/>
      <c r="AA17" s="914"/>
      <c r="AB17" s="914"/>
      <c r="AC17" s="914"/>
      <c r="AD17" s="940"/>
      <c r="AE17" s="940"/>
      <c r="AF17" s="940"/>
      <c r="AG17" s="917"/>
      <c r="AH17" s="917"/>
      <c r="AI17" s="917"/>
      <c r="AJ17" s="917"/>
      <c r="AK17" s="917"/>
      <c r="AL17" s="917"/>
      <c r="AM17" s="917"/>
      <c r="AN17" s="917"/>
      <c r="AO17" s="917"/>
      <c r="AP17" s="917"/>
      <c r="AQ17" s="917"/>
      <c r="AR17" s="917"/>
      <c r="AS17" s="917"/>
      <c r="AT17" s="917"/>
      <c r="AU17" s="917"/>
      <c r="AV17" s="917"/>
      <c r="AW17" s="917"/>
      <c r="AX17" s="917"/>
      <c r="AY17" s="917"/>
      <c r="AZ17" s="917"/>
      <c r="BA17" s="974"/>
      <c r="BB17" s="917"/>
      <c r="BC17" s="917"/>
      <c r="BD17" s="917"/>
      <c r="BE17" s="917"/>
      <c r="BF17" s="974"/>
      <c r="BG17" s="917"/>
      <c r="BH17" s="917"/>
      <c r="BI17" s="917"/>
      <c r="BJ17" s="917"/>
    </row>
    <row r="18" spans="1:62" ht="18" hidden="1" customHeight="1">
      <c r="A18" s="915"/>
      <c r="B18" s="941"/>
      <c r="C18" s="915"/>
      <c r="D18" s="915"/>
      <c r="E18" s="915"/>
      <c r="F18" s="915"/>
      <c r="G18" s="915"/>
      <c r="H18" s="915"/>
      <c r="I18" s="915"/>
      <c r="J18" s="915"/>
      <c r="K18" s="915"/>
      <c r="L18" s="915"/>
      <c r="M18" s="915"/>
      <c r="N18" s="915"/>
      <c r="O18" s="915"/>
      <c r="P18" s="915"/>
      <c r="Q18" s="915"/>
      <c r="R18" s="915"/>
      <c r="S18" s="915"/>
      <c r="T18" s="915"/>
      <c r="U18" s="915"/>
      <c r="V18" s="915"/>
      <c r="W18" s="915"/>
      <c r="X18" s="915"/>
      <c r="Y18" s="915"/>
      <c r="Z18" s="915"/>
      <c r="AA18" s="915"/>
      <c r="AB18" s="915"/>
      <c r="AC18" s="915"/>
      <c r="AD18" s="941"/>
      <c r="AE18" s="941"/>
      <c r="AF18" s="941"/>
      <c r="AG18" s="918"/>
      <c r="AH18" s="918"/>
      <c r="AI18" s="918"/>
      <c r="AJ18" s="918"/>
      <c r="AK18" s="918"/>
      <c r="AL18" s="918"/>
      <c r="AM18" s="918"/>
      <c r="AN18" s="918"/>
      <c r="AO18" s="918"/>
      <c r="AP18" s="918"/>
      <c r="AQ18" s="918"/>
      <c r="AR18" s="918"/>
      <c r="AS18" s="918"/>
      <c r="AT18" s="918"/>
      <c r="AU18" s="918"/>
      <c r="AV18" s="918"/>
      <c r="AW18" s="918"/>
      <c r="AX18" s="918"/>
      <c r="AY18" s="918"/>
      <c r="AZ18" s="918"/>
      <c r="BA18" s="975"/>
      <c r="BB18" s="918"/>
      <c r="BC18" s="918"/>
      <c r="BD18" s="918"/>
      <c r="BE18" s="918"/>
      <c r="BF18" s="975"/>
      <c r="BG18" s="918"/>
      <c r="BH18" s="918"/>
      <c r="BI18" s="918"/>
      <c r="BJ18" s="918"/>
    </row>
    <row r="19" spans="1:62" ht="18" customHeight="1">
      <c r="A19" s="8">
        <v>1</v>
      </c>
      <c r="B19" s="9" t="s">
        <v>233</v>
      </c>
      <c r="C19" s="36">
        <v>3</v>
      </c>
      <c r="D19" s="36">
        <v>4</v>
      </c>
      <c r="E19" s="36">
        <v>5</v>
      </c>
      <c r="F19" s="36">
        <v>6</v>
      </c>
      <c r="G19" s="36">
        <v>7</v>
      </c>
      <c r="H19" s="36">
        <v>8</v>
      </c>
      <c r="I19" s="36">
        <v>9</v>
      </c>
      <c r="J19" s="36">
        <v>10</v>
      </c>
      <c r="K19" s="36">
        <v>11</v>
      </c>
      <c r="L19" s="36">
        <v>12</v>
      </c>
      <c r="M19" s="36">
        <v>13</v>
      </c>
      <c r="N19" s="36">
        <v>14</v>
      </c>
      <c r="O19" s="36">
        <v>15</v>
      </c>
      <c r="P19" s="36">
        <v>16</v>
      </c>
      <c r="Q19" s="36">
        <v>17</v>
      </c>
      <c r="R19" s="36">
        <v>18</v>
      </c>
      <c r="S19" s="36">
        <v>19</v>
      </c>
      <c r="T19" s="36">
        <v>20</v>
      </c>
      <c r="U19" s="36">
        <v>21</v>
      </c>
      <c r="V19" s="36">
        <v>22</v>
      </c>
      <c r="W19" s="36">
        <v>23</v>
      </c>
      <c r="X19" s="36">
        <v>24</v>
      </c>
      <c r="Y19" s="36">
        <v>25</v>
      </c>
      <c r="Z19" s="36">
        <v>26</v>
      </c>
      <c r="AA19" s="36">
        <v>27</v>
      </c>
      <c r="AB19" s="36">
        <v>28</v>
      </c>
      <c r="AC19" s="36">
        <v>29</v>
      </c>
      <c r="AD19" s="36">
        <v>30</v>
      </c>
      <c r="AE19" s="7"/>
      <c r="AF19" s="7"/>
      <c r="AG19" s="144">
        <v>35</v>
      </c>
      <c r="AH19" s="144"/>
      <c r="AI19" s="144"/>
      <c r="AJ19" s="144"/>
      <c r="AK19" s="144"/>
      <c r="AL19" s="144"/>
      <c r="AM19" s="144"/>
      <c r="AN19" s="144"/>
      <c r="AO19" s="144"/>
      <c r="AP19" s="144"/>
      <c r="AQ19" s="144">
        <v>36</v>
      </c>
      <c r="AR19" s="144"/>
      <c r="AS19" s="144"/>
      <c r="AT19" s="144"/>
      <c r="AU19" s="144"/>
      <c r="AV19" s="144"/>
      <c r="AW19" s="144"/>
      <c r="AX19" s="144"/>
      <c r="AY19" s="144"/>
      <c r="AZ19" s="144"/>
      <c r="BA19" s="144"/>
      <c r="BB19" s="144"/>
      <c r="BC19" s="144"/>
      <c r="BD19" s="144"/>
      <c r="BE19" s="144"/>
      <c r="BF19" s="680"/>
      <c r="BG19" s="680"/>
      <c r="BH19" s="680"/>
      <c r="BI19" s="680"/>
      <c r="BJ19" s="680"/>
    </row>
    <row r="20" spans="1:62" ht="48">
      <c r="A20" s="110" t="s">
        <v>382</v>
      </c>
      <c r="B20" s="10">
        <v>6500</v>
      </c>
      <c r="C20" s="8" t="s">
        <v>234</v>
      </c>
      <c r="D20" s="8" t="s">
        <v>234</v>
      </c>
      <c r="E20" s="8" t="s">
        <v>234</v>
      </c>
      <c r="F20" s="8" t="s">
        <v>234</v>
      </c>
      <c r="G20" s="8" t="s">
        <v>234</v>
      </c>
      <c r="H20" s="8" t="s">
        <v>234</v>
      </c>
      <c r="I20" s="8" t="s">
        <v>234</v>
      </c>
      <c r="J20" s="8" t="s">
        <v>234</v>
      </c>
      <c r="K20" s="8" t="s">
        <v>234</v>
      </c>
      <c r="L20" s="8" t="s">
        <v>234</v>
      </c>
      <c r="M20" s="8" t="s">
        <v>234</v>
      </c>
      <c r="N20" s="8" t="s">
        <v>234</v>
      </c>
      <c r="O20" s="8" t="s">
        <v>234</v>
      </c>
      <c r="P20" s="8" t="s">
        <v>234</v>
      </c>
      <c r="Q20" s="11" t="s">
        <v>234</v>
      </c>
      <c r="R20" s="11" t="s">
        <v>234</v>
      </c>
      <c r="S20" s="11" t="s">
        <v>234</v>
      </c>
      <c r="T20" s="11" t="s">
        <v>234</v>
      </c>
      <c r="U20" s="11" t="s">
        <v>234</v>
      </c>
      <c r="V20" s="11" t="s">
        <v>234</v>
      </c>
      <c r="W20" s="8" t="s">
        <v>234</v>
      </c>
      <c r="X20" s="8" t="s">
        <v>234</v>
      </c>
      <c r="Y20" s="8" t="s">
        <v>234</v>
      </c>
      <c r="Z20" s="8" t="s">
        <v>234</v>
      </c>
      <c r="AA20" s="8" t="s">
        <v>234</v>
      </c>
      <c r="AB20" s="8" t="s">
        <v>234</v>
      </c>
      <c r="AC20" s="8" t="s">
        <v>234</v>
      </c>
      <c r="AD20" s="8" t="s">
        <v>234</v>
      </c>
      <c r="AE20" s="8"/>
      <c r="AF20" s="8"/>
      <c r="AG20" s="147">
        <f>AG21+AG106+AG123+AG138+AG153+AG165</f>
        <v>8385.5</v>
      </c>
      <c r="AH20" s="147">
        <f>AH21+AH106+AH123+AH138+AH153+AH165</f>
        <v>7193.7999999999984</v>
      </c>
      <c r="AI20" s="147">
        <f t="shared" ref="AI20:AU20" si="0">AI21+AI106+AI123+AI138+AI153+AI165</f>
        <v>98.2</v>
      </c>
      <c r="AJ20" s="147">
        <f t="shared" si="0"/>
        <v>98.2</v>
      </c>
      <c r="AK20" s="166">
        <f t="shared" si="0"/>
        <v>5268.8</v>
      </c>
      <c r="AL20" s="166">
        <f t="shared" si="0"/>
        <v>3498.3999999999996</v>
      </c>
      <c r="AM20" s="147">
        <f t="shared" si="0"/>
        <v>0</v>
      </c>
      <c r="AN20" s="147"/>
      <c r="AO20" s="166">
        <f>AO21+AO106+AO123+AO138+AO153+AO165</f>
        <v>3018.5000000000005</v>
      </c>
      <c r="AP20" s="166">
        <f>AP21+AP106+AP123+AP138+AP153+AP165</f>
        <v>2759.2000000000003</v>
      </c>
      <c r="AQ20" s="147">
        <f>AQ21+AQ106+AQ123+AQ138+AQ153+AQ165</f>
        <v>7814.8</v>
      </c>
      <c r="AR20" s="147">
        <f t="shared" si="0"/>
        <v>1188.8</v>
      </c>
      <c r="AS20" s="166">
        <f t="shared" si="0"/>
        <v>3206.7999999999997</v>
      </c>
      <c r="AT20" s="147">
        <f t="shared" si="0"/>
        <v>0</v>
      </c>
      <c r="AU20" s="147">
        <f t="shared" si="0"/>
        <v>3419.2</v>
      </c>
      <c r="AV20" s="147">
        <f t="shared" ref="AV20:BE20" si="1">AV21+AV106+AV123+AV138+AV153+AV165</f>
        <v>3329.7999999999997</v>
      </c>
      <c r="AW20" s="147">
        <f t="shared" si="1"/>
        <v>105.7</v>
      </c>
      <c r="AX20" s="166">
        <f t="shared" si="1"/>
        <v>585.79999999999995</v>
      </c>
      <c r="AY20" s="147">
        <f t="shared" si="1"/>
        <v>0</v>
      </c>
      <c r="AZ20" s="166">
        <f t="shared" si="1"/>
        <v>2638.3</v>
      </c>
      <c r="BA20" s="147">
        <f t="shared" si="1"/>
        <v>3310.1</v>
      </c>
      <c r="BB20" s="147">
        <f t="shared" si="1"/>
        <v>110.5</v>
      </c>
      <c r="BC20" s="166">
        <f t="shared" si="1"/>
        <v>585.70000000000005</v>
      </c>
      <c r="BD20" s="147">
        <f t="shared" si="1"/>
        <v>0</v>
      </c>
      <c r="BE20" s="166">
        <f t="shared" si="1"/>
        <v>2613.8999999999996</v>
      </c>
      <c r="BF20" s="147">
        <f>BF21+BF106+BF123+BF138+BF153+BF165</f>
        <v>3310.1</v>
      </c>
      <c r="BG20" s="147">
        <f>BG21+BG106+BG123+BG138+BG153+BG165</f>
        <v>110.5</v>
      </c>
      <c r="BH20" s="166">
        <f>BH21+BH106+BH123+BH138+BH153+BH165</f>
        <v>585.70000000000005</v>
      </c>
      <c r="BI20" s="147">
        <f>BI21+BI106+BI123+BI138+BI153+BI165</f>
        <v>0</v>
      </c>
      <c r="BJ20" s="166">
        <f>BJ21+BJ106+BJ123+BJ138+BJ153+BJ165</f>
        <v>2613.8999999999996</v>
      </c>
    </row>
    <row r="21" spans="1:62" ht="72">
      <c r="A21" s="111" t="s">
        <v>236</v>
      </c>
      <c r="B21" s="10">
        <v>6501</v>
      </c>
      <c r="C21" s="13" t="s">
        <v>234</v>
      </c>
      <c r="D21" s="8" t="s">
        <v>234</v>
      </c>
      <c r="E21" s="8" t="s">
        <v>234</v>
      </c>
      <c r="F21" s="8" t="s">
        <v>234</v>
      </c>
      <c r="G21" s="8" t="s">
        <v>234</v>
      </c>
      <c r="H21" s="8" t="s">
        <v>234</v>
      </c>
      <c r="I21" s="8" t="s">
        <v>234</v>
      </c>
      <c r="J21" s="8" t="s">
        <v>234</v>
      </c>
      <c r="K21" s="8" t="s">
        <v>234</v>
      </c>
      <c r="L21" s="8" t="s">
        <v>234</v>
      </c>
      <c r="M21" s="8" t="s">
        <v>234</v>
      </c>
      <c r="N21" s="8" t="s">
        <v>234</v>
      </c>
      <c r="O21" s="8" t="s">
        <v>234</v>
      </c>
      <c r="P21" s="8" t="s">
        <v>234</v>
      </c>
      <c r="Q21" s="11" t="s">
        <v>234</v>
      </c>
      <c r="R21" s="11" t="s">
        <v>234</v>
      </c>
      <c r="S21" s="11" t="s">
        <v>234</v>
      </c>
      <c r="T21" s="11" t="s">
        <v>234</v>
      </c>
      <c r="U21" s="11" t="s">
        <v>234</v>
      </c>
      <c r="V21" s="11" t="s">
        <v>234</v>
      </c>
      <c r="W21" s="11" t="s">
        <v>234</v>
      </c>
      <c r="X21" s="8" t="s">
        <v>234</v>
      </c>
      <c r="Y21" s="8" t="s">
        <v>234</v>
      </c>
      <c r="Z21" s="8" t="s">
        <v>234</v>
      </c>
      <c r="AA21" s="8" t="s">
        <v>234</v>
      </c>
      <c r="AB21" s="8" t="s">
        <v>234</v>
      </c>
      <c r="AC21" s="8" t="s">
        <v>234</v>
      </c>
      <c r="AD21" s="8" t="s">
        <v>234</v>
      </c>
      <c r="AE21" s="8"/>
      <c r="AF21" s="8"/>
      <c r="AG21" s="146">
        <f t="shared" ref="AG21:AU21" si="2">AG22+AG67</f>
        <v>6820.2000000000007</v>
      </c>
      <c r="AH21" s="146">
        <f t="shared" si="2"/>
        <v>5643.4999999999991</v>
      </c>
      <c r="AI21" s="146">
        <f t="shared" si="2"/>
        <v>0</v>
      </c>
      <c r="AJ21" s="146"/>
      <c r="AK21" s="146">
        <f t="shared" si="2"/>
        <v>5268.8</v>
      </c>
      <c r="AL21" s="146">
        <f t="shared" si="2"/>
        <v>3498.3999999999996</v>
      </c>
      <c r="AM21" s="146">
        <f t="shared" si="2"/>
        <v>0</v>
      </c>
      <c r="AN21" s="146"/>
      <c r="AO21" s="146">
        <f t="shared" si="2"/>
        <v>1551.4</v>
      </c>
      <c r="AP21" s="146">
        <f t="shared" si="2"/>
        <v>1307.0999999999999</v>
      </c>
      <c r="AQ21" s="148">
        <f t="shared" si="2"/>
        <v>6194.2</v>
      </c>
      <c r="AR21" s="148">
        <f t="shared" si="2"/>
        <v>1085.2</v>
      </c>
      <c r="AS21" s="148">
        <f t="shared" si="2"/>
        <v>3206.7999999999997</v>
      </c>
      <c r="AT21" s="148">
        <f t="shared" si="2"/>
        <v>0</v>
      </c>
      <c r="AU21" s="148">
        <f t="shared" si="2"/>
        <v>1902.1999999999998</v>
      </c>
      <c r="AV21" s="147">
        <f t="shared" ref="AV21:BE21" si="3">AV22+AV67</f>
        <v>1641.2</v>
      </c>
      <c r="AW21" s="147">
        <f t="shared" si="3"/>
        <v>0</v>
      </c>
      <c r="AX21" s="147">
        <f t="shared" si="3"/>
        <v>585.79999999999995</v>
      </c>
      <c r="AY21" s="147">
        <f t="shared" si="3"/>
        <v>0</v>
      </c>
      <c r="AZ21" s="147">
        <f t="shared" si="3"/>
        <v>1055.4000000000001</v>
      </c>
      <c r="BA21" s="148">
        <f t="shared" si="3"/>
        <v>1552</v>
      </c>
      <c r="BB21" s="148">
        <f t="shared" si="3"/>
        <v>0</v>
      </c>
      <c r="BC21" s="148">
        <f t="shared" si="3"/>
        <v>585.70000000000005</v>
      </c>
      <c r="BD21" s="148">
        <f t="shared" si="3"/>
        <v>0</v>
      </c>
      <c r="BE21" s="148">
        <f t="shared" si="3"/>
        <v>966.3</v>
      </c>
      <c r="BF21" s="148">
        <f>BF22+BF67</f>
        <v>1552</v>
      </c>
      <c r="BG21" s="148">
        <f>BG22+BG67</f>
        <v>0</v>
      </c>
      <c r="BH21" s="148">
        <f>BH22+BH67</f>
        <v>585.70000000000005</v>
      </c>
      <c r="BI21" s="148">
        <f>BI22+BI67</f>
        <v>0</v>
      </c>
      <c r="BJ21" s="148">
        <f>BJ22+BJ67</f>
        <v>966.3</v>
      </c>
    </row>
    <row r="22" spans="1:62" ht="60">
      <c r="A22" s="111" t="s">
        <v>476</v>
      </c>
      <c r="B22" s="14">
        <v>6502</v>
      </c>
      <c r="C22" s="13" t="s">
        <v>234</v>
      </c>
      <c r="D22" s="8" t="s">
        <v>234</v>
      </c>
      <c r="E22" s="8" t="s">
        <v>234</v>
      </c>
      <c r="F22" s="8" t="s">
        <v>234</v>
      </c>
      <c r="G22" s="8" t="s">
        <v>234</v>
      </c>
      <c r="H22" s="8" t="s">
        <v>234</v>
      </c>
      <c r="I22" s="8" t="s">
        <v>234</v>
      </c>
      <c r="J22" s="8" t="s">
        <v>234</v>
      </c>
      <c r="K22" s="8" t="s">
        <v>234</v>
      </c>
      <c r="L22" s="8" t="s">
        <v>234</v>
      </c>
      <c r="M22" s="8" t="s">
        <v>234</v>
      </c>
      <c r="N22" s="8" t="s">
        <v>234</v>
      </c>
      <c r="O22" s="8" t="s">
        <v>234</v>
      </c>
      <c r="P22" s="8" t="s">
        <v>234</v>
      </c>
      <c r="Q22" s="11" t="s">
        <v>234</v>
      </c>
      <c r="R22" s="11" t="s">
        <v>234</v>
      </c>
      <c r="S22" s="11" t="s">
        <v>234</v>
      </c>
      <c r="T22" s="11" t="s">
        <v>234</v>
      </c>
      <c r="U22" s="11" t="s">
        <v>234</v>
      </c>
      <c r="V22" s="11" t="s">
        <v>234</v>
      </c>
      <c r="W22" s="11" t="s">
        <v>234</v>
      </c>
      <c r="X22" s="8" t="s">
        <v>234</v>
      </c>
      <c r="Y22" s="8" t="s">
        <v>234</v>
      </c>
      <c r="Z22" s="8" t="s">
        <v>234</v>
      </c>
      <c r="AA22" s="8" t="s">
        <v>234</v>
      </c>
      <c r="AB22" s="8" t="s">
        <v>234</v>
      </c>
      <c r="AC22" s="8" t="s">
        <v>234</v>
      </c>
      <c r="AD22" s="8" t="s">
        <v>234</v>
      </c>
      <c r="AE22" s="8"/>
      <c r="AF22" s="8"/>
      <c r="AG22" s="148">
        <f>AG33+AG36+AG53+AG55+AG65+AG66+AG29+AG30+AG32</f>
        <v>4526.6000000000004</v>
      </c>
      <c r="AH22" s="148">
        <f>AH33+AH36+AH53+AH55+AH65+AH66+AH29+AH30+AH32</f>
        <v>4423.2999999999993</v>
      </c>
      <c r="AI22" s="148">
        <f>AI33+AI36+AI53+AI55+AI64+AI65+AI66+AI29+AI30+AI32</f>
        <v>0</v>
      </c>
      <c r="AJ22" s="148"/>
      <c r="AK22" s="148">
        <f>AK33+AK36+AK53+AK55+AK65+AK66+AK29+AK30+AK32</f>
        <v>3525.4</v>
      </c>
      <c r="AL22" s="148">
        <f>AL33+AL36+AL53+AL55+AL65+AL66+AL29+AL30+AL32</f>
        <v>2642.1</v>
      </c>
      <c r="AM22" s="148">
        <f>AM33+AM36+AM53+AM55+AM64+AM65+AM66+AM29+AM30+AM32</f>
        <v>0</v>
      </c>
      <c r="AN22" s="148"/>
      <c r="AO22" s="148">
        <f>AO33+AO36+AO53+AO55+AO65+AO66+AO29+AO30+AO32</f>
        <v>1001.2</v>
      </c>
      <c r="AP22" s="148">
        <f>AP33+AP36+AP53+AP55+AP65+AP66+AP29+AP30+AP32</f>
        <v>943.2</v>
      </c>
      <c r="AQ22" s="148">
        <f>AQ33+AQ36+AQ53+AQ55+AQ64+AQ65+AQ66+AQ29+AQ30</f>
        <v>4555.7</v>
      </c>
      <c r="AR22" s="148">
        <f t="shared" ref="AR22:AZ22" si="4">AR33+AR36+AR53+AR55+AR64+AR65+AR66+AR29+AR30</f>
        <v>1085.2</v>
      </c>
      <c r="AS22" s="148">
        <f t="shared" si="4"/>
        <v>2340.6999999999998</v>
      </c>
      <c r="AT22" s="148">
        <f t="shared" si="4"/>
        <v>0</v>
      </c>
      <c r="AU22" s="148">
        <f t="shared" si="4"/>
        <v>1129.8</v>
      </c>
      <c r="AV22" s="147">
        <f t="shared" si="4"/>
        <v>490.2</v>
      </c>
      <c r="AW22" s="147">
        <f t="shared" si="4"/>
        <v>0</v>
      </c>
      <c r="AX22" s="147">
        <f t="shared" si="4"/>
        <v>0</v>
      </c>
      <c r="AY22" s="147">
        <f t="shared" si="4"/>
        <v>0</v>
      </c>
      <c r="AZ22" s="147">
        <f t="shared" si="4"/>
        <v>490.2</v>
      </c>
      <c r="BA22" s="148">
        <f t="shared" ref="BA22:BJ22" si="5">BA33+BA36+BA53+BA55+BA64+BA65+BA66+BA29+BA30</f>
        <v>343.5</v>
      </c>
      <c r="BB22" s="148">
        <f t="shared" si="5"/>
        <v>0</v>
      </c>
      <c r="BC22" s="148">
        <f t="shared" si="5"/>
        <v>0</v>
      </c>
      <c r="BD22" s="148">
        <f t="shared" si="5"/>
        <v>0</v>
      </c>
      <c r="BE22" s="148">
        <f t="shared" si="5"/>
        <v>343.5</v>
      </c>
      <c r="BF22" s="148">
        <f t="shared" si="5"/>
        <v>343.5</v>
      </c>
      <c r="BG22" s="148">
        <f t="shared" si="5"/>
        <v>0</v>
      </c>
      <c r="BH22" s="148">
        <f t="shared" si="5"/>
        <v>0</v>
      </c>
      <c r="BI22" s="148">
        <f t="shared" si="5"/>
        <v>0</v>
      </c>
      <c r="BJ22" s="148">
        <f t="shared" si="5"/>
        <v>343.5</v>
      </c>
    </row>
    <row r="23" spans="1:62">
      <c r="A23" s="112" t="s">
        <v>415</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52"/>
      <c r="AH23" s="152"/>
      <c r="AI23" s="152"/>
      <c r="AJ23" s="152"/>
      <c r="AK23" s="152"/>
      <c r="AL23" s="152"/>
      <c r="AM23" s="152"/>
      <c r="AN23" s="152"/>
      <c r="AO23" s="152"/>
      <c r="AP23" s="152"/>
      <c r="AQ23" s="151"/>
      <c r="AR23" s="151"/>
      <c r="AS23" s="151"/>
      <c r="AT23" s="151"/>
      <c r="AU23" s="151"/>
      <c r="AV23" s="653"/>
      <c r="AW23" s="653"/>
      <c r="AX23" s="653"/>
      <c r="AY23" s="653"/>
      <c r="AZ23" s="653"/>
      <c r="BA23" s="151"/>
      <c r="BB23" s="151"/>
      <c r="BC23" s="151"/>
      <c r="BD23" s="151"/>
      <c r="BE23" s="151"/>
      <c r="BF23" s="151"/>
      <c r="BG23" s="151"/>
      <c r="BH23" s="151"/>
      <c r="BI23" s="151"/>
      <c r="BJ23" s="151"/>
    </row>
    <row r="24" spans="1:62" ht="1.5" customHeight="1">
      <c r="A24" s="113" t="s">
        <v>416</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55"/>
      <c r="AH24" s="155"/>
      <c r="AI24" s="155"/>
      <c r="AJ24" s="155"/>
      <c r="AK24" s="155"/>
      <c r="AL24" s="155"/>
      <c r="AM24" s="155"/>
      <c r="AN24" s="155"/>
      <c r="AO24" s="155"/>
      <c r="AP24" s="155"/>
      <c r="AQ24" s="154"/>
      <c r="AR24" s="154"/>
      <c r="AS24" s="154"/>
      <c r="AT24" s="154"/>
      <c r="AU24" s="154"/>
      <c r="AV24" s="163"/>
      <c r="AW24" s="163"/>
      <c r="AX24" s="163"/>
      <c r="AY24" s="163"/>
      <c r="AZ24" s="163"/>
      <c r="BA24" s="154"/>
      <c r="BB24" s="154"/>
      <c r="BC24" s="154"/>
      <c r="BD24" s="154"/>
      <c r="BE24" s="154"/>
      <c r="BF24" s="154"/>
      <c r="BG24" s="154"/>
      <c r="BH24" s="154"/>
      <c r="BI24" s="154"/>
      <c r="BJ24" s="154"/>
    </row>
    <row r="25" spans="1:62" ht="18.75" customHeight="1">
      <c r="A25" s="904" t="s">
        <v>286</v>
      </c>
      <c r="B25" s="891">
        <v>6505</v>
      </c>
      <c r="C25" s="738" t="s">
        <v>452</v>
      </c>
      <c r="D25" s="735" t="s">
        <v>422</v>
      </c>
      <c r="E25" s="722" t="s">
        <v>453</v>
      </c>
      <c r="F25" s="58"/>
      <c r="G25" s="58"/>
      <c r="H25" s="58"/>
      <c r="I25" s="58"/>
      <c r="J25" s="58"/>
      <c r="K25" s="58"/>
      <c r="L25" s="58"/>
      <c r="M25" s="931" t="s">
        <v>372</v>
      </c>
      <c r="N25" s="59" t="s">
        <v>284</v>
      </c>
      <c r="O25" s="59" t="s">
        <v>373</v>
      </c>
      <c r="P25" s="58">
        <v>29</v>
      </c>
      <c r="Q25" s="58"/>
      <c r="R25" s="58"/>
      <c r="S25" s="58"/>
      <c r="T25" s="58"/>
      <c r="U25" s="58"/>
      <c r="V25" s="58"/>
      <c r="W25" s="738" t="s">
        <v>357</v>
      </c>
      <c r="X25" s="57" t="s">
        <v>238</v>
      </c>
      <c r="Y25" s="735" t="s">
        <v>358</v>
      </c>
      <c r="Z25" s="936" t="s">
        <v>499</v>
      </c>
      <c r="AA25" s="62" t="s">
        <v>284</v>
      </c>
      <c r="AB25" s="103" t="s">
        <v>368</v>
      </c>
      <c r="AC25" s="18"/>
      <c r="AD25" s="18"/>
      <c r="AE25" s="18"/>
      <c r="AF25" s="18"/>
      <c r="AG25" s="154">
        <f>AG31+AG32+AG30</f>
        <v>3</v>
      </c>
      <c r="AH25" s="154">
        <f>AH31+AH32+AH30</f>
        <v>0</v>
      </c>
      <c r="AI25" s="154">
        <f t="shared" ref="AI25:AT25" si="6">AI31+AI32</f>
        <v>0</v>
      </c>
      <c r="AJ25" s="154"/>
      <c r="AK25" s="154">
        <f t="shared" si="6"/>
        <v>0</v>
      </c>
      <c r="AL25" s="154"/>
      <c r="AM25" s="154">
        <f t="shared" si="6"/>
        <v>0</v>
      </c>
      <c r="AN25" s="154"/>
      <c r="AO25" s="154">
        <f>AO31+AO32+AO30</f>
        <v>3</v>
      </c>
      <c r="AP25" s="154"/>
      <c r="AQ25" s="154">
        <f>AQ31+AQ32+AQ30</f>
        <v>0</v>
      </c>
      <c r="AR25" s="154">
        <f t="shared" si="6"/>
        <v>0</v>
      </c>
      <c r="AS25" s="154">
        <f t="shared" si="6"/>
        <v>0</v>
      </c>
      <c r="AT25" s="154">
        <f t="shared" si="6"/>
        <v>0</v>
      </c>
      <c r="AU25" s="154">
        <f>AU31+AU32+AU30</f>
        <v>0</v>
      </c>
      <c r="AV25" s="163">
        <v>0</v>
      </c>
      <c r="AW25" s="163">
        <f>AW31+AW32</f>
        <v>0</v>
      </c>
      <c r="AX25" s="163">
        <f>AX31+AX32</f>
        <v>0</v>
      </c>
      <c r="AY25" s="163">
        <f>AY31+AY32</f>
        <v>0</v>
      </c>
      <c r="AZ25" s="163">
        <v>0</v>
      </c>
      <c r="BA25" s="154">
        <v>0</v>
      </c>
      <c r="BB25" s="154">
        <f>BB31+BB32</f>
        <v>0</v>
      </c>
      <c r="BC25" s="154">
        <f>BC31+BC32</f>
        <v>0</v>
      </c>
      <c r="BD25" s="154">
        <f>BD31+BD32</f>
        <v>0</v>
      </c>
      <c r="BE25" s="154">
        <v>0</v>
      </c>
      <c r="BF25" s="154">
        <v>0</v>
      </c>
      <c r="BG25" s="154">
        <f>BG31+BG32</f>
        <v>0</v>
      </c>
      <c r="BH25" s="154">
        <f>BH31+BH32</f>
        <v>0</v>
      </c>
      <c r="BI25" s="154">
        <f>BI31+BI32</f>
        <v>0</v>
      </c>
      <c r="BJ25" s="154">
        <v>0</v>
      </c>
    </row>
    <row r="26" spans="1:62" ht="13.5" hidden="1" customHeight="1">
      <c r="A26" s="898"/>
      <c r="B26" s="892"/>
      <c r="C26" s="739"/>
      <c r="D26" s="736"/>
      <c r="E26" s="723"/>
      <c r="F26" s="58"/>
      <c r="G26" s="58"/>
      <c r="H26" s="58"/>
      <c r="I26" s="58"/>
      <c r="J26" s="58"/>
      <c r="K26" s="58"/>
      <c r="L26" s="58"/>
      <c r="M26" s="932"/>
      <c r="N26" s="59"/>
      <c r="O26" s="59"/>
      <c r="P26" s="58"/>
      <c r="Q26" s="58"/>
      <c r="R26" s="58"/>
      <c r="S26" s="58"/>
      <c r="T26" s="58"/>
      <c r="U26" s="58"/>
      <c r="V26" s="58"/>
      <c r="W26" s="739"/>
      <c r="X26" s="57"/>
      <c r="Y26" s="736"/>
      <c r="Z26" s="937"/>
      <c r="AA26" s="20"/>
      <c r="AB26" s="62"/>
      <c r="AC26" s="18"/>
      <c r="AD26" s="18" t="s">
        <v>491</v>
      </c>
      <c r="AE26" s="18" t="s">
        <v>371</v>
      </c>
      <c r="AF26" s="18" t="s">
        <v>246</v>
      </c>
      <c r="AG26" s="155">
        <f t="shared" ref="AG26:AG47" si="7">AI26+AK26+AM26+AO26</f>
        <v>0</v>
      </c>
      <c r="AH26" s="155"/>
      <c r="AI26" s="155"/>
      <c r="AJ26" s="155"/>
      <c r="AK26" s="155"/>
      <c r="AL26" s="155"/>
      <c r="AM26" s="155"/>
      <c r="AN26" s="155"/>
      <c r="AO26" s="155"/>
      <c r="AP26" s="155"/>
      <c r="AQ26" s="154">
        <f t="shared" ref="AQ26:AQ48" si="8">AR26+AS26+AT26+AU26</f>
        <v>0</v>
      </c>
      <c r="AR26" s="154"/>
      <c r="AS26" s="154"/>
      <c r="AT26" s="154"/>
      <c r="AU26" s="154"/>
      <c r="AV26" s="163">
        <f>AW26+AX26+AY26+AZ26</f>
        <v>0</v>
      </c>
      <c r="AW26" s="163"/>
      <c r="AX26" s="163"/>
      <c r="AY26" s="163"/>
      <c r="AZ26" s="163"/>
      <c r="BA26" s="154">
        <f>BB26+BC26+BD26+BE26</f>
        <v>0</v>
      </c>
      <c r="BB26" s="154"/>
      <c r="BC26" s="154"/>
      <c r="BD26" s="154"/>
      <c r="BE26" s="154"/>
      <c r="BF26" s="154">
        <f>BG26+BH26+BI26+BJ26</f>
        <v>0</v>
      </c>
      <c r="BG26" s="154"/>
      <c r="BH26" s="154"/>
      <c r="BI26" s="154"/>
      <c r="BJ26" s="154"/>
    </row>
    <row r="27" spans="1:62" ht="14.25" hidden="1" customHeight="1">
      <c r="A27" s="898"/>
      <c r="B27" s="892"/>
      <c r="C27" s="739"/>
      <c r="D27" s="736"/>
      <c r="E27" s="723"/>
      <c r="F27" s="58"/>
      <c r="G27" s="58"/>
      <c r="H27" s="58"/>
      <c r="I27" s="58"/>
      <c r="J27" s="58"/>
      <c r="K27" s="58"/>
      <c r="L27" s="58"/>
      <c r="M27" s="932"/>
      <c r="N27" s="59"/>
      <c r="O27" s="59"/>
      <c r="P27" s="58"/>
      <c r="Q27" s="58"/>
      <c r="R27" s="58"/>
      <c r="S27" s="58"/>
      <c r="T27" s="58"/>
      <c r="U27" s="58"/>
      <c r="V27" s="58"/>
      <c r="W27" s="739"/>
      <c r="X27" s="57"/>
      <c r="Y27" s="736"/>
      <c r="Z27" s="937"/>
      <c r="AA27" s="20"/>
      <c r="AB27" s="62"/>
      <c r="AC27" s="18"/>
      <c r="AD27" s="18" t="s">
        <v>491</v>
      </c>
      <c r="AE27" s="18" t="s">
        <v>297</v>
      </c>
      <c r="AF27" s="18" t="s">
        <v>246</v>
      </c>
      <c r="AG27" s="155">
        <f t="shared" si="7"/>
        <v>0</v>
      </c>
      <c r="AH27" s="155"/>
      <c r="AI27" s="155"/>
      <c r="AJ27" s="155"/>
      <c r="AK27" s="155"/>
      <c r="AL27" s="155"/>
      <c r="AM27" s="155"/>
      <c r="AN27" s="155"/>
      <c r="AO27" s="155"/>
      <c r="AP27" s="155"/>
      <c r="AQ27" s="154">
        <f t="shared" si="8"/>
        <v>0</v>
      </c>
      <c r="AR27" s="154"/>
      <c r="AS27" s="154"/>
      <c r="AT27" s="154"/>
      <c r="AU27" s="154"/>
      <c r="AV27" s="163">
        <f>AW27+AX27+AY27+AZ27</f>
        <v>0</v>
      </c>
      <c r="AW27" s="163"/>
      <c r="AX27" s="163"/>
      <c r="AY27" s="163"/>
      <c r="AZ27" s="163"/>
      <c r="BA27" s="154">
        <f>BB27+BC27+BD27+BE27</f>
        <v>0</v>
      </c>
      <c r="BB27" s="154"/>
      <c r="BC27" s="154"/>
      <c r="BD27" s="154"/>
      <c r="BE27" s="154"/>
      <c r="BF27" s="154">
        <f>BG27+BH27+BI27+BJ27</f>
        <v>0</v>
      </c>
      <c r="BG27" s="154"/>
      <c r="BH27" s="154"/>
      <c r="BI27" s="154"/>
      <c r="BJ27" s="154"/>
    </row>
    <row r="28" spans="1:62" ht="11.25" customHeight="1">
      <c r="A28" s="898"/>
      <c r="B28" s="892"/>
      <c r="C28" s="739"/>
      <c r="D28" s="736"/>
      <c r="E28" s="723"/>
      <c r="F28" s="58"/>
      <c r="G28" s="58"/>
      <c r="H28" s="58"/>
      <c r="I28" s="58"/>
      <c r="J28" s="58"/>
      <c r="K28" s="58"/>
      <c r="L28" s="58"/>
      <c r="M28" s="932"/>
      <c r="N28" s="59"/>
      <c r="O28" s="59"/>
      <c r="P28" s="58"/>
      <c r="Q28" s="58"/>
      <c r="R28" s="58"/>
      <c r="S28" s="58"/>
      <c r="T28" s="58"/>
      <c r="U28" s="58"/>
      <c r="V28" s="58"/>
      <c r="W28" s="739"/>
      <c r="X28" s="57"/>
      <c r="Y28" s="736"/>
      <c r="Z28" s="937"/>
      <c r="AA28" s="20"/>
      <c r="AB28" s="62"/>
      <c r="AC28" s="18"/>
      <c r="AD28" s="18" t="s">
        <v>491</v>
      </c>
      <c r="AE28" s="18" t="s">
        <v>260</v>
      </c>
      <c r="AF28" s="18" t="s">
        <v>246</v>
      </c>
      <c r="AG28" s="155">
        <f>AI28+AK28+AM28+AO28</f>
        <v>0</v>
      </c>
      <c r="AH28" s="155"/>
      <c r="AI28" s="155"/>
      <c r="AJ28" s="155"/>
      <c r="AK28" s="155"/>
      <c r="AL28" s="155"/>
      <c r="AM28" s="155"/>
      <c r="AN28" s="155"/>
      <c r="AO28" s="155"/>
      <c r="AP28" s="155"/>
      <c r="AQ28" s="154">
        <f>AR28+AS28+AT28+AU28</f>
        <v>0</v>
      </c>
      <c r="AR28" s="154"/>
      <c r="AS28" s="154"/>
      <c r="AT28" s="154"/>
      <c r="AU28" s="154"/>
      <c r="AV28" s="163">
        <f>AW28+AX28+AY28+AZ28</f>
        <v>0</v>
      </c>
      <c r="AW28" s="163"/>
      <c r="AX28" s="163"/>
      <c r="AY28" s="163"/>
      <c r="AZ28" s="163"/>
      <c r="BA28" s="154">
        <f>BB28+BC28+BD28+BE28</f>
        <v>0</v>
      </c>
      <c r="BB28" s="154"/>
      <c r="BC28" s="154"/>
      <c r="BD28" s="154"/>
      <c r="BE28" s="154"/>
      <c r="BF28" s="154">
        <f>BG28+BH28+BI28+BJ28</f>
        <v>0</v>
      </c>
      <c r="BG28" s="154"/>
      <c r="BH28" s="154"/>
      <c r="BI28" s="154"/>
      <c r="BJ28" s="154"/>
    </row>
    <row r="29" spans="1:62" ht="12.75" hidden="1" customHeight="1">
      <c r="A29" s="898"/>
      <c r="B29" s="892"/>
      <c r="C29" s="739"/>
      <c r="D29" s="736"/>
      <c r="E29" s="723"/>
      <c r="F29" s="58"/>
      <c r="G29" s="58"/>
      <c r="H29" s="58"/>
      <c r="I29" s="58"/>
      <c r="J29" s="58"/>
      <c r="K29" s="58"/>
      <c r="L29" s="58"/>
      <c r="M29" s="932"/>
      <c r="N29" s="59"/>
      <c r="O29" s="59"/>
      <c r="P29" s="58"/>
      <c r="Q29" s="58"/>
      <c r="R29" s="58"/>
      <c r="S29" s="58"/>
      <c r="T29" s="58"/>
      <c r="U29" s="58"/>
      <c r="V29" s="58"/>
      <c r="W29" s="739"/>
      <c r="X29" s="57"/>
      <c r="Y29" s="736"/>
      <c r="Z29" s="937"/>
      <c r="AA29" s="20"/>
      <c r="AB29" s="62"/>
      <c r="AC29" s="21"/>
      <c r="AD29" s="18" t="s">
        <v>485</v>
      </c>
      <c r="AE29" s="18" t="s">
        <v>263</v>
      </c>
      <c r="AF29" s="18">
        <v>240</v>
      </c>
      <c r="AG29" s="155">
        <f>AI29+AK29+AM29+AO29</f>
        <v>0</v>
      </c>
      <c r="AH29" s="155"/>
      <c r="AI29" s="155"/>
      <c r="AJ29" s="155"/>
      <c r="AK29" s="155"/>
      <c r="AL29" s="155"/>
      <c r="AM29" s="155"/>
      <c r="AN29" s="155"/>
      <c r="AO29" s="155"/>
      <c r="AP29" s="155"/>
      <c r="AQ29" s="154">
        <f>AR29+AS29+AT29+AU29</f>
        <v>0</v>
      </c>
      <c r="AR29" s="154"/>
      <c r="AS29" s="154"/>
      <c r="AT29" s="154"/>
      <c r="AU29" s="154"/>
      <c r="AV29" s="163">
        <f>AW29+AX29+AY29+AZ29</f>
        <v>0</v>
      </c>
      <c r="AW29" s="163"/>
      <c r="AX29" s="163"/>
      <c r="AY29" s="163"/>
      <c r="AZ29" s="163"/>
      <c r="BA29" s="154">
        <f>BB29+BC29+BD29+BE29</f>
        <v>0</v>
      </c>
      <c r="BB29" s="154"/>
      <c r="BC29" s="154"/>
      <c r="BD29" s="154"/>
      <c r="BE29" s="154"/>
      <c r="BF29" s="154">
        <f>BG29+BH29+BI29+BJ29</f>
        <v>0</v>
      </c>
      <c r="BG29" s="154"/>
      <c r="BH29" s="154"/>
      <c r="BI29" s="154"/>
      <c r="BJ29" s="154"/>
    </row>
    <row r="30" spans="1:62" ht="20.25" customHeight="1">
      <c r="A30" s="898"/>
      <c r="B30" s="892"/>
      <c r="C30" s="739"/>
      <c r="D30" s="736"/>
      <c r="E30" s="723"/>
      <c r="F30" s="58"/>
      <c r="G30" s="58"/>
      <c r="H30" s="58"/>
      <c r="I30" s="58"/>
      <c r="J30" s="58"/>
      <c r="K30" s="58"/>
      <c r="L30" s="58"/>
      <c r="M30" s="932"/>
      <c r="N30" s="59"/>
      <c r="O30" s="59"/>
      <c r="P30" s="58"/>
      <c r="Q30" s="58"/>
      <c r="R30" s="58"/>
      <c r="S30" s="58"/>
      <c r="T30" s="58"/>
      <c r="U30" s="58"/>
      <c r="V30" s="58"/>
      <c r="W30" s="739"/>
      <c r="X30" s="57"/>
      <c r="Y30" s="736"/>
      <c r="Z30" s="937"/>
      <c r="AA30" s="20"/>
      <c r="AB30" s="62"/>
      <c r="AC30" s="21"/>
      <c r="AD30" s="18" t="s">
        <v>489</v>
      </c>
      <c r="AE30" s="18" t="s">
        <v>377</v>
      </c>
      <c r="AF30" s="18">
        <v>240</v>
      </c>
      <c r="AG30" s="155">
        <f>AI30+AK30+AM30+AO30</f>
        <v>3</v>
      </c>
      <c r="AH30" s="155"/>
      <c r="AI30" s="146"/>
      <c r="AJ30" s="146"/>
      <c r="AK30" s="146"/>
      <c r="AL30" s="146"/>
      <c r="AM30" s="146"/>
      <c r="AN30" s="146"/>
      <c r="AO30" s="146">
        <v>3</v>
      </c>
      <c r="AP30" s="155">
        <v>0</v>
      </c>
      <c r="AQ30" s="154">
        <f>AR30+AS30+AT30+AU30</f>
        <v>0</v>
      </c>
      <c r="AR30" s="148"/>
      <c r="AS30" s="148"/>
      <c r="AT30" s="148"/>
      <c r="AU30" s="148">
        <v>0</v>
      </c>
      <c r="AV30" s="163">
        <f>AW30+AX30+AY30+AZ30</f>
        <v>0</v>
      </c>
      <c r="AW30" s="147"/>
      <c r="AX30" s="147"/>
      <c r="AY30" s="147"/>
      <c r="AZ30" s="147">
        <v>0</v>
      </c>
      <c r="BA30" s="154">
        <f>BB30+BC30+BD30+BE30</f>
        <v>0</v>
      </c>
      <c r="BB30" s="148"/>
      <c r="BC30" s="148"/>
      <c r="BD30" s="148"/>
      <c r="BE30" s="148">
        <v>0</v>
      </c>
      <c r="BF30" s="154">
        <f>BG30+BH30+BI30+BJ30</f>
        <v>0</v>
      </c>
      <c r="BG30" s="148"/>
      <c r="BH30" s="148"/>
      <c r="BI30" s="148"/>
      <c r="BJ30" s="148">
        <v>0</v>
      </c>
    </row>
    <row r="31" spans="1:62" ht="12.75" hidden="1" customHeight="1">
      <c r="A31" s="898"/>
      <c r="B31" s="892"/>
      <c r="C31" s="739"/>
      <c r="D31" s="736"/>
      <c r="E31" s="723"/>
      <c r="F31" s="58"/>
      <c r="G31" s="58"/>
      <c r="H31" s="58"/>
      <c r="I31" s="58"/>
      <c r="J31" s="58"/>
      <c r="K31" s="58"/>
      <c r="L31" s="58"/>
      <c r="M31" s="932"/>
      <c r="N31" s="59"/>
      <c r="O31" s="59"/>
      <c r="P31" s="58"/>
      <c r="Q31" s="58"/>
      <c r="R31" s="58"/>
      <c r="S31" s="58"/>
      <c r="T31" s="58"/>
      <c r="U31" s="58"/>
      <c r="V31" s="58"/>
      <c r="W31" s="739"/>
      <c r="X31" s="57"/>
      <c r="Y31" s="877"/>
      <c r="Z31" s="937"/>
      <c r="AA31" s="20"/>
      <c r="AB31" s="62"/>
      <c r="AC31" s="21"/>
      <c r="AD31" s="18" t="s">
        <v>489</v>
      </c>
      <c r="AE31" s="18" t="s">
        <v>19</v>
      </c>
      <c r="AF31" s="18">
        <v>240</v>
      </c>
      <c r="AG31" s="155">
        <f>AO31</f>
        <v>0</v>
      </c>
      <c r="AH31" s="155"/>
      <c r="AI31" s="155"/>
      <c r="AJ31" s="155"/>
      <c r="AK31" s="155"/>
      <c r="AL31" s="155"/>
      <c r="AM31" s="155"/>
      <c r="AN31" s="155"/>
      <c r="AO31" s="155">
        <v>0</v>
      </c>
      <c r="AP31" s="155"/>
      <c r="AQ31" s="154">
        <f>AU31</f>
        <v>0</v>
      </c>
      <c r="AR31" s="154"/>
      <c r="AS31" s="154"/>
      <c r="AT31" s="154"/>
      <c r="AU31" s="154">
        <v>0</v>
      </c>
      <c r="AV31" s="163">
        <v>0</v>
      </c>
      <c r="AW31" s="163"/>
      <c r="AX31" s="163"/>
      <c r="AY31" s="163"/>
      <c r="AZ31" s="163">
        <v>0</v>
      </c>
      <c r="BA31" s="154">
        <v>0</v>
      </c>
      <c r="BB31" s="154"/>
      <c r="BC31" s="154"/>
      <c r="BD31" s="154"/>
      <c r="BE31" s="154">
        <v>0</v>
      </c>
      <c r="BF31" s="154">
        <v>0</v>
      </c>
      <c r="BG31" s="154"/>
      <c r="BH31" s="154"/>
      <c r="BI31" s="154"/>
      <c r="BJ31" s="154">
        <v>0</v>
      </c>
    </row>
    <row r="32" spans="1:62" ht="7.5" hidden="1" customHeight="1">
      <c r="A32" s="899"/>
      <c r="B32" s="893"/>
      <c r="C32" s="869"/>
      <c r="D32" s="877"/>
      <c r="E32" s="868"/>
      <c r="F32" s="58"/>
      <c r="G32" s="58"/>
      <c r="H32" s="58"/>
      <c r="I32" s="58"/>
      <c r="J32" s="58"/>
      <c r="K32" s="58"/>
      <c r="L32" s="58"/>
      <c r="M32" s="933"/>
      <c r="N32" s="59"/>
      <c r="O32" s="59"/>
      <c r="P32" s="58"/>
      <c r="Q32" s="58"/>
      <c r="R32" s="58"/>
      <c r="S32" s="58"/>
      <c r="T32" s="58"/>
      <c r="U32" s="58"/>
      <c r="V32" s="58"/>
      <c r="W32" s="869"/>
      <c r="X32" s="57"/>
      <c r="Y32" s="57"/>
      <c r="Z32" s="938"/>
      <c r="AA32" s="20"/>
      <c r="AB32" s="106"/>
      <c r="AC32" s="21"/>
      <c r="AD32" s="18" t="s">
        <v>485</v>
      </c>
      <c r="AE32" s="18" t="s">
        <v>428</v>
      </c>
      <c r="AF32" s="18">
        <v>240</v>
      </c>
      <c r="AG32" s="155"/>
      <c r="AH32" s="155"/>
      <c r="AI32" s="155"/>
      <c r="AJ32" s="155"/>
      <c r="AK32" s="155"/>
      <c r="AL32" s="155"/>
      <c r="AM32" s="155"/>
      <c r="AN32" s="155"/>
      <c r="AO32" s="155"/>
      <c r="AP32" s="155"/>
      <c r="AQ32" s="154">
        <f t="shared" si="8"/>
        <v>0</v>
      </c>
      <c r="AR32" s="154"/>
      <c r="AS32" s="154"/>
      <c r="AT32" s="154"/>
      <c r="AU32" s="154"/>
      <c r="AV32" s="163">
        <f>AW32+AX32+AY32+AZ32</f>
        <v>0</v>
      </c>
      <c r="AW32" s="163"/>
      <c r="AX32" s="163"/>
      <c r="AY32" s="163"/>
      <c r="AZ32" s="163"/>
      <c r="BA32" s="154">
        <f>BB32+BC32+BD32+BE32</f>
        <v>0</v>
      </c>
      <c r="BB32" s="154"/>
      <c r="BC32" s="154"/>
      <c r="BD32" s="154"/>
      <c r="BE32" s="154"/>
      <c r="BF32" s="154">
        <f>BG32+BH32+BI32+BJ32</f>
        <v>0</v>
      </c>
      <c r="BG32" s="154"/>
      <c r="BH32" s="154"/>
      <c r="BI32" s="154"/>
      <c r="BJ32" s="154"/>
    </row>
    <row r="33" spans="1:62" ht="0.75" hidden="1" customHeight="1">
      <c r="A33" s="114" t="s">
        <v>287</v>
      </c>
      <c r="B33" s="17">
        <v>6506</v>
      </c>
      <c r="C33" s="57" t="s">
        <v>383</v>
      </c>
      <c r="D33" s="57" t="s">
        <v>239</v>
      </c>
      <c r="E33" s="57" t="s">
        <v>384</v>
      </c>
      <c r="F33" s="58"/>
      <c r="G33" s="58"/>
      <c r="H33" s="58"/>
      <c r="I33" s="58"/>
      <c r="J33" s="58"/>
      <c r="K33" s="58"/>
      <c r="L33" s="58"/>
      <c r="M33" s="63" t="s">
        <v>341</v>
      </c>
      <c r="N33" s="59" t="s">
        <v>284</v>
      </c>
      <c r="O33" s="59" t="s">
        <v>373</v>
      </c>
      <c r="P33" s="58" t="s">
        <v>425</v>
      </c>
      <c r="Q33" s="58"/>
      <c r="R33" s="58"/>
      <c r="S33" s="58"/>
      <c r="T33" s="58"/>
      <c r="U33" s="58"/>
      <c r="V33" s="58"/>
      <c r="W33" s="57" t="s">
        <v>385</v>
      </c>
      <c r="X33" s="57" t="s">
        <v>386</v>
      </c>
      <c r="Y33" s="64" t="s">
        <v>387</v>
      </c>
      <c r="Z33" s="65"/>
      <c r="AA33" s="65"/>
      <c r="AB33" s="12"/>
      <c r="AC33" s="12"/>
      <c r="AD33" s="18" t="s">
        <v>285</v>
      </c>
      <c r="AE33" s="18"/>
      <c r="AF33" s="18"/>
      <c r="AG33" s="155">
        <f t="shared" si="7"/>
        <v>0</v>
      </c>
      <c r="AH33" s="155"/>
      <c r="AI33" s="155"/>
      <c r="AJ33" s="155"/>
      <c r="AK33" s="155"/>
      <c r="AL33" s="155"/>
      <c r="AM33" s="155"/>
      <c r="AN33" s="155"/>
      <c r="AO33" s="155"/>
      <c r="AP33" s="155"/>
      <c r="AQ33" s="154">
        <f t="shared" si="8"/>
        <v>0</v>
      </c>
      <c r="AR33" s="154">
        <f>AR34+AR35</f>
        <v>0</v>
      </c>
      <c r="AS33" s="154">
        <f>AS34+AS35</f>
        <v>0</v>
      </c>
      <c r="AT33" s="154">
        <f>AT34+AT35</f>
        <v>0</v>
      </c>
      <c r="AU33" s="154">
        <f>AU34+AU35</f>
        <v>0</v>
      </c>
      <c r="AV33" s="163">
        <f>AW33+AX33+AY33+AZ33</f>
        <v>0</v>
      </c>
      <c r="AW33" s="163">
        <f>AW34+AW35</f>
        <v>0</v>
      </c>
      <c r="AX33" s="163">
        <f>AX34+AX35</f>
        <v>0</v>
      </c>
      <c r="AY33" s="163">
        <f>AY34+AY35</f>
        <v>0</v>
      </c>
      <c r="AZ33" s="163">
        <f>AZ34+AZ35</f>
        <v>0</v>
      </c>
      <c r="BA33" s="154">
        <f>BB33+BC33+BD33+BE33</f>
        <v>0</v>
      </c>
      <c r="BB33" s="154">
        <f>BB34+BB35</f>
        <v>0</v>
      </c>
      <c r="BC33" s="154">
        <f>BC34+BC35</f>
        <v>0</v>
      </c>
      <c r="BD33" s="154">
        <f>BD34+BD35</f>
        <v>0</v>
      </c>
      <c r="BE33" s="154">
        <f>BE34+BE35</f>
        <v>0</v>
      </c>
      <c r="BF33" s="154">
        <f>BG33+BH33+BI33+BJ33</f>
        <v>0</v>
      </c>
      <c r="BG33" s="154">
        <f>BG34+BG35</f>
        <v>0</v>
      </c>
      <c r="BH33" s="154">
        <f>BH34+BH35</f>
        <v>0</v>
      </c>
      <c r="BI33" s="154">
        <f>BI34+BI35</f>
        <v>0</v>
      </c>
      <c r="BJ33" s="154">
        <f>BJ34+BJ35</f>
        <v>0</v>
      </c>
    </row>
    <row r="34" spans="1:62" ht="12" hidden="1" customHeight="1">
      <c r="A34" s="114"/>
      <c r="B34" s="17"/>
      <c r="C34" s="57"/>
      <c r="D34" s="57"/>
      <c r="E34" s="57"/>
      <c r="F34" s="58"/>
      <c r="G34" s="58"/>
      <c r="H34" s="58"/>
      <c r="I34" s="58"/>
      <c r="J34" s="58"/>
      <c r="K34" s="58"/>
      <c r="L34" s="58"/>
      <c r="M34" s="63"/>
      <c r="N34" s="59"/>
      <c r="O34" s="66"/>
      <c r="P34" s="58"/>
      <c r="Q34" s="58"/>
      <c r="R34" s="58"/>
      <c r="S34" s="58"/>
      <c r="T34" s="58"/>
      <c r="U34" s="58"/>
      <c r="V34" s="58"/>
      <c r="W34" s="57"/>
      <c r="X34" s="57"/>
      <c r="Y34" s="64"/>
      <c r="Z34" s="65"/>
      <c r="AA34" s="65"/>
      <c r="AB34" s="12"/>
      <c r="AC34" s="12"/>
      <c r="AD34" s="18" t="s">
        <v>285</v>
      </c>
      <c r="AE34" s="18" t="s">
        <v>299</v>
      </c>
      <c r="AF34" s="18" t="s">
        <v>266</v>
      </c>
      <c r="AG34" s="155">
        <f t="shared" si="7"/>
        <v>0</v>
      </c>
      <c r="AH34" s="155"/>
      <c r="AI34" s="155"/>
      <c r="AJ34" s="155"/>
      <c r="AK34" s="155"/>
      <c r="AL34" s="155"/>
      <c r="AM34" s="155"/>
      <c r="AN34" s="155"/>
      <c r="AO34" s="155"/>
      <c r="AP34" s="155"/>
      <c r="AQ34" s="154">
        <f t="shared" si="8"/>
        <v>0</v>
      </c>
      <c r="AR34" s="154"/>
      <c r="AS34" s="154"/>
      <c r="AT34" s="154"/>
      <c r="AU34" s="154"/>
      <c r="AV34" s="163">
        <f>AW34+AX34+AY34+AZ34</f>
        <v>0</v>
      </c>
      <c r="AW34" s="163"/>
      <c r="AX34" s="163"/>
      <c r="AY34" s="163"/>
      <c r="AZ34" s="163"/>
      <c r="BA34" s="154">
        <f>BB34+BC34+BD34+BE34</f>
        <v>0</v>
      </c>
      <c r="BB34" s="154"/>
      <c r="BC34" s="154"/>
      <c r="BD34" s="154"/>
      <c r="BE34" s="154"/>
      <c r="BF34" s="154">
        <f>BG34+BH34+BI34+BJ34</f>
        <v>0</v>
      </c>
      <c r="BG34" s="154"/>
      <c r="BH34" s="154"/>
      <c r="BI34" s="154"/>
      <c r="BJ34" s="154"/>
    </row>
    <row r="35" spans="1:62" ht="13.5" hidden="1" customHeight="1">
      <c r="A35" s="114"/>
      <c r="B35" s="17"/>
      <c r="C35" s="57"/>
      <c r="D35" s="57"/>
      <c r="E35" s="57"/>
      <c r="F35" s="58"/>
      <c r="G35" s="58"/>
      <c r="H35" s="58"/>
      <c r="I35" s="58"/>
      <c r="J35" s="58"/>
      <c r="K35" s="58"/>
      <c r="L35" s="58"/>
      <c r="M35" s="63"/>
      <c r="N35" s="59"/>
      <c r="O35" s="66"/>
      <c r="P35" s="58"/>
      <c r="Q35" s="58"/>
      <c r="R35" s="58"/>
      <c r="S35" s="58"/>
      <c r="T35" s="58"/>
      <c r="U35" s="58"/>
      <c r="V35" s="58"/>
      <c r="W35" s="57"/>
      <c r="X35" s="57"/>
      <c r="Y35" s="64"/>
      <c r="Z35" s="65"/>
      <c r="AA35" s="65"/>
      <c r="AB35" s="12"/>
      <c r="AC35" s="12"/>
      <c r="AD35" s="18" t="s">
        <v>285</v>
      </c>
      <c r="AE35" s="18" t="s">
        <v>299</v>
      </c>
      <c r="AF35" s="18">
        <v>244</v>
      </c>
      <c r="AG35" s="155">
        <f t="shared" si="7"/>
        <v>0</v>
      </c>
      <c r="AH35" s="155"/>
      <c r="AI35" s="155"/>
      <c r="AJ35" s="155"/>
      <c r="AK35" s="155"/>
      <c r="AL35" s="155"/>
      <c r="AM35" s="155"/>
      <c r="AN35" s="155"/>
      <c r="AO35" s="155"/>
      <c r="AP35" s="155"/>
      <c r="AQ35" s="154">
        <f t="shared" si="8"/>
        <v>0</v>
      </c>
      <c r="AR35" s="154"/>
      <c r="AS35" s="154"/>
      <c r="AT35" s="154"/>
      <c r="AU35" s="154"/>
      <c r="AV35" s="163">
        <f>AW35+AX35+AY35+AZ35</f>
        <v>0</v>
      </c>
      <c r="AW35" s="163"/>
      <c r="AX35" s="163"/>
      <c r="AY35" s="163"/>
      <c r="AZ35" s="163"/>
      <c r="BA35" s="154">
        <f>BB35+BC35+BD35+BE35</f>
        <v>0</v>
      </c>
      <c r="BB35" s="154"/>
      <c r="BC35" s="154"/>
      <c r="BD35" s="154"/>
      <c r="BE35" s="154"/>
      <c r="BF35" s="154">
        <f>BG35+BH35+BI35+BJ35</f>
        <v>0</v>
      </c>
      <c r="BG35" s="154"/>
      <c r="BH35" s="154"/>
      <c r="BI35" s="154"/>
      <c r="BJ35" s="154"/>
    </row>
    <row r="36" spans="1:62" ht="22.5" customHeight="1">
      <c r="A36" s="904" t="s">
        <v>441</v>
      </c>
      <c r="B36" s="906">
        <v>6508</v>
      </c>
      <c r="C36" s="905" t="s">
        <v>452</v>
      </c>
      <c r="D36" s="57" t="s">
        <v>422</v>
      </c>
      <c r="E36" s="960" t="s">
        <v>453</v>
      </c>
      <c r="F36" s="58"/>
      <c r="G36" s="58"/>
      <c r="H36" s="58"/>
      <c r="I36" s="58"/>
      <c r="J36" s="58"/>
      <c r="K36" s="58"/>
      <c r="L36" s="58"/>
      <c r="M36" s="931" t="s">
        <v>451</v>
      </c>
      <c r="N36" s="59" t="s">
        <v>284</v>
      </c>
      <c r="O36" s="951" t="s">
        <v>373</v>
      </c>
      <c r="P36" s="58">
        <v>9</v>
      </c>
      <c r="Q36" s="58"/>
      <c r="R36" s="58"/>
      <c r="S36" s="58"/>
      <c r="T36" s="58"/>
      <c r="U36" s="58"/>
      <c r="V36" s="58"/>
      <c r="W36" s="958" t="s">
        <v>357</v>
      </c>
      <c r="X36" s="57" t="s">
        <v>238</v>
      </c>
      <c r="Y36" s="905" t="s">
        <v>358</v>
      </c>
      <c r="Z36" s="928" t="s">
        <v>419</v>
      </c>
      <c r="AA36" s="68" t="s">
        <v>420</v>
      </c>
      <c r="AB36" s="68" t="s">
        <v>421</v>
      </c>
      <c r="AC36" s="18"/>
      <c r="AD36" s="18" t="s">
        <v>486</v>
      </c>
      <c r="AE36" s="18"/>
      <c r="AF36" s="18"/>
      <c r="AG36" s="154">
        <f>AG37+AG38+AG39+AG40+AG41+AG42+AG43+AG44+AG45+AG49+AG50+AG51+AG46+AG47</f>
        <v>1171</v>
      </c>
      <c r="AH36" s="154">
        <f>AH37+AH38+AH39+AH40+AH41+AH42+AH43+AH44+AH45+AH49+AH50+AH51+AH46+AH47</f>
        <v>1123.0999999999999</v>
      </c>
      <c r="AI36" s="154">
        <f>AI37+AI38+AI39+AI40+AI41+AI42+AI43+AI44+AI45+AI49+AI50+AI51+AI46+AI47</f>
        <v>0</v>
      </c>
      <c r="AJ36" s="154"/>
      <c r="AK36" s="154">
        <f>AK37+AK38+AK39+AK40+AK41+AK42+AK43+AK44+AK45+AK49+AK50+AK51+AK46+AK47</f>
        <v>880</v>
      </c>
      <c r="AL36" s="154"/>
      <c r="AM36" s="154">
        <f>AM37+AM38+AM39+AM40+AM41+AM42+AM43+AM44+AM45+AM49+AM50+AM51+AM46+AM47</f>
        <v>0</v>
      </c>
      <c r="AN36" s="154"/>
      <c r="AO36" s="154">
        <f>AO37+AO38+AO39+AO40+AO41+AO42+AO43+AO44+AO45+AO49+AO50+AO51+AO46+AO47</f>
        <v>291</v>
      </c>
      <c r="AP36" s="154">
        <f>AP37+AP38+AP39+AP40+AP41+AP42+AP43+AP44+AP45+AP49+AP50+AP51+AP46+AP47</f>
        <v>285.10000000000002</v>
      </c>
      <c r="AQ36" s="154">
        <f>AQ37+AQ38+AQ39+AQ40+AQ41+AQ42+AQ43+AQ44+AQ45+AQ49+AQ50+AQ51+AQ46+AQ48</f>
        <v>450</v>
      </c>
      <c r="AR36" s="154">
        <f t="shared" ref="AR36:AZ36" si="9">AR37+AR38+AR39+AR40+AR41+AR42+AR43+AR44+AR45+AR49+AR50+AR51+AR46</f>
        <v>0</v>
      </c>
      <c r="AS36" s="154">
        <f t="shared" si="9"/>
        <v>0</v>
      </c>
      <c r="AT36" s="154">
        <f t="shared" si="9"/>
        <v>0</v>
      </c>
      <c r="AU36" s="154">
        <f>AU37+AU38+AU39+AU40+AU41+AU42+AU43+AU44+AU45+AU49+AU50+AU51+AU46+AU48</f>
        <v>450</v>
      </c>
      <c r="AV36" s="163">
        <f t="shared" si="9"/>
        <v>400.2</v>
      </c>
      <c r="AW36" s="163">
        <f t="shared" si="9"/>
        <v>0</v>
      </c>
      <c r="AX36" s="163">
        <f t="shared" si="9"/>
        <v>0</v>
      </c>
      <c r="AY36" s="163">
        <f t="shared" si="9"/>
        <v>0</v>
      </c>
      <c r="AZ36" s="163">
        <f t="shared" si="9"/>
        <v>400.2</v>
      </c>
      <c r="BA36" s="154">
        <f t="shared" ref="BA36:BJ36" si="10">BA37+BA38+BA39+BA40+BA41+BA42+BA43+BA44+BA45+BA49+BA50+BA51+BA46</f>
        <v>281.8</v>
      </c>
      <c r="BB36" s="154">
        <f t="shared" si="10"/>
        <v>0</v>
      </c>
      <c r="BC36" s="154">
        <f t="shared" si="10"/>
        <v>0</v>
      </c>
      <c r="BD36" s="154">
        <f t="shared" si="10"/>
        <v>0</v>
      </c>
      <c r="BE36" s="154">
        <f t="shared" si="10"/>
        <v>281.8</v>
      </c>
      <c r="BF36" s="154">
        <f t="shared" si="10"/>
        <v>281.8</v>
      </c>
      <c r="BG36" s="154">
        <f t="shared" si="10"/>
        <v>0</v>
      </c>
      <c r="BH36" s="154">
        <f t="shared" si="10"/>
        <v>0</v>
      </c>
      <c r="BI36" s="154">
        <f t="shared" si="10"/>
        <v>0</v>
      </c>
      <c r="BJ36" s="154">
        <f t="shared" si="10"/>
        <v>281.8</v>
      </c>
    </row>
    <row r="37" spans="1:62" ht="16.5" hidden="1" customHeight="1">
      <c r="A37" s="898"/>
      <c r="B37" s="907"/>
      <c r="C37" s="736"/>
      <c r="D37" s="57"/>
      <c r="E37" s="723"/>
      <c r="F37" s="58"/>
      <c r="G37" s="58"/>
      <c r="H37" s="58"/>
      <c r="I37" s="58"/>
      <c r="J37" s="58"/>
      <c r="K37" s="58"/>
      <c r="L37" s="58"/>
      <c r="M37" s="932"/>
      <c r="N37" s="59"/>
      <c r="O37" s="959"/>
      <c r="P37" s="58"/>
      <c r="Q37" s="58"/>
      <c r="R37" s="58"/>
      <c r="S37" s="58"/>
      <c r="T37" s="58"/>
      <c r="U37" s="58"/>
      <c r="V37" s="58"/>
      <c r="W37" s="739"/>
      <c r="X37" s="57"/>
      <c r="Y37" s="736"/>
      <c r="Z37" s="929"/>
      <c r="AA37" s="68"/>
      <c r="AB37" s="68"/>
      <c r="AC37" s="18"/>
      <c r="AD37" s="18" t="s">
        <v>486</v>
      </c>
      <c r="AE37" s="18" t="s">
        <v>283</v>
      </c>
      <c r="AF37" s="18" t="s">
        <v>246</v>
      </c>
      <c r="AG37" s="155">
        <f t="shared" si="7"/>
        <v>0</v>
      </c>
      <c r="AH37" s="155"/>
      <c r="AI37" s="155"/>
      <c r="AJ37" s="155"/>
      <c r="AK37" s="155"/>
      <c r="AL37" s="155"/>
      <c r="AM37" s="155"/>
      <c r="AN37" s="155"/>
      <c r="AO37" s="155">
        <v>0</v>
      </c>
      <c r="AP37" s="155"/>
      <c r="AQ37" s="154">
        <f t="shared" si="8"/>
        <v>0</v>
      </c>
      <c r="AR37" s="154"/>
      <c r="AS37" s="154"/>
      <c r="AT37" s="154"/>
      <c r="AU37" s="154">
        <v>0</v>
      </c>
      <c r="AV37" s="163">
        <f t="shared" ref="AV37:AV46" si="11">AW37+AX37+AY37+AZ37</f>
        <v>0</v>
      </c>
      <c r="AW37" s="163"/>
      <c r="AX37" s="163"/>
      <c r="AY37" s="163"/>
      <c r="AZ37" s="163">
        <v>0</v>
      </c>
      <c r="BA37" s="154">
        <f t="shared" ref="BA37:BA46" si="12">BB37+BC37+BD37+BE37</f>
        <v>0</v>
      </c>
      <c r="BB37" s="154"/>
      <c r="BC37" s="154"/>
      <c r="BD37" s="154"/>
      <c r="BE37" s="154">
        <v>0</v>
      </c>
      <c r="BF37" s="154">
        <f t="shared" ref="BF37:BF46" si="13">BG37+BH37+BI37+BJ37</f>
        <v>0</v>
      </c>
      <c r="BG37" s="154"/>
      <c r="BH37" s="154"/>
      <c r="BI37" s="154"/>
      <c r="BJ37" s="154">
        <v>0</v>
      </c>
    </row>
    <row r="38" spans="1:62" ht="12.75" hidden="1" customHeight="1">
      <c r="A38" s="898"/>
      <c r="B38" s="907"/>
      <c r="C38" s="736"/>
      <c r="D38" s="57"/>
      <c r="E38" s="723"/>
      <c r="F38" s="58"/>
      <c r="G38" s="58"/>
      <c r="H38" s="58"/>
      <c r="I38" s="58"/>
      <c r="J38" s="58"/>
      <c r="K38" s="58"/>
      <c r="L38" s="58"/>
      <c r="M38" s="932"/>
      <c r="N38" s="59"/>
      <c r="O38" s="959"/>
      <c r="P38" s="58"/>
      <c r="Q38" s="58"/>
      <c r="R38" s="58"/>
      <c r="S38" s="58"/>
      <c r="T38" s="58"/>
      <c r="U38" s="58"/>
      <c r="V38" s="58"/>
      <c r="W38" s="739"/>
      <c r="X38" s="57"/>
      <c r="Y38" s="736"/>
      <c r="Z38" s="929"/>
      <c r="AA38" s="68"/>
      <c r="AB38" s="68"/>
      <c r="AC38" s="18"/>
      <c r="AD38" s="18" t="s">
        <v>486</v>
      </c>
      <c r="AE38" s="18" t="s">
        <v>292</v>
      </c>
      <c r="AF38" s="18" t="s">
        <v>246</v>
      </c>
      <c r="AG38" s="155">
        <f t="shared" si="7"/>
        <v>0</v>
      </c>
      <c r="AH38" s="155"/>
      <c r="AI38" s="155"/>
      <c r="AJ38" s="155"/>
      <c r="AK38" s="155"/>
      <c r="AL38" s="155"/>
      <c r="AM38" s="155"/>
      <c r="AN38" s="155"/>
      <c r="AO38" s="155">
        <v>0</v>
      </c>
      <c r="AP38" s="155"/>
      <c r="AQ38" s="154">
        <f t="shared" si="8"/>
        <v>0</v>
      </c>
      <c r="AR38" s="154"/>
      <c r="AS38" s="154"/>
      <c r="AT38" s="154"/>
      <c r="AU38" s="154">
        <v>0</v>
      </c>
      <c r="AV38" s="163">
        <f t="shared" si="11"/>
        <v>0</v>
      </c>
      <c r="AW38" s="163"/>
      <c r="AX38" s="163"/>
      <c r="AY38" s="163"/>
      <c r="AZ38" s="163">
        <v>0</v>
      </c>
      <c r="BA38" s="154">
        <f t="shared" si="12"/>
        <v>0</v>
      </c>
      <c r="BB38" s="154"/>
      <c r="BC38" s="154"/>
      <c r="BD38" s="154"/>
      <c r="BE38" s="154">
        <v>0</v>
      </c>
      <c r="BF38" s="154">
        <f t="shared" si="13"/>
        <v>0</v>
      </c>
      <c r="BG38" s="154"/>
      <c r="BH38" s="154"/>
      <c r="BI38" s="154"/>
      <c r="BJ38" s="154">
        <v>0</v>
      </c>
    </row>
    <row r="39" spans="1:62" ht="16.5" hidden="1" customHeight="1">
      <c r="A39" s="898"/>
      <c r="B39" s="907"/>
      <c r="C39" s="736"/>
      <c r="D39" s="57"/>
      <c r="E39" s="723"/>
      <c r="F39" s="58"/>
      <c r="G39" s="58"/>
      <c r="H39" s="58"/>
      <c r="I39" s="58"/>
      <c r="J39" s="58"/>
      <c r="K39" s="58"/>
      <c r="L39" s="58"/>
      <c r="M39" s="932"/>
      <c r="N39" s="59"/>
      <c r="O39" s="959"/>
      <c r="P39" s="58"/>
      <c r="Q39" s="58"/>
      <c r="R39" s="58"/>
      <c r="S39" s="58"/>
      <c r="T39" s="58"/>
      <c r="U39" s="58"/>
      <c r="V39" s="58"/>
      <c r="W39" s="739"/>
      <c r="X39" s="57"/>
      <c r="Y39" s="736"/>
      <c r="Z39" s="929"/>
      <c r="AA39" s="68"/>
      <c r="AB39" s="68"/>
      <c r="AC39" s="18"/>
      <c r="AD39" s="18" t="s">
        <v>486</v>
      </c>
      <c r="AE39" s="18" t="s">
        <v>293</v>
      </c>
      <c r="AF39" s="18" t="s">
        <v>246</v>
      </c>
      <c r="AG39" s="155">
        <f t="shared" si="7"/>
        <v>0</v>
      </c>
      <c r="AH39" s="155"/>
      <c r="AI39" s="155"/>
      <c r="AJ39" s="155"/>
      <c r="AK39" s="155"/>
      <c r="AL39" s="155"/>
      <c r="AM39" s="155"/>
      <c r="AN39" s="155"/>
      <c r="AO39" s="155"/>
      <c r="AP39" s="155"/>
      <c r="AQ39" s="154">
        <f t="shared" si="8"/>
        <v>0</v>
      </c>
      <c r="AR39" s="154"/>
      <c r="AS39" s="154"/>
      <c r="AT39" s="154"/>
      <c r="AU39" s="154"/>
      <c r="AV39" s="163">
        <f t="shared" si="11"/>
        <v>0</v>
      </c>
      <c r="AW39" s="163"/>
      <c r="AX39" s="163"/>
      <c r="AY39" s="163"/>
      <c r="AZ39" s="163"/>
      <c r="BA39" s="154">
        <f t="shared" si="12"/>
        <v>0</v>
      </c>
      <c r="BB39" s="154"/>
      <c r="BC39" s="154"/>
      <c r="BD39" s="154"/>
      <c r="BE39" s="154"/>
      <c r="BF39" s="154">
        <f t="shared" si="13"/>
        <v>0</v>
      </c>
      <c r="BG39" s="154"/>
      <c r="BH39" s="154"/>
      <c r="BI39" s="154"/>
      <c r="BJ39" s="154"/>
    </row>
    <row r="40" spans="1:62" hidden="1">
      <c r="A40" s="898"/>
      <c r="B40" s="907"/>
      <c r="C40" s="736"/>
      <c r="D40" s="57"/>
      <c r="E40" s="723"/>
      <c r="F40" s="58"/>
      <c r="G40" s="58"/>
      <c r="H40" s="58"/>
      <c r="I40" s="58"/>
      <c r="J40" s="58"/>
      <c r="K40" s="58"/>
      <c r="L40" s="58"/>
      <c r="M40" s="932"/>
      <c r="N40" s="59"/>
      <c r="O40" s="959"/>
      <c r="P40" s="58"/>
      <c r="Q40" s="58"/>
      <c r="R40" s="58"/>
      <c r="S40" s="58"/>
      <c r="T40" s="58"/>
      <c r="U40" s="58"/>
      <c r="V40" s="58"/>
      <c r="W40" s="739"/>
      <c r="X40" s="57"/>
      <c r="Y40" s="736"/>
      <c r="Z40" s="929"/>
      <c r="AA40" s="68"/>
      <c r="AB40" s="68"/>
      <c r="AC40" s="18"/>
      <c r="AD40" s="18" t="s">
        <v>486</v>
      </c>
      <c r="AE40" s="18" t="s">
        <v>264</v>
      </c>
      <c r="AF40" s="18">
        <v>240</v>
      </c>
      <c r="AG40" s="155">
        <f t="shared" si="7"/>
        <v>0</v>
      </c>
      <c r="AH40" s="155"/>
      <c r="AI40" s="155"/>
      <c r="AJ40" s="155"/>
      <c r="AK40" s="155"/>
      <c r="AL40" s="155"/>
      <c r="AM40" s="155"/>
      <c r="AN40" s="155"/>
      <c r="AO40" s="155">
        <v>0</v>
      </c>
      <c r="AP40" s="155"/>
      <c r="AQ40" s="154">
        <f t="shared" si="8"/>
        <v>0</v>
      </c>
      <c r="AR40" s="154"/>
      <c r="AS40" s="154"/>
      <c r="AT40" s="154"/>
      <c r="AU40" s="154">
        <v>0</v>
      </c>
      <c r="AV40" s="163">
        <f t="shared" si="11"/>
        <v>0</v>
      </c>
      <c r="AW40" s="163"/>
      <c r="AX40" s="163"/>
      <c r="AY40" s="163"/>
      <c r="AZ40" s="163">
        <v>0</v>
      </c>
      <c r="BA40" s="154">
        <f t="shared" si="12"/>
        <v>0</v>
      </c>
      <c r="BB40" s="154"/>
      <c r="BC40" s="154"/>
      <c r="BD40" s="154"/>
      <c r="BE40" s="154">
        <v>0</v>
      </c>
      <c r="BF40" s="154">
        <f t="shared" si="13"/>
        <v>0</v>
      </c>
      <c r="BG40" s="154"/>
      <c r="BH40" s="154"/>
      <c r="BI40" s="154"/>
      <c r="BJ40" s="154">
        <v>0</v>
      </c>
    </row>
    <row r="41" spans="1:62" ht="12.75" customHeight="1">
      <c r="A41" s="898"/>
      <c r="B41" s="907"/>
      <c r="C41" s="736"/>
      <c r="D41" s="57"/>
      <c r="E41" s="723"/>
      <c r="F41" s="58"/>
      <c r="G41" s="58"/>
      <c r="H41" s="58"/>
      <c r="I41" s="58"/>
      <c r="J41" s="58"/>
      <c r="K41" s="58"/>
      <c r="L41" s="58"/>
      <c r="M41" s="932"/>
      <c r="N41" s="59"/>
      <c r="O41" s="959"/>
      <c r="P41" s="58"/>
      <c r="Q41" s="58"/>
      <c r="R41" s="58"/>
      <c r="S41" s="58"/>
      <c r="T41" s="58"/>
      <c r="U41" s="58"/>
      <c r="V41" s="58"/>
      <c r="W41" s="739"/>
      <c r="X41" s="57"/>
      <c r="Y41" s="736"/>
      <c r="Z41" s="929"/>
      <c r="AA41" s="68"/>
      <c r="AB41" s="68"/>
      <c r="AC41" s="18"/>
      <c r="AD41" s="18" t="s">
        <v>486</v>
      </c>
      <c r="AE41" s="18" t="s">
        <v>378</v>
      </c>
      <c r="AF41" s="18" t="s">
        <v>246</v>
      </c>
      <c r="AG41" s="155">
        <f t="shared" si="7"/>
        <v>744.7</v>
      </c>
      <c r="AH41" s="155">
        <f>AJ41+AL41+AP41</f>
        <v>702.7</v>
      </c>
      <c r="AI41" s="155"/>
      <c r="AJ41" s="155"/>
      <c r="AK41" s="155">
        <v>700</v>
      </c>
      <c r="AL41" s="155">
        <v>658</v>
      </c>
      <c r="AM41" s="155"/>
      <c r="AN41" s="155"/>
      <c r="AO41" s="155">
        <v>44.7</v>
      </c>
      <c r="AP41" s="155">
        <v>44.7</v>
      </c>
      <c r="AQ41" s="154">
        <f t="shared" si="8"/>
        <v>0</v>
      </c>
      <c r="AR41" s="154"/>
      <c r="AS41" s="154"/>
      <c r="AT41" s="154"/>
      <c r="AU41" s="154"/>
      <c r="AV41" s="163">
        <f t="shared" si="11"/>
        <v>0</v>
      </c>
      <c r="AW41" s="163"/>
      <c r="AX41" s="163"/>
      <c r="AY41" s="163"/>
      <c r="AZ41" s="163"/>
      <c r="BA41" s="154">
        <f t="shared" si="12"/>
        <v>0</v>
      </c>
      <c r="BB41" s="154"/>
      <c r="BC41" s="154"/>
      <c r="BD41" s="154"/>
      <c r="BE41" s="154"/>
      <c r="BF41" s="154">
        <f t="shared" si="13"/>
        <v>0</v>
      </c>
      <c r="BG41" s="154"/>
      <c r="BH41" s="154"/>
      <c r="BI41" s="154"/>
      <c r="BJ41" s="154"/>
    </row>
    <row r="42" spans="1:62" ht="9" hidden="1" customHeight="1">
      <c r="A42" s="898"/>
      <c r="B42" s="907"/>
      <c r="C42" s="736"/>
      <c r="D42" s="57"/>
      <c r="E42" s="723"/>
      <c r="F42" s="58"/>
      <c r="G42" s="58"/>
      <c r="H42" s="58"/>
      <c r="I42" s="58"/>
      <c r="J42" s="58"/>
      <c r="K42" s="58"/>
      <c r="L42" s="58"/>
      <c r="M42" s="932"/>
      <c r="N42" s="59"/>
      <c r="O42" s="959"/>
      <c r="P42" s="58"/>
      <c r="Q42" s="58"/>
      <c r="R42" s="58"/>
      <c r="S42" s="58"/>
      <c r="T42" s="58"/>
      <c r="U42" s="58"/>
      <c r="V42" s="58"/>
      <c r="W42" s="739"/>
      <c r="X42" s="57"/>
      <c r="Y42" s="736"/>
      <c r="Z42" s="929"/>
      <c r="AA42" s="68"/>
      <c r="AB42" s="68"/>
      <c r="AC42" s="18"/>
      <c r="AD42" s="18" t="s">
        <v>486</v>
      </c>
      <c r="AE42" s="18" t="s">
        <v>265</v>
      </c>
      <c r="AF42" s="18" t="s">
        <v>246</v>
      </c>
      <c r="AG42" s="155">
        <f t="shared" si="7"/>
        <v>0</v>
      </c>
      <c r="AH42" s="155">
        <f t="shared" ref="AH42:AH105" si="14">AJ42+AL42+AP42</f>
        <v>0</v>
      </c>
      <c r="AI42" s="155"/>
      <c r="AJ42" s="155"/>
      <c r="AK42" s="155"/>
      <c r="AL42" s="155"/>
      <c r="AM42" s="155"/>
      <c r="AN42" s="155"/>
      <c r="AO42" s="155"/>
      <c r="AP42" s="155"/>
      <c r="AQ42" s="154">
        <f t="shared" si="8"/>
        <v>0</v>
      </c>
      <c r="AR42" s="154"/>
      <c r="AS42" s="154"/>
      <c r="AT42" s="154"/>
      <c r="AU42" s="154"/>
      <c r="AV42" s="163">
        <f t="shared" si="11"/>
        <v>0</v>
      </c>
      <c r="AW42" s="163"/>
      <c r="AX42" s="163"/>
      <c r="AY42" s="163"/>
      <c r="AZ42" s="163"/>
      <c r="BA42" s="154">
        <f t="shared" si="12"/>
        <v>0</v>
      </c>
      <c r="BB42" s="154"/>
      <c r="BC42" s="154"/>
      <c r="BD42" s="154"/>
      <c r="BE42" s="154"/>
      <c r="BF42" s="154">
        <f t="shared" si="13"/>
        <v>0</v>
      </c>
      <c r="BG42" s="154"/>
      <c r="BH42" s="154"/>
      <c r="BI42" s="154"/>
      <c r="BJ42" s="154"/>
    </row>
    <row r="43" spans="1:62" ht="9.75" hidden="1" customHeight="1">
      <c r="A43" s="898"/>
      <c r="B43" s="907"/>
      <c r="C43" s="736"/>
      <c r="D43" s="57"/>
      <c r="E43" s="723"/>
      <c r="F43" s="58"/>
      <c r="G43" s="58"/>
      <c r="H43" s="58"/>
      <c r="I43" s="58"/>
      <c r="J43" s="58"/>
      <c r="K43" s="58"/>
      <c r="L43" s="58"/>
      <c r="M43" s="932"/>
      <c r="N43" s="59"/>
      <c r="O43" s="959"/>
      <c r="P43" s="58"/>
      <c r="Q43" s="58"/>
      <c r="R43" s="58"/>
      <c r="S43" s="58"/>
      <c r="T43" s="58"/>
      <c r="U43" s="58"/>
      <c r="V43" s="58"/>
      <c r="W43" s="739"/>
      <c r="X43" s="57"/>
      <c r="Y43" s="736"/>
      <c r="Z43" s="929"/>
      <c r="AA43" s="68"/>
      <c r="AB43" s="68"/>
      <c r="AC43" s="18"/>
      <c r="AD43" s="18" t="s">
        <v>486</v>
      </c>
      <c r="AE43" s="18" t="s">
        <v>280</v>
      </c>
      <c r="AF43" s="18" t="s">
        <v>262</v>
      </c>
      <c r="AG43" s="155">
        <f t="shared" si="7"/>
        <v>0</v>
      </c>
      <c r="AH43" s="155">
        <f t="shared" si="14"/>
        <v>0</v>
      </c>
      <c r="AI43" s="155"/>
      <c r="AJ43" s="155"/>
      <c r="AK43" s="155"/>
      <c r="AL43" s="155"/>
      <c r="AM43" s="155"/>
      <c r="AN43" s="155"/>
      <c r="AO43" s="155"/>
      <c r="AP43" s="155"/>
      <c r="AQ43" s="154">
        <f t="shared" si="8"/>
        <v>0</v>
      </c>
      <c r="AR43" s="154"/>
      <c r="AS43" s="154"/>
      <c r="AT43" s="154"/>
      <c r="AU43" s="154"/>
      <c r="AV43" s="163">
        <f t="shared" si="11"/>
        <v>0</v>
      </c>
      <c r="AW43" s="163"/>
      <c r="AX43" s="163"/>
      <c r="AY43" s="163"/>
      <c r="AZ43" s="163"/>
      <c r="BA43" s="154">
        <f t="shared" si="12"/>
        <v>0</v>
      </c>
      <c r="BB43" s="154"/>
      <c r="BC43" s="154"/>
      <c r="BD43" s="154"/>
      <c r="BE43" s="154"/>
      <c r="BF43" s="154">
        <f t="shared" si="13"/>
        <v>0</v>
      </c>
      <c r="BG43" s="154"/>
      <c r="BH43" s="154"/>
      <c r="BI43" s="154"/>
      <c r="BJ43" s="154"/>
    </row>
    <row r="44" spans="1:62" ht="10.5" hidden="1" customHeight="1">
      <c r="A44" s="898"/>
      <c r="B44" s="907"/>
      <c r="C44" s="736"/>
      <c r="D44" s="57"/>
      <c r="E44" s="723"/>
      <c r="F44" s="58"/>
      <c r="G44" s="58"/>
      <c r="H44" s="58"/>
      <c r="I44" s="58"/>
      <c r="J44" s="58"/>
      <c r="K44" s="58"/>
      <c r="L44" s="58"/>
      <c r="M44" s="932"/>
      <c r="N44" s="59"/>
      <c r="O44" s="959"/>
      <c r="P44" s="58"/>
      <c r="Q44" s="58"/>
      <c r="R44" s="58"/>
      <c r="S44" s="58"/>
      <c r="T44" s="58"/>
      <c r="U44" s="58"/>
      <c r="V44" s="58"/>
      <c r="W44" s="739"/>
      <c r="X44" s="57"/>
      <c r="Y44" s="736"/>
      <c r="Z44" s="929"/>
      <c r="AA44" s="68"/>
      <c r="AB44" s="68"/>
      <c r="AC44" s="18"/>
      <c r="AD44" s="18" t="s">
        <v>486</v>
      </c>
      <c r="AE44" s="18" t="s">
        <v>300</v>
      </c>
      <c r="AF44" s="18" t="s">
        <v>261</v>
      </c>
      <c r="AG44" s="155">
        <f t="shared" si="7"/>
        <v>0</v>
      </c>
      <c r="AH44" s="155">
        <f t="shared" si="14"/>
        <v>0</v>
      </c>
      <c r="AI44" s="155"/>
      <c r="AJ44" s="155"/>
      <c r="AK44" s="155"/>
      <c r="AL44" s="155"/>
      <c r="AM44" s="155"/>
      <c r="AN44" s="155"/>
      <c r="AO44" s="155"/>
      <c r="AP44" s="155"/>
      <c r="AQ44" s="154">
        <f t="shared" si="8"/>
        <v>0</v>
      </c>
      <c r="AR44" s="154"/>
      <c r="AS44" s="154"/>
      <c r="AT44" s="154"/>
      <c r="AU44" s="154"/>
      <c r="AV44" s="163">
        <f t="shared" si="11"/>
        <v>0</v>
      </c>
      <c r="AW44" s="163"/>
      <c r="AX44" s="163"/>
      <c r="AY44" s="163"/>
      <c r="AZ44" s="163"/>
      <c r="BA44" s="154">
        <f t="shared" si="12"/>
        <v>0</v>
      </c>
      <c r="BB44" s="154"/>
      <c r="BC44" s="154"/>
      <c r="BD44" s="154"/>
      <c r="BE44" s="154"/>
      <c r="BF44" s="154">
        <f t="shared" si="13"/>
        <v>0</v>
      </c>
      <c r="BG44" s="154"/>
      <c r="BH44" s="154"/>
      <c r="BI44" s="154"/>
      <c r="BJ44" s="154"/>
    </row>
    <row r="45" spans="1:62" ht="12" hidden="1" customHeight="1">
      <c r="A45" s="898"/>
      <c r="B45" s="907"/>
      <c r="C45" s="736"/>
      <c r="D45" s="57"/>
      <c r="E45" s="723"/>
      <c r="F45" s="58"/>
      <c r="G45" s="58"/>
      <c r="H45" s="58"/>
      <c r="I45" s="58"/>
      <c r="J45" s="58"/>
      <c r="K45" s="58"/>
      <c r="L45" s="58"/>
      <c r="M45" s="932"/>
      <c r="N45" s="59"/>
      <c r="O45" s="959"/>
      <c r="P45" s="58"/>
      <c r="Q45" s="58"/>
      <c r="R45" s="58"/>
      <c r="S45" s="58"/>
      <c r="T45" s="58"/>
      <c r="U45" s="58"/>
      <c r="V45" s="58"/>
      <c r="W45" s="739"/>
      <c r="X45" s="57"/>
      <c r="Y45" s="736"/>
      <c r="Z45" s="929"/>
      <c r="AA45" s="68"/>
      <c r="AB45" s="68"/>
      <c r="AC45" s="18"/>
      <c r="AD45" s="18" t="s">
        <v>486</v>
      </c>
      <c r="AE45" s="18" t="s">
        <v>301</v>
      </c>
      <c r="AF45" s="18" t="s">
        <v>246</v>
      </c>
      <c r="AG45" s="155">
        <f t="shared" si="7"/>
        <v>0</v>
      </c>
      <c r="AH45" s="155">
        <f t="shared" si="14"/>
        <v>0</v>
      </c>
      <c r="AI45" s="155"/>
      <c r="AJ45" s="155"/>
      <c r="AK45" s="155"/>
      <c r="AL45" s="155"/>
      <c r="AM45" s="155"/>
      <c r="AN45" s="155"/>
      <c r="AO45" s="155"/>
      <c r="AP45" s="155"/>
      <c r="AQ45" s="154">
        <f t="shared" si="8"/>
        <v>0</v>
      </c>
      <c r="AR45" s="154"/>
      <c r="AS45" s="154"/>
      <c r="AT45" s="154"/>
      <c r="AU45" s="154"/>
      <c r="AV45" s="163">
        <f t="shared" si="11"/>
        <v>0</v>
      </c>
      <c r="AW45" s="163"/>
      <c r="AX45" s="163"/>
      <c r="AY45" s="163"/>
      <c r="AZ45" s="163"/>
      <c r="BA45" s="154">
        <f t="shared" si="12"/>
        <v>0</v>
      </c>
      <c r="BB45" s="154"/>
      <c r="BC45" s="154"/>
      <c r="BD45" s="154"/>
      <c r="BE45" s="154"/>
      <c r="BF45" s="154">
        <f t="shared" si="13"/>
        <v>0</v>
      </c>
      <c r="BG45" s="154"/>
      <c r="BH45" s="154"/>
      <c r="BI45" s="154"/>
      <c r="BJ45" s="154"/>
    </row>
    <row r="46" spans="1:62" ht="12.75" customHeight="1">
      <c r="A46" s="898"/>
      <c r="B46" s="907"/>
      <c r="C46" s="736"/>
      <c r="D46" s="57"/>
      <c r="E46" s="723"/>
      <c r="F46" s="58"/>
      <c r="G46" s="58"/>
      <c r="H46" s="58"/>
      <c r="I46" s="58"/>
      <c r="J46" s="58"/>
      <c r="K46" s="58"/>
      <c r="L46" s="58"/>
      <c r="M46" s="932"/>
      <c r="N46" s="59"/>
      <c r="O46" s="959"/>
      <c r="P46" s="58"/>
      <c r="Q46" s="58"/>
      <c r="R46" s="58"/>
      <c r="S46" s="58"/>
      <c r="T46" s="58"/>
      <c r="U46" s="58"/>
      <c r="V46" s="58"/>
      <c r="W46" s="739"/>
      <c r="X46" s="57"/>
      <c r="Y46" s="736"/>
      <c r="Z46" s="929"/>
      <c r="AA46" s="68"/>
      <c r="AB46" s="68"/>
      <c r="AC46" s="18"/>
      <c r="AD46" s="18" t="s">
        <v>486</v>
      </c>
      <c r="AE46" s="18" t="s">
        <v>17</v>
      </c>
      <c r="AF46" s="18">
        <v>240</v>
      </c>
      <c r="AG46" s="155">
        <f t="shared" si="7"/>
        <v>234.8</v>
      </c>
      <c r="AH46" s="155">
        <f t="shared" si="14"/>
        <v>228.9</v>
      </c>
      <c r="AI46" s="155"/>
      <c r="AJ46" s="155"/>
      <c r="AK46" s="155"/>
      <c r="AL46" s="155"/>
      <c r="AM46" s="155"/>
      <c r="AN46" s="155"/>
      <c r="AO46" s="155">
        <v>234.8</v>
      </c>
      <c r="AP46" s="155">
        <v>228.9</v>
      </c>
      <c r="AQ46" s="154">
        <f t="shared" si="8"/>
        <v>450</v>
      </c>
      <c r="AR46" s="154"/>
      <c r="AS46" s="154"/>
      <c r="AT46" s="154"/>
      <c r="AU46" s="154">
        <v>450</v>
      </c>
      <c r="AV46" s="163">
        <f t="shared" si="11"/>
        <v>400.2</v>
      </c>
      <c r="AW46" s="163"/>
      <c r="AX46" s="163"/>
      <c r="AY46" s="163"/>
      <c r="AZ46" s="163">
        <v>400.2</v>
      </c>
      <c r="BA46" s="154">
        <f t="shared" si="12"/>
        <v>281.8</v>
      </c>
      <c r="BB46" s="154"/>
      <c r="BC46" s="154"/>
      <c r="BD46" s="154"/>
      <c r="BE46" s="154">
        <v>281.8</v>
      </c>
      <c r="BF46" s="154">
        <f t="shared" si="13"/>
        <v>281.8</v>
      </c>
      <c r="BG46" s="154"/>
      <c r="BH46" s="154"/>
      <c r="BI46" s="154"/>
      <c r="BJ46" s="154">
        <v>281.8</v>
      </c>
    </row>
    <row r="47" spans="1:62" ht="12.75" customHeight="1">
      <c r="A47" s="898"/>
      <c r="B47" s="907"/>
      <c r="C47" s="736"/>
      <c r="D47" s="57"/>
      <c r="E47" s="723"/>
      <c r="F47" s="58"/>
      <c r="G47" s="58"/>
      <c r="H47" s="58"/>
      <c r="I47" s="58"/>
      <c r="J47" s="58"/>
      <c r="K47" s="58"/>
      <c r="L47" s="58"/>
      <c r="M47" s="932"/>
      <c r="N47" s="59"/>
      <c r="O47" s="959"/>
      <c r="P47" s="58"/>
      <c r="Q47" s="58"/>
      <c r="R47" s="58"/>
      <c r="S47" s="58"/>
      <c r="T47" s="58"/>
      <c r="U47" s="58"/>
      <c r="V47" s="58"/>
      <c r="W47" s="739"/>
      <c r="X47" s="57"/>
      <c r="Y47" s="736"/>
      <c r="Z47" s="929"/>
      <c r="AA47" s="68"/>
      <c r="AB47" s="68"/>
      <c r="AC47" s="18"/>
      <c r="AD47" s="18" t="s">
        <v>486</v>
      </c>
      <c r="AE47" s="18" t="s">
        <v>468</v>
      </c>
      <c r="AF47" s="18">
        <v>240</v>
      </c>
      <c r="AG47" s="155">
        <f t="shared" si="7"/>
        <v>191.5</v>
      </c>
      <c r="AH47" s="155">
        <f t="shared" si="14"/>
        <v>191.5</v>
      </c>
      <c r="AI47" s="155"/>
      <c r="AJ47" s="155"/>
      <c r="AK47" s="155">
        <v>180</v>
      </c>
      <c r="AL47" s="155">
        <v>180</v>
      </c>
      <c r="AM47" s="155"/>
      <c r="AN47" s="155"/>
      <c r="AO47" s="155">
        <v>11.5</v>
      </c>
      <c r="AP47" s="155">
        <v>11.5</v>
      </c>
      <c r="AQ47" s="154">
        <f t="shared" si="8"/>
        <v>0</v>
      </c>
      <c r="AR47" s="154"/>
      <c r="AS47" s="154"/>
      <c r="AT47" s="154"/>
      <c r="AU47" s="154"/>
      <c r="AV47" s="163"/>
      <c r="AW47" s="163"/>
      <c r="AX47" s="163"/>
      <c r="AY47" s="163"/>
      <c r="AZ47" s="163"/>
      <c r="BA47" s="154"/>
      <c r="BB47" s="154"/>
      <c r="BC47" s="154"/>
      <c r="BD47" s="154"/>
      <c r="BE47" s="154"/>
      <c r="BF47" s="154"/>
      <c r="BG47" s="154"/>
      <c r="BH47" s="154"/>
      <c r="BI47" s="154"/>
      <c r="BJ47" s="154"/>
    </row>
    <row r="48" spans="1:62" ht="11.25" customHeight="1">
      <c r="A48" s="898"/>
      <c r="B48" s="907"/>
      <c r="C48" s="736"/>
      <c r="D48" s="57"/>
      <c r="E48" s="723"/>
      <c r="F48" s="58"/>
      <c r="G48" s="58"/>
      <c r="H48" s="58"/>
      <c r="I48" s="58"/>
      <c r="J48" s="58"/>
      <c r="K48" s="58"/>
      <c r="L48" s="58"/>
      <c r="M48" s="932"/>
      <c r="N48" s="59"/>
      <c r="O48" s="959"/>
      <c r="P48" s="58"/>
      <c r="Q48" s="58"/>
      <c r="R48" s="58"/>
      <c r="S48" s="58"/>
      <c r="T48" s="58"/>
      <c r="U48" s="58"/>
      <c r="V48" s="58"/>
      <c r="W48" s="739"/>
      <c r="X48" s="57"/>
      <c r="Y48" s="736"/>
      <c r="Z48" s="929"/>
      <c r="AA48" s="68"/>
      <c r="AB48" s="68"/>
      <c r="AC48" s="18"/>
      <c r="AD48" s="18" t="s">
        <v>486</v>
      </c>
      <c r="AE48" s="18" t="s">
        <v>283</v>
      </c>
      <c r="AF48" s="18">
        <v>240</v>
      </c>
      <c r="AG48" s="155">
        <f>AI48+AK48+AM48+AO48</f>
        <v>0</v>
      </c>
      <c r="AH48" s="155">
        <f t="shared" si="14"/>
        <v>0</v>
      </c>
      <c r="AI48" s="155"/>
      <c r="AJ48" s="155"/>
      <c r="AK48" s="155"/>
      <c r="AL48" s="155"/>
      <c r="AM48" s="155"/>
      <c r="AN48" s="155"/>
      <c r="AO48" s="155"/>
      <c r="AP48" s="155"/>
      <c r="AQ48" s="154">
        <f t="shared" si="8"/>
        <v>0</v>
      </c>
      <c r="AR48" s="154"/>
      <c r="AS48" s="154"/>
      <c r="AT48" s="154"/>
      <c r="AU48" s="154">
        <v>0</v>
      </c>
      <c r="AV48" s="163">
        <f>AW48+AX48+AY48+AZ48</f>
        <v>0</v>
      </c>
      <c r="AW48" s="163"/>
      <c r="AX48" s="163"/>
      <c r="AY48" s="163"/>
      <c r="AZ48" s="163"/>
      <c r="BA48" s="154">
        <f>BB48+BC48+BD48+BE48</f>
        <v>0</v>
      </c>
      <c r="BB48" s="154"/>
      <c r="BC48" s="154"/>
      <c r="BD48" s="154"/>
      <c r="BE48" s="154"/>
      <c r="BF48" s="154">
        <f>BG48+BH48+BI48+BJ48</f>
        <v>0</v>
      </c>
      <c r="BG48" s="154"/>
      <c r="BH48" s="154"/>
      <c r="BI48" s="154"/>
      <c r="BJ48" s="154"/>
    </row>
    <row r="49" spans="1:62" ht="15.75" hidden="1" customHeight="1">
      <c r="A49" s="898"/>
      <c r="B49" s="907"/>
      <c r="C49" s="736"/>
      <c r="D49" s="57"/>
      <c r="E49" s="868"/>
      <c r="F49" s="58"/>
      <c r="G49" s="58"/>
      <c r="H49" s="58"/>
      <c r="I49" s="58"/>
      <c r="J49" s="58"/>
      <c r="K49" s="58"/>
      <c r="L49" s="58"/>
      <c r="M49" s="932"/>
      <c r="N49" s="59"/>
      <c r="O49" s="952"/>
      <c r="P49" s="58"/>
      <c r="Q49" s="58"/>
      <c r="R49" s="58"/>
      <c r="S49" s="58"/>
      <c r="T49" s="58"/>
      <c r="U49" s="58"/>
      <c r="V49" s="58"/>
      <c r="W49" s="739"/>
      <c r="X49" s="57"/>
      <c r="Y49" s="877"/>
      <c r="Z49" s="929"/>
      <c r="AA49" s="68"/>
      <c r="AB49" s="68"/>
      <c r="AC49" s="18"/>
      <c r="AD49" s="18" t="s">
        <v>486</v>
      </c>
      <c r="AE49" s="18" t="s">
        <v>311</v>
      </c>
      <c r="AF49" s="18">
        <v>240</v>
      </c>
      <c r="AG49" s="155">
        <f>AI49+AK49+AM49+AO49</f>
        <v>0</v>
      </c>
      <c r="AH49" s="155">
        <f t="shared" si="14"/>
        <v>0</v>
      </c>
      <c r="AI49" s="155"/>
      <c r="AJ49" s="155"/>
      <c r="AK49" s="155"/>
      <c r="AL49" s="155"/>
      <c r="AM49" s="155"/>
      <c r="AN49" s="155"/>
      <c r="AO49" s="155"/>
      <c r="AP49" s="155"/>
      <c r="AQ49" s="154">
        <f t="shared" ref="AQ49:AQ123" si="15">AR49+AS49+AT49+AU49</f>
        <v>0</v>
      </c>
      <c r="AR49" s="154"/>
      <c r="AS49" s="154"/>
      <c r="AT49" s="154"/>
      <c r="AU49" s="154"/>
      <c r="AV49" s="163">
        <f t="shared" ref="AV49:AV54" si="16">AW49+AX49+AY49+AZ49</f>
        <v>0</v>
      </c>
      <c r="AW49" s="163"/>
      <c r="AX49" s="163"/>
      <c r="AY49" s="163"/>
      <c r="AZ49" s="163"/>
      <c r="BA49" s="154">
        <f>BB49+BC49+BD49+BE49</f>
        <v>0</v>
      </c>
      <c r="BB49" s="154"/>
      <c r="BC49" s="154"/>
      <c r="BD49" s="154"/>
      <c r="BE49" s="154"/>
      <c r="BF49" s="154">
        <f>BG49+BH49+BI49+BJ49</f>
        <v>0</v>
      </c>
      <c r="BG49" s="154"/>
      <c r="BH49" s="154"/>
      <c r="BI49" s="154"/>
      <c r="BJ49" s="154"/>
    </row>
    <row r="50" spans="1:62" ht="1.5" hidden="1" customHeight="1">
      <c r="A50" s="898"/>
      <c r="B50" s="907"/>
      <c r="C50" s="736"/>
      <c r="D50" s="57"/>
      <c r="E50" s="57"/>
      <c r="F50" s="58"/>
      <c r="G50" s="58"/>
      <c r="H50" s="58"/>
      <c r="I50" s="58"/>
      <c r="J50" s="58"/>
      <c r="K50" s="58"/>
      <c r="L50" s="58"/>
      <c r="M50" s="932"/>
      <c r="N50" s="59"/>
      <c r="O50" s="66"/>
      <c r="P50" s="58"/>
      <c r="Q50" s="58"/>
      <c r="R50" s="58"/>
      <c r="S50" s="58"/>
      <c r="T50" s="58"/>
      <c r="U50" s="58"/>
      <c r="V50" s="58"/>
      <c r="W50" s="739"/>
      <c r="X50" s="57"/>
      <c r="Y50" s="57"/>
      <c r="Z50" s="929"/>
      <c r="AA50" s="68"/>
      <c r="AB50" s="68"/>
      <c r="AC50" s="18"/>
      <c r="AD50" s="18" t="s">
        <v>486</v>
      </c>
      <c r="AE50" s="18" t="s">
        <v>291</v>
      </c>
      <c r="AF50" s="18" t="s">
        <v>262</v>
      </c>
      <c r="AG50" s="155">
        <f>AI50+AK50+AM50+AO50</f>
        <v>0</v>
      </c>
      <c r="AH50" s="155">
        <f t="shared" si="14"/>
        <v>0</v>
      </c>
      <c r="AI50" s="155"/>
      <c r="AJ50" s="155"/>
      <c r="AK50" s="155"/>
      <c r="AL50" s="155"/>
      <c r="AM50" s="155"/>
      <c r="AN50" s="155"/>
      <c r="AO50" s="155"/>
      <c r="AP50" s="155"/>
      <c r="AQ50" s="154">
        <f t="shared" si="15"/>
        <v>0</v>
      </c>
      <c r="AR50" s="154"/>
      <c r="AS50" s="154"/>
      <c r="AT50" s="154"/>
      <c r="AU50" s="154"/>
      <c r="AV50" s="163">
        <f t="shared" si="16"/>
        <v>0</v>
      </c>
      <c r="AW50" s="163"/>
      <c r="AX50" s="163"/>
      <c r="AY50" s="163"/>
      <c r="AZ50" s="163"/>
      <c r="BA50" s="154">
        <f>BB50+BC50+BD50+BE50</f>
        <v>0</v>
      </c>
      <c r="BB50" s="154"/>
      <c r="BC50" s="154"/>
      <c r="BD50" s="154"/>
      <c r="BE50" s="154"/>
      <c r="BF50" s="154">
        <f>BG50+BH50+BI50+BJ50</f>
        <v>0</v>
      </c>
      <c r="BG50" s="154"/>
      <c r="BH50" s="154"/>
      <c r="BI50" s="154"/>
      <c r="BJ50" s="154"/>
    </row>
    <row r="51" spans="1:62" ht="2.25" hidden="1" customHeight="1">
      <c r="A51" s="898"/>
      <c r="B51" s="907"/>
      <c r="C51" s="736"/>
      <c r="D51" s="57"/>
      <c r="E51" s="57"/>
      <c r="F51" s="58"/>
      <c r="G51" s="58"/>
      <c r="H51" s="58"/>
      <c r="I51" s="58"/>
      <c r="J51" s="58"/>
      <c r="K51" s="58"/>
      <c r="L51" s="58"/>
      <c r="M51" s="932"/>
      <c r="N51" s="59"/>
      <c r="O51" s="66"/>
      <c r="P51" s="58"/>
      <c r="Q51" s="58"/>
      <c r="R51" s="58"/>
      <c r="S51" s="58"/>
      <c r="T51" s="58"/>
      <c r="U51" s="58"/>
      <c r="V51" s="58"/>
      <c r="W51" s="739"/>
      <c r="X51" s="57"/>
      <c r="Y51" s="57"/>
      <c r="Z51" s="929"/>
      <c r="AA51" s="68"/>
      <c r="AB51" s="68"/>
      <c r="AC51" s="18"/>
      <c r="AD51" s="18" t="s">
        <v>486</v>
      </c>
      <c r="AE51" s="18" t="s">
        <v>290</v>
      </c>
      <c r="AF51" s="18" t="s">
        <v>246</v>
      </c>
      <c r="AG51" s="155">
        <f>AI51+AK51+AM51+AO51</f>
        <v>0</v>
      </c>
      <c r="AH51" s="155">
        <f t="shared" si="14"/>
        <v>0</v>
      </c>
      <c r="AI51" s="155"/>
      <c r="AJ51" s="155"/>
      <c r="AK51" s="155"/>
      <c r="AL51" s="155"/>
      <c r="AM51" s="155"/>
      <c r="AN51" s="155"/>
      <c r="AO51" s="155"/>
      <c r="AP51" s="155"/>
      <c r="AQ51" s="154">
        <f t="shared" si="15"/>
        <v>0</v>
      </c>
      <c r="AR51" s="154"/>
      <c r="AS51" s="154"/>
      <c r="AT51" s="154"/>
      <c r="AU51" s="154"/>
      <c r="AV51" s="163">
        <f t="shared" si="16"/>
        <v>0</v>
      </c>
      <c r="AW51" s="163"/>
      <c r="AX51" s="163"/>
      <c r="AY51" s="163"/>
      <c r="AZ51" s="163"/>
      <c r="BA51" s="154">
        <f>BB51+BC51+BD51+BE51</f>
        <v>0</v>
      </c>
      <c r="BB51" s="154"/>
      <c r="BC51" s="154"/>
      <c r="BD51" s="154"/>
      <c r="BE51" s="154"/>
      <c r="BF51" s="154">
        <f>BG51+BH51+BI51+BJ51</f>
        <v>0</v>
      </c>
      <c r="BG51" s="154"/>
      <c r="BH51" s="154"/>
      <c r="BI51" s="154"/>
      <c r="BJ51" s="154"/>
    </row>
    <row r="52" spans="1:62" ht="22.5" customHeight="1">
      <c r="A52" s="899"/>
      <c r="B52" s="908"/>
      <c r="C52" s="877"/>
      <c r="D52" s="57"/>
      <c r="E52" s="57"/>
      <c r="F52" s="58"/>
      <c r="G52" s="58"/>
      <c r="H52" s="58"/>
      <c r="I52" s="58"/>
      <c r="J52" s="58"/>
      <c r="K52" s="58"/>
      <c r="L52" s="58"/>
      <c r="M52" s="933"/>
      <c r="N52" s="59"/>
      <c r="O52" s="66"/>
      <c r="P52" s="58"/>
      <c r="Q52" s="58"/>
      <c r="R52" s="58"/>
      <c r="S52" s="58"/>
      <c r="T52" s="58"/>
      <c r="U52" s="58"/>
      <c r="V52" s="58"/>
      <c r="W52" s="869"/>
      <c r="X52" s="57"/>
      <c r="Y52" s="57"/>
      <c r="Z52" s="930"/>
      <c r="AA52" s="68"/>
      <c r="AB52" s="68"/>
      <c r="AC52" s="18"/>
      <c r="AD52" s="18"/>
      <c r="AE52" s="18"/>
      <c r="AF52" s="18"/>
      <c r="AG52" s="155"/>
      <c r="AH52" s="155"/>
      <c r="AI52" s="155"/>
      <c r="AJ52" s="155"/>
      <c r="AK52" s="155"/>
      <c r="AL52" s="155"/>
      <c r="AM52" s="155"/>
      <c r="AN52" s="155"/>
      <c r="AO52" s="155"/>
      <c r="AP52" s="155"/>
      <c r="AQ52" s="154">
        <v>0</v>
      </c>
      <c r="AR52" s="154">
        <v>0</v>
      </c>
      <c r="AS52" s="154"/>
      <c r="AT52" s="154"/>
      <c r="AU52" s="154">
        <v>0</v>
      </c>
      <c r="AV52" s="163">
        <v>0</v>
      </c>
      <c r="AW52" s="163"/>
      <c r="AX52" s="163"/>
      <c r="AY52" s="163"/>
      <c r="AZ52" s="163">
        <v>0</v>
      </c>
      <c r="BA52" s="154">
        <v>0</v>
      </c>
      <c r="BB52" s="154"/>
      <c r="BC52" s="154"/>
      <c r="BD52" s="154"/>
      <c r="BE52" s="154">
        <v>0</v>
      </c>
      <c r="BF52" s="154">
        <v>0</v>
      </c>
      <c r="BG52" s="154"/>
      <c r="BH52" s="154"/>
      <c r="BI52" s="154"/>
      <c r="BJ52" s="154">
        <v>0</v>
      </c>
    </row>
    <row r="53" spans="1:62" ht="0.75" hidden="1" customHeight="1">
      <c r="A53" s="115" t="s">
        <v>315</v>
      </c>
      <c r="B53" s="17">
        <v>6509</v>
      </c>
      <c r="C53" s="57" t="s">
        <v>459</v>
      </c>
      <c r="D53" s="57" t="s">
        <v>240</v>
      </c>
      <c r="E53" s="57" t="s">
        <v>460</v>
      </c>
      <c r="F53" s="58"/>
      <c r="G53" s="58"/>
      <c r="H53" s="58"/>
      <c r="I53" s="58"/>
      <c r="J53" s="58"/>
      <c r="K53" s="58"/>
      <c r="L53" s="58"/>
      <c r="M53" s="63" t="s">
        <v>324</v>
      </c>
      <c r="N53" s="59" t="s">
        <v>284</v>
      </c>
      <c r="O53" s="59" t="s">
        <v>373</v>
      </c>
      <c r="P53" s="58">
        <v>11</v>
      </c>
      <c r="Q53" s="58"/>
      <c r="R53" s="58"/>
      <c r="S53" s="58"/>
      <c r="T53" s="58"/>
      <c r="U53" s="58"/>
      <c r="V53" s="58"/>
      <c r="W53" s="57" t="s">
        <v>462</v>
      </c>
      <c r="X53" s="57" t="s">
        <v>422</v>
      </c>
      <c r="Y53" s="57" t="s">
        <v>464</v>
      </c>
      <c r="Z53" s="69" t="s">
        <v>479</v>
      </c>
      <c r="AA53" s="69" t="s">
        <v>284</v>
      </c>
      <c r="AB53" s="69" t="s">
        <v>421</v>
      </c>
      <c r="AC53" s="18"/>
      <c r="AD53" s="18" t="s">
        <v>222</v>
      </c>
      <c r="AE53" s="18" t="s">
        <v>267</v>
      </c>
      <c r="AF53" s="18" t="s">
        <v>246</v>
      </c>
      <c r="AG53" s="155">
        <f>AI53+AK53+AM53+AO53</f>
        <v>0</v>
      </c>
      <c r="AH53" s="155">
        <f t="shared" si="14"/>
        <v>0</v>
      </c>
      <c r="AI53" s="155"/>
      <c r="AJ53" s="155"/>
      <c r="AK53" s="155"/>
      <c r="AL53" s="155"/>
      <c r="AM53" s="155"/>
      <c r="AN53" s="155"/>
      <c r="AO53" s="155"/>
      <c r="AP53" s="155"/>
      <c r="AQ53" s="154">
        <f t="shared" si="15"/>
        <v>0</v>
      </c>
      <c r="AR53" s="154"/>
      <c r="AS53" s="154"/>
      <c r="AT53" s="154"/>
      <c r="AU53" s="154"/>
      <c r="AV53" s="163">
        <f t="shared" si="16"/>
        <v>0</v>
      </c>
      <c r="AW53" s="163"/>
      <c r="AX53" s="163"/>
      <c r="AY53" s="163"/>
      <c r="AZ53" s="163"/>
      <c r="BA53" s="154">
        <f>BB53+BC53+BD53+BE53</f>
        <v>0</v>
      </c>
      <c r="BB53" s="154"/>
      <c r="BC53" s="154"/>
      <c r="BD53" s="154"/>
      <c r="BE53" s="154"/>
      <c r="BF53" s="154">
        <f>BG53+BH53+BI53+BJ53</f>
        <v>0</v>
      </c>
      <c r="BG53" s="154"/>
      <c r="BH53" s="154"/>
      <c r="BI53" s="154"/>
      <c r="BJ53" s="154"/>
    </row>
    <row r="54" spans="1:62" ht="11.25" hidden="1" customHeight="1">
      <c r="A54" s="890" t="s">
        <v>316</v>
      </c>
      <c r="B54" s="901">
        <v>6513</v>
      </c>
      <c r="C54" s="912" t="s">
        <v>452</v>
      </c>
      <c r="D54" s="57" t="s">
        <v>422</v>
      </c>
      <c r="E54" s="894" t="s">
        <v>453</v>
      </c>
      <c r="F54" s="58"/>
      <c r="G54" s="58"/>
      <c r="H54" s="58"/>
      <c r="I54" s="58"/>
      <c r="J54" s="58"/>
      <c r="K54" s="58"/>
      <c r="L54" s="58"/>
      <c r="M54" s="953" t="s">
        <v>374</v>
      </c>
      <c r="N54" s="59" t="s">
        <v>284</v>
      </c>
      <c r="O54" s="59" t="s">
        <v>373</v>
      </c>
      <c r="P54" s="58" t="s">
        <v>424</v>
      </c>
      <c r="Q54" s="58"/>
      <c r="R54" s="58"/>
      <c r="S54" s="58"/>
      <c r="T54" s="58"/>
      <c r="U54" s="58"/>
      <c r="V54" s="58"/>
      <c r="W54" s="912" t="s">
        <v>357</v>
      </c>
      <c r="X54" s="57" t="s">
        <v>238</v>
      </c>
      <c r="Y54" s="696" t="s">
        <v>358</v>
      </c>
      <c r="Z54" s="927" t="s">
        <v>417</v>
      </c>
      <c r="AA54" s="70" t="s">
        <v>284</v>
      </c>
      <c r="AB54" s="70" t="s">
        <v>368</v>
      </c>
      <c r="AC54" s="18"/>
      <c r="AD54" s="18"/>
      <c r="AE54" s="18"/>
      <c r="AF54" s="18"/>
      <c r="AG54" s="155">
        <f>AI54+AK54+AM54+AO54</f>
        <v>0</v>
      </c>
      <c r="AH54" s="155">
        <f t="shared" si="14"/>
        <v>0</v>
      </c>
      <c r="AI54" s="155"/>
      <c r="AJ54" s="155"/>
      <c r="AK54" s="155"/>
      <c r="AL54" s="155"/>
      <c r="AM54" s="155"/>
      <c r="AN54" s="155"/>
      <c r="AO54" s="155"/>
      <c r="AP54" s="155"/>
      <c r="AQ54" s="154">
        <f t="shared" si="15"/>
        <v>0</v>
      </c>
      <c r="AR54" s="154"/>
      <c r="AS54" s="154"/>
      <c r="AT54" s="154"/>
      <c r="AU54" s="154"/>
      <c r="AV54" s="163">
        <f t="shared" si="16"/>
        <v>0</v>
      </c>
      <c r="AW54" s="163"/>
      <c r="AX54" s="163"/>
      <c r="AY54" s="163"/>
      <c r="AZ54" s="163"/>
      <c r="BA54" s="154">
        <f>BB54+BC54+BD54+BE54</f>
        <v>0</v>
      </c>
      <c r="BB54" s="154"/>
      <c r="BC54" s="154"/>
      <c r="BD54" s="154"/>
      <c r="BE54" s="154"/>
      <c r="BF54" s="154">
        <f>BG54+BH54+BI54+BJ54</f>
        <v>0</v>
      </c>
      <c r="BG54" s="154"/>
      <c r="BH54" s="154"/>
      <c r="BI54" s="154"/>
      <c r="BJ54" s="154"/>
    </row>
    <row r="55" spans="1:62" ht="12.75" customHeight="1">
      <c r="A55" s="888"/>
      <c r="B55" s="902"/>
      <c r="C55" s="733"/>
      <c r="D55" s="58"/>
      <c r="E55" s="742"/>
      <c r="F55" s="58"/>
      <c r="G55" s="58"/>
      <c r="H55" s="58"/>
      <c r="I55" s="58"/>
      <c r="J55" s="58"/>
      <c r="K55" s="58"/>
      <c r="L55" s="58"/>
      <c r="M55" s="954"/>
      <c r="N55" s="71"/>
      <c r="O55" s="71"/>
      <c r="P55" s="71"/>
      <c r="Q55" s="58"/>
      <c r="R55" s="58"/>
      <c r="S55" s="58"/>
      <c r="T55" s="58"/>
      <c r="U55" s="58"/>
      <c r="V55" s="58"/>
      <c r="W55" s="733"/>
      <c r="X55" s="58"/>
      <c r="Y55" s="935"/>
      <c r="Z55" s="927"/>
      <c r="AA55" s="58"/>
      <c r="AB55" s="58"/>
      <c r="AC55" s="18"/>
      <c r="AD55" s="18" t="s">
        <v>484</v>
      </c>
      <c r="AE55" s="18"/>
      <c r="AF55" s="18"/>
      <c r="AG55" s="154">
        <f>AG56+AG58+AG62+AG59+AG60+AG64</f>
        <v>3352.6</v>
      </c>
      <c r="AH55" s="154">
        <f>AH56+AH58+AH62+AH59+AH60+AH64</f>
        <v>3300.2</v>
      </c>
      <c r="AI55" s="154">
        <f>AI56+AI58+AI62+AI59+AI60</f>
        <v>0</v>
      </c>
      <c r="AJ55" s="154"/>
      <c r="AK55" s="154">
        <f>AK56+AK58+AK62+AK59+AK60+AK64</f>
        <v>2645.4</v>
      </c>
      <c r="AL55" s="154">
        <f>AL56+AL58+AL62+AL59+AL60+AL64</f>
        <v>2642.1</v>
      </c>
      <c r="AM55" s="154">
        <f>AM56+AM58+AM62+AM59+AM60</f>
        <v>0</v>
      </c>
      <c r="AN55" s="154"/>
      <c r="AO55" s="154">
        <f>AO56+AO58+AO62+AO59+AO60</f>
        <v>707.2</v>
      </c>
      <c r="AP55" s="154">
        <f>AP56+AP58+AP62+AP59+AP60</f>
        <v>658.1</v>
      </c>
      <c r="AQ55" s="154">
        <f>AQ56+AQ58+AQ62+AQ59+AQ60+AQ57+AQ61</f>
        <v>4105.7</v>
      </c>
      <c r="AR55" s="154">
        <f>AR56+AR58+AR62+AR59+AR60+AR57</f>
        <v>1085.2</v>
      </c>
      <c r="AS55" s="154">
        <f>AS56+AS58+AS62+AS59+AS60+AS57+AS61</f>
        <v>2340.6999999999998</v>
      </c>
      <c r="AT55" s="154">
        <f>AT56+AT58+AT62+AT59+AT60+AT57</f>
        <v>0</v>
      </c>
      <c r="AU55" s="154">
        <f>AU56+AU58+AU62+AU59+AU60+AU57+AU61</f>
        <v>679.8</v>
      </c>
      <c r="AV55" s="163">
        <f t="shared" ref="AV55:BE55" si="17">AV56+AV58+AV62+AV59+AV60</f>
        <v>90</v>
      </c>
      <c r="AW55" s="163">
        <f t="shared" si="17"/>
        <v>0</v>
      </c>
      <c r="AX55" s="163">
        <f t="shared" si="17"/>
        <v>0</v>
      </c>
      <c r="AY55" s="163">
        <f t="shared" si="17"/>
        <v>0</v>
      </c>
      <c r="AZ55" s="163">
        <f t="shared" si="17"/>
        <v>90</v>
      </c>
      <c r="BA55" s="154">
        <f t="shared" si="17"/>
        <v>61.7</v>
      </c>
      <c r="BB55" s="154">
        <f t="shared" si="17"/>
        <v>0</v>
      </c>
      <c r="BC55" s="154">
        <f t="shared" si="17"/>
        <v>0</v>
      </c>
      <c r="BD55" s="154">
        <f t="shared" si="17"/>
        <v>0</v>
      </c>
      <c r="BE55" s="154">
        <f t="shared" si="17"/>
        <v>61.7</v>
      </c>
      <c r="BF55" s="154">
        <f>BF56+BF58+BF62+BF59+BF60</f>
        <v>61.7</v>
      </c>
      <c r="BG55" s="154">
        <f>BG56+BG58+BG62+BG59+BG60</f>
        <v>0</v>
      </c>
      <c r="BH55" s="154">
        <f>BH56+BH58+BH62+BH59+BH60</f>
        <v>0</v>
      </c>
      <c r="BI55" s="154">
        <f>BI56+BI58+BI62+BI59+BI60</f>
        <v>0</v>
      </c>
      <c r="BJ55" s="154">
        <f>BJ56+BJ58+BJ62+BJ59+BJ60</f>
        <v>61.7</v>
      </c>
    </row>
    <row r="56" spans="1:62" ht="12.75" customHeight="1">
      <c r="A56" s="888"/>
      <c r="B56" s="902"/>
      <c r="C56" s="733"/>
      <c r="D56" s="58"/>
      <c r="E56" s="742"/>
      <c r="F56" s="58"/>
      <c r="G56" s="58"/>
      <c r="H56" s="58"/>
      <c r="I56" s="58"/>
      <c r="J56" s="58"/>
      <c r="K56" s="58"/>
      <c r="L56" s="58"/>
      <c r="M56" s="954"/>
      <c r="N56" s="59"/>
      <c r="O56" s="59"/>
      <c r="P56" s="58"/>
      <c r="Q56" s="58"/>
      <c r="R56" s="58"/>
      <c r="S56" s="58"/>
      <c r="T56" s="58"/>
      <c r="U56" s="58"/>
      <c r="V56" s="58"/>
      <c r="W56" s="733"/>
      <c r="X56" s="58"/>
      <c r="Y56" s="935"/>
      <c r="Z56" s="927"/>
      <c r="AA56" s="58"/>
      <c r="AB56" s="58"/>
      <c r="AC56" s="18"/>
      <c r="AD56" s="18" t="s">
        <v>484</v>
      </c>
      <c r="AE56" s="18" t="s">
        <v>466</v>
      </c>
      <c r="AF56" s="18">
        <v>240</v>
      </c>
      <c r="AG56" s="155">
        <f>AI56+AK56+AM56+AO56</f>
        <v>2135.6</v>
      </c>
      <c r="AH56" s="155">
        <f t="shared" si="14"/>
        <v>2088.6</v>
      </c>
      <c r="AI56" s="146"/>
      <c r="AJ56" s="146"/>
      <c r="AK56" s="146">
        <v>1886.7</v>
      </c>
      <c r="AL56" s="146">
        <v>1886.7</v>
      </c>
      <c r="AM56" s="146"/>
      <c r="AN56" s="146"/>
      <c r="AO56" s="146">
        <v>248.9</v>
      </c>
      <c r="AP56" s="155">
        <v>201.9</v>
      </c>
      <c r="AQ56" s="154">
        <f t="shared" si="15"/>
        <v>0</v>
      </c>
      <c r="AR56" s="154"/>
      <c r="AS56" s="154"/>
      <c r="AT56" s="154"/>
      <c r="AU56" s="148"/>
      <c r="AV56" s="163">
        <f t="shared" ref="AV56:AV81" si="18">AW56+AX56+AY56+AZ56</f>
        <v>0</v>
      </c>
      <c r="AW56" s="163"/>
      <c r="AX56" s="163"/>
      <c r="AY56" s="163"/>
      <c r="AZ56" s="147"/>
      <c r="BA56" s="154">
        <f>BB56+BC56+BD56+BE56</f>
        <v>0</v>
      </c>
      <c r="BB56" s="154"/>
      <c r="BC56" s="154"/>
      <c r="BD56" s="154"/>
      <c r="BE56" s="148"/>
      <c r="BF56" s="154">
        <f>BG56+BH56+BI56+BJ56</f>
        <v>0</v>
      </c>
      <c r="BG56" s="154"/>
      <c r="BH56" s="154"/>
      <c r="BI56" s="154"/>
      <c r="BJ56" s="148"/>
    </row>
    <row r="57" spans="1:62" ht="12" customHeight="1">
      <c r="A57" s="888"/>
      <c r="B57" s="902"/>
      <c r="C57" s="733"/>
      <c r="D57" s="58"/>
      <c r="E57" s="742"/>
      <c r="F57" s="58"/>
      <c r="G57" s="58"/>
      <c r="H57" s="58"/>
      <c r="I57" s="58"/>
      <c r="J57" s="58"/>
      <c r="K57" s="58"/>
      <c r="L57" s="58"/>
      <c r="M57" s="954"/>
      <c r="N57" s="59"/>
      <c r="O57" s="59"/>
      <c r="P57" s="58"/>
      <c r="Q57" s="58"/>
      <c r="R57" s="58"/>
      <c r="S57" s="58"/>
      <c r="T57" s="58"/>
      <c r="U57" s="58"/>
      <c r="V57" s="58"/>
      <c r="W57" s="733"/>
      <c r="X57" s="58"/>
      <c r="Y57" s="935"/>
      <c r="Z57" s="927"/>
      <c r="AA57" s="58"/>
      <c r="AB57" s="58"/>
      <c r="AC57" s="18"/>
      <c r="AD57" s="18" t="s">
        <v>484</v>
      </c>
      <c r="AE57" s="18" t="s">
        <v>111</v>
      </c>
      <c r="AF57" s="18">
        <v>240</v>
      </c>
      <c r="AG57" s="155"/>
      <c r="AH57" s="155">
        <f t="shared" si="14"/>
        <v>0</v>
      </c>
      <c r="AI57" s="146"/>
      <c r="AJ57" s="146"/>
      <c r="AK57" s="146"/>
      <c r="AL57" s="146"/>
      <c r="AM57" s="146"/>
      <c r="AN57" s="146"/>
      <c r="AO57" s="146"/>
      <c r="AP57" s="155"/>
      <c r="AQ57" s="154">
        <f t="shared" si="15"/>
        <v>1566</v>
      </c>
      <c r="AR57" s="154">
        <v>1085.2</v>
      </c>
      <c r="AS57" s="154">
        <v>11</v>
      </c>
      <c r="AT57" s="154"/>
      <c r="AU57" s="148">
        <v>469.8</v>
      </c>
      <c r="AV57" s="163"/>
      <c r="AW57" s="163"/>
      <c r="AX57" s="163"/>
      <c r="AY57" s="163"/>
      <c r="AZ57" s="147"/>
      <c r="BA57" s="154"/>
      <c r="BB57" s="154"/>
      <c r="BC57" s="154"/>
      <c r="BD57" s="154"/>
      <c r="BE57" s="148"/>
      <c r="BF57" s="154"/>
      <c r="BG57" s="154"/>
      <c r="BH57" s="154"/>
      <c r="BI57" s="154"/>
      <c r="BJ57" s="148"/>
    </row>
    <row r="58" spans="1:62" ht="12.75" customHeight="1">
      <c r="A58" s="888"/>
      <c r="B58" s="902"/>
      <c r="C58" s="733"/>
      <c r="D58" s="58"/>
      <c r="E58" s="742"/>
      <c r="F58" s="58"/>
      <c r="G58" s="58"/>
      <c r="H58" s="58"/>
      <c r="I58" s="58"/>
      <c r="J58" s="58"/>
      <c r="K58" s="58"/>
      <c r="L58" s="58"/>
      <c r="M58" s="954"/>
      <c r="N58" s="59"/>
      <c r="O58" s="59"/>
      <c r="P58" s="58"/>
      <c r="Q58" s="58"/>
      <c r="R58" s="58"/>
      <c r="S58" s="58"/>
      <c r="T58" s="58"/>
      <c r="U58" s="58"/>
      <c r="V58" s="58"/>
      <c r="W58" s="733"/>
      <c r="X58" s="58"/>
      <c r="Y58" s="935"/>
      <c r="Z58" s="927"/>
      <c r="AA58" s="58"/>
      <c r="AB58" s="58"/>
      <c r="AC58" s="18"/>
      <c r="AD58" s="18" t="s">
        <v>484</v>
      </c>
      <c r="AE58" s="18" t="s">
        <v>467</v>
      </c>
      <c r="AF58" s="18">
        <v>240</v>
      </c>
      <c r="AG58" s="155">
        <f>AI58+AK58+AM58+AO58</f>
        <v>231.29999999999998</v>
      </c>
      <c r="AH58" s="155">
        <f t="shared" si="14"/>
        <v>231.29999999999998</v>
      </c>
      <c r="AI58" s="146"/>
      <c r="AJ58" s="146"/>
      <c r="AK58" s="146">
        <v>138.69999999999999</v>
      </c>
      <c r="AL58" s="146">
        <v>138.69999999999999</v>
      </c>
      <c r="AM58" s="146"/>
      <c r="AN58" s="146"/>
      <c r="AO58" s="146">
        <v>92.6</v>
      </c>
      <c r="AP58" s="155">
        <v>92.6</v>
      </c>
      <c r="AQ58" s="154">
        <f t="shared" si="15"/>
        <v>0</v>
      </c>
      <c r="AR58" s="154"/>
      <c r="AS58" s="154"/>
      <c r="AT58" s="154"/>
      <c r="AU58" s="148"/>
      <c r="AV58" s="163">
        <f t="shared" si="18"/>
        <v>0</v>
      </c>
      <c r="AW58" s="163"/>
      <c r="AX58" s="163"/>
      <c r="AY58" s="163"/>
      <c r="AZ58" s="147"/>
      <c r="BA58" s="154">
        <f>BB58+BC58+BD58+BE58</f>
        <v>0</v>
      </c>
      <c r="BB58" s="154"/>
      <c r="BC58" s="154"/>
      <c r="BD58" s="154"/>
      <c r="BE58" s="148"/>
      <c r="BF58" s="154">
        <f>BG58+BH58+BI58+BJ58</f>
        <v>0</v>
      </c>
      <c r="BG58" s="154"/>
      <c r="BH58" s="154"/>
      <c r="BI58" s="154"/>
      <c r="BJ58" s="148"/>
    </row>
    <row r="59" spans="1:62" ht="12.75" customHeight="1">
      <c r="A59" s="888"/>
      <c r="B59" s="902"/>
      <c r="C59" s="733"/>
      <c r="D59" s="58"/>
      <c r="E59" s="743"/>
      <c r="F59" s="58"/>
      <c r="G59" s="58"/>
      <c r="H59" s="58"/>
      <c r="I59" s="58"/>
      <c r="J59" s="58"/>
      <c r="K59" s="58"/>
      <c r="L59" s="58"/>
      <c r="M59" s="954"/>
      <c r="N59" s="59"/>
      <c r="O59" s="59"/>
      <c r="P59" s="58"/>
      <c r="Q59" s="58"/>
      <c r="R59" s="58"/>
      <c r="S59" s="58"/>
      <c r="T59" s="58"/>
      <c r="U59" s="58"/>
      <c r="V59" s="58"/>
      <c r="W59" s="733"/>
      <c r="X59" s="58"/>
      <c r="Y59" s="697"/>
      <c r="Z59" s="927"/>
      <c r="AA59" s="58"/>
      <c r="AB59" s="58"/>
      <c r="AC59" s="18"/>
      <c r="AD59" s="18" t="s">
        <v>484</v>
      </c>
      <c r="AE59" s="18" t="s">
        <v>14</v>
      </c>
      <c r="AF59" s="18">
        <v>240</v>
      </c>
      <c r="AG59" s="155">
        <f>AI59+AK59+AM59+AO59</f>
        <v>175</v>
      </c>
      <c r="AH59" s="155">
        <f t="shared" si="14"/>
        <v>175</v>
      </c>
      <c r="AI59" s="146"/>
      <c r="AJ59" s="146"/>
      <c r="AK59" s="146"/>
      <c r="AL59" s="146">
        <v>0</v>
      </c>
      <c r="AM59" s="146"/>
      <c r="AN59" s="146"/>
      <c r="AO59" s="146">
        <v>175</v>
      </c>
      <c r="AP59" s="155">
        <v>175</v>
      </c>
      <c r="AQ59" s="154">
        <f t="shared" si="15"/>
        <v>150</v>
      </c>
      <c r="AR59" s="154"/>
      <c r="AS59" s="154"/>
      <c r="AT59" s="154"/>
      <c r="AU59" s="148">
        <v>150</v>
      </c>
      <c r="AV59" s="163">
        <f t="shared" si="18"/>
        <v>30</v>
      </c>
      <c r="AW59" s="163"/>
      <c r="AX59" s="163"/>
      <c r="AY59" s="163"/>
      <c r="AZ59" s="147">
        <v>30</v>
      </c>
      <c r="BA59" s="154">
        <f>BB59+BC59+BD59+BE59</f>
        <v>1.7</v>
      </c>
      <c r="BB59" s="154"/>
      <c r="BC59" s="154"/>
      <c r="BD59" s="154"/>
      <c r="BE59" s="148">
        <v>1.7</v>
      </c>
      <c r="BF59" s="154">
        <f>BG59+BH59+BI59+BJ59</f>
        <v>1.7</v>
      </c>
      <c r="BG59" s="154"/>
      <c r="BH59" s="154"/>
      <c r="BI59" s="154"/>
      <c r="BJ59" s="148">
        <v>1.7</v>
      </c>
    </row>
    <row r="60" spans="1:62" ht="12.75" customHeight="1">
      <c r="A60" s="888"/>
      <c r="B60" s="902"/>
      <c r="C60" s="733"/>
      <c r="D60" s="58"/>
      <c r="E60" s="58"/>
      <c r="F60" s="58"/>
      <c r="G60" s="58"/>
      <c r="H60" s="58"/>
      <c r="I60" s="58"/>
      <c r="J60" s="58"/>
      <c r="K60" s="58"/>
      <c r="L60" s="58"/>
      <c r="M60" s="954"/>
      <c r="N60" s="59"/>
      <c r="O60" s="59"/>
      <c r="P60" s="58"/>
      <c r="Q60" s="58"/>
      <c r="R60" s="58"/>
      <c r="S60" s="58"/>
      <c r="T60" s="58"/>
      <c r="U60" s="58"/>
      <c r="V60" s="58"/>
      <c r="W60" s="733"/>
      <c r="X60" s="58"/>
      <c r="Y60" s="179"/>
      <c r="Z60" s="927"/>
      <c r="AA60" s="58"/>
      <c r="AB60" s="58"/>
      <c r="AC60" s="18"/>
      <c r="AD60" s="18" t="s">
        <v>484</v>
      </c>
      <c r="AE60" s="18" t="s">
        <v>18</v>
      </c>
      <c r="AF60" s="18">
        <v>240</v>
      </c>
      <c r="AG60" s="155">
        <f>AI60+AK60+AM60+AO60</f>
        <v>190.7</v>
      </c>
      <c r="AH60" s="155">
        <f t="shared" si="14"/>
        <v>188.6</v>
      </c>
      <c r="AI60" s="146"/>
      <c r="AJ60" s="146"/>
      <c r="AK60" s="146"/>
      <c r="AL60" s="146"/>
      <c r="AM60" s="146"/>
      <c r="AN60" s="146"/>
      <c r="AO60" s="146">
        <v>190.7</v>
      </c>
      <c r="AP60" s="155">
        <v>188.6</v>
      </c>
      <c r="AQ60" s="154">
        <f t="shared" si="15"/>
        <v>60</v>
      </c>
      <c r="AR60" s="154"/>
      <c r="AS60" s="154"/>
      <c r="AT60" s="154"/>
      <c r="AU60" s="148">
        <v>60</v>
      </c>
      <c r="AV60" s="163">
        <f t="shared" si="18"/>
        <v>60</v>
      </c>
      <c r="AW60" s="163"/>
      <c r="AX60" s="163"/>
      <c r="AY60" s="163"/>
      <c r="AZ60" s="147">
        <v>60</v>
      </c>
      <c r="BA60" s="154">
        <f>BB60+BC60+BD60+BE60</f>
        <v>60</v>
      </c>
      <c r="BB60" s="154"/>
      <c r="BC60" s="154"/>
      <c r="BD60" s="154"/>
      <c r="BE60" s="148">
        <v>60</v>
      </c>
      <c r="BF60" s="154">
        <f>BG60+BH60+BI60+BJ60</f>
        <v>60</v>
      </c>
      <c r="BG60" s="154"/>
      <c r="BH60" s="154"/>
      <c r="BI60" s="154"/>
      <c r="BJ60" s="148">
        <v>60</v>
      </c>
    </row>
    <row r="61" spans="1:62" ht="12.75" customHeight="1">
      <c r="A61" s="888"/>
      <c r="B61" s="902"/>
      <c r="C61" s="733"/>
      <c r="D61" s="58"/>
      <c r="E61" s="58"/>
      <c r="F61" s="58"/>
      <c r="G61" s="58"/>
      <c r="H61" s="58"/>
      <c r="I61" s="58"/>
      <c r="J61" s="58"/>
      <c r="K61" s="58"/>
      <c r="L61" s="58"/>
      <c r="M61" s="954"/>
      <c r="N61" s="59"/>
      <c r="O61" s="59"/>
      <c r="P61" s="58"/>
      <c r="Q61" s="58"/>
      <c r="R61" s="58"/>
      <c r="S61" s="58"/>
      <c r="T61" s="58"/>
      <c r="U61" s="58"/>
      <c r="V61" s="58"/>
      <c r="W61" s="733"/>
      <c r="X61" s="58"/>
      <c r="Y61" s="179"/>
      <c r="Z61" s="927"/>
      <c r="AA61" s="58"/>
      <c r="AB61" s="58"/>
      <c r="AC61" s="18"/>
      <c r="AD61" s="18" t="s">
        <v>484</v>
      </c>
      <c r="AE61" s="18" t="s">
        <v>199</v>
      </c>
      <c r="AF61" s="18">
        <v>240</v>
      </c>
      <c r="AG61" s="155"/>
      <c r="AH61" s="155">
        <f t="shared" si="14"/>
        <v>0</v>
      </c>
      <c r="AI61" s="146"/>
      <c r="AJ61" s="146"/>
      <c r="AK61" s="146"/>
      <c r="AL61" s="146"/>
      <c r="AM61" s="146"/>
      <c r="AN61" s="146"/>
      <c r="AO61" s="146"/>
      <c r="AP61" s="155"/>
      <c r="AQ61" s="154">
        <f t="shared" si="15"/>
        <v>2329.6999999999998</v>
      </c>
      <c r="AR61" s="154"/>
      <c r="AS61" s="154">
        <v>2329.6999999999998</v>
      </c>
      <c r="AT61" s="154"/>
      <c r="AU61" s="148">
        <v>0</v>
      </c>
      <c r="AV61" s="163"/>
      <c r="AW61" s="163"/>
      <c r="AX61" s="163"/>
      <c r="AY61" s="163"/>
      <c r="AZ61" s="147"/>
      <c r="BA61" s="154"/>
      <c r="BB61" s="154"/>
      <c r="BC61" s="154"/>
      <c r="BD61" s="154"/>
      <c r="BE61" s="148"/>
      <c r="BF61" s="154"/>
      <c r="BG61" s="154"/>
      <c r="BH61" s="154"/>
      <c r="BI61" s="154"/>
      <c r="BJ61" s="148"/>
    </row>
    <row r="62" spans="1:62" ht="12.75" customHeight="1">
      <c r="A62" s="888"/>
      <c r="B62" s="902"/>
      <c r="C62" s="733"/>
      <c r="D62" s="58"/>
      <c r="E62" s="58"/>
      <c r="F62" s="58"/>
      <c r="G62" s="58"/>
      <c r="H62" s="58"/>
      <c r="I62" s="58"/>
      <c r="J62" s="58"/>
      <c r="K62" s="58"/>
      <c r="L62" s="58"/>
      <c r="M62" s="954"/>
      <c r="N62" s="59"/>
      <c r="O62" s="59"/>
      <c r="P62" s="58"/>
      <c r="Q62" s="58"/>
      <c r="R62" s="58"/>
      <c r="S62" s="58"/>
      <c r="T62" s="58"/>
      <c r="U62" s="58"/>
      <c r="V62" s="58"/>
      <c r="W62" s="733"/>
      <c r="X62" s="58"/>
      <c r="Y62" s="179"/>
      <c r="Z62" s="927"/>
      <c r="AA62" s="58"/>
      <c r="AB62" s="58"/>
      <c r="AC62" s="18"/>
      <c r="AD62" s="18" t="s">
        <v>484</v>
      </c>
      <c r="AE62" s="18" t="s">
        <v>447</v>
      </c>
      <c r="AF62" s="18">
        <v>240</v>
      </c>
      <c r="AG62" s="155">
        <f>AI62+AK62+AM62+AO62</f>
        <v>500</v>
      </c>
      <c r="AH62" s="155">
        <f t="shared" si="14"/>
        <v>496.7</v>
      </c>
      <c r="AI62" s="146"/>
      <c r="AJ62" s="146"/>
      <c r="AK62" s="146">
        <v>500</v>
      </c>
      <c r="AL62" s="146">
        <v>496.7</v>
      </c>
      <c r="AM62" s="146"/>
      <c r="AN62" s="146"/>
      <c r="AO62" s="146"/>
      <c r="AP62" s="155"/>
      <c r="AQ62" s="154">
        <f t="shared" si="15"/>
        <v>0</v>
      </c>
      <c r="AR62" s="154"/>
      <c r="AS62" s="154"/>
      <c r="AT62" s="154"/>
      <c r="AU62" s="148"/>
      <c r="AV62" s="163">
        <f t="shared" si="18"/>
        <v>0</v>
      </c>
      <c r="AW62" s="163"/>
      <c r="AX62" s="163"/>
      <c r="AY62" s="163"/>
      <c r="AZ62" s="147"/>
      <c r="BA62" s="154">
        <f t="shared" ref="BA62:BA77" si="19">BB62+BC62+BD62+BE62</f>
        <v>0</v>
      </c>
      <c r="BB62" s="154"/>
      <c r="BC62" s="154"/>
      <c r="BD62" s="154"/>
      <c r="BE62" s="148"/>
      <c r="BF62" s="154">
        <f t="shared" ref="BF62:BF77" si="20">BG62+BH62+BI62+BJ62</f>
        <v>0</v>
      </c>
      <c r="BG62" s="154"/>
      <c r="BH62" s="154"/>
      <c r="BI62" s="154"/>
      <c r="BJ62" s="148"/>
    </row>
    <row r="63" spans="1:62" ht="14.25" customHeight="1">
      <c r="A63" s="888"/>
      <c r="B63" s="902"/>
      <c r="C63" s="734"/>
      <c r="D63" s="58"/>
      <c r="E63" s="58"/>
      <c r="F63" s="58"/>
      <c r="G63" s="58"/>
      <c r="H63" s="58"/>
      <c r="I63" s="58"/>
      <c r="J63" s="58"/>
      <c r="K63" s="58"/>
      <c r="L63" s="58"/>
      <c r="M63" s="955"/>
      <c r="N63" s="59"/>
      <c r="O63" s="59"/>
      <c r="P63" s="58"/>
      <c r="Q63" s="58"/>
      <c r="R63" s="58"/>
      <c r="S63" s="58"/>
      <c r="T63" s="58"/>
      <c r="U63" s="58"/>
      <c r="V63" s="58"/>
      <c r="W63" s="734"/>
      <c r="X63" s="58"/>
      <c r="Y63" s="179"/>
      <c r="Z63" s="927"/>
      <c r="AA63" s="58"/>
      <c r="AB63" s="58"/>
      <c r="AC63" s="18"/>
      <c r="AD63" s="18"/>
      <c r="AE63" s="18"/>
      <c r="AF63" s="18"/>
      <c r="AG63" s="155"/>
      <c r="AH63" s="155">
        <f t="shared" si="14"/>
        <v>0</v>
      </c>
      <c r="AI63" s="146"/>
      <c r="AJ63" s="146"/>
      <c r="AK63" s="146"/>
      <c r="AL63" s="146"/>
      <c r="AM63" s="146"/>
      <c r="AN63" s="146"/>
      <c r="AO63" s="146"/>
      <c r="AP63" s="155"/>
      <c r="AQ63" s="154"/>
      <c r="AR63" s="154"/>
      <c r="AS63" s="154"/>
      <c r="AT63" s="154"/>
      <c r="AU63" s="148"/>
      <c r="AV63" s="163">
        <f t="shared" si="18"/>
        <v>90</v>
      </c>
      <c r="AW63" s="163"/>
      <c r="AX63" s="163"/>
      <c r="AY63" s="163"/>
      <c r="AZ63" s="147">
        <f>SUM(AZ56:AZ62)</f>
        <v>90</v>
      </c>
      <c r="BA63" s="154">
        <f t="shared" si="19"/>
        <v>61.7</v>
      </c>
      <c r="BB63" s="154"/>
      <c r="BC63" s="154"/>
      <c r="BD63" s="154"/>
      <c r="BE63" s="148">
        <f>SUM(BE56:BE62)</f>
        <v>61.7</v>
      </c>
      <c r="BF63" s="154">
        <f t="shared" si="20"/>
        <v>61.7</v>
      </c>
      <c r="BG63" s="154"/>
      <c r="BH63" s="154"/>
      <c r="BI63" s="154"/>
      <c r="BJ63" s="148">
        <f>SUM(BJ56:BJ62)</f>
        <v>61.7</v>
      </c>
    </row>
    <row r="64" spans="1:62" ht="18" customHeight="1">
      <c r="A64" s="888"/>
      <c r="B64" s="902"/>
      <c r="C64" s="65"/>
      <c r="D64" s="65"/>
      <c r="E64" s="65"/>
      <c r="F64" s="65"/>
      <c r="G64" s="65"/>
      <c r="H64" s="65"/>
      <c r="I64" s="65"/>
      <c r="J64" s="65"/>
      <c r="K64" s="65"/>
      <c r="L64" s="65"/>
      <c r="M64" s="63" t="s">
        <v>362</v>
      </c>
      <c r="N64" s="59" t="s">
        <v>284</v>
      </c>
      <c r="O64" s="59" t="s">
        <v>373</v>
      </c>
      <c r="P64" s="65" t="s">
        <v>426</v>
      </c>
      <c r="Q64" s="65"/>
      <c r="R64" s="65"/>
      <c r="S64" s="65"/>
      <c r="T64" s="65"/>
      <c r="U64" s="65"/>
      <c r="V64" s="65"/>
      <c r="W64" s="65"/>
      <c r="X64" s="65"/>
      <c r="Y64" s="65"/>
      <c r="Z64" s="72"/>
      <c r="AA64" s="72"/>
      <c r="AB64" s="72"/>
      <c r="AC64" s="12"/>
      <c r="AD64" s="12" t="s">
        <v>484</v>
      </c>
      <c r="AE64" s="12" t="s">
        <v>302</v>
      </c>
      <c r="AF64" s="12">
        <v>240</v>
      </c>
      <c r="AG64" s="155">
        <f t="shared" ref="AG64:AG81" si="21">AI64+AK64+AM64+AO64</f>
        <v>120</v>
      </c>
      <c r="AH64" s="155">
        <f t="shared" si="14"/>
        <v>120</v>
      </c>
      <c r="AI64" s="146"/>
      <c r="AJ64" s="146"/>
      <c r="AK64" s="146">
        <v>120</v>
      </c>
      <c r="AL64" s="146">
        <v>120</v>
      </c>
      <c r="AM64" s="146"/>
      <c r="AN64" s="146"/>
      <c r="AO64" s="146">
        <v>0</v>
      </c>
      <c r="AP64" s="155"/>
      <c r="AQ64" s="154">
        <f t="shared" si="15"/>
        <v>0</v>
      </c>
      <c r="AR64" s="119"/>
      <c r="AS64" s="119"/>
      <c r="AT64" s="119"/>
      <c r="AU64" s="119"/>
      <c r="AV64" s="163">
        <f t="shared" si="18"/>
        <v>0</v>
      </c>
      <c r="AW64" s="147"/>
      <c r="AX64" s="147"/>
      <c r="AY64" s="147"/>
      <c r="AZ64" s="147"/>
      <c r="BA64" s="154">
        <f t="shared" si="19"/>
        <v>0</v>
      </c>
      <c r="BB64" s="119"/>
      <c r="BC64" s="119"/>
      <c r="BD64" s="119"/>
      <c r="BE64" s="119"/>
      <c r="BF64" s="154">
        <f t="shared" si="20"/>
        <v>0</v>
      </c>
      <c r="BG64" s="119"/>
      <c r="BH64" s="119"/>
      <c r="BI64" s="119"/>
      <c r="BJ64" s="119"/>
    </row>
    <row r="65" spans="1:62" ht="0.75" hidden="1" customHeight="1">
      <c r="A65" s="888"/>
      <c r="B65" s="902"/>
      <c r="C65" s="65"/>
      <c r="D65" s="65"/>
      <c r="E65" s="65"/>
      <c r="F65" s="65"/>
      <c r="G65" s="65"/>
      <c r="H65" s="65"/>
      <c r="I65" s="65"/>
      <c r="J65" s="65"/>
      <c r="K65" s="65"/>
      <c r="L65" s="65"/>
      <c r="M65" s="65"/>
      <c r="N65" s="65"/>
      <c r="O65" s="65"/>
      <c r="P65" s="65"/>
      <c r="Q65" s="58"/>
      <c r="R65" s="58"/>
      <c r="S65" s="58"/>
      <c r="T65" s="58"/>
      <c r="U65" s="58"/>
      <c r="V65" s="58"/>
      <c r="W65" s="58"/>
      <c r="X65" s="65"/>
      <c r="Y65" s="65"/>
      <c r="Z65" s="65"/>
      <c r="AA65" s="65"/>
      <c r="AB65" s="65"/>
      <c r="AC65" s="12"/>
      <c r="AD65" s="12"/>
      <c r="AE65" s="12"/>
      <c r="AF65" s="12">
        <v>2240</v>
      </c>
      <c r="AG65" s="155">
        <f t="shared" si="21"/>
        <v>0</v>
      </c>
      <c r="AH65" s="155">
        <f t="shared" si="14"/>
        <v>0</v>
      </c>
      <c r="AI65" s="157"/>
      <c r="AJ65" s="157"/>
      <c r="AK65" s="157"/>
      <c r="AL65" s="157"/>
      <c r="AM65" s="157"/>
      <c r="AN65" s="157"/>
      <c r="AO65" s="158"/>
      <c r="AP65" s="158"/>
      <c r="AQ65" s="154">
        <f t="shared" si="15"/>
        <v>0</v>
      </c>
      <c r="AR65" s="159"/>
      <c r="AS65" s="159"/>
      <c r="AT65" s="159"/>
      <c r="AU65" s="159"/>
      <c r="AV65" s="163">
        <f t="shared" si="18"/>
        <v>0</v>
      </c>
      <c r="AW65" s="654"/>
      <c r="AX65" s="654"/>
      <c r="AY65" s="654"/>
      <c r="AZ65" s="654"/>
      <c r="BA65" s="154">
        <f t="shared" si="19"/>
        <v>0</v>
      </c>
      <c r="BB65" s="159"/>
      <c r="BC65" s="159"/>
      <c r="BD65" s="159"/>
      <c r="BE65" s="159"/>
      <c r="BF65" s="154">
        <f t="shared" si="20"/>
        <v>0</v>
      </c>
      <c r="BG65" s="159"/>
      <c r="BH65" s="159"/>
      <c r="BI65" s="159"/>
      <c r="BJ65" s="159"/>
    </row>
    <row r="66" spans="1:62" ht="17.25" hidden="1" customHeight="1">
      <c r="A66" s="889"/>
      <c r="B66" s="903"/>
      <c r="C66" s="57"/>
      <c r="D66" s="57"/>
      <c r="E66" s="57"/>
      <c r="F66" s="65"/>
      <c r="G66" s="65"/>
      <c r="H66" s="65"/>
      <c r="I66" s="65"/>
      <c r="J66" s="65"/>
      <c r="K66" s="65"/>
      <c r="L66" s="65"/>
      <c r="M66" s="73"/>
      <c r="N66" s="59"/>
      <c r="O66" s="59"/>
      <c r="P66" s="65"/>
      <c r="Q66" s="58"/>
      <c r="R66" s="58"/>
      <c r="S66" s="58"/>
      <c r="T66" s="58"/>
      <c r="U66" s="58"/>
      <c r="V66" s="58"/>
      <c r="W66" s="57"/>
      <c r="X66" s="57"/>
      <c r="Y66" s="57"/>
      <c r="Z66" s="72"/>
      <c r="AA66" s="72"/>
      <c r="AB66" s="72"/>
      <c r="AC66" s="12"/>
      <c r="AD66" s="12" t="s">
        <v>484</v>
      </c>
      <c r="AE66" s="18" t="s">
        <v>305</v>
      </c>
      <c r="AF66" s="18">
        <v>240</v>
      </c>
      <c r="AG66" s="155">
        <f t="shared" si="21"/>
        <v>0</v>
      </c>
      <c r="AH66" s="155">
        <f t="shared" si="14"/>
        <v>0</v>
      </c>
      <c r="AI66" s="146"/>
      <c r="AJ66" s="146"/>
      <c r="AK66" s="146"/>
      <c r="AL66" s="146"/>
      <c r="AM66" s="146"/>
      <c r="AN66" s="146"/>
      <c r="AO66" s="146"/>
      <c r="AP66" s="155"/>
      <c r="AQ66" s="154">
        <f t="shared" si="15"/>
        <v>0</v>
      </c>
      <c r="AR66" s="119"/>
      <c r="AS66" s="119"/>
      <c r="AT66" s="119"/>
      <c r="AU66" s="119"/>
      <c r="AV66" s="163">
        <f t="shared" si="18"/>
        <v>0</v>
      </c>
      <c r="AW66" s="147"/>
      <c r="AX66" s="147"/>
      <c r="AY66" s="147"/>
      <c r="AZ66" s="147"/>
      <c r="BA66" s="154">
        <f t="shared" si="19"/>
        <v>0</v>
      </c>
      <c r="BB66" s="119"/>
      <c r="BC66" s="119"/>
      <c r="BD66" s="119"/>
      <c r="BE66" s="119"/>
      <c r="BF66" s="154">
        <f t="shared" si="20"/>
        <v>0</v>
      </c>
      <c r="BG66" s="119"/>
      <c r="BH66" s="119"/>
      <c r="BI66" s="119"/>
      <c r="BJ66" s="119"/>
    </row>
    <row r="67" spans="1:62" s="40" customFormat="1" ht="120" customHeight="1">
      <c r="A67" s="116" t="s">
        <v>497</v>
      </c>
      <c r="B67" s="33">
        <v>6600</v>
      </c>
      <c r="C67" s="74" t="s">
        <v>234</v>
      </c>
      <c r="D67" s="75" t="s">
        <v>234</v>
      </c>
      <c r="E67" s="75" t="s">
        <v>234</v>
      </c>
      <c r="F67" s="75" t="s">
        <v>234</v>
      </c>
      <c r="G67" s="75" t="s">
        <v>234</v>
      </c>
      <c r="H67" s="75" t="s">
        <v>234</v>
      </c>
      <c r="I67" s="75" t="s">
        <v>234</v>
      </c>
      <c r="J67" s="75" t="s">
        <v>234</v>
      </c>
      <c r="K67" s="75" t="s">
        <v>234</v>
      </c>
      <c r="L67" s="75" t="s">
        <v>234</v>
      </c>
      <c r="M67" s="75" t="s">
        <v>234</v>
      </c>
      <c r="N67" s="75" t="s">
        <v>234</v>
      </c>
      <c r="O67" s="75" t="s">
        <v>234</v>
      </c>
      <c r="P67" s="75" t="s">
        <v>234</v>
      </c>
      <c r="Q67" s="76" t="s">
        <v>234</v>
      </c>
      <c r="R67" s="76" t="s">
        <v>234</v>
      </c>
      <c r="S67" s="76" t="s">
        <v>234</v>
      </c>
      <c r="T67" s="76" t="s">
        <v>234</v>
      </c>
      <c r="U67" s="76" t="s">
        <v>234</v>
      </c>
      <c r="V67" s="76" t="s">
        <v>234</v>
      </c>
      <c r="W67" s="76" t="s">
        <v>234</v>
      </c>
      <c r="X67" s="75" t="s">
        <v>234</v>
      </c>
      <c r="Y67" s="75" t="s">
        <v>234</v>
      </c>
      <c r="Z67" s="75" t="s">
        <v>234</v>
      </c>
      <c r="AA67" s="75" t="s">
        <v>234</v>
      </c>
      <c r="AB67" s="75" t="s">
        <v>234</v>
      </c>
      <c r="AC67" s="38" t="s">
        <v>234</v>
      </c>
      <c r="AD67" s="38" t="s">
        <v>234</v>
      </c>
      <c r="AE67" s="38"/>
      <c r="AF67" s="38"/>
      <c r="AG67" s="161">
        <f t="shared" si="21"/>
        <v>2293.6</v>
      </c>
      <c r="AH67" s="161">
        <f>AJ67+AL67+AN67+AP67</f>
        <v>1220.1999999999998</v>
      </c>
      <c r="AI67" s="150">
        <f>AI70+AI78+AI97+AI98+AI100+AI73+AI74+AI96+AI95</f>
        <v>0</v>
      </c>
      <c r="AJ67" s="150"/>
      <c r="AK67" s="150">
        <f>AK70+AK78+AK97+AK98+AK100+AK73+AK74+AK96+AK95+AK71</f>
        <v>1743.4</v>
      </c>
      <c r="AL67" s="150">
        <f>AL70+AL78+AL97+AL98+AL100+AL73+AL74+AL96+AL95+AL71</f>
        <v>856.3</v>
      </c>
      <c r="AM67" s="150">
        <f>AM70+AM78+AM97+AM98+AM100+AM73+AM74+AM96+AM95</f>
        <v>0</v>
      </c>
      <c r="AN67" s="150"/>
      <c r="AO67" s="150">
        <f>AO70+AO78+AO97+AO98+AO100+AO73+AO74+AO96+AO95+AO101+AO71</f>
        <v>550.19999999999993</v>
      </c>
      <c r="AP67" s="150">
        <f>AP70+AP78+AP97+AP98+AP100+AP73+AP74+AP96+AP95+AP101+AP71</f>
        <v>363.9</v>
      </c>
      <c r="AQ67" s="160">
        <f>AR67+AS67+AT67+AU67</f>
        <v>1638.5</v>
      </c>
      <c r="AR67" s="149">
        <f>AR70+AR78+AR97+AR98+AR100+AR73+AR74+AR96+AR95</f>
        <v>0</v>
      </c>
      <c r="AS67" s="149">
        <f>AS70+AS78+AS97+AS98+AS100+AS73+AS74+AS96+AS95</f>
        <v>866.09999999999991</v>
      </c>
      <c r="AT67" s="149">
        <f>AT70+AT78+AT97+AT98+AT100+AT73+AT74+AT96+AT95</f>
        <v>0</v>
      </c>
      <c r="AU67" s="149">
        <f>AU70+AU78+AU97+AU98+AU100+AU73+AU74+AU96+AU95+AU101+AU72</f>
        <v>772.4</v>
      </c>
      <c r="AV67" s="655">
        <f t="shared" si="18"/>
        <v>1151</v>
      </c>
      <c r="AW67" s="656">
        <f>AW70+AW78+AW97+AW98+AW100+AW73+AW74+AW96+AW95</f>
        <v>0</v>
      </c>
      <c r="AX67" s="656">
        <f>AX70+AX78+AX97+AX98+AX100+AX73+AX74+AX96+AX95</f>
        <v>585.79999999999995</v>
      </c>
      <c r="AY67" s="656">
        <f>AY70+AY78+AY97+AY98+AY100+AY73+AY74+AY96+AY95</f>
        <v>0</v>
      </c>
      <c r="AZ67" s="656">
        <f>AZ70+AZ78+AZ97+AZ98+AZ100+AZ73+AZ74+AZ96+AZ95+AZ101</f>
        <v>565.20000000000005</v>
      </c>
      <c r="BA67" s="160">
        <f t="shared" si="19"/>
        <v>1208.5</v>
      </c>
      <c r="BB67" s="149">
        <f>BB70+BB78+BB97+BB98+BB100+BB73+BB74+BB96+BB95</f>
        <v>0</v>
      </c>
      <c r="BC67" s="149">
        <f>BC70+BC78+BC97+BC98+BC100+BC73+BC74+BC96+BC95</f>
        <v>585.70000000000005</v>
      </c>
      <c r="BD67" s="149">
        <f>BD70+BD78+BD97+BD98+BD100+BD73+BD74+BD96+BD95</f>
        <v>0</v>
      </c>
      <c r="BE67" s="149">
        <f>BE70+BE78+BE97+BE98+BE100+BE73+BE74+BE96+BE95+BE101</f>
        <v>622.79999999999995</v>
      </c>
      <c r="BF67" s="160">
        <f t="shared" si="20"/>
        <v>1208.5</v>
      </c>
      <c r="BG67" s="149">
        <f>BG70+BG78+BG97+BG98+BG100+BG73+BG74+BG96+BG95</f>
        <v>0</v>
      </c>
      <c r="BH67" s="149">
        <f>BH70+BH78+BH97+BH98+BH100+BH73+BH74+BH96+BH95</f>
        <v>585.70000000000005</v>
      </c>
      <c r="BI67" s="149">
        <f>BI70+BI78+BI97+BI98+BI100+BI73+BI74+BI96+BI95</f>
        <v>0</v>
      </c>
      <c r="BJ67" s="149">
        <f>BJ70+BJ78+BJ97+BJ98+BJ100+BJ73+BJ74+BJ96+BJ95+BJ101</f>
        <v>622.79999999999995</v>
      </c>
    </row>
    <row r="68" spans="1:62" ht="9.75" hidden="1" customHeight="1">
      <c r="A68" s="112" t="s">
        <v>415</v>
      </c>
      <c r="B68" s="15"/>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16"/>
      <c r="AD68" s="16"/>
      <c r="AE68" s="16"/>
      <c r="AF68" s="16"/>
      <c r="AG68" s="155">
        <f t="shared" si="21"/>
        <v>0</v>
      </c>
      <c r="AH68" s="155">
        <f t="shared" si="14"/>
        <v>0</v>
      </c>
      <c r="AI68" s="152"/>
      <c r="AJ68" s="152"/>
      <c r="AK68" s="152"/>
      <c r="AL68" s="152"/>
      <c r="AM68" s="152"/>
      <c r="AN68" s="152"/>
      <c r="AO68" s="152"/>
      <c r="AP68" s="158"/>
      <c r="AQ68" s="154">
        <f t="shared" si="15"/>
        <v>0</v>
      </c>
      <c r="AR68" s="151"/>
      <c r="AS68" s="151"/>
      <c r="AT68" s="151"/>
      <c r="AU68" s="151"/>
      <c r="AV68" s="163">
        <f t="shared" si="18"/>
        <v>0</v>
      </c>
      <c r="AW68" s="653"/>
      <c r="AX68" s="653"/>
      <c r="AY68" s="653"/>
      <c r="AZ68" s="653"/>
      <c r="BA68" s="154">
        <f t="shared" si="19"/>
        <v>0</v>
      </c>
      <c r="BB68" s="151"/>
      <c r="BC68" s="151"/>
      <c r="BD68" s="151"/>
      <c r="BE68" s="151"/>
      <c r="BF68" s="154">
        <f t="shared" si="20"/>
        <v>0</v>
      </c>
      <c r="BG68" s="151"/>
      <c r="BH68" s="151"/>
      <c r="BI68" s="151"/>
      <c r="BJ68" s="151"/>
    </row>
    <row r="69" spans="1:62" ht="22.5" hidden="1" customHeight="1">
      <c r="A69" s="113" t="s">
        <v>416</v>
      </c>
      <c r="B69" s="17"/>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18"/>
      <c r="AD69" s="18"/>
      <c r="AE69" s="18"/>
      <c r="AF69" s="18"/>
      <c r="AG69" s="155">
        <f t="shared" si="21"/>
        <v>0</v>
      </c>
      <c r="AH69" s="155">
        <f t="shared" si="14"/>
        <v>0</v>
      </c>
      <c r="AI69" s="155"/>
      <c r="AJ69" s="155"/>
      <c r="AK69" s="155"/>
      <c r="AL69" s="155"/>
      <c r="AM69" s="155"/>
      <c r="AN69" s="155"/>
      <c r="AO69" s="155"/>
      <c r="AP69" s="155"/>
      <c r="AQ69" s="154">
        <f t="shared" si="15"/>
        <v>0</v>
      </c>
      <c r="AR69" s="154"/>
      <c r="AS69" s="154"/>
      <c r="AT69" s="154"/>
      <c r="AU69" s="154"/>
      <c r="AV69" s="163">
        <f t="shared" si="18"/>
        <v>0</v>
      </c>
      <c r="AW69" s="163"/>
      <c r="AX69" s="163"/>
      <c r="AY69" s="163"/>
      <c r="AZ69" s="163"/>
      <c r="BA69" s="154">
        <f t="shared" si="19"/>
        <v>0</v>
      </c>
      <c r="BB69" s="154"/>
      <c r="BC69" s="154"/>
      <c r="BD69" s="154"/>
      <c r="BE69" s="154"/>
      <c r="BF69" s="154">
        <f t="shared" si="20"/>
        <v>0</v>
      </c>
      <c r="BG69" s="154"/>
      <c r="BH69" s="154"/>
      <c r="BI69" s="154"/>
      <c r="BJ69" s="154"/>
    </row>
    <row r="70" spans="1:62" ht="19.5" customHeight="1">
      <c r="A70" s="895" t="s">
        <v>423</v>
      </c>
      <c r="B70" s="900">
        <v>6601</v>
      </c>
      <c r="C70" s="909" t="s">
        <v>452</v>
      </c>
      <c r="D70" s="909" t="s">
        <v>241</v>
      </c>
      <c r="E70" s="909" t="s">
        <v>453</v>
      </c>
      <c r="F70" s="65"/>
      <c r="G70" s="65"/>
      <c r="H70" s="65"/>
      <c r="I70" s="65"/>
      <c r="J70" s="65"/>
      <c r="K70" s="65"/>
      <c r="L70" s="65"/>
      <c r="M70" s="63" t="s">
        <v>374</v>
      </c>
      <c r="N70" s="59" t="s">
        <v>284</v>
      </c>
      <c r="O70" s="59" t="s">
        <v>373</v>
      </c>
      <c r="P70" s="65" t="s">
        <v>424</v>
      </c>
      <c r="Q70" s="65"/>
      <c r="R70" s="65"/>
      <c r="S70" s="65"/>
      <c r="T70" s="65"/>
      <c r="U70" s="65"/>
      <c r="V70" s="65"/>
      <c r="W70" s="909" t="s">
        <v>357</v>
      </c>
      <c r="X70" s="909" t="s">
        <v>238</v>
      </c>
      <c r="Y70" s="909" t="s">
        <v>358</v>
      </c>
      <c r="Z70" s="69" t="s">
        <v>417</v>
      </c>
      <c r="AA70" s="70" t="s">
        <v>284</v>
      </c>
      <c r="AB70" s="70" t="s">
        <v>368</v>
      </c>
      <c r="AC70" s="18"/>
      <c r="AD70" s="18" t="s">
        <v>488</v>
      </c>
      <c r="AE70" s="18" t="s">
        <v>41</v>
      </c>
      <c r="AF70" s="18">
        <v>240</v>
      </c>
      <c r="AG70" s="155">
        <f t="shared" si="21"/>
        <v>945</v>
      </c>
      <c r="AH70" s="155">
        <f t="shared" si="14"/>
        <v>0</v>
      </c>
      <c r="AI70" s="155"/>
      <c r="AJ70" s="155"/>
      <c r="AK70" s="155">
        <v>887.1</v>
      </c>
      <c r="AL70" s="155">
        <v>0</v>
      </c>
      <c r="AM70" s="155"/>
      <c r="AN70" s="155"/>
      <c r="AO70" s="155">
        <v>57.9</v>
      </c>
      <c r="AP70" s="155"/>
      <c r="AQ70" s="154">
        <f t="shared" si="15"/>
        <v>100</v>
      </c>
      <c r="AR70" s="154"/>
      <c r="AS70" s="154"/>
      <c r="AT70" s="154"/>
      <c r="AU70" s="154">
        <v>100</v>
      </c>
      <c r="AV70" s="163">
        <f t="shared" si="18"/>
        <v>100</v>
      </c>
      <c r="AW70" s="163"/>
      <c r="AX70" s="163"/>
      <c r="AY70" s="163"/>
      <c r="AZ70" s="163">
        <v>100</v>
      </c>
      <c r="BA70" s="154">
        <f t="shared" si="19"/>
        <v>100</v>
      </c>
      <c r="BB70" s="154"/>
      <c r="BC70" s="154"/>
      <c r="BD70" s="154"/>
      <c r="BE70" s="154">
        <v>100</v>
      </c>
      <c r="BF70" s="154">
        <f t="shared" si="20"/>
        <v>100</v>
      </c>
      <c r="BG70" s="154"/>
      <c r="BH70" s="154"/>
      <c r="BI70" s="154"/>
      <c r="BJ70" s="154">
        <v>100</v>
      </c>
    </row>
    <row r="71" spans="1:62" ht="15" customHeight="1">
      <c r="A71" s="896"/>
      <c r="B71" s="900"/>
      <c r="C71" s="909"/>
      <c r="D71" s="909"/>
      <c r="E71" s="909"/>
      <c r="F71" s="65"/>
      <c r="G71" s="65"/>
      <c r="H71" s="65"/>
      <c r="I71" s="65"/>
      <c r="J71" s="65"/>
      <c r="K71" s="65"/>
      <c r="L71" s="65"/>
      <c r="M71" s="63"/>
      <c r="N71" s="59"/>
      <c r="O71" s="59"/>
      <c r="P71" s="65"/>
      <c r="Q71" s="65"/>
      <c r="R71" s="65"/>
      <c r="S71" s="65"/>
      <c r="T71" s="65"/>
      <c r="U71" s="65"/>
      <c r="V71" s="65"/>
      <c r="W71" s="909"/>
      <c r="X71" s="909"/>
      <c r="Y71" s="909"/>
      <c r="Z71" s="69"/>
      <c r="AA71" s="70"/>
      <c r="AB71" s="70"/>
      <c r="AC71" s="18"/>
      <c r="AD71" s="18" t="s">
        <v>488</v>
      </c>
      <c r="AE71" s="18" t="s">
        <v>223</v>
      </c>
      <c r="AF71" s="18">
        <v>240</v>
      </c>
      <c r="AG71" s="155">
        <f t="shared" si="21"/>
        <v>50</v>
      </c>
      <c r="AH71" s="155">
        <f t="shared" si="14"/>
        <v>50</v>
      </c>
      <c r="AI71" s="155"/>
      <c r="AJ71" s="155"/>
      <c r="AK71" s="155">
        <v>50</v>
      </c>
      <c r="AL71" s="155">
        <v>50</v>
      </c>
      <c r="AM71" s="155"/>
      <c r="AN71" s="155"/>
      <c r="AO71" s="155">
        <v>0</v>
      </c>
      <c r="AP71" s="155"/>
      <c r="AQ71" s="154">
        <f t="shared" si="15"/>
        <v>0</v>
      </c>
      <c r="AR71" s="154"/>
      <c r="AS71" s="154"/>
      <c r="AT71" s="154"/>
      <c r="AU71" s="154"/>
      <c r="AV71" s="163">
        <f t="shared" si="18"/>
        <v>0</v>
      </c>
      <c r="AW71" s="163"/>
      <c r="AX71" s="163"/>
      <c r="AY71" s="163"/>
      <c r="AZ71" s="163"/>
      <c r="BA71" s="154">
        <f t="shared" si="19"/>
        <v>0</v>
      </c>
      <c r="BB71" s="154"/>
      <c r="BC71" s="154"/>
      <c r="BD71" s="154"/>
      <c r="BE71" s="154"/>
      <c r="BF71" s="154">
        <f t="shared" si="20"/>
        <v>0</v>
      </c>
      <c r="BG71" s="154"/>
      <c r="BH71" s="154"/>
      <c r="BI71" s="154"/>
      <c r="BJ71" s="154"/>
    </row>
    <row r="72" spans="1:62" ht="16.5" customHeight="1">
      <c r="A72" s="896"/>
      <c r="B72" s="900"/>
      <c r="C72" s="909"/>
      <c r="D72" s="909"/>
      <c r="E72" s="909"/>
      <c r="F72" s="65"/>
      <c r="G72" s="65"/>
      <c r="H72" s="65"/>
      <c r="I72" s="65"/>
      <c r="J72" s="65"/>
      <c r="K72" s="65"/>
      <c r="L72" s="65"/>
      <c r="M72" s="63"/>
      <c r="N72" s="59"/>
      <c r="O72" s="59"/>
      <c r="P72" s="65"/>
      <c r="Q72" s="65"/>
      <c r="R72" s="65"/>
      <c r="S72" s="65"/>
      <c r="T72" s="65"/>
      <c r="U72" s="65"/>
      <c r="V72" s="65"/>
      <c r="W72" s="909"/>
      <c r="X72" s="909"/>
      <c r="Y72" s="909"/>
      <c r="Z72" s="69"/>
      <c r="AA72" s="70"/>
      <c r="AB72" s="70"/>
      <c r="AC72" s="18"/>
      <c r="AD72" s="18" t="s">
        <v>488</v>
      </c>
      <c r="AE72" s="18" t="s">
        <v>200</v>
      </c>
      <c r="AF72" s="18">
        <v>240</v>
      </c>
      <c r="AG72" s="155">
        <f t="shared" si="21"/>
        <v>0</v>
      </c>
      <c r="AH72" s="155">
        <f t="shared" si="14"/>
        <v>0</v>
      </c>
      <c r="AI72" s="155"/>
      <c r="AJ72" s="155"/>
      <c r="AK72" s="155"/>
      <c r="AL72" s="155"/>
      <c r="AM72" s="155"/>
      <c r="AN72" s="155"/>
      <c r="AO72" s="155"/>
      <c r="AP72" s="155"/>
      <c r="AQ72" s="154">
        <f t="shared" si="15"/>
        <v>0</v>
      </c>
      <c r="AR72" s="154"/>
      <c r="AS72" s="154"/>
      <c r="AT72" s="154"/>
      <c r="AU72" s="154">
        <v>0</v>
      </c>
      <c r="AV72" s="163">
        <f t="shared" si="18"/>
        <v>0</v>
      </c>
      <c r="AW72" s="163"/>
      <c r="AX72" s="163"/>
      <c r="AY72" s="163"/>
      <c r="AZ72" s="163"/>
      <c r="BA72" s="154">
        <f t="shared" si="19"/>
        <v>0</v>
      </c>
      <c r="BB72" s="154"/>
      <c r="BC72" s="154"/>
      <c r="BD72" s="154"/>
      <c r="BE72" s="154"/>
      <c r="BF72" s="154">
        <f t="shared" si="20"/>
        <v>0</v>
      </c>
      <c r="BG72" s="154"/>
      <c r="BH72" s="154"/>
      <c r="BI72" s="154"/>
      <c r="BJ72" s="154"/>
    </row>
    <row r="73" spans="1:62" ht="12.75" hidden="1" customHeight="1">
      <c r="A73" s="896"/>
      <c r="B73" s="900"/>
      <c r="C73" s="909"/>
      <c r="D73" s="909"/>
      <c r="E73" s="909"/>
      <c r="F73" s="65"/>
      <c r="G73" s="65"/>
      <c r="H73" s="65"/>
      <c r="I73" s="65"/>
      <c r="J73" s="65"/>
      <c r="K73" s="65"/>
      <c r="L73" s="65"/>
      <c r="M73" s="63" t="s">
        <v>372</v>
      </c>
      <c r="N73" s="59" t="s">
        <v>284</v>
      </c>
      <c r="O73" s="59" t="s">
        <v>373</v>
      </c>
      <c r="P73" s="65">
        <v>29</v>
      </c>
      <c r="Q73" s="65"/>
      <c r="R73" s="65"/>
      <c r="S73" s="65"/>
      <c r="T73" s="65"/>
      <c r="U73" s="65"/>
      <c r="V73" s="65"/>
      <c r="W73" s="909"/>
      <c r="X73" s="909"/>
      <c r="Y73" s="909"/>
      <c r="Z73" s="62" t="s">
        <v>499</v>
      </c>
      <c r="AA73" s="62" t="s">
        <v>284</v>
      </c>
      <c r="AB73" s="62" t="s">
        <v>368</v>
      </c>
      <c r="AC73" s="18"/>
      <c r="AD73" s="18" t="s">
        <v>488</v>
      </c>
      <c r="AE73" s="18"/>
      <c r="AF73" s="18"/>
      <c r="AG73" s="155">
        <f t="shared" si="21"/>
        <v>0</v>
      </c>
      <c r="AH73" s="155">
        <f t="shared" si="14"/>
        <v>0</v>
      </c>
      <c r="AI73" s="155"/>
      <c r="AJ73" s="155"/>
      <c r="AK73" s="155"/>
      <c r="AL73" s="155"/>
      <c r="AM73" s="155"/>
      <c r="AN73" s="155"/>
      <c r="AO73" s="155"/>
      <c r="AP73" s="155"/>
      <c r="AQ73" s="154">
        <f t="shared" si="15"/>
        <v>0</v>
      </c>
      <c r="AR73" s="154"/>
      <c r="AS73" s="154"/>
      <c r="AT73" s="154"/>
      <c r="AU73" s="154"/>
      <c r="AV73" s="163">
        <f t="shared" si="18"/>
        <v>0</v>
      </c>
      <c r="AW73" s="163"/>
      <c r="AX73" s="163"/>
      <c r="AY73" s="163"/>
      <c r="AZ73" s="163"/>
      <c r="BA73" s="154">
        <f t="shared" si="19"/>
        <v>0</v>
      </c>
      <c r="BB73" s="154"/>
      <c r="BC73" s="154"/>
      <c r="BD73" s="154"/>
      <c r="BE73" s="154"/>
      <c r="BF73" s="154">
        <f t="shared" si="20"/>
        <v>0</v>
      </c>
      <c r="BG73" s="154"/>
      <c r="BH73" s="154"/>
      <c r="BI73" s="154"/>
      <c r="BJ73" s="154"/>
    </row>
    <row r="74" spans="1:62" ht="15.75" hidden="1" customHeight="1">
      <c r="A74" s="896"/>
      <c r="B74" s="900"/>
      <c r="C74" s="909"/>
      <c r="D74" s="909"/>
      <c r="E74" s="909"/>
      <c r="F74" s="65"/>
      <c r="G74" s="65"/>
      <c r="H74" s="65"/>
      <c r="I74" s="65"/>
      <c r="J74" s="65"/>
      <c r="K74" s="65"/>
      <c r="L74" s="65"/>
      <c r="M74" s="934" t="s">
        <v>454</v>
      </c>
      <c r="N74" s="59" t="s">
        <v>284</v>
      </c>
      <c r="O74" s="59" t="s">
        <v>373</v>
      </c>
      <c r="P74" s="65">
        <v>10</v>
      </c>
      <c r="Q74" s="65"/>
      <c r="R74" s="65"/>
      <c r="S74" s="65"/>
      <c r="T74" s="65"/>
      <c r="U74" s="65"/>
      <c r="V74" s="65"/>
      <c r="W74" s="909"/>
      <c r="X74" s="909"/>
      <c r="Y74" s="909"/>
      <c r="Z74" s="65"/>
      <c r="AA74" s="65"/>
      <c r="AB74" s="65"/>
      <c r="AC74" s="18"/>
      <c r="AD74" s="18" t="s">
        <v>442</v>
      </c>
      <c r="AE74" s="18"/>
      <c r="AF74" s="18"/>
      <c r="AG74" s="155">
        <f t="shared" si="21"/>
        <v>0</v>
      </c>
      <c r="AH74" s="155">
        <f t="shared" si="14"/>
        <v>0</v>
      </c>
      <c r="AI74" s="155"/>
      <c r="AJ74" s="155"/>
      <c r="AK74" s="155"/>
      <c r="AL74" s="155"/>
      <c r="AM74" s="155"/>
      <c r="AN74" s="155"/>
      <c r="AO74" s="155"/>
      <c r="AP74" s="155"/>
      <c r="AQ74" s="154">
        <f t="shared" si="15"/>
        <v>0</v>
      </c>
      <c r="AR74" s="154"/>
      <c r="AS74" s="154"/>
      <c r="AT74" s="154"/>
      <c r="AU74" s="154"/>
      <c r="AV74" s="163">
        <f t="shared" si="18"/>
        <v>0</v>
      </c>
      <c r="AW74" s="163"/>
      <c r="AX74" s="163"/>
      <c r="AY74" s="163"/>
      <c r="AZ74" s="163"/>
      <c r="BA74" s="154">
        <f t="shared" si="19"/>
        <v>0</v>
      </c>
      <c r="BB74" s="154"/>
      <c r="BC74" s="154"/>
      <c r="BD74" s="154"/>
      <c r="BE74" s="154"/>
      <c r="BF74" s="154">
        <f t="shared" si="20"/>
        <v>0</v>
      </c>
      <c r="BG74" s="154"/>
      <c r="BH74" s="154"/>
      <c r="BI74" s="154"/>
      <c r="BJ74" s="154"/>
    </row>
    <row r="75" spans="1:62" ht="31.5" customHeight="1">
      <c r="A75" s="896"/>
      <c r="B75" s="900"/>
      <c r="C75" s="909"/>
      <c r="D75" s="909"/>
      <c r="E75" s="909"/>
      <c r="F75" s="65"/>
      <c r="G75" s="65"/>
      <c r="H75" s="65"/>
      <c r="I75" s="65"/>
      <c r="J75" s="65"/>
      <c r="K75" s="65"/>
      <c r="L75" s="65"/>
      <c r="M75" s="934"/>
      <c r="N75" s="59"/>
      <c r="O75" s="59"/>
      <c r="P75" s="65"/>
      <c r="Q75" s="65"/>
      <c r="R75" s="65"/>
      <c r="S75" s="65"/>
      <c r="T75" s="65"/>
      <c r="U75" s="65"/>
      <c r="V75" s="65"/>
      <c r="W75" s="909"/>
      <c r="X75" s="909"/>
      <c r="Y75" s="909"/>
      <c r="Z75" s="58"/>
      <c r="AA75" s="58"/>
      <c r="AB75" s="58"/>
      <c r="AC75" s="18"/>
      <c r="AD75" s="18" t="s">
        <v>442</v>
      </c>
      <c r="AE75" s="18" t="s">
        <v>41</v>
      </c>
      <c r="AF75" s="18">
        <v>240</v>
      </c>
      <c r="AG75" s="155">
        <f t="shared" si="21"/>
        <v>0</v>
      </c>
      <c r="AH75" s="155">
        <f t="shared" si="14"/>
        <v>0</v>
      </c>
      <c r="AI75" s="155"/>
      <c r="AJ75" s="155"/>
      <c r="AK75" s="155"/>
      <c r="AL75" s="155"/>
      <c r="AM75" s="155"/>
      <c r="AN75" s="155"/>
      <c r="AO75" s="155"/>
      <c r="AP75" s="155"/>
      <c r="AQ75" s="154">
        <f t="shared" si="15"/>
        <v>0</v>
      </c>
      <c r="AR75" s="154"/>
      <c r="AS75" s="154"/>
      <c r="AT75" s="154"/>
      <c r="AU75" s="154"/>
      <c r="AV75" s="163">
        <f t="shared" si="18"/>
        <v>0</v>
      </c>
      <c r="AW75" s="163"/>
      <c r="AX75" s="163"/>
      <c r="AY75" s="163"/>
      <c r="AZ75" s="163"/>
      <c r="BA75" s="154">
        <f t="shared" si="19"/>
        <v>0</v>
      </c>
      <c r="BB75" s="154"/>
      <c r="BC75" s="154"/>
      <c r="BD75" s="154"/>
      <c r="BE75" s="154"/>
      <c r="BF75" s="154">
        <f t="shared" si="20"/>
        <v>0</v>
      </c>
      <c r="BG75" s="154"/>
      <c r="BH75" s="154"/>
      <c r="BI75" s="154"/>
      <c r="BJ75" s="154"/>
    </row>
    <row r="76" spans="1:62" ht="20.25" hidden="1" customHeight="1">
      <c r="A76" s="896"/>
      <c r="B76" s="900"/>
      <c r="C76" s="909"/>
      <c r="D76" s="909"/>
      <c r="E76" s="909"/>
      <c r="F76" s="65"/>
      <c r="G76" s="65"/>
      <c r="H76" s="65"/>
      <c r="I76" s="65"/>
      <c r="J76" s="65"/>
      <c r="K76" s="65"/>
      <c r="L76" s="65"/>
      <c r="M76" s="934"/>
      <c r="N76" s="59"/>
      <c r="O76" s="59"/>
      <c r="P76" s="65"/>
      <c r="Q76" s="65"/>
      <c r="R76" s="65"/>
      <c r="S76" s="65"/>
      <c r="T76" s="65"/>
      <c r="U76" s="65"/>
      <c r="V76" s="65"/>
      <c r="W76" s="909"/>
      <c r="X76" s="909"/>
      <c r="Y76" s="909"/>
      <c r="Z76" s="58"/>
      <c r="AA76" s="58"/>
      <c r="AB76" s="58"/>
      <c r="AC76" s="18"/>
      <c r="AD76" s="18" t="s">
        <v>442</v>
      </c>
      <c r="AE76" s="18" t="s">
        <v>275</v>
      </c>
      <c r="AF76" s="18" t="s">
        <v>246</v>
      </c>
      <c r="AG76" s="155">
        <f t="shared" si="21"/>
        <v>0</v>
      </c>
      <c r="AH76" s="155">
        <f t="shared" si="14"/>
        <v>0</v>
      </c>
      <c r="AI76" s="155"/>
      <c r="AJ76" s="155"/>
      <c r="AK76" s="155"/>
      <c r="AL76" s="155"/>
      <c r="AM76" s="155"/>
      <c r="AN76" s="155"/>
      <c r="AO76" s="155"/>
      <c r="AP76" s="155"/>
      <c r="AQ76" s="154">
        <f t="shared" si="15"/>
        <v>0</v>
      </c>
      <c r="AR76" s="154"/>
      <c r="AS76" s="154"/>
      <c r="AT76" s="154"/>
      <c r="AU76" s="154"/>
      <c r="AV76" s="163">
        <f t="shared" si="18"/>
        <v>0</v>
      </c>
      <c r="AW76" s="163"/>
      <c r="AX76" s="163"/>
      <c r="AY76" s="163"/>
      <c r="AZ76" s="163"/>
      <c r="BA76" s="154">
        <f t="shared" si="19"/>
        <v>0</v>
      </c>
      <c r="BB76" s="154"/>
      <c r="BC76" s="154"/>
      <c r="BD76" s="154"/>
      <c r="BE76" s="154"/>
      <c r="BF76" s="154">
        <f t="shared" si="20"/>
        <v>0</v>
      </c>
      <c r="BG76" s="154"/>
      <c r="BH76" s="154"/>
      <c r="BI76" s="154"/>
      <c r="BJ76" s="154"/>
    </row>
    <row r="77" spans="1:62" ht="19.5" hidden="1" customHeight="1">
      <c r="A77" s="897"/>
      <c r="B77" s="900"/>
      <c r="C77" s="909"/>
      <c r="D77" s="909"/>
      <c r="E77" s="909"/>
      <c r="F77" s="65"/>
      <c r="G77" s="65"/>
      <c r="H77" s="65"/>
      <c r="I77" s="65"/>
      <c r="J77" s="65"/>
      <c r="K77" s="65"/>
      <c r="L77" s="65"/>
      <c r="M77" s="934"/>
      <c r="N77" s="59"/>
      <c r="O77" s="59"/>
      <c r="P77" s="65"/>
      <c r="Q77" s="65"/>
      <c r="R77" s="65"/>
      <c r="S77" s="65"/>
      <c r="T77" s="65"/>
      <c r="U77" s="65"/>
      <c r="V77" s="65"/>
      <c r="W77" s="909"/>
      <c r="X77" s="909"/>
      <c r="Y77" s="909"/>
      <c r="Z77" s="58"/>
      <c r="AA77" s="58"/>
      <c r="AB77" s="58"/>
      <c r="AC77" s="18"/>
      <c r="AD77" s="18" t="s">
        <v>442</v>
      </c>
      <c r="AE77" s="18" t="s">
        <v>263</v>
      </c>
      <c r="AF77" s="18" t="s">
        <v>246</v>
      </c>
      <c r="AG77" s="155">
        <f t="shared" si="21"/>
        <v>0</v>
      </c>
      <c r="AH77" s="155">
        <f t="shared" si="14"/>
        <v>0</v>
      </c>
      <c r="AI77" s="155"/>
      <c r="AJ77" s="155"/>
      <c r="AK77" s="155"/>
      <c r="AL77" s="155"/>
      <c r="AM77" s="155"/>
      <c r="AN77" s="155"/>
      <c r="AO77" s="155"/>
      <c r="AP77" s="155"/>
      <c r="AQ77" s="154">
        <f t="shared" si="15"/>
        <v>0</v>
      </c>
      <c r="AR77" s="154"/>
      <c r="AS77" s="154"/>
      <c r="AT77" s="154"/>
      <c r="AU77" s="154"/>
      <c r="AV77" s="163">
        <f t="shared" si="18"/>
        <v>0</v>
      </c>
      <c r="AW77" s="163"/>
      <c r="AX77" s="163"/>
      <c r="AY77" s="163"/>
      <c r="AZ77" s="163"/>
      <c r="BA77" s="154">
        <f t="shared" si="19"/>
        <v>0</v>
      </c>
      <c r="BB77" s="154"/>
      <c r="BC77" s="154"/>
      <c r="BD77" s="154"/>
      <c r="BE77" s="154"/>
      <c r="BF77" s="154">
        <f t="shared" si="20"/>
        <v>0</v>
      </c>
      <c r="BG77" s="154"/>
      <c r="BH77" s="154"/>
      <c r="BI77" s="154"/>
      <c r="BJ77" s="154"/>
    </row>
    <row r="78" spans="1:62" ht="20.25" customHeight="1">
      <c r="A78" s="895" t="s">
        <v>430</v>
      </c>
      <c r="B78" s="900">
        <v>6603</v>
      </c>
      <c r="C78" s="732" t="s">
        <v>452</v>
      </c>
      <c r="D78" s="61" t="s">
        <v>242</v>
      </c>
      <c r="E78" s="741" t="s">
        <v>453</v>
      </c>
      <c r="F78" s="58"/>
      <c r="G78" s="58"/>
      <c r="H78" s="58"/>
      <c r="I78" s="58"/>
      <c r="J78" s="58"/>
      <c r="K78" s="58"/>
      <c r="L78" s="58"/>
      <c r="M78" s="931" t="s">
        <v>455</v>
      </c>
      <c r="N78" s="58"/>
      <c r="O78" s="58"/>
      <c r="P78" s="58"/>
      <c r="Q78" s="58"/>
      <c r="R78" s="58"/>
      <c r="S78" s="58"/>
      <c r="T78" s="58"/>
      <c r="U78" s="58"/>
      <c r="V78" s="58"/>
      <c r="W78" s="732" t="s">
        <v>357</v>
      </c>
      <c r="X78" s="61" t="s">
        <v>238</v>
      </c>
      <c r="Y78" s="61" t="s">
        <v>358</v>
      </c>
      <c r="Z78" s="924" t="s">
        <v>369</v>
      </c>
      <c r="AA78" s="58"/>
      <c r="AB78" s="58"/>
      <c r="AC78" s="18"/>
      <c r="AD78" s="18" t="s">
        <v>481</v>
      </c>
      <c r="AE78" s="18"/>
      <c r="AF78" s="18"/>
      <c r="AG78" s="155">
        <f t="shared" si="21"/>
        <v>1245</v>
      </c>
      <c r="AH78" s="155">
        <f t="shared" si="14"/>
        <v>1116.5999999999999</v>
      </c>
      <c r="AI78" s="155">
        <f>AI79+AI82+AI92</f>
        <v>0</v>
      </c>
      <c r="AJ78" s="155"/>
      <c r="AK78" s="155">
        <f>AK79+AK82+AK92</f>
        <v>806.3</v>
      </c>
      <c r="AL78" s="155">
        <f>AL79+AL82+AL92</f>
        <v>806.3</v>
      </c>
      <c r="AM78" s="155">
        <f>AM79+AM82+AM92</f>
        <v>0</v>
      </c>
      <c r="AN78" s="155"/>
      <c r="AO78" s="155">
        <f>AO79+AO82+AO92</f>
        <v>438.69999999999993</v>
      </c>
      <c r="AP78" s="155">
        <f>AP79+AP82+AP92</f>
        <v>310.29999999999995</v>
      </c>
      <c r="AQ78" s="154">
        <f>AR78+AS78+AT78+AU78</f>
        <v>1178.0999999999999</v>
      </c>
      <c r="AR78" s="154">
        <f>AR79+AR82+AR92</f>
        <v>0</v>
      </c>
      <c r="AS78" s="154">
        <f>AS79+AS82+AS92</f>
        <v>866.09999999999991</v>
      </c>
      <c r="AT78" s="154">
        <f>AT79+AT82+AT92</f>
        <v>0</v>
      </c>
      <c r="AU78" s="154">
        <f>AU79+AU82+AU92</f>
        <v>312</v>
      </c>
      <c r="AV78" s="163">
        <f>AW78+AX78+AY78+AZ78</f>
        <v>928.09999999999991</v>
      </c>
      <c r="AW78" s="163">
        <f>AW79+AW82+AW92</f>
        <v>0</v>
      </c>
      <c r="AX78" s="163">
        <f>AX79+AX82+AX92</f>
        <v>585.79999999999995</v>
      </c>
      <c r="AY78" s="163">
        <f>AY79+AY82+AY92+AY89+AY90</f>
        <v>0</v>
      </c>
      <c r="AZ78" s="163">
        <f>AZ79+AZ82+AZ92</f>
        <v>342.3</v>
      </c>
      <c r="BA78" s="154">
        <f>BB78+BC78+BD78+BE78</f>
        <v>985.6</v>
      </c>
      <c r="BB78" s="154">
        <f>BB79+BB82+BB92</f>
        <v>0</v>
      </c>
      <c r="BC78" s="154">
        <f>BC79+BC82+BC92</f>
        <v>585.70000000000005</v>
      </c>
      <c r="BD78" s="154">
        <f>BD79+BD82+BD92+BD89+BD90</f>
        <v>0</v>
      </c>
      <c r="BE78" s="154">
        <f>BE79+BE82+BE92</f>
        <v>399.9</v>
      </c>
      <c r="BF78" s="154">
        <f>BG78+BH78+BI78+BJ78</f>
        <v>985.6</v>
      </c>
      <c r="BG78" s="154">
        <f>BG79+BG82+BG92</f>
        <v>0</v>
      </c>
      <c r="BH78" s="154">
        <f>BH79+BH82+BH92</f>
        <v>585.70000000000005</v>
      </c>
      <c r="BI78" s="154">
        <f>BI79+BI82+BI92+BI89+BI90</f>
        <v>0</v>
      </c>
      <c r="BJ78" s="154">
        <f>BJ79+BJ82+BJ92</f>
        <v>399.9</v>
      </c>
    </row>
    <row r="79" spans="1:62" ht="0.75" hidden="1" customHeight="1">
      <c r="A79" s="896"/>
      <c r="B79" s="900"/>
      <c r="C79" s="733"/>
      <c r="D79" s="58"/>
      <c r="E79" s="742"/>
      <c r="F79" s="58"/>
      <c r="G79" s="58"/>
      <c r="H79" s="58"/>
      <c r="I79" s="58"/>
      <c r="J79" s="58"/>
      <c r="K79" s="58"/>
      <c r="L79" s="58"/>
      <c r="M79" s="932"/>
      <c r="N79" s="65" t="s">
        <v>284</v>
      </c>
      <c r="O79" s="59" t="s">
        <v>343</v>
      </c>
      <c r="P79" s="58">
        <v>17</v>
      </c>
      <c r="Q79" s="58"/>
      <c r="R79" s="58"/>
      <c r="S79" s="58"/>
      <c r="T79" s="58"/>
      <c r="U79" s="58"/>
      <c r="V79" s="58"/>
      <c r="W79" s="733"/>
      <c r="X79" s="58"/>
      <c r="Y79" s="58"/>
      <c r="Z79" s="925"/>
      <c r="AA79" s="80" t="s">
        <v>418</v>
      </c>
      <c r="AB79" s="80" t="s">
        <v>478</v>
      </c>
      <c r="AC79" s="18"/>
      <c r="AD79" s="18" t="s">
        <v>481</v>
      </c>
      <c r="AE79" s="18"/>
      <c r="AF79" s="18"/>
      <c r="AG79" s="155">
        <f t="shared" si="21"/>
        <v>0</v>
      </c>
      <c r="AH79" s="155">
        <f t="shared" si="14"/>
        <v>0</v>
      </c>
      <c r="AI79" s="155"/>
      <c r="AJ79" s="155"/>
      <c r="AK79" s="155"/>
      <c r="AL79" s="155"/>
      <c r="AM79" s="155"/>
      <c r="AN79" s="155"/>
      <c r="AO79" s="155"/>
      <c r="AP79" s="155"/>
      <c r="AQ79" s="154">
        <f t="shared" si="15"/>
        <v>0</v>
      </c>
      <c r="AR79" s="154"/>
      <c r="AS79" s="154"/>
      <c r="AT79" s="154"/>
      <c r="AU79" s="154"/>
      <c r="AV79" s="163">
        <f t="shared" si="18"/>
        <v>0</v>
      </c>
      <c r="AW79" s="163"/>
      <c r="AX79" s="163"/>
      <c r="AY79" s="163"/>
      <c r="AZ79" s="163"/>
      <c r="BA79" s="154">
        <f>BB79+BC79+BD79+BE79</f>
        <v>0</v>
      </c>
      <c r="BB79" s="154"/>
      <c r="BC79" s="154"/>
      <c r="BD79" s="154"/>
      <c r="BE79" s="154"/>
      <c r="BF79" s="154">
        <f>BG79+BH79+BI79+BJ79</f>
        <v>0</v>
      </c>
      <c r="BG79" s="154"/>
      <c r="BH79" s="154"/>
      <c r="BI79" s="154"/>
      <c r="BJ79" s="154"/>
    </row>
    <row r="80" spans="1:62" ht="12.75" hidden="1" customHeight="1">
      <c r="A80" s="896"/>
      <c r="B80" s="900"/>
      <c r="C80" s="733"/>
      <c r="D80" s="58"/>
      <c r="E80" s="742"/>
      <c r="F80" s="58"/>
      <c r="G80" s="58"/>
      <c r="H80" s="58"/>
      <c r="I80" s="58"/>
      <c r="J80" s="58"/>
      <c r="K80" s="58"/>
      <c r="L80" s="58"/>
      <c r="M80" s="932"/>
      <c r="N80" s="58"/>
      <c r="O80" s="66"/>
      <c r="P80" s="58"/>
      <c r="Q80" s="58"/>
      <c r="R80" s="58"/>
      <c r="S80" s="58"/>
      <c r="T80" s="58"/>
      <c r="U80" s="58"/>
      <c r="V80" s="58"/>
      <c r="W80" s="733"/>
      <c r="X80" s="58"/>
      <c r="Y80" s="58"/>
      <c r="Z80" s="925"/>
      <c r="AA80" s="82"/>
      <c r="AB80" s="82"/>
      <c r="AC80" s="18"/>
      <c r="AD80" s="18" t="s">
        <v>481</v>
      </c>
      <c r="AE80" s="18" t="s">
        <v>307</v>
      </c>
      <c r="AF80" s="18" t="s">
        <v>262</v>
      </c>
      <c r="AG80" s="155">
        <f t="shared" si="21"/>
        <v>0</v>
      </c>
      <c r="AH80" s="155">
        <f t="shared" si="14"/>
        <v>0</v>
      </c>
      <c r="AI80" s="155"/>
      <c r="AJ80" s="155"/>
      <c r="AK80" s="155"/>
      <c r="AL80" s="155"/>
      <c r="AM80" s="155"/>
      <c r="AN80" s="155"/>
      <c r="AO80" s="155"/>
      <c r="AP80" s="155"/>
      <c r="AQ80" s="154">
        <f t="shared" si="15"/>
        <v>0</v>
      </c>
      <c r="AR80" s="154"/>
      <c r="AS80" s="154"/>
      <c r="AT80" s="154"/>
      <c r="AU80" s="154"/>
      <c r="AV80" s="163">
        <f t="shared" si="18"/>
        <v>0</v>
      </c>
      <c r="AW80" s="163"/>
      <c r="AX80" s="163"/>
      <c r="AY80" s="163"/>
      <c r="AZ80" s="163"/>
      <c r="BA80" s="154">
        <f>BB80+BC80+BD80+BE80</f>
        <v>0</v>
      </c>
      <c r="BB80" s="154"/>
      <c r="BC80" s="154"/>
      <c r="BD80" s="154"/>
      <c r="BE80" s="154"/>
      <c r="BF80" s="154">
        <f>BG80+BH80+BI80+BJ80</f>
        <v>0</v>
      </c>
      <c r="BG80" s="154"/>
      <c r="BH80" s="154"/>
      <c r="BI80" s="154"/>
      <c r="BJ80" s="154"/>
    </row>
    <row r="81" spans="1:62" ht="12.75" hidden="1" customHeight="1">
      <c r="A81" s="896"/>
      <c r="B81" s="900"/>
      <c r="C81" s="733"/>
      <c r="D81" s="58"/>
      <c r="E81" s="742"/>
      <c r="F81" s="58"/>
      <c r="G81" s="58"/>
      <c r="H81" s="58"/>
      <c r="I81" s="58"/>
      <c r="J81" s="58"/>
      <c r="K81" s="58"/>
      <c r="L81" s="58"/>
      <c r="M81" s="932"/>
      <c r="N81" s="58"/>
      <c r="O81" s="66"/>
      <c r="P81" s="58"/>
      <c r="Q81" s="58"/>
      <c r="R81" s="58"/>
      <c r="S81" s="58"/>
      <c r="T81" s="58"/>
      <c r="U81" s="58"/>
      <c r="V81" s="58"/>
      <c r="W81" s="733"/>
      <c r="X81" s="58"/>
      <c r="Y81" s="58"/>
      <c r="Z81" s="925"/>
      <c r="AA81" s="82"/>
      <c r="AB81" s="82"/>
      <c r="AC81" s="18"/>
      <c r="AD81" s="18" t="s">
        <v>481</v>
      </c>
      <c r="AE81" s="18" t="s">
        <v>277</v>
      </c>
      <c r="AF81" s="18" t="s">
        <v>262</v>
      </c>
      <c r="AG81" s="155">
        <f t="shared" si="21"/>
        <v>0</v>
      </c>
      <c r="AH81" s="155">
        <f t="shared" si="14"/>
        <v>0</v>
      </c>
      <c r="AI81" s="155"/>
      <c r="AJ81" s="155"/>
      <c r="AK81" s="155"/>
      <c r="AL81" s="155"/>
      <c r="AM81" s="155"/>
      <c r="AN81" s="155"/>
      <c r="AO81" s="155"/>
      <c r="AP81" s="155"/>
      <c r="AQ81" s="154">
        <f t="shared" si="15"/>
        <v>0</v>
      </c>
      <c r="AR81" s="154"/>
      <c r="AS81" s="154"/>
      <c r="AT81" s="154"/>
      <c r="AU81" s="154"/>
      <c r="AV81" s="163">
        <f t="shared" si="18"/>
        <v>0</v>
      </c>
      <c r="AW81" s="163"/>
      <c r="AX81" s="163"/>
      <c r="AY81" s="163"/>
      <c r="AZ81" s="163"/>
      <c r="BA81" s="154">
        <f>BB81+BC81+BD81+BE81</f>
        <v>0</v>
      </c>
      <c r="BB81" s="154"/>
      <c r="BC81" s="154"/>
      <c r="BD81" s="154"/>
      <c r="BE81" s="154"/>
      <c r="BF81" s="154">
        <f>BG81+BH81+BI81+BJ81</f>
        <v>0</v>
      </c>
      <c r="BG81" s="154"/>
      <c r="BH81" s="154"/>
      <c r="BI81" s="154"/>
      <c r="BJ81" s="154"/>
    </row>
    <row r="82" spans="1:62" ht="21" customHeight="1">
      <c r="A82" s="896"/>
      <c r="B82" s="900"/>
      <c r="C82" s="733"/>
      <c r="D82" s="58"/>
      <c r="E82" s="742"/>
      <c r="F82" s="58"/>
      <c r="G82" s="58"/>
      <c r="H82" s="58"/>
      <c r="I82" s="58"/>
      <c r="J82" s="58"/>
      <c r="K82" s="58"/>
      <c r="L82" s="58"/>
      <c r="M82" s="932"/>
      <c r="N82" s="58"/>
      <c r="O82" s="58"/>
      <c r="P82" s="58">
        <v>35</v>
      </c>
      <c r="Q82" s="58"/>
      <c r="R82" s="58"/>
      <c r="S82" s="58"/>
      <c r="T82" s="58"/>
      <c r="U82" s="58"/>
      <c r="V82" s="58"/>
      <c r="W82" s="733"/>
      <c r="X82" s="58"/>
      <c r="Y82" s="58"/>
      <c r="Z82" s="925"/>
      <c r="AA82" s="83" t="s">
        <v>284</v>
      </c>
      <c r="AB82" s="100" t="s">
        <v>370</v>
      </c>
      <c r="AC82" s="18"/>
      <c r="AD82" s="18" t="s">
        <v>481</v>
      </c>
      <c r="AE82" s="18"/>
      <c r="AF82" s="18"/>
      <c r="AG82" s="154">
        <f>AG83+AG84+AG85+AG88+AG86+AG87+AG89+AG90</f>
        <v>1244.9999999999998</v>
      </c>
      <c r="AH82" s="155">
        <f t="shared" si="14"/>
        <v>1116.5999999999999</v>
      </c>
      <c r="AI82" s="154">
        <f t="shared" ref="AI82:AY82" si="22">AI83+AI84+AI85+AI88+AI86+AI87+AI89+AI90</f>
        <v>0</v>
      </c>
      <c r="AJ82" s="154"/>
      <c r="AK82" s="154">
        <f>AK83+AK84+AK85+AK88+AK86+AK87+AK89+AK90</f>
        <v>806.3</v>
      </c>
      <c r="AL82" s="154">
        <f t="shared" si="22"/>
        <v>806.3</v>
      </c>
      <c r="AM82" s="154">
        <f t="shared" si="22"/>
        <v>0</v>
      </c>
      <c r="AN82" s="154"/>
      <c r="AO82" s="154">
        <f t="shared" si="22"/>
        <v>438.69999999999993</v>
      </c>
      <c r="AP82" s="154">
        <f t="shared" si="22"/>
        <v>310.29999999999995</v>
      </c>
      <c r="AQ82" s="154">
        <f>AQ83+AQ84+AQ85+AQ88+AQ86+AQ87+AQ89+AQ90</f>
        <v>1178.0999999999999</v>
      </c>
      <c r="AR82" s="154">
        <f t="shared" si="22"/>
        <v>0</v>
      </c>
      <c r="AS82" s="154">
        <f>AS83+AS84+AS85+AS88+AS86+AS87+AS89+AS90</f>
        <v>866.09999999999991</v>
      </c>
      <c r="AT82" s="154">
        <f t="shared" si="22"/>
        <v>0</v>
      </c>
      <c r="AU82" s="154">
        <f t="shared" si="22"/>
        <v>312</v>
      </c>
      <c r="AV82" s="163">
        <f t="shared" si="22"/>
        <v>928.1</v>
      </c>
      <c r="AW82" s="163">
        <f t="shared" si="22"/>
        <v>0</v>
      </c>
      <c r="AX82" s="163">
        <f t="shared" si="22"/>
        <v>585.79999999999995</v>
      </c>
      <c r="AY82" s="163">
        <f t="shared" si="22"/>
        <v>0</v>
      </c>
      <c r="AZ82" s="163">
        <f t="shared" ref="AZ82:BE82" si="23">AZ83+AZ84+AZ85+AZ88+AZ86+AZ87+AZ89+AZ90</f>
        <v>342.3</v>
      </c>
      <c r="BA82" s="163">
        <f t="shared" si="23"/>
        <v>985.6</v>
      </c>
      <c r="BB82" s="154">
        <f t="shared" si="23"/>
        <v>0</v>
      </c>
      <c r="BC82" s="154">
        <f t="shared" si="23"/>
        <v>585.70000000000005</v>
      </c>
      <c r="BD82" s="154">
        <f t="shared" si="23"/>
        <v>0</v>
      </c>
      <c r="BE82" s="154">
        <f t="shared" si="23"/>
        <v>399.9</v>
      </c>
      <c r="BF82" s="163">
        <f>BF83+BF84+BF85+BF88+BF86+BF87+BF89+BF90</f>
        <v>985.6</v>
      </c>
      <c r="BG82" s="154">
        <f>BG83+BG84+BG85+BG88+BG86+BG87+BG89+BG90</f>
        <v>0</v>
      </c>
      <c r="BH82" s="154">
        <f>BH83+BH84+BH85+BH88+BH86+BH87+BH89+BH90</f>
        <v>585.70000000000005</v>
      </c>
      <c r="BI82" s="154">
        <f>BI83+BI84+BI85+BI88+BI86+BI87+BI89+BI90</f>
        <v>0</v>
      </c>
      <c r="BJ82" s="154">
        <f>BJ83+BJ84+BJ85+BJ88+BJ86+BJ87+BJ89+BJ90</f>
        <v>399.9</v>
      </c>
    </row>
    <row r="83" spans="1:62">
      <c r="A83" s="896"/>
      <c r="B83" s="900"/>
      <c r="C83" s="733"/>
      <c r="D83" s="58"/>
      <c r="E83" s="743"/>
      <c r="F83" s="58"/>
      <c r="G83" s="58"/>
      <c r="H83" s="58"/>
      <c r="I83" s="58"/>
      <c r="J83" s="58"/>
      <c r="K83" s="58"/>
      <c r="L83" s="58"/>
      <c r="M83" s="932"/>
      <c r="N83" s="58"/>
      <c r="O83" s="58"/>
      <c r="P83" s="58"/>
      <c r="Q83" s="58"/>
      <c r="R83" s="58"/>
      <c r="S83" s="58"/>
      <c r="T83" s="58"/>
      <c r="U83" s="58"/>
      <c r="V83" s="58"/>
      <c r="W83" s="733"/>
      <c r="X83" s="58"/>
      <c r="Y83" s="58"/>
      <c r="Z83" s="925"/>
      <c r="AA83" s="84"/>
      <c r="AB83" s="84"/>
      <c r="AC83" s="12"/>
      <c r="AD83" s="12" t="s">
        <v>481</v>
      </c>
      <c r="AE83" s="12" t="s">
        <v>308</v>
      </c>
      <c r="AF83" s="12">
        <v>240</v>
      </c>
      <c r="AG83" s="155">
        <f t="shared" ref="AG83:AG90" si="24">AI83+AK83+AM83+AO83</f>
        <v>0</v>
      </c>
      <c r="AH83" s="155">
        <f t="shared" si="14"/>
        <v>0</v>
      </c>
      <c r="AI83" s="155"/>
      <c r="AJ83" s="155"/>
      <c r="AK83" s="155"/>
      <c r="AL83" s="155"/>
      <c r="AM83" s="155"/>
      <c r="AN83" s="155"/>
      <c r="AO83" s="155"/>
      <c r="AP83" s="155"/>
      <c r="AQ83" s="154">
        <f t="shared" si="15"/>
        <v>0</v>
      </c>
      <c r="AR83" s="154"/>
      <c r="AS83" s="154"/>
      <c r="AT83" s="154"/>
      <c r="AU83" s="154"/>
      <c r="AV83" s="163">
        <f t="shared" ref="AV83:AV105" si="25">AW83+AX83+AY83+AZ83</f>
        <v>0</v>
      </c>
      <c r="AW83" s="163"/>
      <c r="AX83" s="163"/>
      <c r="AY83" s="163"/>
      <c r="AZ83" s="163"/>
      <c r="BA83" s="154">
        <f t="shared" ref="BA83:BA95" si="26">BB83+BC83+BD83+BE83</f>
        <v>0</v>
      </c>
      <c r="BB83" s="154"/>
      <c r="BC83" s="154"/>
      <c r="BD83" s="154"/>
      <c r="BE83" s="154"/>
      <c r="BF83" s="154">
        <f t="shared" ref="BF83:BF95" si="27">BG83+BH83+BI83+BJ83</f>
        <v>0</v>
      </c>
      <c r="BG83" s="154"/>
      <c r="BH83" s="154"/>
      <c r="BI83" s="154"/>
      <c r="BJ83" s="154"/>
    </row>
    <row r="84" spans="1:62" ht="23.25" customHeight="1">
      <c r="A84" s="896"/>
      <c r="B84" s="900"/>
      <c r="C84" s="733"/>
      <c r="D84" s="58"/>
      <c r="E84" s="58"/>
      <c r="F84" s="58"/>
      <c r="G84" s="58"/>
      <c r="H84" s="58"/>
      <c r="I84" s="58"/>
      <c r="J84" s="58"/>
      <c r="K84" s="58"/>
      <c r="L84" s="58"/>
      <c r="M84" s="932"/>
      <c r="N84" s="58"/>
      <c r="O84" s="58"/>
      <c r="P84" s="58"/>
      <c r="Q84" s="58"/>
      <c r="R84" s="58"/>
      <c r="S84" s="58"/>
      <c r="T84" s="58"/>
      <c r="U84" s="58"/>
      <c r="V84" s="58"/>
      <c r="W84" s="733"/>
      <c r="X84" s="58"/>
      <c r="Y84" s="58"/>
      <c r="Z84" s="925"/>
      <c r="AA84" s="84"/>
      <c r="AB84" s="84"/>
      <c r="AC84" s="12"/>
      <c r="AD84" s="12" t="s">
        <v>481</v>
      </c>
      <c r="AE84" s="12" t="s">
        <v>84</v>
      </c>
      <c r="AF84" s="12">
        <v>240</v>
      </c>
      <c r="AG84" s="155">
        <f t="shared" si="24"/>
        <v>664.3</v>
      </c>
      <c r="AH84" s="155">
        <f t="shared" si="14"/>
        <v>662.3</v>
      </c>
      <c r="AI84" s="155"/>
      <c r="AJ84" s="155"/>
      <c r="AK84" s="155">
        <v>397.4</v>
      </c>
      <c r="AL84" s="155">
        <v>397.4</v>
      </c>
      <c r="AM84" s="155"/>
      <c r="AN84" s="155"/>
      <c r="AO84" s="155">
        <v>266.89999999999998</v>
      </c>
      <c r="AP84" s="155">
        <v>264.89999999999998</v>
      </c>
      <c r="AQ84" s="154">
        <f t="shared" si="15"/>
        <v>465</v>
      </c>
      <c r="AR84" s="154"/>
      <c r="AS84" s="154">
        <v>465</v>
      </c>
      <c r="AT84" s="154"/>
      <c r="AU84" s="154">
        <v>0</v>
      </c>
      <c r="AV84" s="163">
        <f t="shared" si="25"/>
        <v>0</v>
      </c>
      <c r="AW84" s="163"/>
      <c r="AX84" s="163"/>
      <c r="AY84" s="163"/>
      <c r="AZ84" s="163"/>
      <c r="BA84" s="154">
        <f t="shared" si="26"/>
        <v>0</v>
      </c>
      <c r="BB84" s="154"/>
      <c r="BC84" s="154"/>
      <c r="BD84" s="154"/>
      <c r="BE84" s="154"/>
      <c r="BF84" s="154">
        <f t="shared" si="27"/>
        <v>0</v>
      </c>
      <c r="BG84" s="154"/>
      <c r="BH84" s="154"/>
      <c r="BI84" s="154"/>
      <c r="BJ84" s="154"/>
    </row>
    <row r="85" spans="1:62">
      <c r="A85" s="896"/>
      <c r="B85" s="900"/>
      <c r="C85" s="733"/>
      <c r="D85" s="58"/>
      <c r="E85" s="58"/>
      <c r="F85" s="58"/>
      <c r="G85" s="58"/>
      <c r="H85" s="58"/>
      <c r="I85" s="58"/>
      <c r="J85" s="58"/>
      <c r="K85" s="58"/>
      <c r="L85" s="58"/>
      <c r="M85" s="932"/>
      <c r="N85" s="58"/>
      <c r="O85" s="58"/>
      <c r="P85" s="58"/>
      <c r="Q85" s="58"/>
      <c r="R85" s="58"/>
      <c r="S85" s="58"/>
      <c r="T85" s="58"/>
      <c r="U85" s="58"/>
      <c r="V85" s="58"/>
      <c r="W85" s="733"/>
      <c r="X85" s="58"/>
      <c r="Y85" s="58"/>
      <c r="Z85" s="925"/>
      <c r="AA85" s="85"/>
      <c r="AB85" s="85"/>
      <c r="AC85" s="21"/>
      <c r="AD85" s="12" t="s">
        <v>481</v>
      </c>
      <c r="AE85" s="12" t="s">
        <v>15</v>
      </c>
      <c r="AF85" s="12">
        <v>240</v>
      </c>
      <c r="AG85" s="155">
        <f t="shared" si="24"/>
        <v>0</v>
      </c>
      <c r="AH85" s="155">
        <f t="shared" si="14"/>
        <v>0</v>
      </c>
      <c r="AI85" s="155"/>
      <c r="AJ85" s="155"/>
      <c r="AK85" s="155"/>
      <c r="AL85" s="155"/>
      <c r="AM85" s="155"/>
      <c r="AN85" s="155"/>
      <c r="AO85" s="155">
        <v>0</v>
      </c>
      <c r="AP85" s="155"/>
      <c r="AQ85" s="154">
        <f t="shared" si="15"/>
        <v>0</v>
      </c>
      <c r="AR85" s="154"/>
      <c r="AS85" s="154"/>
      <c r="AT85" s="154"/>
      <c r="AU85" s="154">
        <v>0</v>
      </c>
      <c r="AV85" s="163">
        <f t="shared" si="25"/>
        <v>0</v>
      </c>
      <c r="AW85" s="163"/>
      <c r="AX85" s="163"/>
      <c r="AY85" s="163"/>
      <c r="AZ85" s="163">
        <v>0</v>
      </c>
      <c r="BA85" s="154">
        <f t="shared" si="26"/>
        <v>0</v>
      </c>
      <c r="BB85" s="154"/>
      <c r="BC85" s="154"/>
      <c r="BD85" s="154"/>
      <c r="BE85" s="154">
        <v>0</v>
      </c>
      <c r="BF85" s="154">
        <f t="shared" si="27"/>
        <v>0</v>
      </c>
      <c r="BG85" s="154"/>
      <c r="BH85" s="154"/>
      <c r="BI85" s="154"/>
      <c r="BJ85" s="154">
        <v>0</v>
      </c>
    </row>
    <row r="86" spans="1:62">
      <c r="A86" s="896"/>
      <c r="B86" s="900"/>
      <c r="C86" s="733"/>
      <c r="D86" s="58"/>
      <c r="E86" s="58"/>
      <c r="F86" s="58"/>
      <c r="G86" s="58"/>
      <c r="H86" s="58"/>
      <c r="I86" s="58"/>
      <c r="J86" s="58"/>
      <c r="K86" s="58"/>
      <c r="L86" s="58"/>
      <c r="M86" s="932"/>
      <c r="N86" s="58"/>
      <c r="O86" s="58"/>
      <c r="P86" s="58"/>
      <c r="Q86" s="58"/>
      <c r="R86" s="58"/>
      <c r="S86" s="58"/>
      <c r="T86" s="58"/>
      <c r="U86" s="58"/>
      <c r="V86" s="58"/>
      <c r="W86" s="733"/>
      <c r="X86" s="58"/>
      <c r="Y86" s="58"/>
      <c r="Z86" s="925"/>
      <c r="AA86" s="85"/>
      <c r="AB86" s="85"/>
      <c r="AC86" s="21"/>
      <c r="AD86" s="12" t="s">
        <v>481</v>
      </c>
      <c r="AE86" s="12" t="s">
        <v>379</v>
      </c>
      <c r="AF86" s="12">
        <v>240</v>
      </c>
      <c r="AG86" s="155">
        <f t="shared" si="24"/>
        <v>0</v>
      </c>
      <c r="AH86" s="155">
        <f t="shared" si="14"/>
        <v>0</v>
      </c>
      <c r="AI86" s="155"/>
      <c r="AJ86" s="155"/>
      <c r="AK86" s="155"/>
      <c r="AL86" s="155"/>
      <c r="AM86" s="155"/>
      <c r="AN86" s="155"/>
      <c r="AO86" s="155">
        <v>0</v>
      </c>
      <c r="AP86" s="155"/>
      <c r="AQ86" s="154">
        <f t="shared" si="15"/>
        <v>152.5</v>
      </c>
      <c r="AR86" s="154"/>
      <c r="AS86" s="154"/>
      <c r="AT86" s="154"/>
      <c r="AU86" s="154">
        <v>152.5</v>
      </c>
      <c r="AV86" s="163">
        <f t="shared" si="25"/>
        <v>162.30000000000001</v>
      </c>
      <c r="AW86" s="163"/>
      <c r="AX86" s="163"/>
      <c r="AY86" s="163"/>
      <c r="AZ86" s="163">
        <v>162.30000000000001</v>
      </c>
      <c r="BA86" s="154">
        <f t="shared" si="26"/>
        <v>219.9</v>
      </c>
      <c r="BB86" s="154"/>
      <c r="BC86" s="154"/>
      <c r="BD86" s="154"/>
      <c r="BE86" s="154">
        <v>219.9</v>
      </c>
      <c r="BF86" s="154">
        <f t="shared" si="27"/>
        <v>219.9</v>
      </c>
      <c r="BG86" s="154"/>
      <c r="BH86" s="154"/>
      <c r="BI86" s="154"/>
      <c r="BJ86" s="154">
        <v>219.9</v>
      </c>
    </row>
    <row r="87" spans="1:62">
      <c r="A87" s="896"/>
      <c r="B87" s="900"/>
      <c r="C87" s="733"/>
      <c r="D87" s="58"/>
      <c r="E87" s="58"/>
      <c r="F87" s="58"/>
      <c r="G87" s="58"/>
      <c r="H87" s="58"/>
      <c r="I87" s="58"/>
      <c r="J87" s="58"/>
      <c r="K87" s="58"/>
      <c r="L87" s="58"/>
      <c r="M87" s="932"/>
      <c r="N87" s="58"/>
      <c r="O87" s="58"/>
      <c r="P87" s="58"/>
      <c r="Q87" s="58"/>
      <c r="R87" s="58"/>
      <c r="S87" s="58"/>
      <c r="T87" s="58"/>
      <c r="U87" s="58"/>
      <c r="V87" s="58"/>
      <c r="W87" s="733"/>
      <c r="X87" s="58"/>
      <c r="Y87" s="58"/>
      <c r="Z87" s="925"/>
      <c r="AA87" s="85"/>
      <c r="AB87" s="85"/>
      <c r="AC87" s="21"/>
      <c r="AD87" s="12" t="s">
        <v>481</v>
      </c>
      <c r="AE87" s="12" t="s">
        <v>380</v>
      </c>
      <c r="AF87" s="12">
        <v>240</v>
      </c>
      <c r="AG87" s="155">
        <f t="shared" si="24"/>
        <v>126.4</v>
      </c>
      <c r="AH87" s="155">
        <f t="shared" si="14"/>
        <v>0</v>
      </c>
      <c r="AI87" s="155"/>
      <c r="AJ87" s="155"/>
      <c r="AK87" s="155"/>
      <c r="AL87" s="155"/>
      <c r="AM87" s="155"/>
      <c r="AN87" s="155"/>
      <c r="AO87" s="155">
        <v>126.4</v>
      </c>
      <c r="AP87" s="155">
        <v>0</v>
      </c>
      <c r="AQ87" s="154">
        <f t="shared" si="15"/>
        <v>115</v>
      </c>
      <c r="AR87" s="154"/>
      <c r="AS87" s="154"/>
      <c r="AT87" s="154"/>
      <c r="AU87" s="154">
        <v>115</v>
      </c>
      <c r="AV87" s="163">
        <f t="shared" si="25"/>
        <v>115</v>
      </c>
      <c r="AW87" s="163"/>
      <c r="AX87" s="163"/>
      <c r="AY87" s="163"/>
      <c r="AZ87" s="163">
        <v>115</v>
      </c>
      <c r="BA87" s="154">
        <f t="shared" si="26"/>
        <v>115</v>
      </c>
      <c r="BB87" s="154"/>
      <c r="BC87" s="154"/>
      <c r="BD87" s="154"/>
      <c r="BE87" s="154">
        <v>115</v>
      </c>
      <c r="BF87" s="154">
        <f t="shared" si="27"/>
        <v>115</v>
      </c>
      <c r="BG87" s="154"/>
      <c r="BH87" s="154"/>
      <c r="BI87" s="154"/>
      <c r="BJ87" s="154">
        <v>115</v>
      </c>
    </row>
    <row r="88" spans="1:62">
      <c r="A88" s="896"/>
      <c r="B88" s="900"/>
      <c r="C88" s="733"/>
      <c r="D88" s="58"/>
      <c r="E88" s="58"/>
      <c r="F88" s="58"/>
      <c r="G88" s="58"/>
      <c r="H88" s="58"/>
      <c r="I88" s="58"/>
      <c r="J88" s="58"/>
      <c r="K88" s="58"/>
      <c r="L88" s="58"/>
      <c r="M88" s="932"/>
      <c r="N88" s="58"/>
      <c r="O88" s="58"/>
      <c r="P88" s="58"/>
      <c r="Q88" s="58"/>
      <c r="R88" s="58"/>
      <c r="S88" s="58"/>
      <c r="T88" s="58"/>
      <c r="U88" s="58"/>
      <c r="V88" s="58"/>
      <c r="W88" s="733"/>
      <c r="X88" s="58"/>
      <c r="Y88" s="58"/>
      <c r="Z88" s="925"/>
      <c r="AA88" s="85"/>
      <c r="AB88" s="85"/>
      <c r="AC88" s="21"/>
      <c r="AD88" s="12" t="s">
        <v>481</v>
      </c>
      <c r="AE88" s="12" t="s">
        <v>16</v>
      </c>
      <c r="AF88" s="12">
        <v>240</v>
      </c>
      <c r="AG88" s="155">
        <f t="shared" si="24"/>
        <v>0</v>
      </c>
      <c r="AH88" s="155">
        <f t="shared" si="14"/>
        <v>0</v>
      </c>
      <c r="AI88" s="155"/>
      <c r="AJ88" s="155"/>
      <c r="AK88" s="155">
        <v>0</v>
      </c>
      <c r="AL88" s="155"/>
      <c r="AM88" s="155"/>
      <c r="AN88" s="155"/>
      <c r="AO88" s="155">
        <v>0</v>
      </c>
      <c r="AP88" s="155"/>
      <c r="AQ88" s="154">
        <f t="shared" si="15"/>
        <v>0</v>
      </c>
      <c r="AR88" s="154"/>
      <c r="AS88" s="154">
        <v>0</v>
      </c>
      <c r="AT88" s="154"/>
      <c r="AU88" s="154">
        <v>0</v>
      </c>
      <c r="AV88" s="163">
        <f t="shared" si="25"/>
        <v>0</v>
      </c>
      <c r="AW88" s="163"/>
      <c r="AX88" s="163">
        <v>0</v>
      </c>
      <c r="AY88" s="163"/>
      <c r="AZ88" s="163">
        <v>0</v>
      </c>
      <c r="BA88" s="154">
        <f t="shared" si="26"/>
        <v>0</v>
      </c>
      <c r="BB88" s="154"/>
      <c r="BC88" s="154">
        <v>0</v>
      </c>
      <c r="BD88" s="154"/>
      <c r="BE88" s="154">
        <v>0</v>
      </c>
      <c r="BF88" s="154">
        <f t="shared" si="27"/>
        <v>0</v>
      </c>
      <c r="BG88" s="154"/>
      <c r="BH88" s="154">
        <v>0</v>
      </c>
      <c r="BI88" s="154"/>
      <c r="BJ88" s="154">
        <v>0</v>
      </c>
    </row>
    <row r="89" spans="1:62">
      <c r="A89" s="896"/>
      <c r="B89" s="900"/>
      <c r="C89" s="733"/>
      <c r="D89" s="58"/>
      <c r="E89" s="58"/>
      <c r="F89" s="58"/>
      <c r="G89" s="58"/>
      <c r="H89" s="58"/>
      <c r="I89" s="58"/>
      <c r="J89" s="58"/>
      <c r="K89" s="58"/>
      <c r="L89" s="58"/>
      <c r="M89" s="932"/>
      <c r="N89" s="58"/>
      <c r="O89" s="58"/>
      <c r="P89" s="58"/>
      <c r="Q89" s="58"/>
      <c r="R89" s="58"/>
      <c r="S89" s="58"/>
      <c r="T89" s="58"/>
      <c r="U89" s="58"/>
      <c r="V89" s="58"/>
      <c r="W89" s="733"/>
      <c r="X89" s="58"/>
      <c r="Y89" s="58"/>
      <c r="Z89" s="925"/>
      <c r="AA89" s="85"/>
      <c r="AB89" s="85"/>
      <c r="AC89" s="21"/>
      <c r="AD89" s="12" t="s">
        <v>481</v>
      </c>
      <c r="AE89" s="12" t="s">
        <v>375</v>
      </c>
      <c r="AF89" s="12">
        <v>240</v>
      </c>
      <c r="AG89" s="155">
        <f t="shared" si="24"/>
        <v>260.2</v>
      </c>
      <c r="AH89" s="155">
        <f t="shared" si="14"/>
        <v>260.2</v>
      </c>
      <c r="AI89" s="155"/>
      <c r="AJ89" s="155"/>
      <c r="AK89" s="155">
        <v>234.2</v>
      </c>
      <c r="AL89" s="155">
        <v>234.2</v>
      </c>
      <c r="AM89" s="155"/>
      <c r="AN89" s="155"/>
      <c r="AO89" s="155">
        <v>26</v>
      </c>
      <c r="AP89" s="155">
        <v>26</v>
      </c>
      <c r="AQ89" s="585">
        <f t="shared" si="15"/>
        <v>253.20000000000002</v>
      </c>
      <c r="AR89" s="154"/>
      <c r="AS89" s="154">
        <v>227.9</v>
      </c>
      <c r="AT89" s="154"/>
      <c r="AU89" s="154">
        <v>25.3</v>
      </c>
      <c r="AV89" s="163">
        <f t="shared" si="25"/>
        <v>458.3</v>
      </c>
      <c r="AW89" s="163"/>
      <c r="AX89" s="163">
        <v>412.5</v>
      </c>
      <c r="AY89" s="163"/>
      <c r="AZ89" s="163">
        <v>45.8</v>
      </c>
      <c r="BA89" s="154">
        <f t="shared" si="26"/>
        <v>458.3</v>
      </c>
      <c r="BB89" s="154"/>
      <c r="BC89" s="154">
        <v>412.5</v>
      </c>
      <c r="BD89" s="154"/>
      <c r="BE89" s="154">
        <v>45.8</v>
      </c>
      <c r="BF89" s="154">
        <f t="shared" si="27"/>
        <v>458.3</v>
      </c>
      <c r="BG89" s="154"/>
      <c r="BH89" s="154">
        <v>412.5</v>
      </c>
      <c r="BI89" s="154"/>
      <c r="BJ89" s="154">
        <v>45.8</v>
      </c>
    </row>
    <row r="90" spans="1:62">
      <c r="A90" s="896"/>
      <c r="B90" s="900"/>
      <c r="C90" s="733"/>
      <c r="D90" s="58"/>
      <c r="E90" s="58"/>
      <c r="F90" s="58"/>
      <c r="G90" s="58"/>
      <c r="H90" s="58"/>
      <c r="I90" s="58"/>
      <c r="J90" s="58"/>
      <c r="K90" s="58"/>
      <c r="L90" s="58"/>
      <c r="M90" s="932"/>
      <c r="N90" s="58"/>
      <c r="O90" s="58"/>
      <c r="P90" s="58"/>
      <c r="Q90" s="58"/>
      <c r="R90" s="58"/>
      <c r="S90" s="58"/>
      <c r="T90" s="58"/>
      <c r="U90" s="58"/>
      <c r="V90" s="58"/>
      <c r="W90" s="733"/>
      <c r="X90" s="58"/>
      <c r="Y90" s="58"/>
      <c r="Z90" s="925"/>
      <c r="AA90" s="85"/>
      <c r="AB90" s="85"/>
      <c r="AC90" s="21"/>
      <c r="AD90" s="12" t="s">
        <v>481</v>
      </c>
      <c r="AE90" s="12" t="s">
        <v>376</v>
      </c>
      <c r="AF90" s="12">
        <v>240</v>
      </c>
      <c r="AG90" s="155">
        <f t="shared" si="24"/>
        <v>194.1</v>
      </c>
      <c r="AH90" s="155">
        <f t="shared" si="14"/>
        <v>194.1</v>
      </c>
      <c r="AI90" s="155"/>
      <c r="AJ90" s="155"/>
      <c r="AK90" s="155">
        <v>174.7</v>
      </c>
      <c r="AL90" s="155">
        <v>174.7</v>
      </c>
      <c r="AM90" s="155"/>
      <c r="AN90" s="155"/>
      <c r="AO90" s="155">
        <v>19.399999999999999</v>
      </c>
      <c r="AP90" s="155">
        <v>19.399999999999999</v>
      </c>
      <c r="AQ90" s="585">
        <f t="shared" si="15"/>
        <v>192.39999999999998</v>
      </c>
      <c r="AR90" s="154"/>
      <c r="AS90" s="154">
        <v>173.2</v>
      </c>
      <c r="AT90" s="154"/>
      <c r="AU90" s="154">
        <v>19.2</v>
      </c>
      <c r="AV90" s="163">
        <f t="shared" si="25"/>
        <v>192.5</v>
      </c>
      <c r="AW90" s="163"/>
      <c r="AX90" s="163">
        <v>173.3</v>
      </c>
      <c r="AY90" s="163"/>
      <c r="AZ90" s="163">
        <v>19.2</v>
      </c>
      <c r="BA90" s="154">
        <f t="shared" si="26"/>
        <v>192.39999999999998</v>
      </c>
      <c r="BB90" s="154"/>
      <c r="BC90" s="154">
        <v>173.2</v>
      </c>
      <c r="BD90" s="154"/>
      <c r="BE90" s="154">
        <v>19.2</v>
      </c>
      <c r="BF90" s="154">
        <f t="shared" si="27"/>
        <v>192.39999999999998</v>
      </c>
      <c r="BG90" s="154"/>
      <c r="BH90" s="154">
        <v>173.2</v>
      </c>
      <c r="BI90" s="154"/>
      <c r="BJ90" s="154">
        <v>19.2</v>
      </c>
    </row>
    <row r="91" spans="1:62" ht="12" customHeight="1">
      <c r="A91" s="896"/>
      <c r="B91" s="900"/>
      <c r="C91" s="734"/>
      <c r="D91" s="58"/>
      <c r="E91" s="58"/>
      <c r="F91" s="58"/>
      <c r="G91" s="58"/>
      <c r="H91" s="58"/>
      <c r="I91" s="58"/>
      <c r="J91" s="58"/>
      <c r="K91" s="58"/>
      <c r="L91" s="58"/>
      <c r="M91" s="933"/>
      <c r="N91" s="58"/>
      <c r="O91" s="58"/>
      <c r="P91" s="58"/>
      <c r="Q91" s="58"/>
      <c r="R91" s="58"/>
      <c r="S91" s="58"/>
      <c r="T91" s="58"/>
      <c r="U91" s="58"/>
      <c r="V91" s="58"/>
      <c r="W91" s="734"/>
      <c r="X91" s="58"/>
      <c r="Y91" s="58"/>
      <c r="Z91" s="926"/>
      <c r="AA91" s="85"/>
      <c r="AB91" s="85"/>
      <c r="AC91" s="21"/>
      <c r="AD91" s="12"/>
      <c r="AE91" s="16"/>
      <c r="AF91" s="21"/>
      <c r="AG91" s="155"/>
      <c r="AH91" s="155">
        <f t="shared" si="14"/>
        <v>0</v>
      </c>
      <c r="AI91" s="155"/>
      <c r="AJ91" s="155"/>
      <c r="AK91" s="155"/>
      <c r="AL91" s="155"/>
      <c r="AM91" s="155"/>
      <c r="AN91" s="155"/>
      <c r="AO91" s="155"/>
      <c r="AP91" s="155"/>
      <c r="AQ91" s="154"/>
      <c r="AR91" s="154"/>
      <c r="AS91" s="154"/>
      <c r="AT91" s="154"/>
      <c r="AU91" s="154"/>
      <c r="AV91" s="163">
        <f t="shared" si="25"/>
        <v>0</v>
      </c>
      <c r="AW91" s="163"/>
      <c r="AX91" s="163"/>
      <c r="AY91" s="163"/>
      <c r="AZ91" s="163">
        <f>SUM(AZ83:AZ84)</f>
        <v>0</v>
      </c>
      <c r="BA91" s="154">
        <f t="shared" si="26"/>
        <v>0</v>
      </c>
      <c r="BB91" s="154"/>
      <c r="BC91" s="154"/>
      <c r="BD91" s="154"/>
      <c r="BE91" s="154">
        <f>SUM(BE83:BE84)</f>
        <v>0</v>
      </c>
      <c r="BF91" s="154">
        <f t="shared" si="27"/>
        <v>0</v>
      </c>
      <c r="BG91" s="154"/>
      <c r="BH91" s="154"/>
      <c r="BI91" s="154"/>
      <c r="BJ91" s="154">
        <f>SUM(BJ83:BJ84)</f>
        <v>0</v>
      </c>
    </row>
    <row r="92" spans="1:62" ht="82.5" hidden="1" customHeight="1">
      <c r="A92" s="896"/>
      <c r="B92" s="900"/>
      <c r="C92" s="58"/>
      <c r="D92" s="58"/>
      <c r="E92" s="58"/>
      <c r="F92" s="58"/>
      <c r="G92" s="58"/>
      <c r="H92" s="58"/>
      <c r="I92" s="58"/>
      <c r="J92" s="58"/>
      <c r="K92" s="58"/>
      <c r="L92" s="58"/>
      <c r="M92" s="931" t="s">
        <v>372</v>
      </c>
      <c r="N92" s="59" t="s">
        <v>284</v>
      </c>
      <c r="O92" s="59" t="s">
        <v>373</v>
      </c>
      <c r="P92" s="58">
        <v>29</v>
      </c>
      <c r="Q92" s="58"/>
      <c r="R92" s="58"/>
      <c r="S92" s="58"/>
      <c r="T92" s="58"/>
      <c r="U92" s="58"/>
      <c r="V92" s="58"/>
      <c r="W92" s="58"/>
      <c r="X92" s="58"/>
      <c r="Y92" s="58"/>
      <c r="Z92" s="921"/>
      <c r="AA92" s="62"/>
      <c r="AB92" s="62"/>
      <c r="AC92" s="21"/>
      <c r="AD92" s="21" t="s">
        <v>481</v>
      </c>
      <c r="AE92" s="16"/>
      <c r="AF92" s="21"/>
      <c r="AG92" s="155">
        <f>AI92+AK92+AM92+AO92</f>
        <v>0</v>
      </c>
      <c r="AH92" s="155">
        <f t="shared" si="14"/>
        <v>0</v>
      </c>
      <c r="AI92" s="155"/>
      <c r="AJ92" s="155"/>
      <c r="AK92" s="155"/>
      <c r="AL92" s="155"/>
      <c r="AM92" s="155"/>
      <c r="AN92" s="155"/>
      <c r="AO92" s="155"/>
      <c r="AP92" s="155"/>
      <c r="AQ92" s="154">
        <f t="shared" si="15"/>
        <v>0</v>
      </c>
      <c r="AR92" s="154"/>
      <c r="AS92" s="154"/>
      <c r="AT92" s="154"/>
      <c r="AU92" s="154"/>
      <c r="AV92" s="163">
        <f t="shared" si="25"/>
        <v>0</v>
      </c>
      <c r="AW92" s="163"/>
      <c r="AX92" s="163"/>
      <c r="AY92" s="163"/>
      <c r="AZ92" s="163"/>
      <c r="BA92" s="154">
        <f t="shared" si="26"/>
        <v>0</v>
      </c>
      <c r="BB92" s="154"/>
      <c r="BC92" s="154"/>
      <c r="BD92" s="154"/>
      <c r="BE92" s="154"/>
      <c r="BF92" s="154">
        <f t="shared" si="27"/>
        <v>0</v>
      </c>
      <c r="BG92" s="154"/>
      <c r="BH92" s="154"/>
      <c r="BI92" s="154"/>
      <c r="BJ92" s="154"/>
    </row>
    <row r="93" spans="1:62" hidden="1">
      <c r="A93" s="898"/>
      <c r="B93" s="22"/>
      <c r="C93" s="58"/>
      <c r="D93" s="58"/>
      <c r="E93" s="58"/>
      <c r="F93" s="58"/>
      <c r="G93" s="58"/>
      <c r="H93" s="58"/>
      <c r="I93" s="58"/>
      <c r="J93" s="58"/>
      <c r="K93" s="58"/>
      <c r="L93" s="58"/>
      <c r="M93" s="932"/>
      <c r="N93" s="59"/>
      <c r="O93" s="59"/>
      <c r="P93" s="58"/>
      <c r="Q93" s="58"/>
      <c r="R93" s="58"/>
      <c r="S93" s="58"/>
      <c r="T93" s="58"/>
      <c r="U93" s="58"/>
      <c r="V93" s="58"/>
      <c r="W93" s="58"/>
      <c r="X93" s="58"/>
      <c r="Y93" s="58"/>
      <c r="Z93" s="922"/>
      <c r="AA93" s="86"/>
      <c r="AB93" s="86"/>
      <c r="AC93" s="12"/>
      <c r="AD93" s="12" t="s">
        <v>481</v>
      </c>
      <c r="AE93" s="12" t="s">
        <v>309</v>
      </c>
      <c r="AF93" s="12" t="s">
        <v>246</v>
      </c>
      <c r="AG93" s="155">
        <f>AI93+AK93+AM93+AO93</f>
        <v>0</v>
      </c>
      <c r="AH93" s="155">
        <f t="shared" si="14"/>
        <v>0</v>
      </c>
      <c r="AI93" s="155"/>
      <c r="AJ93" s="155"/>
      <c r="AK93" s="155"/>
      <c r="AL93" s="155"/>
      <c r="AM93" s="155"/>
      <c r="AN93" s="155"/>
      <c r="AO93" s="155"/>
      <c r="AP93" s="155"/>
      <c r="AQ93" s="154">
        <f t="shared" si="15"/>
        <v>0</v>
      </c>
      <c r="AR93" s="154"/>
      <c r="AS93" s="154"/>
      <c r="AT93" s="154"/>
      <c r="AU93" s="154"/>
      <c r="AV93" s="163">
        <f t="shared" si="25"/>
        <v>0</v>
      </c>
      <c r="AW93" s="163"/>
      <c r="AX93" s="163"/>
      <c r="AY93" s="163"/>
      <c r="AZ93" s="163"/>
      <c r="BA93" s="154">
        <f t="shared" si="26"/>
        <v>0</v>
      </c>
      <c r="BB93" s="154"/>
      <c r="BC93" s="154"/>
      <c r="BD93" s="154"/>
      <c r="BE93" s="154"/>
      <c r="BF93" s="154">
        <f t="shared" si="27"/>
        <v>0</v>
      </c>
      <c r="BG93" s="154"/>
      <c r="BH93" s="154"/>
      <c r="BI93" s="154"/>
      <c r="BJ93" s="154"/>
    </row>
    <row r="94" spans="1:62" ht="21.75" hidden="1" customHeight="1">
      <c r="A94" s="899"/>
      <c r="B94" s="22"/>
      <c r="C94" s="58"/>
      <c r="D94" s="58"/>
      <c r="E94" s="58"/>
      <c r="F94" s="58"/>
      <c r="G94" s="58"/>
      <c r="H94" s="58"/>
      <c r="I94" s="58"/>
      <c r="J94" s="58"/>
      <c r="K94" s="58"/>
      <c r="L94" s="58"/>
      <c r="M94" s="933"/>
      <c r="N94" s="59"/>
      <c r="O94" s="59"/>
      <c r="P94" s="58"/>
      <c r="Q94" s="58"/>
      <c r="R94" s="58"/>
      <c r="S94" s="58"/>
      <c r="T94" s="58"/>
      <c r="U94" s="58"/>
      <c r="V94" s="58"/>
      <c r="W94" s="58"/>
      <c r="X94" s="58"/>
      <c r="Y94" s="58"/>
      <c r="Z94" s="923"/>
      <c r="AA94" s="86"/>
      <c r="AB94" s="86"/>
      <c r="AC94" s="12"/>
      <c r="AD94" s="12" t="s">
        <v>481</v>
      </c>
      <c r="AE94" s="12" t="s">
        <v>297</v>
      </c>
      <c r="AF94" s="12" t="s">
        <v>246</v>
      </c>
      <c r="AG94" s="155">
        <f>AI94+AK94+AM94+AO94</f>
        <v>0</v>
      </c>
      <c r="AH94" s="155">
        <f t="shared" si="14"/>
        <v>0</v>
      </c>
      <c r="AI94" s="155"/>
      <c r="AJ94" s="155"/>
      <c r="AK94" s="155"/>
      <c r="AL94" s="155"/>
      <c r="AM94" s="155"/>
      <c r="AN94" s="155"/>
      <c r="AO94" s="155"/>
      <c r="AP94" s="155"/>
      <c r="AQ94" s="154">
        <f t="shared" si="15"/>
        <v>0</v>
      </c>
      <c r="AR94" s="154"/>
      <c r="AS94" s="154"/>
      <c r="AT94" s="154"/>
      <c r="AU94" s="154"/>
      <c r="AV94" s="163">
        <f t="shared" si="25"/>
        <v>0</v>
      </c>
      <c r="AW94" s="163"/>
      <c r="AX94" s="163"/>
      <c r="AY94" s="163"/>
      <c r="AZ94" s="163"/>
      <c r="BA94" s="154">
        <f t="shared" si="26"/>
        <v>0</v>
      </c>
      <c r="BB94" s="154"/>
      <c r="BC94" s="154"/>
      <c r="BD94" s="154"/>
      <c r="BE94" s="154"/>
      <c r="BF94" s="154">
        <f t="shared" si="27"/>
        <v>0</v>
      </c>
      <c r="BG94" s="154"/>
      <c r="BH94" s="154"/>
      <c r="BI94" s="154"/>
      <c r="BJ94" s="154"/>
    </row>
    <row r="95" spans="1:62" ht="20.25" hidden="1" customHeight="1">
      <c r="A95" s="114" t="s">
        <v>381</v>
      </c>
      <c r="B95" s="23">
        <v>6604</v>
      </c>
      <c r="C95" s="87" t="s">
        <v>452</v>
      </c>
      <c r="D95" s="67" t="s">
        <v>347</v>
      </c>
      <c r="E95" s="67" t="s">
        <v>453</v>
      </c>
      <c r="F95" s="58"/>
      <c r="G95" s="58"/>
      <c r="H95" s="58"/>
      <c r="I95" s="58"/>
      <c r="J95" s="58"/>
      <c r="K95" s="58"/>
      <c r="L95" s="58"/>
      <c r="M95" s="88" t="s">
        <v>374</v>
      </c>
      <c r="N95" s="59" t="s">
        <v>284</v>
      </c>
      <c r="O95" s="59" t="s">
        <v>373</v>
      </c>
      <c r="P95" s="58" t="s">
        <v>424</v>
      </c>
      <c r="Q95" s="58"/>
      <c r="R95" s="58"/>
      <c r="S95" s="58"/>
      <c r="T95" s="58"/>
      <c r="U95" s="58"/>
      <c r="V95" s="58"/>
      <c r="W95" s="87" t="s">
        <v>357</v>
      </c>
      <c r="X95" s="67" t="s">
        <v>348</v>
      </c>
      <c r="Y95" s="67" t="s">
        <v>358</v>
      </c>
      <c r="Z95" s="89" t="s">
        <v>417</v>
      </c>
      <c r="AA95" s="70" t="s">
        <v>284</v>
      </c>
      <c r="AB95" s="70" t="s">
        <v>368</v>
      </c>
      <c r="AC95" s="18"/>
      <c r="AD95" s="18"/>
      <c r="AE95" s="18"/>
      <c r="AF95" s="18"/>
      <c r="AG95" s="155">
        <f>AI95+AK95+AM95+AO95</f>
        <v>0</v>
      </c>
      <c r="AH95" s="155">
        <f t="shared" si="14"/>
        <v>0</v>
      </c>
      <c r="AI95" s="155"/>
      <c r="AJ95" s="155"/>
      <c r="AK95" s="155"/>
      <c r="AL95" s="155"/>
      <c r="AM95" s="155"/>
      <c r="AN95" s="155"/>
      <c r="AO95" s="155"/>
      <c r="AP95" s="155"/>
      <c r="AQ95" s="154">
        <f t="shared" si="15"/>
        <v>0</v>
      </c>
      <c r="AR95" s="154"/>
      <c r="AS95" s="154"/>
      <c r="AT95" s="154"/>
      <c r="AU95" s="154"/>
      <c r="AV95" s="163">
        <f t="shared" si="25"/>
        <v>0</v>
      </c>
      <c r="AW95" s="163"/>
      <c r="AX95" s="163"/>
      <c r="AY95" s="163"/>
      <c r="AZ95" s="163"/>
      <c r="BA95" s="154">
        <f t="shared" si="26"/>
        <v>0</v>
      </c>
      <c r="BB95" s="154"/>
      <c r="BC95" s="154"/>
      <c r="BD95" s="154"/>
      <c r="BE95" s="154"/>
      <c r="BF95" s="154">
        <f t="shared" si="27"/>
        <v>0</v>
      </c>
      <c r="BG95" s="154"/>
      <c r="BH95" s="154"/>
      <c r="BI95" s="154"/>
      <c r="BJ95" s="154"/>
    </row>
    <row r="96" spans="1:62" ht="11.25" hidden="1" customHeight="1">
      <c r="A96" s="117" t="s">
        <v>345</v>
      </c>
      <c r="B96" s="24">
        <v>6610</v>
      </c>
      <c r="C96" s="90"/>
      <c r="D96" s="65"/>
      <c r="E96" s="65"/>
      <c r="F96" s="58"/>
      <c r="G96" s="58"/>
      <c r="H96" s="58"/>
      <c r="I96" s="58"/>
      <c r="J96" s="58"/>
      <c r="K96" s="58"/>
      <c r="L96" s="58"/>
      <c r="M96" s="63"/>
      <c r="N96" s="59"/>
      <c r="O96" s="59"/>
      <c r="P96" s="58"/>
      <c r="Q96" s="58"/>
      <c r="R96" s="58"/>
      <c r="S96" s="58"/>
      <c r="T96" s="58"/>
      <c r="U96" s="58"/>
      <c r="V96" s="58"/>
      <c r="W96" s="65"/>
      <c r="X96" s="65"/>
      <c r="Y96" s="65"/>
      <c r="Z96" s="86"/>
      <c r="AA96" s="86"/>
      <c r="AB96" s="86"/>
      <c r="AC96" s="12"/>
      <c r="AD96" s="12">
        <v>801</v>
      </c>
      <c r="AE96" s="12" t="s">
        <v>429</v>
      </c>
      <c r="AF96" s="12" t="s">
        <v>246</v>
      </c>
      <c r="AG96" s="155"/>
      <c r="AH96" s="155">
        <f t="shared" si="14"/>
        <v>0</v>
      </c>
      <c r="AI96" s="155"/>
      <c r="AJ96" s="155"/>
      <c r="AK96" s="155"/>
      <c r="AL96" s="155"/>
      <c r="AM96" s="155"/>
      <c r="AN96" s="155"/>
      <c r="AO96" s="155"/>
      <c r="AP96" s="155"/>
      <c r="AQ96" s="154"/>
      <c r="AR96" s="154"/>
      <c r="AS96" s="154"/>
      <c r="AT96" s="154"/>
      <c r="AU96" s="154"/>
      <c r="AV96" s="163"/>
      <c r="AW96" s="163"/>
      <c r="AX96" s="163"/>
      <c r="AY96" s="163"/>
      <c r="AZ96" s="163"/>
      <c r="BA96" s="154"/>
      <c r="BB96" s="154"/>
      <c r="BC96" s="154"/>
      <c r="BD96" s="154"/>
      <c r="BE96" s="154"/>
      <c r="BF96" s="154"/>
      <c r="BG96" s="154"/>
      <c r="BH96" s="154"/>
      <c r="BI96" s="154"/>
      <c r="BJ96" s="154"/>
    </row>
    <row r="97" spans="1:62" ht="123" customHeight="1">
      <c r="A97" s="559" t="s">
        <v>431</v>
      </c>
      <c r="B97" s="23">
        <v>6612</v>
      </c>
      <c r="C97" s="97" t="s">
        <v>407</v>
      </c>
      <c r="D97" s="61" t="s">
        <v>349</v>
      </c>
      <c r="E97" s="61" t="s">
        <v>408</v>
      </c>
      <c r="F97" s="58"/>
      <c r="G97" s="58"/>
      <c r="H97" s="58"/>
      <c r="I97" s="58"/>
      <c r="J97" s="58"/>
      <c r="K97" s="58"/>
      <c r="L97" s="58"/>
      <c r="M97" s="63" t="s">
        <v>372</v>
      </c>
      <c r="N97" s="59" t="s">
        <v>284</v>
      </c>
      <c r="O97" s="59" t="s">
        <v>373</v>
      </c>
      <c r="P97" s="58">
        <v>29</v>
      </c>
      <c r="Q97" s="58"/>
      <c r="R97" s="58"/>
      <c r="S97" s="58"/>
      <c r="T97" s="58"/>
      <c r="U97" s="58"/>
      <c r="V97" s="58"/>
      <c r="W97" s="61" t="s">
        <v>456</v>
      </c>
      <c r="X97" s="61" t="s">
        <v>457</v>
      </c>
      <c r="Y97" s="61" t="s">
        <v>458</v>
      </c>
      <c r="Z97" s="62" t="s">
        <v>499</v>
      </c>
      <c r="AA97" s="86" t="s">
        <v>284</v>
      </c>
      <c r="AB97" s="86" t="s">
        <v>368</v>
      </c>
      <c r="AC97" s="18"/>
      <c r="AD97" s="18" t="s">
        <v>482</v>
      </c>
      <c r="AE97" s="12" t="s">
        <v>281</v>
      </c>
      <c r="AF97" s="18" t="s">
        <v>282</v>
      </c>
      <c r="AG97" s="155">
        <f t="shared" ref="AG97:AG105" si="28">AI97+AK97+AM97+AO97</f>
        <v>0</v>
      </c>
      <c r="AH97" s="155">
        <f t="shared" si="14"/>
        <v>0</v>
      </c>
      <c r="AI97" s="155"/>
      <c r="AJ97" s="155"/>
      <c r="AK97" s="155"/>
      <c r="AL97" s="155"/>
      <c r="AM97" s="155"/>
      <c r="AN97" s="155"/>
      <c r="AO97" s="155">
        <v>0</v>
      </c>
      <c r="AP97" s="155"/>
      <c r="AQ97" s="154">
        <f t="shared" si="15"/>
        <v>50</v>
      </c>
      <c r="AR97" s="154"/>
      <c r="AS97" s="154"/>
      <c r="AT97" s="154"/>
      <c r="AU97" s="154">
        <v>50</v>
      </c>
      <c r="AV97" s="163">
        <f t="shared" si="25"/>
        <v>50</v>
      </c>
      <c r="AW97" s="163"/>
      <c r="AX97" s="163"/>
      <c r="AY97" s="163"/>
      <c r="AZ97" s="163">
        <v>50</v>
      </c>
      <c r="BA97" s="154">
        <f t="shared" ref="BA97:BA105" si="29">BB97+BC97+BD97+BE97</f>
        <v>50</v>
      </c>
      <c r="BB97" s="154"/>
      <c r="BC97" s="154"/>
      <c r="BD97" s="154"/>
      <c r="BE97" s="154">
        <v>50</v>
      </c>
      <c r="BF97" s="154">
        <f t="shared" ref="BF97:BF105" si="30">BG97+BH97+BI97+BJ97</f>
        <v>50</v>
      </c>
      <c r="BG97" s="154"/>
      <c r="BH97" s="154"/>
      <c r="BI97" s="154"/>
      <c r="BJ97" s="154">
        <v>50</v>
      </c>
    </row>
    <row r="98" spans="1:62" ht="102" hidden="1" customHeight="1">
      <c r="A98" s="114" t="s">
        <v>363</v>
      </c>
      <c r="B98" s="17">
        <v>6617</v>
      </c>
      <c r="C98" s="57" t="s">
        <v>452</v>
      </c>
      <c r="D98" s="57" t="s">
        <v>422</v>
      </c>
      <c r="E98" s="57" t="s">
        <v>453</v>
      </c>
      <c r="F98" s="58"/>
      <c r="G98" s="58"/>
      <c r="H98" s="58"/>
      <c r="I98" s="58"/>
      <c r="J98" s="58"/>
      <c r="K98" s="58"/>
      <c r="L98" s="58"/>
      <c r="M98" s="63" t="s">
        <v>374</v>
      </c>
      <c r="N98" s="59" t="s">
        <v>284</v>
      </c>
      <c r="O98" s="59" t="s">
        <v>373</v>
      </c>
      <c r="P98" s="58" t="s">
        <v>424</v>
      </c>
      <c r="Q98" s="58"/>
      <c r="R98" s="58"/>
      <c r="S98" s="58"/>
      <c r="T98" s="58"/>
      <c r="U98" s="58"/>
      <c r="V98" s="58"/>
      <c r="W98" s="57" t="s">
        <v>357</v>
      </c>
      <c r="X98" s="57" t="s">
        <v>350</v>
      </c>
      <c r="Y98" s="57" t="s">
        <v>358</v>
      </c>
      <c r="Z98" s="69" t="s">
        <v>417</v>
      </c>
      <c r="AA98" s="70" t="s">
        <v>284</v>
      </c>
      <c r="AB98" s="70" t="s">
        <v>368</v>
      </c>
      <c r="AC98" s="18"/>
      <c r="AD98" s="18" t="s">
        <v>484</v>
      </c>
      <c r="AE98" s="18" t="s">
        <v>304</v>
      </c>
      <c r="AF98" s="18">
        <v>240</v>
      </c>
      <c r="AG98" s="155">
        <f t="shared" si="28"/>
        <v>0</v>
      </c>
      <c r="AH98" s="155">
        <f t="shared" si="14"/>
        <v>0</v>
      </c>
      <c r="AI98" s="155"/>
      <c r="AJ98" s="155"/>
      <c r="AK98" s="155"/>
      <c r="AL98" s="155"/>
      <c r="AM98" s="155"/>
      <c r="AN98" s="155"/>
      <c r="AO98" s="155"/>
      <c r="AP98" s="155"/>
      <c r="AQ98" s="154">
        <f t="shared" si="15"/>
        <v>0</v>
      </c>
      <c r="AR98" s="154"/>
      <c r="AS98" s="154"/>
      <c r="AT98" s="154"/>
      <c r="AU98" s="154"/>
      <c r="AV98" s="163">
        <f t="shared" si="25"/>
        <v>0</v>
      </c>
      <c r="AW98" s="163"/>
      <c r="AX98" s="163"/>
      <c r="AY98" s="163"/>
      <c r="AZ98" s="163"/>
      <c r="BA98" s="154">
        <f t="shared" si="29"/>
        <v>0</v>
      </c>
      <c r="BB98" s="154"/>
      <c r="BC98" s="154"/>
      <c r="BD98" s="154"/>
      <c r="BE98" s="154"/>
      <c r="BF98" s="154">
        <f t="shared" si="30"/>
        <v>0</v>
      </c>
      <c r="BG98" s="154"/>
      <c r="BH98" s="154"/>
      <c r="BI98" s="154"/>
      <c r="BJ98" s="154"/>
    </row>
    <row r="99" spans="1:62" ht="82.5" customHeight="1">
      <c r="A99" s="910" t="s">
        <v>435</v>
      </c>
      <c r="B99" s="17">
        <v>6618</v>
      </c>
      <c r="C99" s="912" t="s">
        <v>452</v>
      </c>
      <c r="D99" s="57" t="s">
        <v>463</v>
      </c>
      <c r="E99" s="57" t="s">
        <v>453</v>
      </c>
      <c r="F99" s="58"/>
      <c r="G99" s="58"/>
      <c r="H99" s="58"/>
      <c r="I99" s="58"/>
      <c r="J99" s="58"/>
      <c r="K99" s="58"/>
      <c r="L99" s="58"/>
      <c r="M99" s="63" t="s">
        <v>372</v>
      </c>
      <c r="N99" s="59" t="s">
        <v>284</v>
      </c>
      <c r="O99" s="59" t="s">
        <v>373</v>
      </c>
      <c r="P99" s="58">
        <v>29</v>
      </c>
      <c r="Q99" s="58"/>
      <c r="R99" s="58"/>
      <c r="S99" s="58"/>
      <c r="T99" s="58"/>
      <c r="U99" s="58"/>
      <c r="V99" s="58"/>
      <c r="W99" s="912" t="s">
        <v>357</v>
      </c>
      <c r="X99" s="57" t="s">
        <v>238</v>
      </c>
      <c r="Y99" s="57" t="s">
        <v>358</v>
      </c>
      <c r="Z99" s="62" t="s">
        <v>499</v>
      </c>
      <c r="AA99" s="62" t="s">
        <v>284</v>
      </c>
      <c r="AB99" s="62" t="s">
        <v>368</v>
      </c>
      <c r="AC99" s="18"/>
      <c r="AD99" s="18" t="s">
        <v>491</v>
      </c>
      <c r="AE99" s="18" t="s">
        <v>371</v>
      </c>
      <c r="AF99" s="18" t="s">
        <v>246</v>
      </c>
      <c r="AG99" s="155">
        <f t="shared" si="28"/>
        <v>0</v>
      </c>
      <c r="AH99" s="155">
        <f t="shared" si="14"/>
        <v>0</v>
      </c>
      <c r="AI99" s="155"/>
      <c r="AJ99" s="155"/>
      <c r="AK99" s="155"/>
      <c r="AL99" s="155"/>
      <c r="AM99" s="155"/>
      <c r="AN99" s="155"/>
      <c r="AO99" s="155"/>
      <c r="AP99" s="155"/>
      <c r="AQ99" s="154">
        <f t="shared" si="15"/>
        <v>0</v>
      </c>
      <c r="AR99" s="154"/>
      <c r="AS99" s="154"/>
      <c r="AT99" s="154"/>
      <c r="AU99" s="154"/>
      <c r="AV99" s="163">
        <f t="shared" si="25"/>
        <v>0</v>
      </c>
      <c r="AW99" s="163"/>
      <c r="AX99" s="163"/>
      <c r="AY99" s="163"/>
      <c r="AZ99" s="163"/>
      <c r="BA99" s="154">
        <f t="shared" si="29"/>
        <v>0</v>
      </c>
      <c r="BB99" s="154"/>
      <c r="BC99" s="154"/>
      <c r="BD99" s="154"/>
      <c r="BE99" s="154"/>
      <c r="BF99" s="154">
        <f t="shared" si="30"/>
        <v>0</v>
      </c>
      <c r="BG99" s="154"/>
      <c r="BH99" s="154"/>
      <c r="BI99" s="154"/>
      <c r="BJ99" s="154"/>
    </row>
    <row r="100" spans="1:62" ht="86.25" customHeight="1">
      <c r="A100" s="911"/>
      <c r="B100" s="17"/>
      <c r="C100" s="734"/>
      <c r="D100" s="58"/>
      <c r="E100" s="58"/>
      <c r="F100" s="58"/>
      <c r="G100" s="58"/>
      <c r="H100" s="58"/>
      <c r="I100" s="58">
        <v>30</v>
      </c>
      <c r="J100" s="58"/>
      <c r="K100" s="58"/>
      <c r="L100" s="58"/>
      <c r="M100" s="71"/>
      <c r="N100" s="71"/>
      <c r="O100" s="71"/>
      <c r="P100" s="71"/>
      <c r="Q100" s="58"/>
      <c r="R100" s="58"/>
      <c r="S100" s="58"/>
      <c r="T100" s="58"/>
      <c r="U100" s="58"/>
      <c r="V100" s="58"/>
      <c r="W100" s="734"/>
      <c r="X100" s="58"/>
      <c r="Y100" s="58"/>
      <c r="Z100" s="58"/>
      <c r="AA100" s="58"/>
      <c r="AB100" s="58"/>
      <c r="AC100" s="18"/>
      <c r="AD100" s="18" t="s">
        <v>485</v>
      </c>
      <c r="AE100" s="18" t="s">
        <v>465</v>
      </c>
      <c r="AF100" s="18">
        <v>240</v>
      </c>
      <c r="AG100" s="155">
        <f t="shared" si="28"/>
        <v>0</v>
      </c>
      <c r="AH100" s="155">
        <f t="shared" si="14"/>
        <v>0</v>
      </c>
      <c r="AI100" s="155"/>
      <c r="AJ100" s="155"/>
      <c r="AK100" s="156">
        <v>0</v>
      </c>
      <c r="AL100" s="156"/>
      <c r="AM100" s="155"/>
      <c r="AN100" s="155"/>
      <c r="AO100" s="155">
        <v>0</v>
      </c>
      <c r="AP100" s="155"/>
      <c r="AQ100" s="154">
        <f t="shared" si="15"/>
        <v>0</v>
      </c>
      <c r="AR100" s="154"/>
      <c r="AS100" s="154"/>
      <c r="AT100" s="154"/>
      <c r="AU100" s="154"/>
      <c r="AV100" s="163">
        <f t="shared" si="25"/>
        <v>0</v>
      </c>
      <c r="AW100" s="163"/>
      <c r="AX100" s="163"/>
      <c r="AY100" s="163"/>
      <c r="AZ100" s="163"/>
      <c r="BA100" s="154">
        <f t="shared" si="29"/>
        <v>0</v>
      </c>
      <c r="BB100" s="154"/>
      <c r="BC100" s="154"/>
      <c r="BD100" s="154"/>
      <c r="BE100" s="154"/>
      <c r="BF100" s="154">
        <f t="shared" si="30"/>
        <v>0</v>
      </c>
      <c r="BG100" s="154"/>
      <c r="BH100" s="154"/>
      <c r="BI100" s="154"/>
      <c r="BJ100" s="154"/>
    </row>
    <row r="101" spans="1:62" ht="15" customHeight="1">
      <c r="A101" s="111" t="s">
        <v>416</v>
      </c>
      <c r="B101" s="14"/>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12"/>
      <c r="AD101" s="18" t="s">
        <v>485</v>
      </c>
      <c r="AE101" s="18" t="s">
        <v>428</v>
      </c>
      <c r="AF101" s="18" t="s">
        <v>246</v>
      </c>
      <c r="AG101" s="155">
        <f t="shared" si="28"/>
        <v>53.6</v>
      </c>
      <c r="AH101" s="155">
        <f t="shared" si="14"/>
        <v>53.6</v>
      </c>
      <c r="AI101" s="155"/>
      <c r="AJ101" s="155"/>
      <c r="AK101" s="155"/>
      <c r="AL101" s="155"/>
      <c r="AM101" s="155"/>
      <c r="AN101" s="155"/>
      <c r="AO101" s="155">
        <v>53.6</v>
      </c>
      <c r="AP101" s="155">
        <v>53.6</v>
      </c>
      <c r="AQ101" s="154">
        <f t="shared" si="15"/>
        <v>310.39999999999998</v>
      </c>
      <c r="AR101" s="148"/>
      <c r="AS101" s="148"/>
      <c r="AT101" s="148"/>
      <c r="AU101" s="148">
        <v>310.39999999999998</v>
      </c>
      <c r="AV101" s="163">
        <f t="shared" si="25"/>
        <v>72.900000000000006</v>
      </c>
      <c r="AW101" s="147"/>
      <c r="AX101" s="147"/>
      <c r="AY101" s="147"/>
      <c r="AZ101" s="147">
        <v>72.900000000000006</v>
      </c>
      <c r="BA101" s="154">
        <f t="shared" si="29"/>
        <v>72.900000000000006</v>
      </c>
      <c r="BB101" s="148"/>
      <c r="BC101" s="148"/>
      <c r="BD101" s="148"/>
      <c r="BE101" s="148">
        <v>72.900000000000006</v>
      </c>
      <c r="BF101" s="154">
        <f t="shared" si="30"/>
        <v>72.900000000000006</v>
      </c>
      <c r="BG101" s="148"/>
      <c r="BH101" s="148"/>
      <c r="BI101" s="148"/>
      <c r="BJ101" s="148">
        <v>72.900000000000006</v>
      </c>
    </row>
    <row r="102" spans="1:62" ht="71.25" hidden="1" customHeight="1">
      <c r="A102" s="111" t="s">
        <v>475</v>
      </c>
      <c r="B102" s="14">
        <v>6700</v>
      </c>
      <c r="C102" s="91" t="s">
        <v>234</v>
      </c>
      <c r="D102" s="92" t="s">
        <v>234</v>
      </c>
      <c r="E102" s="92" t="s">
        <v>234</v>
      </c>
      <c r="F102" s="92" t="s">
        <v>234</v>
      </c>
      <c r="G102" s="92" t="s">
        <v>234</v>
      </c>
      <c r="H102" s="92" t="s">
        <v>234</v>
      </c>
      <c r="I102" s="92" t="s">
        <v>234</v>
      </c>
      <c r="J102" s="92" t="s">
        <v>234</v>
      </c>
      <c r="K102" s="92" t="s">
        <v>234</v>
      </c>
      <c r="L102" s="92" t="s">
        <v>234</v>
      </c>
      <c r="M102" s="92" t="s">
        <v>234</v>
      </c>
      <c r="N102" s="92" t="s">
        <v>234</v>
      </c>
      <c r="O102" s="92" t="s">
        <v>234</v>
      </c>
      <c r="P102" s="92" t="s">
        <v>234</v>
      </c>
      <c r="Q102" s="93" t="s">
        <v>234</v>
      </c>
      <c r="R102" s="93" t="s">
        <v>234</v>
      </c>
      <c r="S102" s="93" t="s">
        <v>234</v>
      </c>
      <c r="T102" s="93" t="s">
        <v>234</v>
      </c>
      <c r="U102" s="93" t="s">
        <v>234</v>
      </c>
      <c r="V102" s="93" t="s">
        <v>234</v>
      </c>
      <c r="W102" s="93" t="s">
        <v>234</v>
      </c>
      <c r="X102" s="92" t="s">
        <v>234</v>
      </c>
      <c r="Y102" s="92" t="s">
        <v>234</v>
      </c>
      <c r="Z102" s="92" t="s">
        <v>234</v>
      </c>
      <c r="AA102" s="92" t="s">
        <v>234</v>
      </c>
      <c r="AB102" s="92" t="s">
        <v>234</v>
      </c>
      <c r="AC102" s="8" t="s">
        <v>234</v>
      </c>
      <c r="AD102" s="8" t="s">
        <v>234</v>
      </c>
      <c r="AE102" s="8"/>
      <c r="AF102" s="8"/>
      <c r="AG102" s="155">
        <f t="shared" si="28"/>
        <v>0</v>
      </c>
      <c r="AH102" s="155">
        <f t="shared" si="14"/>
        <v>0</v>
      </c>
      <c r="AI102" s="146"/>
      <c r="AJ102" s="146"/>
      <c r="AK102" s="146"/>
      <c r="AL102" s="146"/>
      <c r="AM102" s="146"/>
      <c r="AN102" s="146"/>
      <c r="AO102" s="146"/>
      <c r="AP102" s="155"/>
      <c r="AQ102" s="154">
        <f t="shared" si="15"/>
        <v>0</v>
      </c>
      <c r="AR102" s="148"/>
      <c r="AS102" s="148"/>
      <c r="AT102" s="148"/>
      <c r="AU102" s="148"/>
      <c r="AV102" s="163">
        <f t="shared" si="25"/>
        <v>0</v>
      </c>
      <c r="AW102" s="147"/>
      <c r="AX102" s="147"/>
      <c r="AY102" s="147"/>
      <c r="AZ102" s="147"/>
      <c r="BA102" s="154">
        <f t="shared" si="29"/>
        <v>0</v>
      </c>
      <c r="BB102" s="148"/>
      <c r="BC102" s="148"/>
      <c r="BD102" s="148"/>
      <c r="BE102" s="148"/>
      <c r="BF102" s="154">
        <f t="shared" si="30"/>
        <v>0</v>
      </c>
      <c r="BG102" s="148"/>
      <c r="BH102" s="148"/>
      <c r="BI102" s="148"/>
      <c r="BJ102" s="148"/>
    </row>
    <row r="103" spans="1:62" hidden="1">
      <c r="A103" s="112" t="s">
        <v>415</v>
      </c>
      <c r="B103" s="15"/>
      <c r="C103" s="77"/>
      <c r="D103" s="77"/>
      <c r="E103" s="77"/>
      <c r="F103" s="951"/>
      <c r="G103" s="77"/>
      <c r="H103" s="77"/>
      <c r="I103" s="77"/>
      <c r="J103" s="77"/>
      <c r="K103" s="77"/>
      <c r="L103" s="77"/>
      <c r="M103" s="77"/>
      <c r="N103" s="77"/>
      <c r="O103" s="77"/>
      <c r="P103" s="77"/>
      <c r="Q103" s="77"/>
      <c r="R103" s="77"/>
      <c r="S103" s="77"/>
      <c r="T103" s="77"/>
      <c r="U103" s="77"/>
      <c r="V103" s="77"/>
      <c r="W103" s="77"/>
      <c r="X103" s="77"/>
      <c r="Y103" s="77"/>
      <c r="Z103" s="77"/>
      <c r="AA103" s="77"/>
      <c r="AB103" s="77"/>
      <c r="AC103" s="16"/>
      <c r="AD103" s="16"/>
      <c r="AE103" s="16"/>
      <c r="AF103" s="16"/>
      <c r="AG103" s="155">
        <f t="shared" si="28"/>
        <v>0</v>
      </c>
      <c r="AH103" s="155">
        <f t="shared" si="14"/>
        <v>0</v>
      </c>
      <c r="AI103" s="152"/>
      <c r="AJ103" s="152"/>
      <c r="AK103" s="152"/>
      <c r="AL103" s="152"/>
      <c r="AM103" s="152"/>
      <c r="AN103" s="152"/>
      <c r="AO103" s="152"/>
      <c r="AP103" s="158"/>
      <c r="AQ103" s="154">
        <f t="shared" si="15"/>
        <v>0</v>
      </c>
      <c r="AR103" s="151"/>
      <c r="AS103" s="151"/>
      <c r="AT103" s="151"/>
      <c r="AU103" s="151"/>
      <c r="AV103" s="163">
        <f t="shared" si="25"/>
        <v>0</v>
      </c>
      <c r="AW103" s="653"/>
      <c r="AX103" s="653"/>
      <c r="AY103" s="653"/>
      <c r="AZ103" s="653"/>
      <c r="BA103" s="154">
        <f t="shared" si="29"/>
        <v>0</v>
      </c>
      <c r="BB103" s="151"/>
      <c r="BC103" s="151"/>
      <c r="BD103" s="151"/>
      <c r="BE103" s="151"/>
      <c r="BF103" s="154">
        <f t="shared" si="30"/>
        <v>0</v>
      </c>
      <c r="BG103" s="151"/>
      <c r="BH103" s="151"/>
      <c r="BI103" s="151"/>
      <c r="BJ103" s="151"/>
    </row>
    <row r="104" spans="1:62" ht="0.75" hidden="1" customHeight="1">
      <c r="A104" s="113" t="s">
        <v>416</v>
      </c>
      <c r="B104" s="17"/>
      <c r="C104" s="58"/>
      <c r="D104" s="58"/>
      <c r="E104" s="58"/>
      <c r="F104" s="952"/>
      <c r="G104" s="58"/>
      <c r="H104" s="58"/>
      <c r="I104" s="58"/>
      <c r="J104" s="58"/>
      <c r="K104" s="58"/>
      <c r="L104" s="58"/>
      <c r="M104" s="58"/>
      <c r="N104" s="58"/>
      <c r="O104" s="58"/>
      <c r="P104" s="58"/>
      <c r="Q104" s="58"/>
      <c r="R104" s="58"/>
      <c r="S104" s="58"/>
      <c r="T104" s="58"/>
      <c r="U104" s="58"/>
      <c r="V104" s="58"/>
      <c r="W104" s="58"/>
      <c r="X104" s="58"/>
      <c r="Y104" s="58"/>
      <c r="Z104" s="58"/>
      <c r="AA104" s="58"/>
      <c r="AB104" s="58"/>
      <c r="AC104" s="18"/>
      <c r="AD104" s="18"/>
      <c r="AE104" s="18"/>
      <c r="AF104" s="18"/>
      <c r="AG104" s="155">
        <f t="shared" si="28"/>
        <v>0</v>
      </c>
      <c r="AH104" s="155">
        <f t="shared" si="14"/>
        <v>0</v>
      </c>
      <c r="AI104" s="155"/>
      <c r="AJ104" s="155"/>
      <c r="AK104" s="155"/>
      <c r="AL104" s="155"/>
      <c r="AM104" s="155"/>
      <c r="AN104" s="155"/>
      <c r="AO104" s="155"/>
      <c r="AP104" s="155"/>
      <c r="AQ104" s="154">
        <f t="shared" si="15"/>
        <v>0</v>
      </c>
      <c r="AR104" s="154"/>
      <c r="AS104" s="154"/>
      <c r="AT104" s="154"/>
      <c r="AU104" s="154"/>
      <c r="AV104" s="163">
        <f t="shared" si="25"/>
        <v>0</v>
      </c>
      <c r="AW104" s="163"/>
      <c r="AX104" s="163"/>
      <c r="AY104" s="163"/>
      <c r="AZ104" s="163"/>
      <c r="BA104" s="154">
        <f t="shared" si="29"/>
        <v>0</v>
      </c>
      <c r="BB104" s="154"/>
      <c r="BC104" s="154"/>
      <c r="BD104" s="154"/>
      <c r="BE104" s="154"/>
      <c r="BF104" s="154">
        <f t="shared" si="30"/>
        <v>0</v>
      </c>
      <c r="BG104" s="154"/>
      <c r="BH104" s="154"/>
      <c r="BI104" s="154"/>
      <c r="BJ104" s="154"/>
    </row>
    <row r="105" spans="1:62" hidden="1">
      <c r="A105" s="111" t="s">
        <v>416</v>
      </c>
      <c r="B105" s="14"/>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12"/>
      <c r="AD105" s="12"/>
      <c r="AE105" s="12"/>
      <c r="AF105" s="12"/>
      <c r="AG105" s="155">
        <f t="shared" si="28"/>
        <v>0</v>
      </c>
      <c r="AH105" s="155">
        <f t="shared" si="14"/>
        <v>0</v>
      </c>
      <c r="AI105" s="146"/>
      <c r="AJ105" s="146"/>
      <c r="AK105" s="146"/>
      <c r="AL105" s="146"/>
      <c r="AM105" s="146"/>
      <c r="AN105" s="146"/>
      <c r="AO105" s="146"/>
      <c r="AP105" s="155"/>
      <c r="AQ105" s="154">
        <f t="shared" si="15"/>
        <v>0</v>
      </c>
      <c r="AR105" s="148"/>
      <c r="AS105" s="148"/>
      <c r="AT105" s="148"/>
      <c r="AU105" s="148"/>
      <c r="AV105" s="163">
        <f t="shared" si="25"/>
        <v>0</v>
      </c>
      <c r="AW105" s="147"/>
      <c r="AX105" s="147"/>
      <c r="AY105" s="147"/>
      <c r="AZ105" s="147"/>
      <c r="BA105" s="154">
        <f t="shared" si="29"/>
        <v>0</v>
      </c>
      <c r="BB105" s="148"/>
      <c r="BC105" s="148"/>
      <c r="BD105" s="148"/>
      <c r="BE105" s="148"/>
      <c r="BF105" s="154">
        <f t="shared" si="30"/>
        <v>0</v>
      </c>
      <c r="BG105" s="148"/>
      <c r="BH105" s="148"/>
      <c r="BI105" s="148"/>
      <c r="BJ105" s="148"/>
    </row>
    <row r="106" spans="1:62" s="40" customFormat="1" ht="147.75" customHeight="1">
      <c r="A106" s="116" t="s">
        <v>327</v>
      </c>
      <c r="B106" s="37">
        <v>6800</v>
      </c>
      <c r="C106" s="75" t="s">
        <v>234</v>
      </c>
      <c r="D106" s="75" t="s">
        <v>234</v>
      </c>
      <c r="E106" s="75" t="s">
        <v>234</v>
      </c>
      <c r="F106" s="75" t="s">
        <v>234</v>
      </c>
      <c r="G106" s="75" t="s">
        <v>234</v>
      </c>
      <c r="H106" s="75" t="s">
        <v>234</v>
      </c>
      <c r="I106" s="75" t="s">
        <v>234</v>
      </c>
      <c r="J106" s="75" t="s">
        <v>234</v>
      </c>
      <c r="K106" s="75" t="s">
        <v>234</v>
      </c>
      <c r="L106" s="75" t="s">
        <v>234</v>
      </c>
      <c r="M106" s="75" t="s">
        <v>234</v>
      </c>
      <c r="N106" s="75" t="s">
        <v>234</v>
      </c>
      <c r="O106" s="75" t="s">
        <v>234</v>
      </c>
      <c r="P106" s="75" t="s">
        <v>234</v>
      </c>
      <c r="Q106" s="76" t="s">
        <v>234</v>
      </c>
      <c r="R106" s="76" t="s">
        <v>234</v>
      </c>
      <c r="S106" s="76" t="s">
        <v>234</v>
      </c>
      <c r="T106" s="76" t="s">
        <v>234</v>
      </c>
      <c r="U106" s="76" t="s">
        <v>234</v>
      </c>
      <c r="V106" s="76" t="s">
        <v>234</v>
      </c>
      <c r="W106" s="76" t="s">
        <v>234</v>
      </c>
      <c r="X106" s="75" t="s">
        <v>234</v>
      </c>
      <c r="Y106" s="75" t="s">
        <v>234</v>
      </c>
      <c r="Z106" s="75" t="s">
        <v>234</v>
      </c>
      <c r="AA106" s="75" t="s">
        <v>234</v>
      </c>
      <c r="AB106" s="75" t="s">
        <v>234</v>
      </c>
      <c r="AC106" s="38" t="s">
        <v>234</v>
      </c>
      <c r="AD106" s="38" t="s">
        <v>234</v>
      </c>
      <c r="AE106" s="38"/>
      <c r="AF106" s="38"/>
      <c r="AG106" s="149">
        <f>AG109+AG117+AG118+AG120+AG122+AG119</f>
        <v>1186.2</v>
      </c>
      <c r="AH106" s="149">
        <f>AH109+AH117+AH118+AH120+AH122+AH119</f>
        <v>1171.2</v>
      </c>
      <c r="AI106" s="149">
        <f t="shared" ref="AI106:AU106" si="31">AI109+AI117+AI118+AI120+AI122+AI119</f>
        <v>0</v>
      </c>
      <c r="AJ106" s="149"/>
      <c r="AK106" s="149">
        <f t="shared" si="31"/>
        <v>0</v>
      </c>
      <c r="AL106" s="149"/>
      <c r="AM106" s="149">
        <f t="shared" si="31"/>
        <v>0</v>
      </c>
      <c r="AN106" s="149"/>
      <c r="AO106" s="149">
        <f>AO109+AO117+AO118+AO120+AO122+AO119</f>
        <v>1186.2</v>
      </c>
      <c r="AP106" s="149">
        <f>AP109+AP117+AP118+AP120+AP122+AP119</f>
        <v>1171.2</v>
      </c>
      <c r="AQ106" s="149">
        <f>AQ109+AQ117+AQ118+AQ120+AQ122+AQ119</f>
        <v>1238.6999999999998</v>
      </c>
      <c r="AR106" s="149">
        <f t="shared" si="31"/>
        <v>0</v>
      </c>
      <c r="AS106" s="149">
        <f t="shared" si="31"/>
        <v>0</v>
      </c>
      <c r="AT106" s="149">
        <f t="shared" si="31"/>
        <v>0</v>
      </c>
      <c r="AU106" s="149">
        <f t="shared" si="31"/>
        <v>1238.6999999999998</v>
      </c>
      <c r="AV106" s="656">
        <f t="shared" ref="AV106:BE106" si="32">AV109+AV117+AV118+AV120+AV122+AV119</f>
        <v>1238.6999999999998</v>
      </c>
      <c r="AW106" s="656">
        <f t="shared" si="32"/>
        <v>0</v>
      </c>
      <c r="AX106" s="656">
        <f t="shared" si="32"/>
        <v>0</v>
      </c>
      <c r="AY106" s="656">
        <f t="shared" si="32"/>
        <v>0</v>
      </c>
      <c r="AZ106" s="656">
        <f t="shared" si="32"/>
        <v>1238.6999999999998</v>
      </c>
      <c r="BA106" s="149">
        <f t="shared" si="32"/>
        <v>1238.5999999999999</v>
      </c>
      <c r="BB106" s="149">
        <f t="shared" si="32"/>
        <v>0</v>
      </c>
      <c r="BC106" s="149">
        <f t="shared" si="32"/>
        <v>0</v>
      </c>
      <c r="BD106" s="149">
        <f t="shared" si="32"/>
        <v>0</v>
      </c>
      <c r="BE106" s="149">
        <f t="shared" si="32"/>
        <v>1238.5999999999999</v>
      </c>
      <c r="BF106" s="149">
        <f>BF109+BF117+BF118+BF120+BF122+BF119</f>
        <v>1238.5999999999999</v>
      </c>
      <c r="BG106" s="149">
        <f>BG109+BG117+BG118+BG120+BG122+BG119</f>
        <v>0</v>
      </c>
      <c r="BH106" s="149">
        <f>BH109+BH117+BH118+BH120+BH122+BH119</f>
        <v>0</v>
      </c>
      <c r="BI106" s="149">
        <f>BI109+BI117+BI118+BI120+BI122+BI119</f>
        <v>0</v>
      </c>
      <c r="BJ106" s="149">
        <f>BJ109+BJ117+BJ118+BJ120+BJ122+BJ119</f>
        <v>1238.5999999999999</v>
      </c>
    </row>
    <row r="107" spans="1:62" hidden="1">
      <c r="A107" s="118" t="s">
        <v>415</v>
      </c>
      <c r="B107" s="30"/>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16"/>
      <c r="AD107" s="16"/>
      <c r="AE107" s="16"/>
      <c r="AF107" s="16"/>
      <c r="AG107" s="155">
        <f>AI107+AK107+AM107+AO107</f>
        <v>0</v>
      </c>
      <c r="AH107" s="155">
        <f t="shared" ref="AH107:AH159" si="33">AJ107+AL107+AP107</f>
        <v>0</v>
      </c>
      <c r="AI107" s="152"/>
      <c r="AJ107" s="152"/>
      <c r="AK107" s="152"/>
      <c r="AL107" s="152"/>
      <c r="AM107" s="152"/>
      <c r="AN107" s="152"/>
      <c r="AO107" s="152"/>
      <c r="AP107" s="158"/>
      <c r="AQ107" s="154">
        <f t="shared" si="15"/>
        <v>0</v>
      </c>
      <c r="AR107" s="151"/>
      <c r="AS107" s="151"/>
      <c r="AT107" s="151"/>
      <c r="AU107" s="151"/>
      <c r="AV107" s="163">
        <f t="shared" ref="AV107:AV120" si="34">AW107+AX107+AY107+AZ107</f>
        <v>0</v>
      </c>
      <c r="AW107" s="653"/>
      <c r="AX107" s="653"/>
      <c r="AY107" s="653"/>
      <c r="AZ107" s="653"/>
      <c r="BA107" s="154">
        <f t="shared" ref="BA107:BA112" si="35">BB107+BC107+BD107+BE107</f>
        <v>0</v>
      </c>
      <c r="BB107" s="151"/>
      <c r="BC107" s="151"/>
      <c r="BD107" s="151"/>
      <c r="BE107" s="151"/>
      <c r="BF107" s="154">
        <f t="shared" ref="BF107:BF112" si="36">BG107+BH107+BI107+BJ107</f>
        <v>0</v>
      </c>
      <c r="BG107" s="151"/>
      <c r="BH107" s="151"/>
      <c r="BI107" s="151"/>
      <c r="BJ107" s="151"/>
    </row>
    <row r="108" spans="1:62" hidden="1">
      <c r="A108" s="119"/>
      <c r="B108" s="31"/>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18"/>
      <c r="AD108" s="18"/>
      <c r="AE108" s="18"/>
      <c r="AF108" s="18"/>
      <c r="AG108" s="155">
        <f>AI108+AK108+AM108+AO108</f>
        <v>0</v>
      </c>
      <c r="AH108" s="155">
        <f t="shared" si="33"/>
        <v>0</v>
      </c>
      <c r="AI108" s="155"/>
      <c r="AJ108" s="155"/>
      <c r="AK108" s="155"/>
      <c r="AL108" s="155"/>
      <c r="AM108" s="155"/>
      <c r="AN108" s="155"/>
      <c r="AO108" s="155"/>
      <c r="AP108" s="155"/>
      <c r="AQ108" s="154">
        <f t="shared" si="15"/>
        <v>0</v>
      </c>
      <c r="AR108" s="154"/>
      <c r="AS108" s="154"/>
      <c r="AT108" s="154"/>
      <c r="AU108" s="154"/>
      <c r="AV108" s="163">
        <f t="shared" si="34"/>
        <v>0</v>
      </c>
      <c r="AW108" s="163"/>
      <c r="AX108" s="163"/>
      <c r="AY108" s="163"/>
      <c r="AZ108" s="163"/>
      <c r="BA108" s="154">
        <f t="shared" si="35"/>
        <v>0</v>
      </c>
      <c r="BB108" s="154"/>
      <c r="BC108" s="154"/>
      <c r="BD108" s="154"/>
      <c r="BE108" s="154"/>
      <c r="BF108" s="154">
        <f t="shared" si="36"/>
        <v>0</v>
      </c>
      <c r="BG108" s="154"/>
      <c r="BH108" s="154"/>
      <c r="BI108" s="154"/>
      <c r="BJ108" s="154"/>
    </row>
    <row r="109" spans="1:62" ht="15" customHeight="1">
      <c r="A109" s="120"/>
      <c r="B109" s="32"/>
      <c r="C109" s="864" t="s">
        <v>452</v>
      </c>
      <c r="D109" s="909" t="s">
        <v>346</v>
      </c>
      <c r="E109" s="909" t="s">
        <v>453</v>
      </c>
      <c r="F109" s="65"/>
      <c r="G109" s="65"/>
      <c r="H109" s="65"/>
      <c r="I109" s="65"/>
      <c r="J109" s="65"/>
      <c r="K109" s="65"/>
      <c r="L109" s="65"/>
      <c r="M109" s="931" t="s">
        <v>314</v>
      </c>
      <c r="N109" s="951" t="s">
        <v>284</v>
      </c>
      <c r="O109" s="951" t="s">
        <v>373</v>
      </c>
      <c r="P109" s="956">
        <v>38</v>
      </c>
      <c r="Q109" s="65"/>
      <c r="R109" s="65"/>
      <c r="S109" s="65"/>
      <c r="T109" s="65"/>
      <c r="U109" s="65"/>
      <c r="V109" s="65"/>
      <c r="W109" s="864" t="s">
        <v>357</v>
      </c>
      <c r="X109" s="864" t="s">
        <v>351</v>
      </c>
      <c r="Y109" s="864" t="s">
        <v>358</v>
      </c>
      <c r="Z109" s="921" t="s">
        <v>366</v>
      </c>
      <c r="AA109" s="919" t="s">
        <v>284</v>
      </c>
      <c r="AB109" s="919" t="s">
        <v>367</v>
      </c>
      <c r="AC109" s="12"/>
      <c r="AD109" s="12" t="s">
        <v>490</v>
      </c>
      <c r="AE109" s="12"/>
      <c r="AF109" s="12"/>
      <c r="AG109" s="155">
        <f>AI109+AK109+AM109+AO109</f>
        <v>936.00000000000011</v>
      </c>
      <c r="AH109" s="155">
        <f>AJ109+AL109+AN109+AP109</f>
        <v>923.30000000000007</v>
      </c>
      <c r="AI109" s="146"/>
      <c r="AJ109" s="146"/>
      <c r="AK109" s="146"/>
      <c r="AL109" s="146"/>
      <c r="AM109" s="146"/>
      <c r="AN109" s="146"/>
      <c r="AO109" s="146">
        <f>AO110+AO112+AO114+AO115+AO113</f>
        <v>936.00000000000011</v>
      </c>
      <c r="AP109" s="146">
        <f>AP110+AP112+AP114+AP115+AP113</f>
        <v>923.30000000000007</v>
      </c>
      <c r="AQ109" s="154">
        <f>AR109+AS109+AT109+AU109</f>
        <v>955.59999999999991</v>
      </c>
      <c r="AR109" s="148"/>
      <c r="AS109" s="148"/>
      <c r="AT109" s="148"/>
      <c r="AU109" s="148">
        <f>AU110+AU112+AU114+AU115+AU111</f>
        <v>955.59999999999991</v>
      </c>
      <c r="AV109" s="163">
        <f t="shared" si="34"/>
        <v>955.59999999999991</v>
      </c>
      <c r="AW109" s="147"/>
      <c r="AX109" s="147"/>
      <c r="AY109" s="147"/>
      <c r="AZ109" s="147">
        <f>AZ110+AZ112+AZ114+AZ115+AZ111</f>
        <v>955.59999999999991</v>
      </c>
      <c r="BA109" s="154">
        <f t="shared" si="35"/>
        <v>955.5</v>
      </c>
      <c r="BB109" s="148"/>
      <c r="BC109" s="148"/>
      <c r="BD109" s="148"/>
      <c r="BE109" s="148">
        <f>BE110+BE112+BE114+BE115+BE111</f>
        <v>955.5</v>
      </c>
      <c r="BF109" s="154">
        <f t="shared" si="36"/>
        <v>955.5</v>
      </c>
      <c r="BG109" s="148"/>
      <c r="BH109" s="148"/>
      <c r="BI109" s="148"/>
      <c r="BJ109" s="148">
        <f>BJ110+BJ112+BJ114+BJ115+BJ111</f>
        <v>955.5</v>
      </c>
    </row>
    <row r="110" spans="1:62" ht="53.25" customHeight="1">
      <c r="A110" s="890" t="s">
        <v>318</v>
      </c>
      <c r="B110" s="891">
        <v>6802</v>
      </c>
      <c r="C110" s="865"/>
      <c r="D110" s="909"/>
      <c r="E110" s="909"/>
      <c r="F110" s="65"/>
      <c r="G110" s="65"/>
      <c r="H110" s="65"/>
      <c r="I110" s="65"/>
      <c r="J110" s="65"/>
      <c r="K110" s="65"/>
      <c r="L110" s="65"/>
      <c r="M110" s="932"/>
      <c r="N110" s="952"/>
      <c r="O110" s="952"/>
      <c r="P110" s="957"/>
      <c r="Q110" s="58"/>
      <c r="R110" s="58"/>
      <c r="S110" s="58"/>
      <c r="T110" s="58"/>
      <c r="U110" s="58"/>
      <c r="V110" s="58"/>
      <c r="W110" s="865"/>
      <c r="X110" s="866"/>
      <c r="Y110" s="866"/>
      <c r="Z110" s="922"/>
      <c r="AA110" s="920"/>
      <c r="AB110" s="920"/>
      <c r="AC110" s="12"/>
      <c r="AD110" s="12" t="s">
        <v>490</v>
      </c>
      <c r="AE110" s="12" t="s">
        <v>268</v>
      </c>
      <c r="AF110" s="12">
        <v>121</v>
      </c>
      <c r="AG110" s="155">
        <f>AI110+AK110+AM110+AO110</f>
        <v>623.20000000000005</v>
      </c>
      <c r="AH110" s="155">
        <f t="shared" si="33"/>
        <v>623.20000000000005</v>
      </c>
      <c r="AI110" s="146"/>
      <c r="AJ110" s="146"/>
      <c r="AK110" s="146"/>
      <c r="AL110" s="146"/>
      <c r="AM110" s="146"/>
      <c r="AN110" s="146"/>
      <c r="AO110" s="146">
        <v>623.20000000000005</v>
      </c>
      <c r="AP110" s="155">
        <v>623.20000000000005</v>
      </c>
      <c r="AQ110" s="154">
        <f t="shared" si="15"/>
        <v>651.79999999999995</v>
      </c>
      <c r="AR110" s="148"/>
      <c r="AS110" s="148"/>
      <c r="AT110" s="148"/>
      <c r="AU110" s="148">
        <v>651.79999999999995</v>
      </c>
      <c r="AV110" s="163">
        <f t="shared" si="34"/>
        <v>651.79999999999995</v>
      </c>
      <c r="AW110" s="147"/>
      <c r="AX110" s="147"/>
      <c r="AY110" s="147"/>
      <c r="AZ110" s="147">
        <v>651.79999999999995</v>
      </c>
      <c r="BA110" s="154">
        <f t="shared" si="35"/>
        <v>651.70000000000005</v>
      </c>
      <c r="BB110" s="148"/>
      <c r="BC110" s="148"/>
      <c r="BD110" s="148"/>
      <c r="BE110" s="148">
        <v>651.70000000000005</v>
      </c>
      <c r="BF110" s="154">
        <f t="shared" si="36"/>
        <v>651.70000000000005</v>
      </c>
      <c r="BG110" s="148"/>
      <c r="BH110" s="148"/>
      <c r="BI110" s="148"/>
      <c r="BJ110" s="148">
        <v>651.70000000000005</v>
      </c>
    </row>
    <row r="111" spans="1:62">
      <c r="A111" s="889"/>
      <c r="B111" s="893"/>
      <c r="C111" s="865"/>
      <c r="D111" s="78"/>
      <c r="E111" s="78"/>
      <c r="F111" s="65"/>
      <c r="G111" s="65"/>
      <c r="H111" s="65"/>
      <c r="I111" s="65"/>
      <c r="J111" s="65"/>
      <c r="K111" s="65"/>
      <c r="L111" s="65"/>
      <c r="M111" s="932"/>
      <c r="N111" s="170"/>
      <c r="O111" s="170"/>
      <c r="P111" s="109"/>
      <c r="Q111" s="58"/>
      <c r="R111" s="58"/>
      <c r="S111" s="58"/>
      <c r="T111" s="58"/>
      <c r="U111" s="58"/>
      <c r="V111" s="58"/>
      <c r="W111" s="865"/>
      <c r="X111" s="597"/>
      <c r="Y111" s="597"/>
      <c r="Z111" s="922"/>
      <c r="AA111" s="177"/>
      <c r="AB111" s="177"/>
      <c r="AC111" s="12"/>
      <c r="AD111" s="12" t="s">
        <v>490</v>
      </c>
      <c r="AE111" s="12" t="s">
        <v>412</v>
      </c>
      <c r="AF111" s="12">
        <v>120</v>
      </c>
      <c r="AG111" s="155"/>
      <c r="AH111" s="155">
        <f t="shared" si="33"/>
        <v>0</v>
      </c>
      <c r="AI111" s="146"/>
      <c r="AJ111" s="146"/>
      <c r="AK111" s="146"/>
      <c r="AL111" s="146"/>
      <c r="AM111" s="146"/>
      <c r="AN111" s="146"/>
      <c r="AO111" s="146"/>
      <c r="AP111" s="155"/>
      <c r="AQ111" s="154">
        <f t="shared" si="15"/>
        <v>0</v>
      </c>
      <c r="AR111" s="148"/>
      <c r="AS111" s="148"/>
      <c r="AT111" s="148"/>
      <c r="AU111" s="148">
        <v>0</v>
      </c>
      <c r="AV111" s="163">
        <f t="shared" si="34"/>
        <v>72</v>
      </c>
      <c r="AW111" s="147"/>
      <c r="AX111" s="147"/>
      <c r="AY111" s="147"/>
      <c r="AZ111" s="147">
        <v>72</v>
      </c>
      <c r="BA111" s="154">
        <f t="shared" si="35"/>
        <v>72</v>
      </c>
      <c r="BB111" s="148"/>
      <c r="BC111" s="148"/>
      <c r="BD111" s="148"/>
      <c r="BE111" s="148">
        <v>72</v>
      </c>
      <c r="BF111" s="154">
        <f t="shared" si="36"/>
        <v>72</v>
      </c>
      <c r="BG111" s="148"/>
      <c r="BH111" s="148"/>
      <c r="BI111" s="148"/>
      <c r="BJ111" s="148">
        <v>72</v>
      </c>
    </row>
    <row r="112" spans="1:62" ht="15.75" customHeight="1">
      <c r="A112" s="890" t="s">
        <v>317</v>
      </c>
      <c r="B112" s="891">
        <v>6801</v>
      </c>
      <c r="C112" s="137"/>
      <c r="D112" s="78"/>
      <c r="E112" s="78"/>
      <c r="F112" s="65"/>
      <c r="G112" s="65"/>
      <c r="H112" s="65"/>
      <c r="I112" s="65"/>
      <c r="J112" s="65"/>
      <c r="K112" s="65"/>
      <c r="L112" s="65"/>
      <c r="M112" s="932"/>
      <c r="N112" s="59"/>
      <c r="O112" s="66"/>
      <c r="P112" s="65"/>
      <c r="Q112" s="58"/>
      <c r="R112" s="58"/>
      <c r="S112" s="58"/>
      <c r="T112" s="58"/>
      <c r="U112" s="58"/>
      <c r="V112" s="58"/>
      <c r="W112" s="137"/>
      <c r="X112" s="78"/>
      <c r="Y112" s="78"/>
      <c r="Z112" s="922"/>
      <c r="AA112" s="72"/>
      <c r="AB112" s="72"/>
      <c r="AC112" s="12"/>
      <c r="AD112" s="12" t="s">
        <v>490</v>
      </c>
      <c r="AE112" s="12" t="s">
        <v>268</v>
      </c>
      <c r="AF112" s="12">
        <v>120</v>
      </c>
      <c r="AG112" s="155">
        <f>AI112+AK112+AM112+AO112</f>
        <v>188.2</v>
      </c>
      <c r="AH112" s="155">
        <f t="shared" si="33"/>
        <v>183.2</v>
      </c>
      <c r="AI112" s="146"/>
      <c r="AJ112" s="146"/>
      <c r="AK112" s="146"/>
      <c r="AL112" s="146"/>
      <c r="AM112" s="146"/>
      <c r="AN112" s="146"/>
      <c r="AO112" s="146">
        <v>188.2</v>
      </c>
      <c r="AP112" s="155">
        <v>183.2</v>
      </c>
      <c r="AQ112" s="154">
        <f t="shared" si="15"/>
        <v>268.8</v>
      </c>
      <c r="AR112" s="148"/>
      <c r="AS112" s="148"/>
      <c r="AT112" s="148"/>
      <c r="AU112" s="148">
        <v>268.8</v>
      </c>
      <c r="AV112" s="163">
        <f t="shared" si="34"/>
        <v>196.8</v>
      </c>
      <c r="AW112" s="147"/>
      <c r="AX112" s="147"/>
      <c r="AY112" s="147"/>
      <c r="AZ112" s="147">
        <v>196.8</v>
      </c>
      <c r="BA112" s="154">
        <f t="shared" si="35"/>
        <v>196.8</v>
      </c>
      <c r="BB112" s="148"/>
      <c r="BC112" s="148"/>
      <c r="BD112" s="148"/>
      <c r="BE112" s="148">
        <v>196.8</v>
      </c>
      <c r="BF112" s="154">
        <f t="shared" si="36"/>
        <v>196.8</v>
      </c>
      <c r="BG112" s="148"/>
      <c r="BH112" s="148"/>
      <c r="BI112" s="148"/>
      <c r="BJ112" s="148">
        <v>196.8</v>
      </c>
    </row>
    <row r="113" spans="1:62" ht="15.75" customHeight="1">
      <c r="A113" s="888"/>
      <c r="B113" s="892"/>
      <c r="C113" s="138"/>
      <c r="D113" s="78"/>
      <c r="E113" s="78"/>
      <c r="F113" s="65"/>
      <c r="G113" s="65"/>
      <c r="H113" s="65"/>
      <c r="I113" s="65"/>
      <c r="J113" s="65"/>
      <c r="K113" s="65"/>
      <c r="L113" s="65"/>
      <c r="M113" s="932"/>
      <c r="N113" s="59"/>
      <c r="O113" s="66"/>
      <c r="P113" s="65"/>
      <c r="Q113" s="58"/>
      <c r="R113" s="58"/>
      <c r="S113" s="58"/>
      <c r="T113" s="58"/>
      <c r="U113" s="58"/>
      <c r="V113" s="58"/>
      <c r="W113" s="138"/>
      <c r="X113" s="78"/>
      <c r="Y113" s="78"/>
      <c r="Z113" s="922"/>
      <c r="AA113" s="72"/>
      <c r="AB113" s="72"/>
      <c r="AC113" s="12"/>
      <c r="AD113" s="12" t="s">
        <v>490</v>
      </c>
      <c r="AE113" s="12" t="s">
        <v>412</v>
      </c>
      <c r="AF113" s="12">
        <v>120</v>
      </c>
      <c r="AG113" s="155">
        <v>72</v>
      </c>
      <c r="AH113" s="155">
        <f t="shared" si="33"/>
        <v>72</v>
      </c>
      <c r="AI113" s="146"/>
      <c r="AJ113" s="146"/>
      <c r="AK113" s="146"/>
      <c r="AL113" s="146"/>
      <c r="AM113" s="146"/>
      <c r="AN113" s="146"/>
      <c r="AO113" s="146">
        <v>72</v>
      </c>
      <c r="AP113" s="155">
        <v>72</v>
      </c>
      <c r="AQ113" s="154">
        <f t="shared" si="15"/>
        <v>0</v>
      </c>
      <c r="AR113" s="148"/>
      <c r="AS113" s="148"/>
      <c r="AT113" s="148"/>
      <c r="AU113" s="148">
        <v>0</v>
      </c>
      <c r="AV113" s="163"/>
      <c r="AW113" s="147"/>
      <c r="AX113" s="147"/>
      <c r="AY113" s="147"/>
      <c r="AZ113" s="147"/>
      <c r="BA113" s="154"/>
      <c r="BB113" s="148"/>
      <c r="BC113" s="148"/>
      <c r="BD113" s="148"/>
      <c r="BE113" s="148"/>
      <c r="BF113" s="154"/>
      <c r="BG113" s="148"/>
      <c r="BH113" s="148"/>
      <c r="BI113" s="148"/>
      <c r="BJ113" s="148"/>
    </row>
    <row r="114" spans="1:62" ht="21.75" customHeight="1">
      <c r="A114" s="888"/>
      <c r="B114" s="892"/>
      <c r="C114" s="138"/>
      <c r="D114" s="78"/>
      <c r="E114" s="78"/>
      <c r="F114" s="65"/>
      <c r="G114" s="65"/>
      <c r="H114" s="65"/>
      <c r="I114" s="65"/>
      <c r="J114" s="65"/>
      <c r="K114" s="65"/>
      <c r="L114" s="65"/>
      <c r="M114" s="932"/>
      <c r="N114" s="59"/>
      <c r="O114" s="66"/>
      <c r="P114" s="65"/>
      <c r="Q114" s="58"/>
      <c r="R114" s="58"/>
      <c r="S114" s="58"/>
      <c r="T114" s="58"/>
      <c r="U114" s="58"/>
      <c r="V114" s="58"/>
      <c r="W114" s="138"/>
      <c r="X114" s="78"/>
      <c r="Y114" s="78"/>
      <c r="Z114" s="922"/>
      <c r="AA114" s="72"/>
      <c r="AB114" s="72"/>
      <c r="AC114" s="12"/>
      <c r="AD114" s="12" t="s">
        <v>490</v>
      </c>
      <c r="AE114" s="12" t="s">
        <v>268</v>
      </c>
      <c r="AF114" s="12">
        <v>240</v>
      </c>
      <c r="AG114" s="155">
        <f t="shared" ref="AG114:AG120" si="37">AI114+AK114+AM114+AO114</f>
        <v>51.1</v>
      </c>
      <c r="AH114" s="155">
        <f t="shared" si="33"/>
        <v>44.6</v>
      </c>
      <c r="AI114" s="146"/>
      <c r="AJ114" s="146"/>
      <c r="AK114" s="146"/>
      <c r="AL114" s="146"/>
      <c r="AM114" s="146"/>
      <c r="AN114" s="146"/>
      <c r="AO114" s="146">
        <v>51.1</v>
      </c>
      <c r="AP114" s="155">
        <v>44.6</v>
      </c>
      <c r="AQ114" s="154">
        <f>AR114+AS114+AT114+AU114</f>
        <v>33</v>
      </c>
      <c r="AR114" s="148"/>
      <c r="AS114" s="148"/>
      <c r="AT114" s="148"/>
      <c r="AU114" s="148">
        <v>33</v>
      </c>
      <c r="AV114" s="163">
        <f t="shared" si="34"/>
        <v>33</v>
      </c>
      <c r="AW114" s="147"/>
      <c r="AX114" s="147"/>
      <c r="AY114" s="147"/>
      <c r="AZ114" s="147">
        <v>33</v>
      </c>
      <c r="BA114" s="154">
        <f t="shared" ref="BA114:BA120" si="38">BB114+BC114+BD114+BE114</f>
        <v>33</v>
      </c>
      <c r="BB114" s="148"/>
      <c r="BC114" s="148"/>
      <c r="BD114" s="148"/>
      <c r="BE114" s="148">
        <v>33</v>
      </c>
      <c r="BF114" s="154">
        <f t="shared" ref="BF114:BF120" si="39">BG114+BH114+BI114+BJ114</f>
        <v>33</v>
      </c>
      <c r="BG114" s="148"/>
      <c r="BH114" s="148"/>
      <c r="BI114" s="148"/>
      <c r="BJ114" s="148">
        <v>33</v>
      </c>
    </row>
    <row r="115" spans="1:62">
      <c r="A115" s="888"/>
      <c r="B115" s="892"/>
      <c r="C115" s="138"/>
      <c r="D115" s="78"/>
      <c r="E115" s="78"/>
      <c r="F115" s="65"/>
      <c r="G115" s="65"/>
      <c r="H115" s="65"/>
      <c r="I115" s="65"/>
      <c r="J115" s="65"/>
      <c r="K115" s="65"/>
      <c r="L115" s="65"/>
      <c r="M115" s="932"/>
      <c r="N115" s="59"/>
      <c r="O115" s="66"/>
      <c r="P115" s="65"/>
      <c r="Q115" s="58"/>
      <c r="R115" s="58"/>
      <c r="S115" s="58"/>
      <c r="T115" s="58"/>
      <c r="U115" s="58"/>
      <c r="V115" s="58"/>
      <c r="W115" s="138"/>
      <c r="X115" s="78"/>
      <c r="Y115" s="78"/>
      <c r="Z115" s="922"/>
      <c r="AA115" s="72"/>
      <c r="AB115" s="72"/>
      <c r="AC115" s="12"/>
      <c r="AD115" s="12" t="s">
        <v>490</v>
      </c>
      <c r="AE115" s="12" t="s">
        <v>268</v>
      </c>
      <c r="AF115" s="12" t="s">
        <v>269</v>
      </c>
      <c r="AG115" s="155">
        <f t="shared" si="37"/>
        <v>1.5</v>
      </c>
      <c r="AH115" s="155">
        <f t="shared" si="33"/>
        <v>0.3</v>
      </c>
      <c r="AI115" s="146"/>
      <c r="AJ115" s="146"/>
      <c r="AK115" s="146"/>
      <c r="AL115" s="146"/>
      <c r="AM115" s="146"/>
      <c r="AN115" s="146"/>
      <c r="AO115" s="146">
        <v>1.5</v>
      </c>
      <c r="AP115" s="155">
        <v>0.3</v>
      </c>
      <c r="AQ115" s="154">
        <f t="shared" si="15"/>
        <v>2</v>
      </c>
      <c r="AR115" s="148"/>
      <c r="AS115" s="148"/>
      <c r="AT115" s="148"/>
      <c r="AU115" s="148">
        <v>2</v>
      </c>
      <c r="AV115" s="163">
        <f t="shared" si="34"/>
        <v>2</v>
      </c>
      <c r="AW115" s="147"/>
      <c r="AX115" s="147"/>
      <c r="AY115" s="147"/>
      <c r="AZ115" s="147">
        <v>2</v>
      </c>
      <c r="BA115" s="154">
        <f t="shared" si="38"/>
        <v>2</v>
      </c>
      <c r="BB115" s="148"/>
      <c r="BC115" s="148"/>
      <c r="BD115" s="148"/>
      <c r="BE115" s="148">
        <v>2</v>
      </c>
      <c r="BF115" s="154">
        <f t="shared" si="39"/>
        <v>2</v>
      </c>
      <c r="BG115" s="148"/>
      <c r="BH115" s="148"/>
      <c r="BI115" s="148"/>
      <c r="BJ115" s="148">
        <v>2</v>
      </c>
    </row>
    <row r="116" spans="1:62" ht="14.25" customHeight="1">
      <c r="A116" s="889"/>
      <c r="B116" s="893"/>
      <c r="C116" s="139"/>
      <c r="D116" s="78"/>
      <c r="E116" s="78"/>
      <c r="F116" s="65"/>
      <c r="G116" s="65"/>
      <c r="H116" s="65"/>
      <c r="I116" s="65"/>
      <c r="J116" s="65"/>
      <c r="K116" s="65"/>
      <c r="L116" s="65"/>
      <c r="M116" s="932"/>
      <c r="N116" s="59"/>
      <c r="O116" s="66"/>
      <c r="P116" s="65"/>
      <c r="Q116" s="58"/>
      <c r="R116" s="58"/>
      <c r="S116" s="58"/>
      <c r="T116" s="58"/>
      <c r="U116" s="58"/>
      <c r="V116" s="58"/>
      <c r="W116" s="139"/>
      <c r="X116" s="78"/>
      <c r="Y116" s="78"/>
      <c r="Z116" s="922"/>
      <c r="AA116" s="72"/>
      <c r="AB116" s="72"/>
      <c r="AC116" s="12"/>
      <c r="AD116" s="12"/>
      <c r="AE116" s="12"/>
      <c r="AF116" s="12"/>
      <c r="AG116" s="155">
        <f t="shared" si="37"/>
        <v>936.00000000000011</v>
      </c>
      <c r="AH116" s="155">
        <f>AJ116+AL116+AN116+AP116</f>
        <v>923.30000000000007</v>
      </c>
      <c r="AI116" s="146"/>
      <c r="AJ116" s="146"/>
      <c r="AK116" s="146"/>
      <c r="AL116" s="146"/>
      <c r="AM116" s="146"/>
      <c r="AN116" s="146"/>
      <c r="AO116" s="146">
        <f>SUM(AO110:AO115)</f>
        <v>936.00000000000011</v>
      </c>
      <c r="AP116" s="146">
        <f>SUM(AP110:AP115)</f>
        <v>923.30000000000007</v>
      </c>
      <c r="AQ116" s="154">
        <f t="shared" si="15"/>
        <v>955.59999999999991</v>
      </c>
      <c r="AR116" s="148"/>
      <c r="AS116" s="148"/>
      <c r="AT116" s="148"/>
      <c r="AU116" s="148">
        <f>SUM(AU110:AU115)</f>
        <v>955.59999999999991</v>
      </c>
      <c r="AV116" s="163">
        <f t="shared" si="34"/>
        <v>955.59999999999991</v>
      </c>
      <c r="AW116" s="147"/>
      <c r="AX116" s="147"/>
      <c r="AY116" s="147"/>
      <c r="AZ116" s="147">
        <f>SUM(AZ110:AZ115)</f>
        <v>955.59999999999991</v>
      </c>
      <c r="BA116" s="154">
        <f t="shared" si="38"/>
        <v>955.5</v>
      </c>
      <c r="BB116" s="148"/>
      <c r="BC116" s="148"/>
      <c r="BD116" s="148"/>
      <c r="BE116" s="148">
        <f>SUM(BE110:BE115)</f>
        <v>955.5</v>
      </c>
      <c r="BF116" s="154">
        <f t="shared" si="39"/>
        <v>955.5</v>
      </c>
      <c r="BG116" s="148"/>
      <c r="BH116" s="148"/>
      <c r="BI116" s="148"/>
      <c r="BJ116" s="148">
        <f>SUM(BJ110:BJ115)</f>
        <v>955.5</v>
      </c>
    </row>
    <row r="117" spans="1:62" ht="72" customHeight="1">
      <c r="A117" s="890" t="s">
        <v>503</v>
      </c>
      <c r="B117" s="891">
        <v>6808</v>
      </c>
      <c r="C117" s="138"/>
      <c r="D117" s="65"/>
      <c r="E117" s="65"/>
      <c r="F117" s="65"/>
      <c r="G117" s="65"/>
      <c r="H117" s="65"/>
      <c r="I117" s="65"/>
      <c r="J117" s="65"/>
      <c r="K117" s="65"/>
      <c r="L117" s="65"/>
      <c r="M117" s="932"/>
      <c r="N117" s="65"/>
      <c r="O117" s="65"/>
      <c r="P117" s="65">
        <v>38</v>
      </c>
      <c r="Q117" s="58"/>
      <c r="R117" s="58"/>
      <c r="S117" s="58"/>
      <c r="T117" s="58"/>
      <c r="U117" s="58"/>
      <c r="V117" s="58"/>
      <c r="W117" s="138"/>
      <c r="X117" s="65"/>
      <c r="Y117" s="65"/>
      <c r="Z117" s="922"/>
      <c r="AA117" s="65"/>
      <c r="AB117" s="65"/>
      <c r="AC117" s="12"/>
      <c r="AD117" s="12" t="s">
        <v>491</v>
      </c>
      <c r="AE117" s="12" t="s">
        <v>271</v>
      </c>
      <c r="AF117" s="12">
        <v>120</v>
      </c>
      <c r="AG117" s="155">
        <f t="shared" si="37"/>
        <v>189.8</v>
      </c>
      <c r="AH117" s="155">
        <f t="shared" si="33"/>
        <v>188.3</v>
      </c>
      <c r="AI117" s="146"/>
      <c r="AJ117" s="146"/>
      <c r="AK117" s="146"/>
      <c r="AL117" s="146"/>
      <c r="AM117" s="146"/>
      <c r="AN117" s="146"/>
      <c r="AO117" s="146">
        <v>189.8</v>
      </c>
      <c r="AP117" s="155">
        <v>188.3</v>
      </c>
      <c r="AQ117" s="154">
        <f t="shared" si="15"/>
        <v>213.6</v>
      </c>
      <c r="AR117" s="148"/>
      <c r="AS117" s="148"/>
      <c r="AT117" s="148"/>
      <c r="AU117" s="148">
        <v>213.6</v>
      </c>
      <c r="AV117" s="163">
        <f t="shared" si="34"/>
        <v>213.6</v>
      </c>
      <c r="AW117" s="147"/>
      <c r="AX117" s="147"/>
      <c r="AY117" s="147"/>
      <c r="AZ117" s="147">
        <v>213.6</v>
      </c>
      <c r="BA117" s="154">
        <f t="shared" si="38"/>
        <v>213.6</v>
      </c>
      <c r="BB117" s="148"/>
      <c r="BC117" s="148"/>
      <c r="BD117" s="148"/>
      <c r="BE117" s="148">
        <v>213.6</v>
      </c>
      <c r="BF117" s="154">
        <f t="shared" si="39"/>
        <v>213.6</v>
      </c>
      <c r="BG117" s="148"/>
      <c r="BH117" s="148"/>
      <c r="BI117" s="148"/>
      <c r="BJ117" s="148">
        <v>213.6</v>
      </c>
    </row>
    <row r="118" spans="1:62">
      <c r="A118" s="888"/>
      <c r="B118" s="892"/>
      <c r="C118" s="138"/>
      <c r="D118" s="65"/>
      <c r="E118" s="65"/>
      <c r="F118" s="65"/>
      <c r="G118" s="65"/>
      <c r="H118" s="65"/>
      <c r="I118" s="65"/>
      <c r="J118" s="65"/>
      <c r="K118" s="65"/>
      <c r="L118" s="65"/>
      <c r="M118" s="932"/>
      <c r="N118" s="65"/>
      <c r="O118" s="65"/>
      <c r="P118" s="65"/>
      <c r="Q118" s="58"/>
      <c r="R118" s="58"/>
      <c r="S118" s="58"/>
      <c r="T118" s="58"/>
      <c r="U118" s="58"/>
      <c r="V118" s="58"/>
      <c r="W118" s="138"/>
      <c r="X118" s="65"/>
      <c r="Y118" s="65"/>
      <c r="Z118" s="922"/>
      <c r="AA118" s="65"/>
      <c r="AB118" s="65"/>
      <c r="AC118" s="12"/>
      <c r="AD118" s="12" t="s">
        <v>491</v>
      </c>
      <c r="AE118" s="12" t="s">
        <v>271</v>
      </c>
      <c r="AF118" s="12">
        <v>120</v>
      </c>
      <c r="AG118" s="155">
        <f t="shared" si="37"/>
        <v>57.3</v>
      </c>
      <c r="AH118" s="155">
        <f t="shared" si="33"/>
        <v>56.5</v>
      </c>
      <c r="AI118" s="146"/>
      <c r="AJ118" s="146"/>
      <c r="AK118" s="146"/>
      <c r="AL118" s="146"/>
      <c r="AM118" s="146"/>
      <c r="AN118" s="146"/>
      <c r="AO118" s="146">
        <v>57.3</v>
      </c>
      <c r="AP118" s="155">
        <v>56.5</v>
      </c>
      <c r="AQ118" s="154">
        <f>AR118+AS118+AT118+AU118</f>
        <v>64.5</v>
      </c>
      <c r="AR118" s="148"/>
      <c r="AS118" s="148"/>
      <c r="AT118" s="148"/>
      <c r="AU118" s="148">
        <v>64.5</v>
      </c>
      <c r="AV118" s="163">
        <f t="shared" si="34"/>
        <v>64.5</v>
      </c>
      <c r="AW118" s="147"/>
      <c r="AX118" s="147"/>
      <c r="AY118" s="147"/>
      <c r="AZ118" s="147">
        <v>64.5</v>
      </c>
      <c r="BA118" s="154">
        <f t="shared" si="38"/>
        <v>64.5</v>
      </c>
      <c r="BB118" s="148"/>
      <c r="BC118" s="148"/>
      <c r="BD118" s="148"/>
      <c r="BE118" s="148">
        <v>64.5</v>
      </c>
      <c r="BF118" s="154">
        <f t="shared" si="39"/>
        <v>64.5</v>
      </c>
      <c r="BG118" s="148"/>
      <c r="BH118" s="148"/>
      <c r="BI118" s="148"/>
      <c r="BJ118" s="148">
        <v>64.5</v>
      </c>
    </row>
    <row r="119" spans="1:62">
      <c r="A119" s="888"/>
      <c r="B119" s="892"/>
      <c r="C119" s="138"/>
      <c r="D119" s="65"/>
      <c r="E119" s="65"/>
      <c r="F119" s="65"/>
      <c r="G119" s="65"/>
      <c r="H119" s="65"/>
      <c r="I119" s="65"/>
      <c r="J119" s="65"/>
      <c r="K119" s="65"/>
      <c r="L119" s="65"/>
      <c r="M119" s="932"/>
      <c r="N119" s="65"/>
      <c r="O119" s="65"/>
      <c r="P119" s="65"/>
      <c r="Q119" s="58"/>
      <c r="R119" s="58"/>
      <c r="S119" s="58"/>
      <c r="T119" s="58"/>
      <c r="U119" s="58"/>
      <c r="V119" s="58"/>
      <c r="W119" s="138"/>
      <c r="X119" s="65"/>
      <c r="Y119" s="65"/>
      <c r="Z119" s="922"/>
      <c r="AA119" s="65"/>
      <c r="AB119" s="65"/>
      <c r="AC119" s="12"/>
      <c r="AD119" s="12" t="s">
        <v>491</v>
      </c>
      <c r="AE119" s="12" t="s">
        <v>270</v>
      </c>
      <c r="AF119" s="12">
        <v>850</v>
      </c>
      <c r="AG119" s="155">
        <f t="shared" si="37"/>
        <v>3.1</v>
      </c>
      <c r="AH119" s="155">
        <f t="shared" si="33"/>
        <v>3.1</v>
      </c>
      <c r="AI119" s="146"/>
      <c r="AJ119" s="146"/>
      <c r="AK119" s="146"/>
      <c r="AL119" s="146"/>
      <c r="AM119" s="146"/>
      <c r="AN119" s="146"/>
      <c r="AO119" s="146">
        <v>3.1</v>
      </c>
      <c r="AP119" s="155">
        <v>3.1</v>
      </c>
      <c r="AQ119" s="154">
        <f>AR119+AS119+AT119+AU119</f>
        <v>5</v>
      </c>
      <c r="AR119" s="148"/>
      <c r="AS119" s="148"/>
      <c r="AT119" s="148"/>
      <c r="AU119" s="148">
        <v>5</v>
      </c>
      <c r="AV119" s="163">
        <f t="shared" si="34"/>
        <v>5</v>
      </c>
      <c r="AW119" s="147"/>
      <c r="AX119" s="147"/>
      <c r="AY119" s="147"/>
      <c r="AZ119" s="147">
        <v>5</v>
      </c>
      <c r="BA119" s="154">
        <f t="shared" si="38"/>
        <v>5</v>
      </c>
      <c r="BB119" s="148"/>
      <c r="BC119" s="148"/>
      <c r="BD119" s="148"/>
      <c r="BE119" s="148">
        <v>5</v>
      </c>
      <c r="BF119" s="154">
        <f t="shared" si="39"/>
        <v>5</v>
      </c>
      <c r="BG119" s="148"/>
      <c r="BH119" s="148"/>
      <c r="BI119" s="148"/>
      <c r="BJ119" s="148">
        <v>5</v>
      </c>
    </row>
    <row r="120" spans="1:62">
      <c r="A120" s="888"/>
      <c r="B120" s="892"/>
      <c r="C120" s="138"/>
      <c r="D120" s="65"/>
      <c r="E120" s="65"/>
      <c r="F120" s="65"/>
      <c r="G120" s="65"/>
      <c r="H120" s="65"/>
      <c r="I120" s="65"/>
      <c r="J120" s="65"/>
      <c r="K120" s="65"/>
      <c r="L120" s="65"/>
      <c r="M120" s="932"/>
      <c r="N120" s="65"/>
      <c r="O120" s="65"/>
      <c r="P120" s="65">
        <v>38</v>
      </c>
      <c r="Q120" s="58"/>
      <c r="R120" s="58"/>
      <c r="S120" s="58"/>
      <c r="T120" s="58"/>
      <c r="U120" s="58"/>
      <c r="V120" s="58"/>
      <c r="W120" s="138"/>
      <c r="X120" s="65"/>
      <c r="Y120" s="65"/>
      <c r="Z120" s="922"/>
      <c r="AA120" s="65"/>
      <c r="AB120" s="65"/>
      <c r="AC120" s="12"/>
      <c r="AD120" s="12" t="s">
        <v>491</v>
      </c>
      <c r="AE120" s="12" t="s">
        <v>270</v>
      </c>
      <c r="AF120" s="12">
        <v>240</v>
      </c>
      <c r="AG120" s="155">
        <f t="shared" si="37"/>
        <v>0</v>
      </c>
      <c r="AH120" s="155">
        <f t="shared" si="33"/>
        <v>0</v>
      </c>
      <c r="AI120" s="146"/>
      <c r="AJ120" s="146"/>
      <c r="AK120" s="146"/>
      <c r="AL120" s="146"/>
      <c r="AM120" s="146"/>
      <c r="AN120" s="146"/>
      <c r="AO120" s="146">
        <v>0</v>
      </c>
      <c r="AP120" s="155"/>
      <c r="AQ120" s="154">
        <f t="shared" si="15"/>
        <v>0</v>
      </c>
      <c r="AR120" s="148"/>
      <c r="AS120" s="148"/>
      <c r="AT120" s="148"/>
      <c r="AU120" s="148">
        <v>0</v>
      </c>
      <c r="AV120" s="163">
        <f t="shared" si="34"/>
        <v>0</v>
      </c>
      <c r="AW120" s="147"/>
      <c r="AX120" s="147"/>
      <c r="AY120" s="147"/>
      <c r="AZ120" s="147">
        <v>0</v>
      </c>
      <c r="BA120" s="154">
        <f t="shared" si="38"/>
        <v>0</v>
      </c>
      <c r="BB120" s="148"/>
      <c r="BC120" s="148"/>
      <c r="BD120" s="148"/>
      <c r="BE120" s="148">
        <v>0</v>
      </c>
      <c r="BF120" s="154">
        <f t="shared" si="39"/>
        <v>0</v>
      </c>
      <c r="BG120" s="148"/>
      <c r="BH120" s="148"/>
      <c r="BI120" s="148"/>
      <c r="BJ120" s="148">
        <v>0</v>
      </c>
    </row>
    <row r="121" spans="1:62" ht="18" customHeight="1">
      <c r="A121" s="889"/>
      <c r="B121" s="893"/>
      <c r="C121" s="615"/>
      <c r="D121" s="65"/>
      <c r="E121" s="65"/>
      <c r="F121" s="65"/>
      <c r="G121" s="65"/>
      <c r="H121" s="65"/>
      <c r="I121" s="65"/>
      <c r="J121" s="65"/>
      <c r="K121" s="65"/>
      <c r="L121" s="65"/>
      <c r="M121" s="933"/>
      <c r="N121" s="65"/>
      <c r="O121" s="65"/>
      <c r="P121" s="65"/>
      <c r="Q121" s="58"/>
      <c r="R121" s="58"/>
      <c r="S121" s="58"/>
      <c r="T121" s="58"/>
      <c r="U121" s="58"/>
      <c r="V121" s="58"/>
      <c r="W121" s="615"/>
      <c r="X121" s="65"/>
      <c r="Y121" s="65"/>
      <c r="Z121" s="923"/>
      <c r="AA121" s="65"/>
      <c r="AB121" s="65"/>
      <c r="AC121" s="12"/>
      <c r="AD121" s="12"/>
      <c r="AE121" s="12"/>
      <c r="AF121" s="12"/>
      <c r="AG121" s="148">
        <f t="shared" ref="AG121:AU121" si="40">SUM(AG117:AG120)</f>
        <v>250.20000000000002</v>
      </c>
      <c r="AH121" s="155">
        <f t="shared" ref="AH121:AH137" si="41">AJ121+AL121+AP121</f>
        <v>247.9</v>
      </c>
      <c r="AI121" s="148">
        <f t="shared" si="40"/>
        <v>0</v>
      </c>
      <c r="AJ121" s="148"/>
      <c r="AK121" s="148">
        <f t="shared" si="40"/>
        <v>0</v>
      </c>
      <c r="AL121" s="148"/>
      <c r="AM121" s="148">
        <f t="shared" si="40"/>
        <v>0</v>
      </c>
      <c r="AN121" s="148"/>
      <c r="AO121" s="148">
        <f>SUM(AO117:AO120)</f>
        <v>250.20000000000002</v>
      </c>
      <c r="AP121" s="148">
        <f>SUM(AP117:AP120)</f>
        <v>247.9</v>
      </c>
      <c r="AQ121" s="148">
        <f t="shared" si="40"/>
        <v>283.10000000000002</v>
      </c>
      <c r="AR121" s="148">
        <f t="shared" si="40"/>
        <v>0</v>
      </c>
      <c r="AS121" s="148">
        <f t="shared" si="40"/>
        <v>0</v>
      </c>
      <c r="AT121" s="148">
        <f t="shared" si="40"/>
        <v>0</v>
      </c>
      <c r="AU121" s="148">
        <f t="shared" si="40"/>
        <v>283.10000000000002</v>
      </c>
      <c r="AV121" s="147">
        <f t="shared" ref="AV121:BE121" si="42">SUM(AV117:AV120)</f>
        <v>283.10000000000002</v>
      </c>
      <c r="AW121" s="147">
        <f t="shared" si="42"/>
        <v>0</v>
      </c>
      <c r="AX121" s="147">
        <f t="shared" si="42"/>
        <v>0</v>
      </c>
      <c r="AY121" s="147">
        <f t="shared" si="42"/>
        <v>0</v>
      </c>
      <c r="AZ121" s="147">
        <f t="shared" si="42"/>
        <v>283.10000000000002</v>
      </c>
      <c r="BA121" s="148">
        <f t="shared" si="42"/>
        <v>283.10000000000002</v>
      </c>
      <c r="BB121" s="148">
        <f t="shared" si="42"/>
        <v>0</v>
      </c>
      <c r="BC121" s="148">
        <f t="shared" si="42"/>
        <v>0</v>
      </c>
      <c r="BD121" s="148">
        <f t="shared" si="42"/>
        <v>0</v>
      </c>
      <c r="BE121" s="148">
        <f t="shared" si="42"/>
        <v>283.10000000000002</v>
      </c>
      <c r="BF121" s="148">
        <f>SUM(BF117:BF120)</f>
        <v>283.10000000000002</v>
      </c>
      <c r="BG121" s="148">
        <f>SUM(BG117:BG120)</f>
        <v>0</v>
      </c>
      <c r="BH121" s="148">
        <f>SUM(BH117:BH120)</f>
        <v>0</v>
      </c>
      <c r="BI121" s="148">
        <f>SUM(BI117:BI120)</f>
        <v>0</v>
      </c>
      <c r="BJ121" s="148">
        <f>SUM(BJ117:BJ120)</f>
        <v>283.10000000000002</v>
      </c>
    </row>
    <row r="122" spans="1:62" ht="0.75" customHeight="1">
      <c r="A122" s="111" t="s">
        <v>443</v>
      </c>
      <c r="B122" s="14">
        <v>6813</v>
      </c>
      <c r="C122" s="57" t="s">
        <v>452</v>
      </c>
      <c r="D122" s="57" t="s">
        <v>243</v>
      </c>
      <c r="E122" s="57" t="s">
        <v>453</v>
      </c>
      <c r="F122" s="65"/>
      <c r="G122" s="65"/>
      <c r="H122" s="65"/>
      <c r="I122" s="65"/>
      <c r="J122" s="65"/>
      <c r="K122" s="65"/>
      <c r="L122" s="65"/>
      <c r="M122" s="73" t="s">
        <v>314</v>
      </c>
      <c r="N122" s="59" t="s">
        <v>284</v>
      </c>
      <c r="O122" s="66" t="s">
        <v>373</v>
      </c>
      <c r="P122" s="65">
        <v>38</v>
      </c>
      <c r="Q122" s="58"/>
      <c r="R122" s="58"/>
      <c r="S122" s="58"/>
      <c r="T122" s="58"/>
      <c r="U122" s="58"/>
      <c r="V122" s="58"/>
      <c r="W122" s="57" t="s">
        <v>357</v>
      </c>
      <c r="X122" s="57" t="s">
        <v>244</v>
      </c>
      <c r="Y122" s="57" t="s">
        <v>358</v>
      </c>
      <c r="Z122" s="72" t="s">
        <v>366</v>
      </c>
      <c r="AA122" s="72" t="s">
        <v>284</v>
      </c>
      <c r="AB122" s="72" t="s">
        <v>367</v>
      </c>
      <c r="AC122" s="12"/>
      <c r="AD122" s="12" t="s">
        <v>410</v>
      </c>
      <c r="AE122" s="12" t="s">
        <v>310</v>
      </c>
      <c r="AF122" s="12" t="s">
        <v>246</v>
      </c>
      <c r="AG122" s="155">
        <f t="shared" ref="AG122:AG145" si="43">AI122+AK122+AM122+AO122</f>
        <v>0</v>
      </c>
      <c r="AH122" s="155">
        <f t="shared" si="41"/>
        <v>0</v>
      </c>
      <c r="AI122" s="146"/>
      <c r="AJ122" s="146"/>
      <c r="AK122" s="146"/>
      <c r="AL122" s="146"/>
      <c r="AM122" s="146"/>
      <c r="AN122" s="146"/>
      <c r="AO122" s="148"/>
      <c r="AP122" s="155"/>
      <c r="AQ122" s="154">
        <f t="shared" si="15"/>
        <v>0</v>
      </c>
      <c r="AR122" s="148"/>
      <c r="AS122" s="148"/>
      <c r="AT122" s="148"/>
      <c r="AU122" s="148"/>
      <c r="AV122" s="163">
        <f t="shared" ref="AV122:AV145" si="44">AW122+AX122+AY122+AZ122</f>
        <v>0</v>
      </c>
      <c r="AW122" s="147"/>
      <c r="AX122" s="147"/>
      <c r="AY122" s="147"/>
      <c r="AZ122" s="147"/>
      <c r="BA122" s="154">
        <f t="shared" ref="BA122:BA145" si="45">BB122+BC122+BD122+BE122</f>
        <v>0</v>
      </c>
      <c r="BB122" s="148"/>
      <c r="BC122" s="148"/>
      <c r="BD122" s="148"/>
      <c r="BE122" s="148"/>
      <c r="BF122" s="154">
        <f t="shared" ref="BF122:BF145" si="46">BG122+BH122+BI122+BJ122</f>
        <v>0</v>
      </c>
      <c r="BG122" s="148"/>
      <c r="BH122" s="148"/>
      <c r="BI122" s="148"/>
      <c r="BJ122" s="148"/>
    </row>
    <row r="123" spans="1:62" ht="11.25" hidden="1" customHeight="1">
      <c r="A123" s="111" t="s">
        <v>473</v>
      </c>
      <c r="B123" s="10">
        <v>6900</v>
      </c>
      <c r="C123" s="94" t="s">
        <v>234</v>
      </c>
      <c r="D123" s="92" t="s">
        <v>234</v>
      </c>
      <c r="E123" s="92" t="s">
        <v>234</v>
      </c>
      <c r="F123" s="92" t="s">
        <v>234</v>
      </c>
      <c r="G123" s="92" t="s">
        <v>234</v>
      </c>
      <c r="H123" s="92" t="s">
        <v>234</v>
      </c>
      <c r="I123" s="92" t="s">
        <v>234</v>
      </c>
      <c r="J123" s="92" t="s">
        <v>234</v>
      </c>
      <c r="K123" s="92" t="s">
        <v>234</v>
      </c>
      <c r="L123" s="92" t="s">
        <v>234</v>
      </c>
      <c r="M123" s="92" t="s">
        <v>234</v>
      </c>
      <c r="N123" s="92" t="s">
        <v>234</v>
      </c>
      <c r="O123" s="92" t="s">
        <v>234</v>
      </c>
      <c r="P123" s="92" t="s">
        <v>234</v>
      </c>
      <c r="Q123" s="93" t="s">
        <v>234</v>
      </c>
      <c r="R123" s="93" t="s">
        <v>234</v>
      </c>
      <c r="S123" s="93" t="s">
        <v>234</v>
      </c>
      <c r="T123" s="93" t="s">
        <v>234</v>
      </c>
      <c r="U123" s="93" t="s">
        <v>234</v>
      </c>
      <c r="V123" s="93" t="s">
        <v>234</v>
      </c>
      <c r="W123" s="93" t="s">
        <v>234</v>
      </c>
      <c r="X123" s="92" t="s">
        <v>234</v>
      </c>
      <c r="Y123" s="92" t="s">
        <v>234</v>
      </c>
      <c r="Z123" s="92" t="s">
        <v>234</v>
      </c>
      <c r="AA123" s="92" t="s">
        <v>234</v>
      </c>
      <c r="AB123" s="92" t="s">
        <v>234</v>
      </c>
      <c r="AC123" s="8" t="s">
        <v>234</v>
      </c>
      <c r="AD123" s="8" t="s">
        <v>234</v>
      </c>
      <c r="AE123" s="8"/>
      <c r="AF123" s="8"/>
      <c r="AG123" s="155">
        <f t="shared" si="43"/>
        <v>0</v>
      </c>
      <c r="AH123" s="155">
        <f t="shared" si="41"/>
        <v>0</v>
      </c>
      <c r="AI123" s="146"/>
      <c r="AJ123" s="146"/>
      <c r="AK123" s="146"/>
      <c r="AL123" s="146"/>
      <c r="AM123" s="146"/>
      <c r="AN123" s="146"/>
      <c r="AO123" s="148"/>
      <c r="AP123" s="155"/>
      <c r="AQ123" s="154">
        <f t="shared" si="15"/>
        <v>0</v>
      </c>
      <c r="AR123" s="148"/>
      <c r="AS123" s="148"/>
      <c r="AT123" s="148"/>
      <c r="AU123" s="148"/>
      <c r="AV123" s="163">
        <f t="shared" si="44"/>
        <v>0</v>
      </c>
      <c r="AW123" s="147"/>
      <c r="AX123" s="147"/>
      <c r="AY123" s="147"/>
      <c r="AZ123" s="147"/>
      <c r="BA123" s="154">
        <f t="shared" si="45"/>
        <v>0</v>
      </c>
      <c r="BB123" s="148"/>
      <c r="BC123" s="148"/>
      <c r="BD123" s="148"/>
      <c r="BE123" s="148"/>
      <c r="BF123" s="154">
        <f t="shared" si="46"/>
        <v>0</v>
      </c>
      <c r="BG123" s="148"/>
      <c r="BH123" s="148"/>
      <c r="BI123" s="148"/>
      <c r="BJ123" s="148"/>
    </row>
    <row r="124" spans="1:62" ht="13.5" hidden="1" customHeight="1">
      <c r="A124" s="111" t="s">
        <v>474</v>
      </c>
      <c r="B124" s="14">
        <v>6901</v>
      </c>
      <c r="C124" s="94" t="s">
        <v>234</v>
      </c>
      <c r="D124" s="92" t="s">
        <v>234</v>
      </c>
      <c r="E124" s="92" t="s">
        <v>234</v>
      </c>
      <c r="F124" s="92" t="s">
        <v>234</v>
      </c>
      <c r="G124" s="92" t="s">
        <v>234</v>
      </c>
      <c r="H124" s="92" t="s">
        <v>234</v>
      </c>
      <c r="I124" s="92" t="s">
        <v>234</v>
      </c>
      <c r="J124" s="92" t="s">
        <v>234</v>
      </c>
      <c r="K124" s="92" t="s">
        <v>234</v>
      </c>
      <c r="L124" s="92" t="s">
        <v>234</v>
      </c>
      <c r="M124" s="92" t="s">
        <v>234</v>
      </c>
      <c r="N124" s="92" t="s">
        <v>234</v>
      </c>
      <c r="O124" s="92" t="s">
        <v>234</v>
      </c>
      <c r="P124" s="92" t="s">
        <v>234</v>
      </c>
      <c r="Q124" s="93" t="s">
        <v>234</v>
      </c>
      <c r="R124" s="93" t="s">
        <v>234</v>
      </c>
      <c r="S124" s="93" t="s">
        <v>234</v>
      </c>
      <c r="T124" s="93" t="s">
        <v>234</v>
      </c>
      <c r="U124" s="93" t="s">
        <v>234</v>
      </c>
      <c r="V124" s="93" t="s">
        <v>234</v>
      </c>
      <c r="W124" s="93" t="s">
        <v>234</v>
      </c>
      <c r="X124" s="92" t="s">
        <v>234</v>
      </c>
      <c r="Y124" s="92" t="s">
        <v>234</v>
      </c>
      <c r="Z124" s="92" t="s">
        <v>234</v>
      </c>
      <c r="AA124" s="92" t="s">
        <v>234</v>
      </c>
      <c r="AB124" s="92" t="s">
        <v>234</v>
      </c>
      <c r="AC124" s="8" t="s">
        <v>234</v>
      </c>
      <c r="AD124" s="8" t="s">
        <v>234</v>
      </c>
      <c r="AE124" s="8"/>
      <c r="AF124" s="8"/>
      <c r="AG124" s="155">
        <f t="shared" si="43"/>
        <v>0</v>
      </c>
      <c r="AH124" s="155">
        <f t="shared" si="41"/>
        <v>0</v>
      </c>
      <c r="AI124" s="146"/>
      <c r="AJ124" s="146"/>
      <c r="AK124" s="146"/>
      <c r="AL124" s="146"/>
      <c r="AM124" s="146"/>
      <c r="AN124" s="146"/>
      <c r="AO124" s="148"/>
      <c r="AP124" s="155"/>
      <c r="AQ124" s="154">
        <f t="shared" ref="AQ124:AQ164" si="47">AR124+AS124+AT124+AU124</f>
        <v>0</v>
      </c>
      <c r="AR124" s="148"/>
      <c r="AS124" s="148"/>
      <c r="AT124" s="148"/>
      <c r="AU124" s="148"/>
      <c r="AV124" s="163">
        <f t="shared" si="44"/>
        <v>0</v>
      </c>
      <c r="AW124" s="147"/>
      <c r="AX124" s="147"/>
      <c r="AY124" s="147"/>
      <c r="AZ124" s="147"/>
      <c r="BA124" s="154">
        <f t="shared" si="45"/>
        <v>0</v>
      </c>
      <c r="BB124" s="148"/>
      <c r="BC124" s="148"/>
      <c r="BD124" s="148"/>
      <c r="BE124" s="148"/>
      <c r="BF124" s="154">
        <f t="shared" si="46"/>
        <v>0</v>
      </c>
      <c r="BG124" s="148"/>
      <c r="BH124" s="148"/>
      <c r="BI124" s="148"/>
      <c r="BJ124" s="148"/>
    </row>
    <row r="125" spans="1:62" ht="16.5" hidden="1" customHeight="1">
      <c r="A125" s="112" t="s">
        <v>415</v>
      </c>
      <c r="B125" s="15"/>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16"/>
      <c r="AD125" s="16"/>
      <c r="AE125" s="16"/>
      <c r="AF125" s="16"/>
      <c r="AG125" s="155">
        <f t="shared" si="43"/>
        <v>0</v>
      </c>
      <c r="AH125" s="155">
        <f t="shared" si="41"/>
        <v>0</v>
      </c>
      <c r="AI125" s="152"/>
      <c r="AJ125" s="152"/>
      <c r="AK125" s="152"/>
      <c r="AL125" s="152"/>
      <c r="AM125" s="152"/>
      <c r="AN125" s="152"/>
      <c r="AO125" s="148"/>
      <c r="AP125" s="158"/>
      <c r="AQ125" s="154">
        <f t="shared" si="47"/>
        <v>0</v>
      </c>
      <c r="AR125" s="151"/>
      <c r="AS125" s="151"/>
      <c r="AT125" s="151"/>
      <c r="AU125" s="151"/>
      <c r="AV125" s="163">
        <f t="shared" si="44"/>
        <v>0</v>
      </c>
      <c r="AW125" s="653"/>
      <c r="AX125" s="653"/>
      <c r="AY125" s="653"/>
      <c r="AZ125" s="653"/>
      <c r="BA125" s="154">
        <f t="shared" si="45"/>
        <v>0</v>
      </c>
      <c r="BB125" s="151"/>
      <c r="BC125" s="151"/>
      <c r="BD125" s="151"/>
      <c r="BE125" s="151"/>
      <c r="BF125" s="154">
        <f t="shared" si="46"/>
        <v>0</v>
      </c>
      <c r="BG125" s="151"/>
      <c r="BH125" s="151"/>
      <c r="BI125" s="151"/>
      <c r="BJ125" s="151"/>
    </row>
    <row r="126" spans="1:62" ht="12" hidden="1" customHeight="1">
      <c r="A126" s="113" t="s">
        <v>416</v>
      </c>
      <c r="B126" s="17"/>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18"/>
      <c r="AD126" s="18"/>
      <c r="AE126" s="18"/>
      <c r="AF126" s="18"/>
      <c r="AG126" s="155">
        <f t="shared" si="43"/>
        <v>0</v>
      </c>
      <c r="AH126" s="155">
        <f t="shared" si="41"/>
        <v>0</v>
      </c>
      <c r="AI126" s="155"/>
      <c r="AJ126" s="155"/>
      <c r="AK126" s="155"/>
      <c r="AL126" s="155"/>
      <c r="AM126" s="155"/>
      <c r="AN126" s="155"/>
      <c r="AO126" s="148"/>
      <c r="AP126" s="155"/>
      <c r="AQ126" s="154">
        <f t="shared" si="47"/>
        <v>0</v>
      </c>
      <c r="AR126" s="154"/>
      <c r="AS126" s="154"/>
      <c r="AT126" s="154"/>
      <c r="AU126" s="154"/>
      <c r="AV126" s="163">
        <f t="shared" si="44"/>
        <v>0</v>
      </c>
      <c r="AW126" s="163"/>
      <c r="AX126" s="163"/>
      <c r="AY126" s="163"/>
      <c r="AZ126" s="163"/>
      <c r="BA126" s="154">
        <f t="shared" si="45"/>
        <v>0</v>
      </c>
      <c r="BB126" s="154"/>
      <c r="BC126" s="154"/>
      <c r="BD126" s="154"/>
      <c r="BE126" s="154"/>
      <c r="BF126" s="154">
        <f t="shared" si="46"/>
        <v>0</v>
      </c>
      <c r="BG126" s="154"/>
      <c r="BH126" s="154"/>
      <c r="BI126" s="154"/>
      <c r="BJ126" s="154"/>
    </row>
    <row r="127" spans="1:62" ht="11.25" hidden="1" customHeight="1">
      <c r="A127" s="122" t="s">
        <v>444</v>
      </c>
      <c r="B127" s="14">
        <v>6908</v>
      </c>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12"/>
      <c r="AD127" s="12" t="s">
        <v>285</v>
      </c>
      <c r="AE127" s="12"/>
      <c r="AF127" s="12"/>
      <c r="AG127" s="155">
        <f t="shared" si="43"/>
        <v>0</v>
      </c>
      <c r="AH127" s="155">
        <f t="shared" si="41"/>
        <v>0</v>
      </c>
      <c r="AI127" s="146"/>
      <c r="AJ127" s="146"/>
      <c r="AK127" s="146"/>
      <c r="AL127" s="146"/>
      <c r="AM127" s="146"/>
      <c r="AN127" s="146"/>
      <c r="AO127" s="148"/>
      <c r="AP127" s="155"/>
      <c r="AQ127" s="154">
        <f t="shared" si="47"/>
        <v>0</v>
      </c>
      <c r="AR127" s="148"/>
      <c r="AS127" s="148"/>
      <c r="AT127" s="148"/>
      <c r="AU127" s="148"/>
      <c r="AV127" s="163">
        <f t="shared" si="44"/>
        <v>0</v>
      </c>
      <c r="AW127" s="147"/>
      <c r="AX127" s="147"/>
      <c r="AY127" s="147"/>
      <c r="AZ127" s="147"/>
      <c r="BA127" s="154">
        <f t="shared" si="45"/>
        <v>0</v>
      </c>
      <c r="BB127" s="148"/>
      <c r="BC127" s="148"/>
      <c r="BD127" s="148"/>
      <c r="BE127" s="148"/>
      <c r="BF127" s="154">
        <f t="shared" si="46"/>
        <v>0</v>
      </c>
      <c r="BG127" s="148"/>
      <c r="BH127" s="148"/>
      <c r="BI127" s="148"/>
      <c r="BJ127" s="148"/>
    </row>
    <row r="128" spans="1:62" ht="12.75" hidden="1" customHeight="1">
      <c r="A128" s="111" t="s">
        <v>197</v>
      </c>
      <c r="B128" s="14">
        <v>7000</v>
      </c>
      <c r="C128" s="94" t="s">
        <v>234</v>
      </c>
      <c r="D128" s="92" t="s">
        <v>234</v>
      </c>
      <c r="E128" s="92" t="s">
        <v>234</v>
      </c>
      <c r="F128" s="92" t="s">
        <v>234</v>
      </c>
      <c r="G128" s="92" t="s">
        <v>234</v>
      </c>
      <c r="H128" s="92" t="s">
        <v>234</v>
      </c>
      <c r="I128" s="92" t="s">
        <v>234</v>
      </c>
      <c r="J128" s="92" t="s">
        <v>234</v>
      </c>
      <c r="K128" s="92" t="s">
        <v>234</v>
      </c>
      <c r="L128" s="92" t="s">
        <v>234</v>
      </c>
      <c r="M128" s="92" t="s">
        <v>234</v>
      </c>
      <c r="N128" s="92" t="s">
        <v>234</v>
      </c>
      <c r="O128" s="92" t="s">
        <v>234</v>
      </c>
      <c r="P128" s="92" t="s">
        <v>234</v>
      </c>
      <c r="Q128" s="93" t="s">
        <v>234</v>
      </c>
      <c r="R128" s="93" t="s">
        <v>234</v>
      </c>
      <c r="S128" s="93" t="s">
        <v>234</v>
      </c>
      <c r="T128" s="93" t="s">
        <v>234</v>
      </c>
      <c r="U128" s="93" t="s">
        <v>234</v>
      </c>
      <c r="V128" s="93" t="s">
        <v>234</v>
      </c>
      <c r="W128" s="93" t="s">
        <v>234</v>
      </c>
      <c r="X128" s="92" t="s">
        <v>234</v>
      </c>
      <c r="Y128" s="92" t="s">
        <v>234</v>
      </c>
      <c r="Z128" s="92" t="s">
        <v>234</v>
      </c>
      <c r="AA128" s="92" t="s">
        <v>234</v>
      </c>
      <c r="AB128" s="92" t="s">
        <v>234</v>
      </c>
      <c r="AC128" s="8" t="s">
        <v>234</v>
      </c>
      <c r="AD128" s="8" t="s">
        <v>234</v>
      </c>
      <c r="AE128" s="8"/>
      <c r="AF128" s="8"/>
      <c r="AG128" s="155">
        <f t="shared" si="43"/>
        <v>0</v>
      </c>
      <c r="AH128" s="155">
        <f t="shared" si="41"/>
        <v>0</v>
      </c>
      <c r="AI128" s="146"/>
      <c r="AJ128" s="146"/>
      <c r="AK128" s="146"/>
      <c r="AL128" s="146"/>
      <c r="AM128" s="146"/>
      <c r="AN128" s="146"/>
      <c r="AO128" s="148"/>
      <c r="AP128" s="155"/>
      <c r="AQ128" s="154">
        <f t="shared" si="47"/>
        <v>0</v>
      </c>
      <c r="AR128" s="148"/>
      <c r="AS128" s="148"/>
      <c r="AT128" s="148"/>
      <c r="AU128" s="148"/>
      <c r="AV128" s="163">
        <f t="shared" si="44"/>
        <v>0</v>
      </c>
      <c r="AW128" s="147"/>
      <c r="AX128" s="147"/>
      <c r="AY128" s="147"/>
      <c r="AZ128" s="147"/>
      <c r="BA128" s="154">
        <f t="shared" si="45"/>
        <v>0</v>
      </c>
      <c r="BB128" s="148"/>
      <c r="BC128" s="148"/>
      <c r="BD128" s="148"/>
      <c r="BE128" s="148"/>
      <c r="BF128" s="154">
        <f t="shared" si="46"/>
        <v>0</v>
      </c>
      <c r="BG128" s="148"/>
      <c r="BH128" s="148"/>
      <c r="BI128" s="148"/>
      <c r="BJ128" s="148"/>
    </row>
    <row r="129" spans="1:62" ht="15" hidden="1" customHeight="1">
      <c r="A129" s="112" t="s">
        <v>415</v>
      </c>
      <c r="B129" s="15"/>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16"/>
      <c r="AD129" s="16"/>
      <c r="AE129" s="16"/>
      <c r="AF129" s="16"/>
      <c r="AG129" s="155">
        <f t="shared" si="43"/>
        <v>0</v>
      </c>
      <c r="AH129" s="155">
        <f t="shared" si="41"/>
        <v>0</v>
      </c>
      <c r="AI129" s="152"/>
      <c r="AJ129" s="152"/>
      <c r="AK129" s="152"/>
      <c r="AL129" s="152"/>
      <c r="AM129" s="152"/>
      <c r="AN129" s="152"/>
      <c r="AO129" s="148"/>
      <c r="AP129" s="158"/>
      <c r="AQ129" s="154">
        <f t="shared" si="47"/>
        <v>0</v>
      </c>
      <c r="AR129" s="151"/>
      <c r="AS129" s="151"/>
      <c r="AT129" s="151"/>
      <c r="AU129" s="151"/>
      <c r="AV129" s="163">
        <f t="shared" si="44"/>
        <v>0</v>
      </c>
      <c r="AW129" s="653"/>
      <c r="AX129" s="653"/>
      <c r="AY129" s="653"/>
      <c r="AZ129" s="653"/>
      <c r="BA129" s="154">
        <f t="shared" si="45"/>
        <v>0</v>
      </c>
      <c r="BB129" s="151"/>
      <c r="BC129" s="151"/>
      <c r="BD129" s="151"/>
      <c r="BE129" s="151"/>
      <c r="BF129" s="154">
        <f t="shared" si="46"/>
        <v>0</v>
      </c>
      <c r="BG129" s="151"/>
      <c r="BH129" s="151"/>
      <c r="BI129" s="151"/>
      <c r="BJ129" s="151"/>
    </row>
    <row r="130" spans="1:62" ht="15" hidden="1" customHeight="1">
      <c r="A130" s="113" t="s">
        <v>416</v>
      </c>
      <c r="B130" s="17"/>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18"/>
      <c r="AD130" s="18"/>
      <c r="AE130" s="18"/>
      <c r="AF130" s="18"/>
      <c r="AG130" s="155">
        <f t="shared" si="43"/>
        <v>0</v>
      </c>
      <c r="AH130" s="155">
        <f t="shared" si="41"/>
        <v>0</v>
      </c>
      <c r="AI130" s="155"/>
      <c r="AJ130" s="155"/>
      <c r="AK130" s="155"/>
      <c r="AL130" s="155"/>
      <c r="AM130" s="155"/>
      <c r="AN130" s="155"/>
      <c r="AO130" s="148"/>
      <c r="AP130" s="155"/>
      <c r="AQ130" s="154">
        <f t="shared" si="47"/>
        <v>0</v>
      </c>
      <c r="AR130" s="154"/>
      <c r="AS130" s="154"/>
      <c r="AT130" s="154"/>
      <c r="AU130" s="154"/>
      <c r="AV130" s="163">
        <f t="shared" si="44"/>
        <v>0</v>
      </c>
      <c r="AW130" s="163"/>
      <c r="AX130" s="163"/>
      <c r="AY130" s="163"/>
      <c r="AZ130" s="163"/>
      <c r="BA130" s="154">
        <f t="shared" si="45"/>
        <v>0</v>
      </c>
      <c r="BB130" s="154"/>
      <c r="BC130" s="154"/>
      <c r="BD130" s="154"/>
      <c r="BE130" s="154"/>
      <c r="BF130" s="154">
        <f t="shared" si="46"/>
        <v>0</v>
      </c>
      <c r="BG130" s="154"/>
      <c r="BH130" s="154"/>
      <c r="BI130" s="154"/>
      <c r="BJ130" s="154"/>
    </row>
    <row r="131" spans="1:62" ht="20.25" hidden="1" customHeight="1">
      <c r="A131" s="111" t="s">
        <v>416</v>
      </c>
      <c r="B131" s="14"/>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12"/>
      <c r="AD131" s="12"/>
      <c r="AE131" s="12"/>
      <c r="AF131" s="12"/>
      <c r="AG131" s="155">
        <f t="shared" si="43"/>
        <v>0</v>
      </c>
      <c r="AH131" s="155">
        <f t="shared" si="41"/>
        <v>0</v>
      </c>
      <c r="AI131" s="146"/>
      <c r="AJ131" s="146"/>
      <c r="AK131" s="146"/>
      <c r="AL131" s="146"/>
      <c r="AM131" s="146"/>
      <c r="AN131" s="146"/>
      <c r="AO131" s="148"/>
      <c r="AP131" s="155"/>
      <c r="AQ131" s="154">
        <f t="shared" si="47"/>
        <v>0</v>
      </c>
      <c r="AR131" s="148"/>
      <c r="AS131" s="148"/>
      <c r="AT131" s="148"/>
      <c r="AU131" s="148"/>
      <c r="AV131" s="163">
        <f t="shared" si="44"/>
        <v>0</v>
      </c>
      <c r="AW131" s="147"/>
      <c r="AX131" s="147"/>
      <c r="AY131" s="147"/>
      <c r="AZ131" s="147"/>
      <c r="BA131" s="154">
        <f t="shared" si="45"/>
        <v>0</v>
      </c>
      <c r="BB131" s="148"/>
      <c r="BC131" s="148"/>
      <c r="BD131" s="148"/>
      <c r="BE131" s="148"/>
      <c r="BF131" s="154">
        <f t="shared" si="46"/>
        <v>0</v>
      </c>
      <c r="BG131" s="148"/>
      <c r="BH131" s="148"/>
      <c r="BI131" s="148"/>
      <c r="BJ131" s="148"/>
    </row>
    <row r="132" spans="1:62" ht="18.75" hidden="1" customHeight="1">
      <c r="A132" s="123" t="s">
        <v>359</v>
      </c>
      <c r="B132" s="14">
        <v>7100</v>
      </c>
      <c r="C132" s="65"/>
      <c r="D132" s="65"/>
      <c r="E132" s="65"/>
      <c r="F132" s="65"/>
      <c r="G132" s="65"/>
      <c r="H132" s="65"/>
      <c r="I132" s="65"/>
      <c r="J132" s="65"/>
      <c r="K132" s="65"/>
      <c r="L132" s="65"/>
      <c r="M132" s="65"/>
      <c r="N132" s="65"/>
      <c r="O132" s="65"/>
      <c r="P132" s="65"/>
      <c r="Q132" s="58"/>
      <c r="R132" s="58"/>
      <c r="S132" s="58"/>
      <c r="T132" s="58"/>
      <c r="U132" s="58"/>
      <c r="V132" s="58"/>
      <c r="W132" s="58"/>
      <c r="X132" s="65"/>
      <c r="Y132" s="65"/>
      <c r="Z132" s="65"/>
      <c r="AA132" s="65"/>
      <c r="AB132" s="65"/>
      <c r="AC132" s="12"/>
      <c r="AD132" s="12"/>
      <c r="AE132" s="12"/>
      <c r="AF132" s="12"/>
      <c r="AG132" s="155">
        <f t="shared" si="43"/>
        <v>0</v>
      </c>
      <c r="AH132" s="155">
        <f t="shared" si="41"/>
        <v>0</v>
      </c>
      <c r="AI132" s="146"/>
      <c r="AJ132" s="146"/>
      <c r="AK132" s="146"/>
      <c r="AL132" s="146"/>
      <c r="AM132" s="146"/>
      <c r="AN132" s="146"/>
      <c r="AO132" s="148"/>
      <c r="AP132" s="155"/>
      <c r="AQ132" s="154">
        <f t="shared" si="47"/>
        <v>0</v>
      </c>
      <c r="AR132" s="148"/>
      <c r="AS132" s="148"/>
      <c r="AT132" s="148"/>
      <c r="AU132" s="148"/>
      <c r="AV132" s="163">
        <f t="shared" si="44"/>
        <v>0</v>
      </c>
      <c r="AW132" s="147"/>
      <c r="AX132" s="147"/>
      <c r="AY132" s="147"/>
      <c r="AZ132" s="147"/>
      <c r="BA132" s="154">
        <f t="shared" si="45"/>
        <v>0</v>
      </c>
      <c r="BB132" s="148"/>
      <c r="BC132" s="148"/>
      <c r="BD132" s="148"/>
      <c r="BE132" s="148"/>
      <c r="BF132" s="154">
        <f t="shared" si="46"/>
        <v>0</v>
      </c>
      <c r="BG132" s="148"/>
      <c r="BH132" s="148"/>
      <c r="BI132" s="148"/>
      <c r="BJ132" s="148"/>
    </row>
    <row r="133" spans="1:62" ht="18.75" hidden="1" customHeight="1">
      <c r="A133" s="123" t="s">
        <v>360</v>
      </c>
      <c r="B133" s="14">
        <v>7101</v>
      </c>
      <c r="C133" s="65"/>
      <c r="D133" s="65"/>
      <c r="E133" s="65"/>
      <c r="F133" s="65"/>
      <c r="G133" s="65"/>
      <c r="H133" s="65"/>
      <c r="I133" s="65"/>
      <c r="J133" s="65"/>
      <c r="K133" s="65"/>
      <c r="L133" s="65"/>
      <c r="M133" s="65"/>
      <c r="N133" s="65"/>
      <c r="O133" s="65"/>
      <c r="P133" s="65"/>
      <c r="Q133" s="58"/>
      <c r="R133" s="58"/>
      <c r="S133" s="58"/>
      <c r="T133" s="58"/>
      <c r="U133" s="58"/>
      <c r="V133" s="58"/>
      <c r="W133" s="58"/>
      <c r="X133" s="65"/>
      <c r="Y133" s="65"/>
      <c r="Z133" s="65"/>
      <c r="AA133" s="65"/>
      <c r="AB133" s="65"/>
      <c r="AC133" s="12"/>
      <c r="AD133" s="1"/>
      <c r="AE133" s="12"/>
      <c r="AF133" s="12"/>
      <c r="AG133" s="155">
        <f t="shared" si="43"/>
        <v>0</v>
      </c>
      <c r="AH133" s="155">
        <f t="shared" si="41"/>
        <v>0</v>
      </c>
      <c r="AI133" s="146"/>
      <c r="AJ133" s="146"/>
      <c r="AK133" s="146"/>
      <c r="AL133" s="146"/>
      <c r="AM133" s="146"/>
      <c r="AN133" s="146"/>
      <c r="AO133" s="148"/>
      <c r="AP133" s="155"/>
      <c r="AQ133" s="154">
        <f t="shared" si="47"/>
        <v>0</v>
      </c>
      <c r="AR133" s="148"/>
      <c r="AS133" s="148"/>
      <c r="AT133" s="148"/>
      <c r="AU133" s="148"/>
      <c r="AV133" s="163">
        <f t="shared" si="44"/>
        <v>0</v>
      </c>
      <c r="AW133" s="147"/>
      <c r="AX133" s="147"/>
      <c r="AY133" s="147"/>
      <c r="AZ133" s="147"/>
      <c r="BA133" s="154">
        <f t="shared" si="45"/>
        <v>0</v>
      </c>
      <c r="BB133" s="148"/>
      <c r="BC133" s="148"/>
      <c r="BD133" s="148"/>
      <c r="BE133" s="148"/>
      <c r="BF133" s="154">
        <f t="shared" si="46"/>
        <v>0</v>
      </c>
      <c r="BG133" s="148"/>
      <c r="BH133" s="148"/>
      <c r="BI133" s="148"/>
      <c r="BJ133" s="148"/>
    </row>
    <row r="134" spans="1:62" ht="18.75" hidden="1" customHeight="1">
      <c r="A134" s="111" t="s">
        <v>198</v>
      </c>
      <c r="B134" s="14">
        <v>7200</v>
      </c>
      <c r="C134" s="94" t="s">
        <v>234</v>
      </c>
      <c r="D134" s="92" t="s">
        <v>234</v>
      </c>
      <c r="E134" s="92" t="s">
        <v>234</v>
      </c>
      <c r="F134" s="92" t="s">
        <v>234</v>
      </c>
      <c r="G134" s="92" t="s">
        <v>234</v>
      </c>
      <c r="H134" s="92" t="s">
        <v>234</v>
      </c>
      <c r="I134" s="92" t="s">
        <v>234</v>
      </c>
      <c r="J134" s="92" t="s">
        <v>234</v>
      </c>
      <c r="K134" s="92" t="s">
        <v>234</v>
      </c>
      <c r="L134" s="92" t="s">
        <v>234</v>
      </c>
      <c r="M134" s="92" t="s">
        <v>234</v>
      </c>
      <c r="N134" s="92" t="s">
        <v>234</v>
      </c>
      <c r="O134" s="92" t="s">
        <v>234</v>
      </c>
      <c r="P134" s="92" t="s">
        <v>234</v>
      </c>
      <c r="Q134" s="93" t="s">
        <v>234</v>
      </c>
      <c r="R134" s="93" t="s">
        <v>234</v>
      </c>
      <c r="S134" s="93" t="s">
        <v>234</v>
      </c>
      <c r="T134" s="93" t="s">
        <v>234</v>
      </c>
      <c r="U134" s="93" t="s">
        <v>234</v>
      </c>
      <c r="V134" s="93" t="s">
        <v>234</v>
      </c>
      <c r="W134" s="93" t="s">
        <v>234</v>
      </c>
      <c r="X134" s="92" t="s">
        <v>234</v>
      </c>
      <c r="Y134" s="92" t="s">
        <v>234</v>
      </c>
      <c r="Z134" s="92" t="s">
        <v>234</v>
      </c>
      <c r="AA134" s="92" t="s">
        <v>234</v>
      </c>
      <c r="AB134" s="92" t="s">
        <v>234</v>
      </c>
      <c r="AC134" s="8" t="s">
        <v>234</v>
      </c>
      <c r="AD134" s="8" t="s">
        <v>234</v>
      </c>
      <c r="AE134" s="8"/>
      <c r="AF134" s="8"/>
      <c r="AG134" s="155">
        <f t="shared" si="43"/>
        <v>0</v>
      </c>
      <c r="AH134" s="155">
        <f t="shared" si="41"/>
        <v>0</v>
      </c>
      <c r="AI134" s="146"/>
      <c r="AJ134" s="146"/>
      <c r="AK134" s="146"/>
      <c r="AL134" s="146"/>
      <c r="AM134" s="146"/>
      <c r="AN134" s="146"/>
      <c r="AO134" s="148"/>
      <c r="AP134" s="155"/>
      <c r="AQ134" s="154">
        <f t="shared" si="47"/>
        <v>0</v>
      </c>
      <c r="AR134" s="148"/>
      <c r="AS134" s="148"/>
      <c r="AT134" s="148"/>
      <c r="AU134" s="148"/>
      <c r="AV134" s="163">
        <f t="shared" si="44"/>
        <v>0</v>
      </c>
      <c r="AW134" s="147"/>
      <c r="AX134" s="147"/>
      <c r="AY134" s="147"/>
      <c r="AZ134" s="147"/>
      <c r="BA134" s="154">
        <f t="shared" si="45"/>
        <v>0</v>
      </c>
      <c r="BB134" s="148"/>
      <c r="BC134" s="148"/>
      <c r="BD134" s="148"/>
      <c r="BE134" s="148"/>
      <c r="BF134" s="154">
        <f t="shared" si="46"/>
        <v>0</v>
      </c>
      <c r="BG134" s="148"/>
      <c r="BH134" s="148"/>
      <c r="BI134" s="148"/>
      <c r="BJ134" s="148"/>
    </row>
    <row r="135" spans="1:62" ht="12" hidden="1" customHeight="1">
      <c r="A135" s="112" t="s">
        <v>415</v>
      </c>
      <c r="B135" s="15"/>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16"/>
      <c r="AD135" s="16"/>
      <c r="AE135" s="16"/>
      <c r="AF135" s="16"/>
      <c r="AG135" s="155">
        <f t="shared" si="43"/>
        <v>0</v>
      </c>
      <c r="AH135" s="155">
        <f t="shared" si="41"/>
        <v>0</v>
      </c>
      <c r="AI135" s="152"/>
      <c r="AJ135" s="152"/>
      <c r="AK135" s="152"/>
      <c r="AL135" s="152"/>
      <c r="AM135" s="152"/>
      <c r="AN135" s="152"/>
      <c r="AO135" s="148"/>
      <c r="AP135" s="158"/>
      <c r="AQ135" s="154">
        <f t="shared" si="47"/>
        <v>0</v>
      </c>
      <c r="AR135" s="151"/>
      <c r="AS135" s="151"/>
      <c r="AT135" s="151"/>
      <c r="AU135" s="151"/>
      <c r="AV135" s="163">
        <f t="shared" si="44"/>
        <v>0</v>
      </c>
      <c r="AW135" s="653"/>
      <c r="AX135" s="653"/>
      <c r="AY135" s="653"/>
      <c r="AZ135" s="653"/>
      <c r="BA135" s="154">
        <f t="shared" si="45"/>
        <v>0</v>
      </c>
      <c r="BB135" s="151"/>
      <c r="BC135" s="151"/>
      <c r="BD135" s="151"/>
      <c r="BE135" s="151"/>
      <c r="BF135" s="154">
        <f t="shared" si="46"/>
        <v>0</v>
      </c>
      <c r="BG135" s="151"/>
      <c r="BH135" s="151"/>
      <c r="BI135" s="151"/>
      <c r="BJ135" s="151"/>
    </row>
    <row r="136" spans="1:62" ht="12" hidden="1" customHeight="1">
      <c r="A136" s="113" t="s">
        <v>416</v>
      </c>
      <c r="B136" s="17"/>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18"/>
      <c r="AD136" s="18"/>
      <c r="AE136" s="18"/>
      <c r="AF136" s="18"/>
      <c r="AG136" s="155">
        <f t="shared" si="43"/>
        <v>0</v>
      </c>
      <c r="AH136" s="155">
        <f t="shared" si="41"/>
        <v>0</v>
      </c>
      <c r="AI136" s="155"/>
      <c r="AJ136" s="155"/>
      <c r="AK136" s="155"/>
      <c r="AL136" s="155"/>
      <c r="AM136" s="155"/>
      <c r="AN136" s="155"/>
      <c r="AO136" s="148"/>
      <c r="AP136" s="155"/>
      <c r="AQ136" s="154">
        <f t="shared" si="47"/>
        <v>0</v>
      </c>
      <c r="AR136" s="154"/>
      <c r="AS136" s="154"/>
      <c r="AT136" s="154"/>
      <c r="AU136" s="154"/>
      <c r="AV136" s="163">
        <f t="shared" si="44"/>
        <v>0</v>
      </c>
      <c r="AW136" s="163"/>
      <c r="AX136" s="163"/>
      <c r="AY136" s="163"/>
      <c r="AZ136" s="163"/>
      <c r="BA136" s="154">
        <f t="shared" si="45"/>
        <v>0</v>
      </c>
      <c r="BB136" s="154"/>
      <c r="BC136" s="154"/>
      <c r="BD136" s="154"/>
      <c r="BE136" s="154"/>
      <c r="BF136" s="154">
        <f t="shared" si="46"/>
        <v>0</v>
      </c>
      <c r="BG136" s="154"/>
      <c r="BH136" s="154"/>
      <c r="BI136" s="154"/>
      <c r="BJ136" s="154"/>
    </row>
    <row r="137" spans="1:62" ht="23.25" hidden="1" customHeight="1">
      <c r="A137" s="111" t="s">
        <v>416</v>
      </c>
      <c r="B137" s="14"/>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12"/>
      <c r="AD137" s="12"/>
      <c r="AE137" s="12"/>
      <c r="AF137" s="12"/>
      <c r="AG137" s="155">
        <f t="shared" si="43"/>
        <v>0</v>
      </c>
      <c r="AH137" s="155">
        <f t="shared" si="41"/>
        <v>0</v>
      </c>
      <c r="AI137" s="146"/>
      <c r="AJ137" s="146"/>
      <c r="AK137" s="146"/>
      <c r="AL137" s="146"/>
      <c r="AM137" s="146"/>
      <c r="AN137" s="146"/>
      <c r="AO137" s="148"/>
      <c r="AP137" s="155"/>
      <c r="AQ137" s="154">
        <f t="shared" si="47"/>
        <v>0</v>
      </c>
      <c r="AR137" s="148"/>
      <c r="AS137" s="148"/>
      <c r="AT137" s="148"/>
      <c r="AU137" s="148"/>
      <c r="AV137" s="163">
        <f t="shared" si="44"/>
        <v>0</v>
      </c>
      <c r="AW137" s="147"/>
      <c r="AX137" s="147"/>
      <c r="AY137" s="147"/>
      <c r="AZ137" s="147"/>
      <c r="BA137" s="154">
        <f t="shared" si="45"/>
        <v>0</v>
      </c>
      <c r="BB137" s="148"/>
      <c r="BC137" s="148"/>
      <c r="BD137" s="148"/>
      <c r="BE137" s="148"/>
      <c r="BF137" s="154">
        <f t="shared" si="46"/>
        <v>0</v>
      </c>
      <c r="BG137" s="148"/>
      <c r="BH137" s="148"/>
      <c r="BI137" s="148"/>
      <c r="BJ137" s="148"/>
    </row>
    <row r="138" spans="1:62" s="40" customFormat="1" ht="132">
      <c r="A138" s="116" t="s">
        <v>203</v>
      </c>
      <c r="B138" s="37">
        <v>7300</v>
      </c>
      <c r="C138" s="95" t="s">
        <v>234</v>
      </c>
      <c r="D138" s="75" t="s">
        <v>234</v>
      </c>
      <c r="E138" s="75" t="s">
        <v>234</v>
      </c>
      <c r="F138" s="75" t="s">
        <v>234</v>
      </c>
      <c r="G138" s="75" t="s">
        <v>234</v>
      </c>
      <c r="H138" s="75" t="s">
        <v>234</v>
      </c>
      <c r="I138" s="75" t="s">
        <v>234</v>
      </c>
      <c r="J138" s="75" t="s">
        <v>234</v>
      </c>
      <c r="K138" s="75" t="s">
        <v>234</v>
      </c>
      <c r="L138" s="75" t="s">
        <v>234</v>
      </c>
      <c r="M138" s="75" t="s">
        <v>234</v>
      </c>
      <c r="N138" s="75" t="s">
        <v>234</v>
      </c>
      <c r="O138" s="75" t="s">
        <v>234</v>
      </c>
      <c r="P138" s="75" t="s">
        <v>234</v>
      </c>
      <c r="Q138" s="76" t="s">
        <v>234</v>
      </c>
      <c r="R138" s="76" t="s">
        <v>234</v>
      </c>
      <c r="S138" s="76" t="s">
        <v>234</v>
      </c>
      <c r="T138" s="76" t="s">
        <v>234</v>
      </c>
      <c r="U138" s="76" t="s">
        <v>234</v>
      </c>
      <c r="V138" s="76" t="s">
        <v>234</v>
      </c>
      <c r="W138" s="76" t="s">
        <v>234</v>
      </c>
      <c r="X138" s="75" t="s">
        <v>234</v>
      </c>
      <c r="Y138" s="75" t="s">
        <v>234</v>
      </c>
      <c r="Z138" s="75" t="s">
        <v>234</v>
      </c>
      <c r="AA138" s="75" t="s">
        <v>234</v>
      </c>
      <c r="AB138" s="75" t="s">
        <v>234</v>
      </c>
      <c r="AC138" s="38" t="s">
        <v>234</v>
      </c>
      <c r="AD138" s="38" t="s">
        <v>234</v>
      </c>
      <c r="AE138" s="38"/>
      <c r="AF138" s="38"/>
      <c r="AG138" s="161">
        <f t="shared" si="43"/>
        <v>98.2</v>
      </c>
      <c r="AH138" s="161">
        <f>AJ138+AL138+AN138+AP138</f>
        <v>98.2</v>
      </c>
      <c r="AI138" s="150">
        <f>AI139+AI149</f>
        <v>98.2</v>
      </c>
      <c r="AJ138" s="150">
        <f>AJ139+AJ149</f>
        <v>98.2</v>
      </c>
      <c r="AK138" s="150">
        <f>AK139+AK149</f>
        <v>0</v>
      </c>
      <c r="AL138" s="150"/>
      <c r="AM138" s="150">
        <f>AM139+AM149</f>
        <v>0</v>
      </c>
      <c r="AN138" s="150"/>
      <c r="AO138" s="150"/>
      <c r="AP138" s="161"/>
      <c r="AQ138" s="160">
        <f t="shared" si="47"/>
        <v>103.6</v>
      </c>
      <c r="AR138" s="149">
        <f>AR139+AR149</f>
        <v>103.6</v>
      </c>
      <c r="AS138" s="149">
        <f>AS139+AS149</f>
        <v>0</v>
      </c>
      <c r="AT138" s="149">
        <f>AT139+AT149</f>
        <v>0</v>
      </c>
      <c r="AU138" s="149"/>
      <c r="AV138" s="655">
        <f t="shared" si="44"/>
        <v>105.7</v>
      </c>
      <c r="AW138" s="656">
        <f>AW139+AW149</f>
        <v>105.7</v>
      </c>
      <c r="AX138" s="656">
        <f>AX139+AX149</f>
        <v>0</v>
      </c>
      <c r="AY138" s="656">
        <f>AY139+AY149</f>
        <v>0</v>
      </c>
      <c r="AZ138" s="656"/>
      <c r="BA138" s="160">
        <f t="shared" si="45"/>
        <v>110.5</v>
      </c>
      <c r="BB138" s="149">
        <f>BB139+BB149</f>
        <v>110.5</v>
      </c>
      <c r="BC138" s="149">
        <f>BC139+BC149</f>
        <v>0</v>
      </c>
      <c r="BD138" s="149">
        <f>BD139+BD149</f>
        <v>0</v>
      </c>
      <c r="BE138" s="149"/>
      <c r="BF138" s="160">
        <f t="shared" si="46"/>
        <v>110.5</v>
      </c>
      <c r="BG138" s="149">
        <f>BG139+BG149</f>
        <v>110.5</v>
      </c>
      <c r="BH138" s="149">
        <f>BH139+BH149</f>
        <v>0</v>
      </c>
      <c r="BI138" s="149">
        <f>BI139+BI149</f>
        <v>0</v>
      </c>
      <c r="BJ138" s="149"/>
    </row>
    <row r="139" spans="1:62" ht="34.5" customHeight="1">
      <c r="A139" s="111" t="s">
        <v>356</v>
      </c>
      <c r="B139" s="14">
        <v>7301</v>
      </c>
      <c r="C139" s="96" t="s">
        <v>234</v>
      </c>
      <c r="D139" s="92" t="s">
        <v>234</v>
      </c>
      <c r="E139" s="92" t="s">
        <v>234</v>
      </c>
      <c r="F139" s="92" t="s">
        <v>234</v>
      </c>
      <c r="G139" s="92" t="s">
        <v>234</v>
      </c>
      <c r="H139" s="92" t="s">
        <v>234</v>
      </c>
      <c r="I139" s="92" t="s">
        <v>234</v>
      </c>
      <c r="J139" s="92" t="s">
        <v>234</v>
      </c>
      <c r="K139" s="92" t="s">
        <v>234</v>
      </c>
      <c r="L139" s="92" t="s">
        <v>234</v>
      </c>
      <c r="M139" s="92" t="s">
        <v>234</v>
      </c>
      <c r="N139" s="92" t="s">
        <v>234</v>
      </c>
      <c r="O139" s="92" t="s">
        <v>234</v>
      </c>
      <c r="P139" s="92" t="s">
        <v>234</v>
      </c>
      <c r="Q139" s="93" t="s">
        <v>234</v>
      </c>
      <c r="R139" s="93" t="s">
        <v>234</v>
      </c>
      <c r="S139" s="93" t="s">
        <v>234</v>
      </c>
      <c r="T139" s="93" t="s">
        <v>234</v>
      </c>
      <c r="U139" s="93" t="s">
        <v>234</v>
      </c>
      <c r="V139" s="93" t="s">
        <v>234</v>
      </c>
      <c r="W139" s="93" t="s">
        <v>234</v>
      </c>
      <c r="X139" s="92" t="s">
        <v>234</v>
      </c>
      <c r="Y139" s="92" t="s">
        <v>234</v>
      </c>
      <c r="Z139" s="92" t="s">
        <v>234</v>
      </c>
      <c r="AA139" s="92" t="s">
        <v>234</v>
      </c>
      <c r="AB139" s="92" t="s">
        <v>234</v>
      </c>
      <c r="AC139" s="8" t="s">
        <v>234</v>
      </c>
      <c r="AD139" s="8" t="s">
        <v>234</v>
      </c>
      <c r="AE139" s="8"/>
      <c r="AF139" s="8"/>
      <c r="AG139" s="155">
        <f t="shared" si="43"/>
        <v>98.2</v>
      </c>
      <c r="AH139" s="155">
        <f t="shared" si="33"/>
        <v>98.2</v>
      </c>
      <c r="AI139" s="146">
        <f>AI142+AI147</f>
        <v>98.2</v>
      </c>
      <c r="AJ139" s="146">
        <f>AJ142+AJ147</f>
        <v>98.2</v>
      </c>
      <c r="AK139" s="146">
        <f>AK142+AK147</f>
        <v>0</v>
      </c>
      <c r="AL139" s="146"/>
      <c r="AM139" s="146">
        <f>AM142+AM147</f>
        <v>0</v>
      </c>
      <c r="AN139" s="146"/>
      <c r="AO139" s="146"/>
      <c r="AP139" s="155"/>
      <c r="AQ139" s="154">
        <f t="shared" si="47"/>
        <v>103.6</v>
      </c>
      <c r="AR139" s="148">
        <f>AR142+AR147</f>
        <v>103.6</v>
      </c>
      <c r="AS139" s="148">
        <f>AS142+AS147</f>
        <v>0</v>
      </c>
      <c r="AT139" s="148">
        <f>AT142+AT147</f>
        <v>0</v>
      </c>
      <c r="AU139" s="148"/>
      <c r="AV139" s="163">
        <f t="shared" si="44"/>
        <v>105.7</v>
      </c>
      <c r="AW139" s="147">
        <f>AW142+AW147</f>
        <v>105.7</v>
      </c>
      <c r="AX139" s="147">
        <f>AX142+AX147</f>
        <v>0</v>
      </c>
      <c r="AY139" s="147">
        <f>AY142+AY147</f>
        <v>0</v>
      </c>
      <c r="AZ139" s="147"/>
      <c r="BA139" s="154">
        <f t="shared" si="45"/>
        <v>110.5</v>
      </c>
      <c r="BB139" s="148">
        <f>BB142+BB147</f>
        <v>110.5</v>
      </c>
      <c r="BC139" s="148">
        <f>BC142+BC147</f>
        <v>0</v>
      </c>
      <c r="BD139" s="148">
        <f>BD142+BD147</f>
        <v>0</v>
      </c>
      <c r="BE139" s="148"/>
      <c r="BF139" s="154">
        <f t="shared" si="46"/>
        <v>110.5</v>
      </c>
      <c r="BG139" s="148">
        <f>BG142+BG147</f>
        <v>110.5</v>
      </c>
      <c r="BH139" s="148">
        <f>BH142+BH147</f>
        <v>0</v>
      </c>
      <c r="BI139" s="148">
        <f>BI142+BI147</f>
        <v>0</v>
      </c>
      <c r="BJ139" s="148"/>
    </row>
    <row r="140" spans="1:62" hidden="1">
      <c r="A140" s="112" t="s">
        <v>415</v>
      </c>
      <c r="B140" s="15"/>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16"/>
      <c r="AD140" s="16"/>
      <c r="AE140" s="16"/>
      <c r="AF140" s="16"/>
      <c r="AG140" s="155">
        <f t="shared" si="43"/>
        <v>0</v>
      </c>
      <c r="AH140" s="155">
        <f t="shared" si="33"/>
        <v>0</v>
      </c>
      <c r="AI140" s="152"/>
      <c r="AJ140" s="152"/>
      <c r="AK140" s="152"/>
      <c r="AL140" s="152"/>
      <c r="AM140" s="152"/>
      <c r="AN140" s="152"/>
      <c r="AO140" s="152"/>
      <c r="AP140" s="158"/>
      <c r="AQ140" s="154">
        <f t="shared" si="47"/>
        <v>0</v>
      </c>
      <c r="AR140" s="151"/>
      <c r="AS140" s="151"/>
      <c r="AT140" s="151"/>
      <c r="AU140" s="151"/>
      <c r="AV140" s="163">
        <f t="shared" si="44"/>
        <v>0</v>
      </c>
      <c r="AW140" s="653"/>
      <c r="AX140" s="653"/>
      <c r="AY140" s="653"/>
      <c r="AZ140" s="653"/>
      <c r="BA140" s="154">
        <f t="shared" si="45"/>
        <v>0</v>
      </c>
      <c r="BB140" s="151"/>
      <c r="BC140" s="151"/>
      <c r="BD140" s="151"/>
      <c r="BE140" s="151"/>
      <c r="BF140" s="154">
        <f t="shared" si="46"/>
        <v>0</v>
      </c>
      <c r="BG140" s="151"/>
      <c r="BH140" s="151"/>
      <c r="BI140" s="151"/>
      <c r="BJ140" s="151"/>
    </row>
    <row r="141" spans="1:62" hidden="1">
      <c r="A141" s="113" t="s">
        <v>416</v>
      </c>
      <c r="B141" s="17"/>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18"/>
      <c r="AD141" s="18"/>
      <c r="AE141" s="18"/>
      <c r="AF141" s="18"/>
      <c r="AG141" s="155">
        <f t="shared" si="43"/>
        <v>0</v>
      </c>
      <c r="AH141" s="155">
        <f t="shared" si="33"/>
        <v>0</v>
      </c>
      <c r="AI141" s="155"/>
      <c r="AJ141" s="155"/>
      <c r="AK141" s="155"/>
      <c r="AL141" s="155"/>
      <c r="AM141" s="155"/>
      <c r="AN141" s="155"/>
      <c r="AO141" s="155"/>
      <c r="AP141" s="155"/>
      <c r="AQ141" s="154">
        <f t="shared" si="47"/>
        <v>0</v>
      </c>
      <c r="AR141" s="154"/>
      <c r="AS141" s="154"/>
      <c r="AT141" s="154"/>
      <c r="AU141" s="154"/>
      <c r="AV141" s="163">
        <f t="shared" si="44"/>
        <v>0</v>
      </c>
      <c r="AW141" s="163"/>
      <c r="AX141" s="163"/>
      <c r="AY141" s="163"/>
      <c r="AZ141" s="163"/>
      <c r="BA141" s="154">
        <f t="shared" si="45"/>
        <v>0</v>
      </c>
      <c r="BB141" s="154"/>
      <c r="BC141" s="154"/>
      <c r="BD141" s="154"/>
      <c r="BE141" s="154"/>
      <c r="BF141" s="154">
        <f t="shared" si="46"/>
        <v>0</v>
      </c>
      <c r="BG141" s="154"/>
      <c r="BH141" s="154"/>
      <c r="BI141" s="154"/>
      <c r="BJ141" s="154"/>
    </row>
    <row r="142" spans="1:62" ht="27.75" customHeight="1">
      <c r="A142" s="890" t="s">
        <v>450</v>
      </c>
      <c r="B142" s="891">
        <v>7304</v>
      </c>
      <c r="C142" s="738" t="s">
        <v>405</v>
      </c>
      <c r="D142" s="735" t="s">
        <v>284</v>
      </c>
      <c r="E142" s="722" t="s">
        <v>406</v>
      </c>
      <c r="F142" s="58"/>
      <c r="G142" s="58"/>
      <c r="H142" s="58"/>
      <c r="I142" s="58"/>
      <c r="J142" s="58"/>
      <c r="K142" s="58"/>
      <c r="L142" s="58"/>
      <c r="M142" s="931" t="s">
        <v>372</v>
      </c>
      <c r="N142" s="951" t="s">
        <v>284</v>
      </c>
      <c r="O142" s="951" t="s">
        <v>373</v>
      </c>
      <c r="P142" s="58">
        <v>29</v>
      </c>
      <c r="Q142" s="58"/>
      <c r="R142" s="58"/>
      <c r="S142" s="58"/>
      <c r="T142" s="58"/>
      <c r="U142" s="58"/>
      <c r="V142" s="58"/>
      <c r="W142" s="738" t="s">
        <v>344</v>
      </c>
      <c r="X142" s="735" t="s">
        <v>235</v>
      </c>
      <c r="Y142" s="735" t="s">
        <v>469</v>
      </c>
      <c r="Z142" s="936" t="s">
        <v>499</v>
      </c>
      <c r="AA142" s="62" t="s">
        <v>284</v>
      </c>
      <c r="AB142" s="62" t="s">
        <v>368</v>
      </c>
      <c r="AC142" s="18"/>
      <c r="AD142" s="18" t="s">
        <v>411</v>
      </c>
      <c r="AE142" s="18"/>
      <c r="AF142" s="18"/>
      <c r="AG142" s="155">
        <f t="shared" si="43"/>
        <v>98.2</v>
      </c>
      <c r="AH142" s="155">
        <f t="shared" si="33"/>
        <v>98.2</v>
      </c>
      <c r="AI142" s="155">
        <f>AI143+AI144</f>
        <v>98.2</v>
      </c>
      <c r="AJ142" s="155">
        <f>AJ143+AJ144</f>
        <v>98.2</v>
      </c>
      <c r="AK142" s="155"/>
      <c r="AL142" s="155"/>
      <c r="AM142" s="155"/>
      <c r="AN142" s="155"/>
      <c r="AO142" s="155"/>
      <c r="AP142" s="155"/>
      <c r="AQ142" s="154">
        <f t="shared" si="47"/>
        <v>103.6</v>
      </c>
      <c r="AR142" s="154">
        <f>AR143+AR144</f>
        <v>103.6</v>
      </c>
      <c r="AS142" s="154"/>
      <c r="AT142" s="154"/>
      <c r="AU142" s="154"/>
      <c r="AV142" s="163">
        <f t="shared" si="44"/>
        <v>105.7</v>
      </c>
      <c r="AW142" s="163">
        <f>AW143+AW144</f>
        <v>105.7</v>
      </c>
      <c r="AX142" s="163"/>
      <c r="AY142" s="163"/>
      <c r="AZ142" s="163"/>
      <c r="BA142" s="154">
        <f t="shared" si="45"/>
        <v>110.5</v>
      </c>
      <c r="BB142" s="154">
        <f>BB143+BB144</f>
        <v>110.5</v>
      </c>
      <c r="BC142" s="154"/>
      <c r="BD142" s="154"/>
      <c r="BE142" s="154"/>
      <c r="BF142" s="154">
        <f t="shared" si="46"/>
        <v>110.5</v>
      </c>
      <c r="BG142" s="154">
        <f>BG143+BG144</f>
        <v>110.5</v>
      </c>
      <c r="BH142" s="154"/>
      <c r="BI142" s="154"/>
      <c r="BJ142" s="154"/>
    </row>
    <row r="143" spans="1:62">
      <c r="A143" s="888"/>
      <c r="B143" s="892"/>
      <c r="C143" s="739"/>
      <c r="D143" s="877"/>
      <c r="E143" s="723"/>
      <c r="F143" s="58"/>
      <c r="G143" s="58"/>
      <c r="H143" s="58"/>
      <c r="I143" s="58"/>
      <c r="J143" s="58"/>
      <c r="K143" s="58"/>
      <c r="L143" s="58"/>
      <c r="M143" s="932"/>
      <c r="N143" s="952"/>
      <c r="O143" s="952"/>
      <c r="P143" s="58"/>
      <c r="Q143" s="58"/>
      <c r="R143" s="58"/>
      <c r="S143" s="58"/>
      <c r="T143" s="58"/>
      <c r="U143" s="58"/>
      <c r="V143" s="58"/>
      <c r="W143" s="739"/>
      <c r="X143" s="736"/>
      <c r="Y143" s="736"/>
      <c r="Z143" s="937"/>
      <c r="AA143" s="62"/>
      <c r="AB143" s="62"/>
      <c r="AC143" s="18"/>
      <c r="AD143" s="18" t="s">
        <v>411</v>
      </c>
      <c r="AE143" s="18" t="s">
        <v>274</v>
      </c>
      <c r="AF143" s="18" t="s">
        <v>266</v>
      </c>
      <c r="AG143" s="155">
        <f t="shared" si="43"/>
        <v>98.2</v>
      </c>
      <c r="AH143" s="155">
        <f t="shared" si="33"/>
        <v>98.2</v>
      </c>
      <c r="AI143" s="155">
        <v>98.2</v>
      </c>
      <c r="AJ143" s="155">
        <v>98.2</v>
      </c>
      <c r="AK143" s="155"/>
      <c r="AL143" s="155"/>
      <c r="AM143" s="155"/>
      <c r="AN143" s="155"/>
      <c r="AO143" s="155"/>
      <c r="AP143" s="155"/>
      <c r="AQ143" s="154">
        <f t="shared" si="47"/>
        <v>100</v>
      </c>
      <c r="AR143" s="154">
        <v>100</v>
      </c>
      <c r="AS143" s="154"/>
      <c r="AT143" s="154"/>
      <c r="AU143" s="154"/>
      <c r="AV143" s="163">
        <f t="shared" si="44"/>
        <v>105</v>
      </c>
      <c r="AW143" s="163">
        <v>105</v>
      </c>
      <c r="AX143" s="163"/>
      <c r="AY143" s="163"/>
      <c r="AZ143" s="163"/>
      <c r="BA143" s="154">
        <f t="shared" si="45"/>
        <v>107.9</v>
      </c>
      <c r="BB143" s="154">
        <v>107.9</v>
      </c>
      <c r="BC143" s="154"/>
      <c r="BD143" s="154"/>
      <c r="BE143" s="154"/>
      <c r="BF143" s="154">
        <f t="shared" si="46"/>
        <v>107.9</v>
      </c>
      <c r="BG143" s="154">
        <v>107.9</v>
      </c>
      <c r="BH143" s="154"/>
      <c r="BI143" s="154"/>
      <c r="BJ143" s="154"/>
    </row>
    <row r="144" spans="1:62" ht="116.25" customHeight="1">
      <c r="A144" s="889"/>
      <c r="B144" s="893"/>
      <c r="C144" s="869"/>
      <c r="D144" s="57"/>
      <c r="E144" s="868"/>
      <c r="F144" s="58"/>
      <c r="G144" s="58"/>
      <c r="H144" s="58"/>
      <c r="I144" s="58"/>
      <c r="J144" s="58"/>
      <c r="K144" s="58"/>
      <c r="L144" s="58"/>
      <c r="M144" s="933"/>
      <c r="N144" s="59"/>
      <c r="O144" s="59"/>
      <c r="P144" s="58"/>
      <c r="Q144" s="58"/>
      <c r="R144" s="58"/>
      <c r="S144" s="58"/>
      <c r="T144" s="58"/>
      <c r="U144" s="58"/>
      <c r="V144" s="58"/>
      <c r="W144" s="869"/>
      <c r="X144" s="877"/>
      <c r="Y144" s="877"/>
      <c r="Z144" s="937"/>
      <c r="AA144" s="62"/>
      <c r="AB144" s="62"/>
      <c r="AC144" s="18"/>
      <c r="AD144" s="18" t="s">
        <v>411</v>
      </c>
      <c r="AE144" s="18" t="s">
        <v>274</v>
      </c>
      <c r="AF144" s="18" t="s">
        <v>272</v>
      </c>
      <c r="AG144" s="155">
        <f t="shared" si="43"/>
        <v>0</v>
      </c>
      <c r="AH144" s="155">
        <f t="shared" si="33"/>
        <v>0</v>
      </c>
      <c r="AI144" s="155">
        <v>0</v>
      </c>
      <c r="AJ144" s="155"/>
      <c r="AK144" s="155"/>
      <c r="AL144" s="155"/>
      <c r="AM144" s="155"/>
      <c r="AN144" s="155"/>
      <c r="AO144" s="155"/>
      <c r="AP144" s="155"/>
      <c r="AQ144" s="154">
        <f t="shared" si="47"/>
        <v>3.6</v>
      </c>
      <c r="AR144" s="154">
        <v>3.6</v>
      </c>
      <c r="AS144" s="154"/>
      <c r="AT144" s="154"/>
      <c r="AU144" s="154"/>
      <c r="AV144" s="163">
        <f t="shared" si="44"/>
        <v>0.7</v>
      </c>
      <c r="AW144" s="163">
        <v>0.7</v>
      </c>
      <c r="AX144" s="163"/>
      <c r="AY144" s="163"/>
      <c r="AZ144" s="163"/>
      <c r="BA144" s="154">
        <f t="shared" si="45"/>
        <v>2.6</v>
      </c>
      <c r="BB144" s="154">
        <v>2.6</v>
      </c>
      <c r="BC144" s="154"/>
      <c r="BD144" s="154"/>
      <c r="BE144" s="154"/>
      <c r="BF144" s="154">
        <f t="shared" si="46"/>
        <v>2.6</v>
      </c>
      <c r="BG144" s="154">
        <v>2.6</v>
      </c>
      <c r="BH144" s="154"/>
      <c r="BI144" s="154"/>
      <c r="BJ144" s="154"/>
    </row>
    <row r="145" spans="1:62" ht="30" hidden="1" customHeight="1" thickBot="1">
      <c r="A145" s="124" t="s">
        <v>319</v>
      </c>
      <c r="B145" s="17">
        <v>7400</v>
      </c>
      <c r="C145" s="97"/>
      <c r="D145" s="57"/>
      <c r="E145" s="57"/>
      <c r="F145" s="58"/>
      <c r="G145" s="58"/>
      <c r="H145" s="58"/>
      <c r="I145" s="58"/>
      <c r="J145" s="58"/>
      <c r="K145" s="58"/>
      <c r="L145" s="58"/>
      <c r="M145" s="60"/>
      <c r="N145" s="59"/>
      <c r="O145" s="59"/>
      <c r="P145" s="58"/>
      <c r="Q145" s="58"/>
      <c r="R145" s="58"/>
      <c r="S145" s="58"/>
      <c r="T145" s="58"/>
      <c r="U145" s="58"/>
      <c r="V145" s="58"/>
      <c r="W145" s="97"/>
      <c r="X145" s="57"/>
      <c r="Y145" s="64"/>
      <c r="Z145" s="86"/>
      <c r="AA145" s="86"/>
      <c r="AB145" s="86"/>
      <c r="AC145" s="18"/>
      <c r="AD145" s="18"/>
      <c r="AE145" s="18"/>
      <c r="AF145" s="18"/>
      <c r="AG145" s="155">
        <f t="shared" si="43"/>
        <v>0</v>
      </c>
      <c r="AH145" s="155">
        <f t="shared" si="33"/>
        <v>0</v>
      </c>
      <c r="AI145" s="155"/>
      <c r="AJ145" s="155"/>
      <c r="AK145" s="155"/>
      <c r="AL145" s="155"/>
      <c r="AM145" s="155"/>
      <c r="AN145" s="155"/>
      <c r="AO145" s="155"/>
      <c r="AP145" s="155"/>
      <c r="AQ145" s="154">
        <f t="shared" si="47"/>
        <v>0</v>
      </c>
      <c r="AR145" s="154"/>
      <c r="AS145" s="154"/>
      <c r="AT145" s="154"/>
      <c r="AU145" s="154"/>
      <c r="AV145" s="163">
        <f t="shared" si="44"/>
        <v>0</v>
      </c>
      <c r="AW145" s="163"/>
      <c r="AX145" s="163"/>
      <c r="AY145" s="163"/>
      <c r="AZ145" s="163"/>
      <c r="BA145" s="154">
        <f t="shared" si="45"/>
        <v>0</v>
      </c>
      <c r="BB145" s="154"/>
      <c r="BC145" s="154"/>
      <c r="BD145" s="154"/>
      <c r="BE145" s="154"/>
      <c r="BF145" s="154">
        <f t="shared" si="46"/>
        <v>0</v>
      </c>
      <c r="BG145" s="154"/>
      <c r="BH145" s="154"/>
      <c r="BI145" s="154"/>
      <c r="BJ145" s="154"/>
    </row>
    <row r="146" spans="1:62" ht="0.75" hidden="1" customHeight="1" thickBot="1">
      <c r="A146" s="124" t="s">
        <v>319</v>
      </c>
      <c r="B146" s="17">
        <v>7400</v>
      </c>
      <c r="C146" s="97"/>
      <c r="D146" s="57"/>
      <c r="E146" s="57"/>
      <c r="F146" s="58"/>
      <c r="G146" s="58"/>
      <c r="H146" s="58"/>
      <c r="I146" s="58"/>
      <c r="J146" s="58"/>
      <c r="K146" s="58"/>
      <c r="L146" s="58"/>
      <c r="M146" s="60"/>
      <c r="N146" s="59"/>
      <c r="O146" s="59"/>
      <c r="P146" s="58"/>
      <c r="Q146" s="58"/>
      <c r="R146" s="58"/>
      <c r="S146" s="58"/>
      <c r="T146" s="58"/>
      <c r="U146" s="58"/>
      <c r="V146" s="58"/>
      <c r="W146" s="97"/>
      <c r="X146" s="57"/>
      <c r="Y146" s="64"/>
      <c r="Z146" s="86"/>
      <c r="AA146" s="86"/>
      <c r="AB146" s="86"/>
      <c r="AC146" s="18"/>
      <c r="AD146" s="18"/>
      <c r="AE146" s="18"/>
      <c r="AF146" s="18"/>
      <c r="AG146" s="154">
        <f t="shared" ref="AG146:AZ146" si="48">AG147</f>
        <v>0</v>
      </c>
      <c r="AH146" s="155">
        <f t="shared" si="33"/>
        <v>0</v>
      </c>
      <c r="AI146" s="154">
        <f t="shared" si="48"/>
        <v>0</v>
      </c>
      <c r="AJ146" s="154"/>
      <c r="AK146" s="154">
        <f t="shared" si="48"/>
        <v>0</v>
      </c>
      <c r="AL146" s="154"/>
      <c r="AM146" s="154">
        <f t="shared" si="48"/>
        <v>0</v>
      </c>
      <c r="AN146" s="154"/>
      <c r="AO146" s="154">
        <f t="shared" si="48"/>
        <v>0</v>
      </c>
      <c r="AP146" s="154"/>
      <c r="AQ146" s="154">
        <f t="shared" si="48"/>
        <v>0</v>
      </c>
      <c r="AR146" s="154">
        <f t="shared" si="48"/>
        <v>0</v>
      </c>
      <c r="AS146" s="154">
        <f t="shared" si="48"/>
        <v>0</v>
      </c>
      <c r="AT146" s="154">
        <f t="shared" si="48"/>
        <v>0</v>
      </c>
      <c r="AU146" s="154">
        <f t="shared" si="48"/>
        <v>0</v>
      </c>
      <c r="AV146" s="163">
        <f t="shared" si="48"/>
        <v>0</v>
      </c>
      <c r="AW146" s="163">
        <f t="shared" si="48"/>
        <v>0</v>
      </c>
      <c r="AX146" s="163">
        <f t="shared" si="48"/>
        <v>0</v>
      </c>
      <c r="AY146" s="163">
        <f t="shared" si="48"/>
        <v>0</v>
      </c>
      <c r="AZ146" s="163">
        <f t="shared" si="48"/>
        <v>0</v>
      </c>
      <c r="BA146" s="154">
        <f t="shared" ref="BA146:BJ146" si="49">BA147</f>
        <v>0</v>
      </c>
      <c r="BB146" s="154">
        <f t="shared" si="49"/>
        <v>0</v>
      </c>
      <c r="BC146" s="154">
        <f t="shared" si="49"/>
        <v>0</v>
      </c>
      <c r="BD146" s="154">
        <f t="shared" si="49"/>
        <v>0</v>
      </c>
      <c r="BE146" s="154">
        <f t="shared" si="49"/>
        <v>0</v>
      </c>
      <c r="BF146" s="154">
        <f t="shared" si="49"/>
        <v>0</v>
      </c>
      <c r="BG146" s="154">
        <f t="shared" si="49"/>
        <v>0</v>
      </c>
      <c r="BH146" s="154">
        <f t="shared" si="49"/>
        <v>0</v>
      </c>
      <c r="BI146" s="154">
        <f t="shared" si="49"/>
        <v>0</v>
      </c>
      <c r="BJ146" s="154">
        <f t="shared" si="49"/>
        <v>0</v>
      </c>
    </row>
    <row r="147" spans="1:62" ht="126.75" hidden="1" customHeight="1">
      <c r="A147" s="111" t="s">
        <v>361</v>
      </c>
      <c r="B147" s="17">
        <v>7454</v>
      </c>
      <c r="C147" s="57" t="s">
        <v>452</v>
      </c>
      <c r="D147" s="57" t="s">
        <v>245</v>
      </c>
      <c r="E147" s="57" t="s">
        <v>453</v>
      </c>
      <c r="F147" s="58"/>
      <c r="G147" s="58"/>
      <c r="H147" s="58"/>
      <c r="I147" s="58"/>
      <c r="J147" s="58"/>
      <c r="K147" s="58"/>
      <c r="L147" s="58"/>
      <c r="M147" s="63" t="s">
        <v>342</v>
      </c>
      <c r="N147" s="65" t="s">
        <v>284</v>
      </c>
      <c r="O147" s="59" t="s">
        <v>343</v>
      </c>
      <c r="P147" s="58">
        <v>17</v>
      </c>
      <c r="Q147" s="58"/>
      <c r="R147" s="58"/>
      <c r="S147" s="58"/>
      <c r="T147" s="58"/>
      <c r="U147" s="58"/>
      <c r="V147" s="58"/>
      <c r="W147" s="57" t="s">
        <v>344</v>
      </c>
      <c r="X147" s="57" t="s">
        <v>235</v>
      </c>
      <c r="Y147" s="57" t="s">
        <v>469</v>
      </c>
      <c r="Z147" s="79" t="s">
        <v>477</v>
      </c>
      <c r="AA147" s="80" t="s">
        <v>418</v>
      </c>
      <c r="AB147" s="80" t="s">
        <v>478</v>
      </c>
      <c r="AC147" s="18"/>
      <c r="AD147" s="18" t="s">
        <v>483</v>
      </c>
      <c r="AE147" s="18" t="s">
        <v>273</v>
      </c>
      <c r="AF147" s="18">
        <v>240</v>
      </c>
      <c r="AG147" s="155">
        <f t="shared" ref="AG147:AG152" si="50">AI147+AK147+AM147+AO147</f>
        <v>0</v>
      </c>
      <c r="AH147" s="155">
        <f t="shared" si="33"/>
        <v>0</v>
      </c>
      <c r="AI147" s="155"/>
      <c r="AJ147" s="155"/>
      <c r="AK147" s="155">
        <v>0</v>
      </c>
      <c r="AL147" s="155"/>
      <c r="AM147" s="155"/>
      <c r="AN147" s="155"/>
      <c r="AO147" s="155"/>
      <c r="AP147" s="155"/>
      <c r="AQ147" s="154">
        <f t="shared" si="47"/>
        <v>0</v>
      </c>
      <c r="AR147" s="154"/>
      <c r="AS147" s="154">
        <v>0</v>
      </c>
      <c r="AT147" s="154"/>
      <c r="AU147" s="154"/>
      <c r="AV147" s="163">
        <f t="shared" ref="AV147:AV152" si="51">AW147+AX147+AY147+AZ147</f>
        <v>0</v>
      </c>
      <c r="AW147" s="163"/>
      <c r="AX147" s="163">
        <v>0</v>
      </c>
      <c r="AY147" s="163"/>
      <c r="AZ147" s="163"/>
      <c r="BA147" s="154">
        <f t="shared" ref="BA147:BA152" si="52">BB147+BC147+BD147+BE147</f>
        <v>0</v>
      </c>
      <c r="BB147" s="154"/>
      <c r="BC147" s="154">
        <v>0</v>
      </c>
      <c r="BD147" s="154"/>
      <c r="BE147" s="154"/>
      <c r="BF147" s="154">
        <f t="shared" ref="BF147:BF152" si="53">BG147+BH147+BI147+BJ147</f>
        <v>0</v>
      </c>
      <c r="BG147" s="154"/>
      <c r="BH147" s="154">
        <v>0</v>
      </c>
      <c r="BI147" s="154"/>
      <c r="BJ147" s="154"/>
    </row>
    <row r="148" spans="1:62" ht="15" hidden="1" customHeight="1">
      <c r="A148" s="111"/>
      <c r="B148" s="14"/>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12"/>
      <c r="AD148" s="12"/>
      <c r="AE148" s="12"/>
      <c r="AF148" s="12"/>
      <c r="AG148" s="155">
        <f t="shared" si="50"/>
        <v>0</v>
      </c>
      <c r="AH148" s="155">
        <f t="shared" si="33"/>
        <v>0</v>
      </c>
      <c r="AI148" s="146"/>
      <c r="AJ148" s="146"/>
      <c r="AK148" s="146"/>
      <c r="AL148" s="146"/>
      <c r="AM148" s="146"/>
      <c r="AN148" s="146"/>
      <c r="AO148" s="146"/>
      <c r="AP148" s="155"/>
      <c r="AQ148" s="154">
        <f t="shared" si="47"/>
        <v>0</v>
      </c>
      <c r="AR148" s="148"/>
      <c r="AS148" s="148"/>
      <c r="AT148" s="148"/>
      <c r="AU148" s="148"/>
      <c r="AV148" s="163">
        <f t="shared" si="51"/>
        <v>0</v>
      </c>
      <c r="AW148" s="147"/>
      <c r="AX148" s="147"/>
      <c r="AY148" s="147"/>
      <c r="AZ148" s="147"/>
      <c r="BA148" s="154">
        <f t="shared" si="52"/>
        <v>0</v>
      </c>
      <c r="BB148" s="148"/>
      <c r="BC148" s="148"/>
      <c r="BD148" s="148"/>
      <c r="BE148" s="148"/>
      <c r="BF148" s="154">
        <f t="shared" si="53"/>
        <v>0</v>
      </c>
      <c r="BG148" s="148"/>
      <c r="BH148" s="148"/>
      <c r="BI148" s="148"/>
      <c r="BJ148" s="148"/>
    </row>
    <row r="149" spans="1:62" ht="36" hidden="1">
      <c r="A149" s="111" t="s">
        <v>204</v>
      </c>
      <c r="B149" s="14">
        <v>7500</v>
      </c>
      <c r="C149" s="96" t="s">
        <v>234</v>
      </c>
      <c r="D149" s="92" t="s">
        <v>234</v>
      </c>
      <c r="E149" s="92" t="s">
        <v>234</v>
      </c>
      <c r="F149" s="92" t="s">
        <v>234</v>
      </c>
      <c r="G149" s="92" t="s">
        <v>234</v>
      </c>
      <c r="H149" s="92" t="s">
        <v>234</v>
      </c>
      <c r="I149" s="92" t="s">
        <v>234</v>
      </c>
      <c r="J149" s="92" t="s">
        <v>234</v>
      </c>
      <c r="K149" s="92" t="s">
        <v>234</v>
      </c>
      <c r="L149" s="92" t="s">
        <v>234</v>
      </c>
      <c r="M149" s="92" t="s">
        <v>234</v>
      </c>
      <c r="N149" s="92" t="s">
        <v>234</v>
      </c>
      <c r="O149" s="92" t="s">
        <v>234</v>
      </c>
      <c r="P149" s="92" t="s">
        <v>234</v>
      </c>
      <c r="Q149" s="93" t="s">
        <v>234</v>
      </c>
      <c r="R149" s="93" t="s">
        <v>234</v>
      </c>
      <c r="S149" s="93" t="s">
        <v>234</v>
      </c>
      <c r="T149" s="93" t="s">
        <v>234</v>
      </c>
      <c r="U149" s="93" t="s">
        <v>234</v>
      </c>
      <c r="V149" s="93" t="s">
        <v>234</v>
      </c>
      <c r="W149" s="93" t="s">
        <v>234</v>
      </c>
      <c r="X149" s="92" t="s">
        <v>234</v>
      </c>
      <c r="Y149" s="92" t="s">
        <v>234</v>
      </c>
      <c r="Z149" s="92" t="s">
        <v>234</v>
      </c>
      <c r="AA149" s="92" t="s">
        <v>234</v>
      </c>
      <c r="AB149" s="92" t="s">
        <v>234</v>
      </c>
      <c r="AC149" s="8" t="s">
        <v>234</v>
      </c>
      <c r="AD149" s="8" t="s">
        <v>234</v>
      </c>
      <c r="AE149" s="8"/>
      <c r="AF149" s="8"/>
      <c r="AG149" s="155">
        <f t="shared" si="50"/>
        <v>0</v>
      </c>
      <c r="AH149" s="155">
        <f t="shared" si="33"/>
        <v>0</v>
      </c>
      <c r="AI149" s="146"/>
      <c r="AJ149" s="146"/>
      <c r="AK149" s="146"/>
      <c r="AL149" s="146"/>
      <c r="AM149" s="146"/>
      <c r="AN149" s="146"/>
      <c r="AO149" s="146"/>
      <c r="AP149" s="155"/>
      <c r="AQ149" s="154">
        <f t="shared" si="47"/>
        <v>0</v>
      </c>
      <c r="AR149" s="148"/>
      <c r="AS149" s="148"/>
      <c r="AT149" s="148"/>
      <c r="AU149" s="148"/>
      <c r="AV149" s="163">
        <f t="shared" si="51"/>
        <v>0</v>
      </c>
      <c r="AW149" s="147"/>
      <c r="AX149" s="147"/>
      <c r="AY149" s="147"/>
      <c r="AZ149" s="147"/>
      <c r="BA149" s="154">
        <f t="shared" si="52"/>
        <v>0</v>
      </c>
      <c r="BB149" s="148"/>
      <c r="BC149" s="148"/>
      <c r="BD149" s="148"/>
      <c r="BE149" s="148"/>
      <c r="BF149" s="154">
        <f t="shared" si="53"/>
        <v>0</v>
      </c>
      <c r="BG149" s="148"/>
      <c r="BH149" s="148"/>
      <c r="BI149" s="148"/>
      <c r="BJ149" s="148"/>
    </row>
    <row r="150" spans="1:62" hidden="1">
      <c r="A150" s="112" t="s">
        <v>415</v>
      </c>
      <c r="B150" s="15">
        <v>7501</v>
      </c>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16"/>
      <c r="AD150" s="16"/>
      <c r="AE150" s="16"/>
      <c r="AF150" s="16"/>
      <c r="AG150" s="155">
        <f t="shared" si="50"/>
        <v>0</v>
      </c>
      <c r="AH150" s="155">
        <f t="shared" si="33"/>
        <v>0</v>
      </c>
      <c r="AI150" s="152"/>
      <c r="AJ150" s="152"/>
      <c r="AK150" s="152"/>
      <c r="AL150" s="152"/>
      <c r="AM150" s="152"/>
      <c r="AN150" s="152"/>
      <c r="AO150" s="152"/>
      <c r="AP150" s="158"/>
      <c r="AQ150" s="154">
        <f t="shared" si="47"/>
        <v>0</v>
      </c>
      <c r="AR150" s="151"/>
      <c r="AS150" s="151"/>
      <c r="AT150" s="151"/>
      <c r="AU150" s="151"/>
      <c r="AV150" s="163">
        <f t="shared" si="51"/>
        <v>0</v>
      </c>
      <c r="AW150" s="653"/>
      <c r="AX150" s="653"/>
      <c r="AY150" s="653"/>
      <c r="AZ150" s="653"/>
      <c r="BA150" s="154">
        <f t="shared" si="52"/>
        <v>0</v>
      </c>
      <c r="BB150" s="151"/>
      <c r="BC150" s="151"/>
      <c r="BD150" s="151"/>
      <c r="BE150" s="151"/>
      <c r="BF150" s="154">
        <f t="shared" si="53"/>
        <v>0</v>
      </c>
      <c r="BG150" s="151"/>
      <c r="BH150" s="151"/>
      <c r="BI150" s="151"/>
      <c r="BJ150" s="151"/>
    </row>
    <row r="151" spans="1:62" hidden="1">
      <c r="A151" s="113" t="s">
        <v>416</v>
      </c>
      <c r="B151" s="17"/>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18"/>
      <c r="AD151" s="18"/>
      <c r="AE151" s="18"/>
      <c r="AF151" s="18"/>
      <c r="AG151" s="155">
        <f t="shared" si="50"/>
        <v>0</v>
      </c>
      <c r="AH151" s="155">
        <f t="shared" si="33"/>
        <v>0</v>
      </c>
      <c r="AI151" s="155"/>
      <c r="AJ151" s="155"/>
      <c r="AK151" s="155"/>
      <c r="AL151" s="155"/>
      <c r="AM151" s="155"/>
      <c r="AN151" s="155"/>
      <c r="AO151" s="155"/>
      <c r="AP151" s="155"/>
      <c r="AQ151" s="154">
        <f t="shared" si="47"/>
        <v>0</v>
      </c>
      <c r="AR151" s="154"/>
      <c r="AS151" s="154"/>
      <c r="AT151" s="154"/>
      <c r="AU151" s="154"/>
      <c r="AV151" s="163">
        <f t="shared" si="51"/>
        <v>0</v>
      </c>
      <c r="AW151" s="163"/>
      <c r="AX151" s="163"/>
      <c r="AY151" s="163"/>
      <c r="AZ151" s="163"/>
      <c r="BA151" s="154">
        <f t="shared" si="52"/>
        <v>0</v>
      </c>
      <c r="BB151" s="154"/>
      <c r="BC151" s="154"/>
      <c r="BD151" s="154"/>
      <c r="BE151" s="154"/>
      <c r="BF151" s="154">
        <f t="shared" si="53"/>
        <v>0</v>
      </c>
      <c r="BG151" s="154"/>
      <c r="BH151" s="154"/>
      <c r="BI151" s="154"/>
      <c r="BJ151" s="154"/>
    </row>
    <row r="152" spans="1:62" ht="48">
      <c r="A152" s="126" t="s">
        <v>320</v>
      </c>
      <c r="B152" s="33">
        <v>7600</v>
      </c>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12"/>
      <c r="AD152" s="12"/>
      <c r="AE152" s="12"/>
      <c r="AF152" s="12"/>
      <c r="AG152" s="155">
        <f t="shared" si="50"/>
        <v>0</v>
      </c>
      <c r="AH152" s="155">
        <f t="shared" si="33"/>
        <v>0</v>
      </c>
      <c r="AI152" s="146"/>
      <c r="AJ152" s="146"/>
      <c r="AK152" s="146"/>
      <c r="AL152" s="146"/>
      <c r="AM152" s="146"/>
      <c r="AN152" s="146"/>
      <c r="AO152" s="146"/>
      <c r="AP152" s="155"/>
      <c r="AQ152" s="154">
        <f t="shared" si="47"/>
        <v>0</v>
      </c>
      <c r="AR152" s="148"/>
      <c r="AS152" s="148"/>
      <c r="AT152" s="148"/>
      <c r="AU152" s="148"/>
      <c r="AV152" s="163">
        <f t="shared" si="51"/>
        <v>0</v>
      </c>
      <c r="AW152" s="147"/>
      <c r="AX152" s="147"/>
      <c r="AY152" s="147"/>
      <c r="AZ152" s="147"/>
      <c r="BA152" s="154">
        <f t="shared" si="52"/>
        <v>0</v>
      </c>
      <c r="BB152" s="148"/>
      <c r="BC152" s="148"/>
      <c r="BD152" s="148"/>
      <c r="BE152" s="148"/>
      <c r="BF152" s="154">
        <f t="shared" si="53"/>
        <v>0</v>
      </c>
      <c r="BG152" s="148"/>
      <c r="BH152" s="148"/>
      <c r="BI152" s="148"/>
      <c r="BJ152" s="148"/>
    </row>
    <row r="153" spans="1:62" s="40" customFormat="1" ht="96">
      <c r="A153" s="116" t="s">
        <v>205</v>
      </c>
      <c r="B153" s="37">
        <v>7700</v>
      </c>
      <c r="C153" s="98" t="s">
        <v>234</v>
      </c>
      <c r="D153" s="75" t="s">
        <v>234</v>
      </c>
      <c r="E153" s="75" t="s">
        <v>234</v>
      </c>
      <c r="F153" s="75" t="s">
        <v>234</v>
      </c>
      <c r="G153" s="75" t="s">
        <v>234</v>
      </c>
      <c r="H153" s="75" t="s">
        <v>234</v>
      </c>
      <c r="I153" s="75" t="s">
        <v>234</v>
      </c>
      <c r="J153" s="75" t="s">
        <v>234</v>
      </c>
      <c r="K153" s="75" t="s">
        <v>234</v>
      </c>
      <c r="L153" s="75" t="s">
        <v>234</v>
      </c>
      <c r="M153" s="75" t="s">
        <v>234</v>
      </c>
      <c r="N153" s="75" t="s">
        <v>234</v>
      </c>
      <c r="O153" s="75" t="s">
        <v>234</v>
      </c>
      <c r="P153" s="75" t="s">
        <v>234</v>
      </c>
      <c r="Q153" s="76" t="s">
        <v>234</v>
      </c>
      <c r="R153" s="76" t="s">
        <v>234</v>
      </c>
      <c r="S153" s="76" t="s">
        <v>234</v>
      </c>
      <c r="T153" s="76" t="s">
        <v>234</v>
      </c>
      <c r="U153" s="76" t="s">
        <v>234</v>
      </c>
      <c r="V153" s="76" t="s">
        <v>234</v>
      </c>
      <c r="W153" s="76" t="s">
        <v>234</v>
      </c>
      <c r="X153" s="75" t="s">
        <v>234</v>
      </c>
      <c r="Y153" s="75" t="s">
        <v>234</v>
      </c>
      <c r="Z153" s="75" t="s">
        <v>234</v>
      </c>
      <c r="AA153" s="75" t="s">
        <v>234</v>
      </c>
      <c r="AB153" s="75" t="s">
        <v>234</v>
      </c>
      <c r="AC153" s="38" t="s">
        <v>234</v>
      </c>
      <c r="AD153" s="38" t="s">
        <v>234</v>
      </c>
      <c r="AE153" s="38"/>
      <c r="AF153" s="38"/>
      <c r="AG153" s="150">
        <f t="shared" ref="AG153:AU153" si="54">AG155</f>
        <v>280.89999999999998</v>
      </c>
      <c r="AH153" s="150">
        <f t="shared" si="54"/>
        <v>280.89999999999998</v>
      </c>
      <c r="AI153" s="150">
        <f t="shared" si="54"/>
        <v>0</v>
      </c>
      <c r="AJ153" s="150"/>
      <c r="AK153" s="150">
        <f t="shared" si="54"/>
        <v>0</v>
      </c>
      <c r="AL153" s="150"/>
      <c r="AM153" s="150">
        <f t="shared" si="54"/>
        <v>0</v>
      </c>
      <c r="AN153" s="150"/>
      <c r="AO153" s="150">
        <f t="shared" si="54"/>
        <v>280.89999999999998</v>
      </c>
      <c r="AP153" s="150">
        <f t="shared" si="54"/>
        <v>280.89999999999998</v>
      </c>
      <c r="AQ153" s="150">
        <f t="shared" si="54"/>
        <v>278.3</v>
      </c>
      <c r="AR153" s="150">
        <f t="shared" si="54"/>
        <v>0</v>
      </c>
      <c r="AS153" s="150">
        <f t="shared" si="54"/>
        <v>0</v>
      </c>
      <c r="AT153" s="150">
        <f t="shared" si="54"/>
        <v>0</v>
      </c>
      <c r="AU153" s="150">
        <f t="shared" si="54"/>
        <v>278.3</v>
      </c>
      <c r="AV153" s="656">
        <f t="shared" ref="AV153:BE153" si="55">AV155</f>
        <v>278.3</v>
      </c>
      <c r="AW153" s="656">
        <f t="shared" si="55"/>
        <v>0</v>
      </c>
      <c r="AX153" s="656">
        <f t="shared" si="55"/>
        <v>0</v>
      </c>
      <c r="AY153" s="656">
        <f t="shared" si="55"/>
        <v>0</v>
      </c>
      <c r="AZ153" s="656">
        <f t="shared" si="55"/>
        <v>278.3</v>
      </c>
      <c r="BA153" s="150">
        <f t="shared" si="55"/>
        <v>278.3</v>
      </c>
      <c r="BB153" s="150">
        <f t="shared" si="55"/>
        <v>0</v>
      </c>
      <c r="BC153" s="150">
        <f t="shared" si="55"/>
        <v>0</v>
      </c>
      <c r="BD153" s="150">
        <f t="shared" si="55"/>
        <v>0</v>
      </c>
      <c r="BE153" s="150">
        <f t="shared" si="55"/>
        <v>278.3</v>
      </c>
      <c r="BF153" s="150">
        <f>BF155</f>
        <v>278.3</v>
      </c>
      <c r="BG153" s="150">
        <f>BG155</f>
        <v>0</v>
      </c>
      <c r="BH153" s="150">
        <f>BH155</f>
        <v>0</v>
      </c>
      <c r="BI153" s="150">
        <f>BI155</f>
        <v>0</v>
      </c>
      <c r="BJ153" s="150">
        <f>BJ155</f>
        <v>278.3</v>
      </c>
    </row>
    <row r="154" spans="1:62" ht="24">
      <c r="A154" s="111" t="s">
        <v>498</v>
      </c>
      <c r="B154" s="14">
        <v>7701</v>
      </c>
      <c r="C154" s="99" t="s">
        <v>234</v>
      </c>
      <c r="D154" s="92" t="s">
        <v>234</v>
      </c>
      <c r="E154" s="92" t="s">
        <v>234</v>
      </c>
      <c r="F154" s="92" t="s">
        <v>234</v>
      </c>
      <c r="G154" s="92" t="s">
        <v>234</v>
      </c>
      <c r="H154" s="92" t="s">
        <v>234</v>
      </c>
      <c r="I154" s="92" t="s">
        <v>234</v>
      </c>
      <c r="J154" s="92" t="s">
        <v>234</v>
      </c>
      <c r="K154" s="92" t="s">
        <v>234</v>
      </c>
      <c r="L154" s="92" t="s">
        <v>234</v>
      </c>
      <c r="M154" s="92" t="s">
        <v>234</v>
      </c>
      <c r="N154" s="92" t="s">
        <v>234</v>
      </c>
      <c r="O154" s="92" t="s">
        <v>234</v>
      </c>
      <c r="P154" s="92" t="s">
        <v>234</v>
      </c>
      <c r="Q154" s="93" t="s">
        <v>234</v>
      </c>
      <c r="R154" s="93" t="s">
        <v>234</v>
      </c>
      <c r="S154" s="93" t="s">
        <v>234</v>
      </c>
      <c r="T154" s="93" t="s">
        <v>234</v>
      </c>
      <c r="U154" s="93" t="s">
        <v>234</v>
      </c>
      <c r="V154" s="93" t="s">
        <v>234</v>
      </c>
      <c r="W154" s="93" t="s">
        <v>234</v>
      </c>
      <c r="X154" s="92" t="s">
        <v>234</v>
      </c>
      <c r="Y154" s="92" t="s">
        <v>234</v>
      </c>
      <c r="Z154" s="92" t="s">
        <v>234</v>
      </c>
      <c r="AA154" s="92" t="s">
        <v>234</v>
      </c>
      <c r="AB154" s="92" t="s">
        <v>234</v>
      </c>
      <c r="AC154" s="8" t="s">
        <v>234</v>
      </c>
      <c r="AD154" s="8" t="s">
        <v>234</v>
      </c>
      <c r="AE154" s="8"/>
      <c r="AF154" s="8"/>
      <c r="AG154" s="155">
        <f>AI154+AK154+AM154+AO154</f>
        <v>0</v>
      </c>
      <c r="AH154" s="155">
        <f t="shared" si="33"/>
        <v>0</v>
      </c>
      <c r="AI154" s="146"/>
      <c r="AJ154" s="146"/>
      <c r="AK154" s="146"/>
      <c r="AL154" s="146"/>
      <c r="AM154" s="146"/>
      <c r="AN154" s="146"/>
      <c r="AO154" s="146"/>
      <c r="AP154" s="155"/>
      <c r="AQ154" s="154">
        <f t="shared" si="47"/>
        <v>0</v>
      </c>
      <c r="AR154" s="148"/>
      <c r="AS154" s="148"/>
      <c r="AT154" s="148"/>
      <c r="AU154" s="148"/>
      <c r="AV154" s="163">
        <f>AW154+AX154+AY154+AZ154</f>
        <v>0</v>
      </c>
      <c r="AW154" s="147"/>
      <c r="AX154" s="147"/>
      <c r="AY154" s="147"/>
      <c r="AZ154" s="147"/>
      <c r="BA154" s="154">
        <f>BB154+BC154+BD154+BE154</f>
        <v>0</v>
      </c>
      <c r="BB154" s="148"/>
      <c r="BC154" s="148"/>
      <c r="BD154" s="148"/>
      <c r="BE154" s="148"/>
      <c r="BF154" s="154">
        <f>BG154+BH154+BI154+BJ154</f>
        <v>0</v>
      </c>
      <c r="BG154" s="148"/>
      <c r="BH154" s="148"/>
      <c r="BI154" s="148"/>
      <c r="BJ154" s="148"/>
    </row>
    <row r="155" spans="1:62" ht="24">
      <c r="A155" s="111" t="s">
        <v>219</v>
      </c>
      <c r="B155" s="14">
        <v>7800</v>
      </c>
      <c r="C155" s="99" t="s">
        <v>234</v>
      </c>
      <c r="D155" s="94" t="s">
        <v>234</v>
      </c>
      <c r="E155" s="92" t="s">
        <v>234</v>
      </c>
      <c r="F155" s="92" t="s">
        <v>234</v>
      </c>
      <c r="G155" s="92" t="s">
        <v>234</v>
      </c>
      <c r="H155" s="92" t="s">
        <v>234</v>
      </c>
      <c r="I155" s="92" t="s">
        <v>234</v>
      </c>
      <c r="J155" s="92" t="s">
        <v>234</v>
      </c>
      <c r="K155" s="92" t="s">
        <v>234</v>
      </c>
      <c r="L155" s="92" t="s">
        <v>234</v>
      </c>
      <c r="M155" s="92" t="s">
        <v>234</v>
      </c>
      <c r="N155" s="92" t="s">
        <v>234</v>
      </c>
      <c r="O155" s="92" t="s">
        <v>234</v>
      </c>
      <c r="P155" s="92" t="s">
        <v>234</v>
      </c>
      <c r="Q155" s="93" t="s">
        <v>234</v>
      </c>
      <c r="R155" s="93" t="s">
        <v>234</v>
      </c>
      <c r="S155" s="93" t="s">
        <v>234</v>
      </c>
      <c r="T155" s="93" t="s">
        <v>234</v>
      </c>
      <c r="U155" s="93" t="s">
        <v>234</v>
      </c>
      <c r="V155" s="93" t="s">
        <v>234</v>
      </c>
      <c r="W155" s="93" t="s">
        <v>234</v>
      </c>
      <c r="X155" s="92" t="s">
        <v>234</v>
      </c>
      <c r="Y155" s="92" t="s">
        <v>234</v>
      </c>
      <c r="Z155" s="92" t="s">
        <v>234</v>
      </c>
      <c r="AA155" s="92" t="s">
        <v>234</v>
      </c>
      <c r="AB155" s="92" t="s">
        <v>234</v>
      </c>
      <c r="AC155" s="8" t="s">
        <v>234</v>
      </c>
      <c r="AD155" s="8" t="s">
        <v>234</v>
      </c>
      <c r="AE155" s="8"/>
      <c r="AF155" s="8"/>
      <c r="AG155" s="155">
        <f>AI155+AK155+AM155+AO155</f>
        <v>280.89999999999998</v>
      </c>
      <c r="AH155" s="155">
        <f>AJ155+AL155+AN155+AP155</f>
        <v>280.89999999999998</v>
      </c>
      <c r="AI155" s="146">
        <f>AI156+AI162</f>
        <v>0</v>
      </c>
      <c r="AJ155" s="146"/>
      <c r="AK155" s="146">
        <f>AK156+AK162</f>
        <v>0</v>
      </c>
      <c r="AL155" s="146"/>
      <c r="AM155" s="146">
        <f>AM156+AM162</f>
        <v>0</v>
      </c>
      <c r="AN155" s="146"/>
      <c r="AO155" s="146">
        <f>AO156+AO162</f>
        <v>280.89999999999998</v>
      </c>
      <c r="AP155" s="146">
        <f>AP156+AP162</f>
        <v>280.89999999999998</v>
      </c>
      <c r="AQ155" s="154">
        <f t="shared" si="47"/>
        <v>278.3</v>
      </c>
      <c r="AR155" s="148">
        <f>AR156+AR162</f>
        <v>0</v>
      </c>
      <c r="AS155" s="148">
        <f>AS156+AS162</f>
        <v>0</v>
      </c>
      <c r="AT155" s="148">
        <f>AT156+AT162</f>
        <v>0</v>
      </c>
      <c r="AU155" s="148">
        <f>AU156+AU162</f>
        <v>278.3</v>
      </c>
      <c r="AV155" s="163">
        <f>AW155+AX155+AY155+AZ155</f>
        <v>278.3</v>
      </c>
      <c r="AW155" s="147">
        <f>AW156+AW162</f>
        <v>0</v>
      </c>
      <c r="AX155" s="147">
        <f>AX156+AX162</f>
        <v>0</v>
      </c>
      <c r="AY155" s="147">
        <f>AY156+AY162</f>
        <v>0</v>
      </c>
      <c r="AZ155" s="147">
        <f>AZ156+AZ162</f>
        <v>278.3</v>
      </c>
      <c r="BA155" s="154">
        <f>BB155+BC155+BD155+BE155</f>
        <v>278.3</v>
      </c>
      <c r="BB155" s="148">
        <f>BB156+BB162</f>
        <v>0</v>
      </c>
      <c r="BC155" s="148">
        <f>BC156+BC162</f>
        <v>0</v>
      </c>
      <c r="BD155" s="148">
        <f>BD156+BD162</f>
        <v>0</v>
      </c>
      <c r="BE155" s="148">
        <f>BE156+BE162</f>
        <v>278.3</v>
      </c>
      <c r="BF155" s="154">
        <f>BG155+BH155+BI155+BJ155</f>
        <v>278.3</v>
      </c>
      <c r="BG155" s="148">
        <f>BG156+BG162</f>
        <v>0</v>
      </c>
      <c r="BH155" s="148">
        <f>BH156+BH162</f>
        <v>0</v>
      </c>
      <c r="BI155" s="148">
        <f>BI156+BI162</f>
        <v>0</v>
      </c>
      <c r="BJ155" s="148">
        <f>BJ156+BJ162</f>
        <v>278.3</v>
      </c>
    </row>
    <row r="156" spans="1:62" ht="83.25" customHeight="1">
      <c r="A156" s="111" t="s">
        <v>493</v>
      </c>
      <c r="B156" s="14">
        <v>7801</v>
      </c>
      <c r="C156" s="92" t="s">
        <v>234</v>
      </c>
      <c r="D156" s="94" t="s">
        <v>234</v>
      </c>
      <c r="E156" s="92" t="s">
        <v>234</v>
      </c>
      <c r="F156" s="92" t="s">
        <v>234</v>
      </c>
      <c r="G156" s="92" t="s">
        <v>234</v>
      </c>
      <c r="H156" s="92" t="s">
        <v>234</v>
      </c>
      <c r="I156" s="92" t="s">
        <v>234</v>
      </c>
      <c r="J156" s="92" t="s">
        <v>234</v>
      </c>
      <c r="K156" s="92" t="s">
        <v>234</v>
      </c>
      <c r="L156" s="92" t="s">
        <v>234</v>
      </c>
      <c r="M156" s="92" t="s">
        <v>234</v>
      </c>
      <c r="N156" s="92" t="s">
        <v>234</v>
      </c>
      <c r="O156" s="92" t="s">
        <v>234</v>
      </c>
      <c r="P156" s="92" t="s">
        <v>234</v>
      </c>
      <c r="Q156" s="93" t="s">
        <v>234</v>
      </c>
      <c r="R156" s="93" t="s">
        <v>234</v>
      </c>
      <c r="S156" s="93" t="s">
        <v>234</v>
      </c>
      <c r="T156" s="93" t="s">
        <v>234</v>
      </c>
      <c r="U156" s="93" t="s">
        <v>234</v>
      </c>
      <c r="V156" s="93" t="s">
        <v>234</v>
      </c>
      <c r="W156" s="93" t="s">
        <v>234</v>
      </c>
      <c r="X156" s="92" t="s">
        <v>234</v>
      </c>
      <c r="Y156" s="92" t="s">
        <v>234</v>
      </c>
      <c r="Z156" s="92" t="s">
        <v>234</v>
      </c>
      <c r="AA156" s="92" t="s">
        <v>234</v>
      </c>
      <c r="AB156" s="92" t="s">
        <v>234</v>
      </c>
      <c r="AC156" s="8" t="s">
        <v>234</v>
      </c>
      <c r="AD156" s="8" t="s">
        <v>234</v>
      </c>
      <c r="AE156" s="8"/>
      <c r="AF156" s="8"/>
      <c r="AG156" s="148">
        <f t="shared" ref="AG156:AP156" si="56">AG158+AG159</f>
        <v>280.89999999999998</v>
      </c>
      <c r="AH156" s="148">
        <f t="shared" si="56"/>
        <v>280.89999999999998</v>
      </c>
      <c r="AI156" s="148">
        <f t="shared" si="56"/>
        <v>0</v>
      </c>
      <c r="AJ156" s="148"/>
      <c r="AK156" s="148">
        <f t="shared" si="56"/>
        <v>0</v>
      </c>
      <c r="AL156" s="148"/>
      <c r="AM156" s="148">
        <f t="shared" si="56"/>
        <v>0</v>
      </c>
      <c r="AN156" s="148"/>
      <c r="AO156" s="148">
        <f t="shared" si="56"/>
        <v>280.89999999999998</v>
      </c>
      <c r="AP156" s="148">
        <f t="shared" si="56"/>
        <v>280.89999999999998</v>
      </c>
      <c r="AQ156" s="148">
        <f>AQ158+AQ159+AQ160+AQ161</f>
        <v>278.3</v>
      </c>
      <c r="AR156" s="148">
        <f>AR158+AR159+AR160+AR161</f>
        <v>0</v>
      </c>
      <c r="AS156" s="148">
        <f>AS158+AS159+AS160+AS161</f>
        <v>0</v>
      </c>
      <c r="AT156" s="148">
        <f>AT158+AT159+AT160+AT161</f>
        <v>0</v>
      </c>
      <c r="AU156" s="148">
        <f>AU158+AU159+AU160+AU161</f>
        <v>278.3</v>
      </c>
      <c r="AV156" s="147">
        <f t="shared" ref="AV156:BE156" si="57">AV158+AV159</f>
        <v>278.3</v>
      </c>
      <c r="AW156" s="147">
        <f t="shared" si="57"/>
        <v>0</v>
      </c>
      <c r="AX156" s="147">
        <f t="shared" si="57"/>
        <v>0</v>
      </c>
      <c r="AY156" s="147">
        <f t="shared" si="57"/>
        <v>0</v>
      </c>
      <c r="AZ156" s="147">
        <f t="shared" si="57"/>
        <v>278.3</v>
      </c>
      <c r="BA156" s="148">
        <f t="shared" si="57"/>
        <v>278.3</v>
      </c>
      <c r="BB156" s="148">
        <f t="shared" si="57"/>
        <v>0</v>
      </c>
      <c r="BC156" s="148">
        <f t="shared" si="57"/>
        <v>0</v>
      </c>
      <c r="BD156" s="148">
        <f t="shared" si="57"/>
        <v>0</v>
      </c>
      <c r="BE156" s="148">
        <f t="shared" si="57"/>
        <v>278.3</v>
      </c>
      <c r="BF156" s="148">
        <f>BF158+BF159</f>
        <v>278.3</v>
      </c>
      <c r="BG156" s="148">
        <f>BG158+BG159</f>
        <v>0</v>
      </c>
      <c r="BH156" s="148">
        <f>BH158+BH159</f>
        <v>0</v>
      </c>
      <c r="BI156" s="148">
        <f>BI158+BI159</f>
        <v>0</v>
      </c>
      <c r="BJ156" s="148">
        <f>BJ158+BJ159</f>
        <v>278.3</v>
      </c>
    </row>
    <row r="157" spans="1:62" hidden="1">
      <c r="A157" s="112" t="s">
        <v>415</v>
      </c>
      <c r="B157" s="15"/>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16"/>
      <c r="AD157" s="16"/>
      <c r="AE157" s="16"/>
      <c r="AF157" s="16"/>
      <c r="AG157" s="155">
        <f t="shared" ref="AG157:AG165" si="58">AI157+AK157+AM157+AO157</f>
        <v>0</v>
      </c>
      <c r="AH157" s="155">
        <f t="shared" si="33"/>
        <v>0</v>
      </c>
      <c r="AI157" s="152"/>
      <c r="AJ157" s="152"/>
      <c r="AK157" s="152"/>
      <c r="AL157" s="152"/>
      <c r="AM157" s="152"/>
      <c r="AN157" s="152"/>
      <c r="AO157" s="152"/>
      <c r="AP157" s="158"/>
      <c r="AQ157" s="154">
        <f t="shared" si="47"/>
        <v>0</v>
      </c>
      <c r="AR157" s="151"/>
      <c r="AS157" s="151"/>
      <c r="AT157" s="151"/>
      <c r="AU157" s="151"/>
      <c r="AV157" s="163">
        <f t="shared" ref="AV157:AV165" si="59">AW157+AX157+AY157+AZ157</f>
        <v>0</v>
      </c>
      <c r="AW157" s="653"/>
      <c r="AX157" s="653"/>
      <c r="AY157" s="653"/>
      <c r="AZ157" s="653"/>
      <c r="BA157" s="154">
        <f t="shared" ref="BA157:BA165" si="60">BB157+BC157+BD157+BE157</f>
        <v>0</v>
      </c>
      <c r="BB157" s="151"/>
      <c r="BC157" s="151"/>
      <c r="BD157" s="151"/>
      <c r="BE157" s="151"/>
      <c r="BF157" s="154">
        <f t="shared" ref="BF157:BF165" si="61">BG157+BH157+BI157+BJ157</f>
        <v>0</v>
      </c>
      <c r="BG157" s="151"/>
      <c r="BH157" s="151"/>
      <c r="BI157" s="151"/>
      <c r="BJ157" s="151"/>
    </row>
    <row r="158" spans="1:62" ht="103.5" customHeight="1">
      <c r="A158" s="888" t="s">
        <v>409</v>
      </c>
      <c r="B158" s="17">
        <v>7803</v>
      </c>
      <c r="C158" s="57" t="s">
        <v>452</v>
      </c>
      <c r="D158" s="57" t="s">
        <v>237</v>
      </c>
      <c r="E158" s="57" t="s">
        <v>453</v>
      </c>
      <c r="F158" s="58"/>
      <c r="G158" s="58"/>
      <c r="H158" s="58"/>
      <c r="I158" s="58"/>
      <c r="J158" s="58"/>
      <c r="K158" s="58"/>
      <c r="L158" s="58"/>
      <c r="M158" s="63" t="s">
        <v>451</v>
      </c>
      <c r="N158" s="59" t="s">
        <v>284</v>
      </c>
      <c r="O158" s="66" t="s">
        <v>373</v>
      </c>
      <c r="P158" s="58">
        <v>9</v>
      </c>
      <c r="Q158" s="58"/>
      <c r="R158" s="58"/>
      <c r="S158" s="58"/>
      <c r="T158" s="58"/>
      <c r="U158" s="58"/>
      <c r="V158" s="58"/>
      <c r="W158" s="387" t="s">
        <v>172</v>
      </c>
      <c r="X158" s="292" t="s">
        <v>173</v>
      </c>
      <c r="Y158" s="294" t="s">
        <v>174</v>
      </c>
      <c r="Z158" s="58"/>
      <c r="AA158" s="58"/>
      <c r="AB158" s="58"/>
      <c r="AC158" s="18"/>
      <c r="AD158" s="18" t="s">
        <v>486</v>
      </c>
      <c r="AE158" s="18" t="s">
        <v>264</v>
      </c>
      <c r="AF158" s="18" t="s">
        <v>276</v>
      </c>
      <c r="AG158" s="155">
        <f t="shared" si="58"/>
        <v>0</v>
      </c>
      <c r="AH158" s="155">
        <f t="shared" si="33"/>
        <v>0</v>
      </c>
      <c r="AI158" s="155"/>
      <c r="AJ158" s="155"/>
      <c r="AK158" s="155"/>
      <c r="AL158" s="155"/>
      <c r="AM158" s="155">
        <v>0</v>
      </c>
      <c r="AN158" s="155"/>
      <c r="AO158" s="155"/>
      <c r="AP158" s="155"/>
      <c r="AQ158" s="154">
        <f t="shared" si="47"/>
        <v>0</v>
      </c>
      <c r="AR158" s="154"/>
      <c r="AS158" s="154"/>
      <c r="AT158" s="154">
        <v>0</v>
      </c>
      <c r="AU158" s="154"/>
      <c r="AV158" s="163">
        <f t="shared" si="59"/>
        <v>0</v>
      </c>
      <c r="AW158" s="163"/>
      <c r="AX158" s="163"/>
      <c r="AY158" s="163">
        <v>0</v>
      </c>
      <c r="AZ158" s="163"/>
      <c r="BA158" s="154">
        <f t="shared" si="60"/>
        <v>0</v>
      </c>
      <c r="BB158" s="154"/>
      <c r="BC158" s="154"/>
      <c r="BD158" s="154">
        <v>0</v>
      </c>
      <c r="BE158" s="154"/>
      <c r="BF158" s="154">
        <f t="shared" si="61"/>
        <v>0</v>
      </c>
      <c r="BG158" s="154"/>
      <c r="BH158" s="154"/>
      <c r="BI158" s="154">
        <v>0</v>
      </c>
      <c r="BJ158" s="154"/>
    </row>
    <row r="159" spans="1:62" ht="12" customHeight="1">
      <c r="A159" s="889"/>
      <c r="B159" s="14">
        <v>7803</v>
      </c>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8" t="s">
        <v>486</v>
      </c>
      <c r="AE159" s="18" t="s">
        <v>17</v>
      </c>
      <c r="AF159" s="18" t="s">
        <v>276</v>
      </c>
      <c r="AG159" s="155">
        <f t="shared" si="58"/>
        <v>280.89999999999998</v>
      </c>
      <c r="AH159" s="155">
        <f t="shared" si="33"/>
        <v>280.89999999999998</v>
      </c>
      <c r="AI159" s="146"/>
      <c r="AJ159" s="146"/>
      <c r="AK159" s="146"/>
      <c r="AL159" s="146"/>
      <c r="AM159" s="146"/>
      <c r="AN159" s="146"/>
      <c r="AO159" s="146">
        <v>280.89999999999998</v>
      </c>
      <c r="AP159" s="155">
        <v>280.89999999999998</v>
      </c>
      <c r="AQ159" s="154">
        <f t="shared" si="47"/>
        <v>278.3</v>
      </c>
      <c r="AR159" s="148"/>
      <c r="AS159" s="148"/>
      <c r="AT159" s="148"/>
      <c r="AU159" s="148">
        <v>278.3</v>
      </c>
      <c r="AV159" s="163">
        <f t="shared" si="59"/>
        <v>278.3</v>
      </c>
      <c r="AW159" s="147"/>
      <c r="AX159" s="147"/>
      <c r="AY159" s="147"/>
      <c r="AZ159" s="147">
        <v>278.3</v>
      </c>
      <c r="BA159" s="154">
        <f t="shared" si="60"/>
        <v>278.3</v>
      </c>
      <c r="BB159" s="148"/>
      <c r="BC159" s="148"/>
      <c r="BD159" s="148"/>
      <c r="BE159" s="148">
        <v>278.3</v>
      </c>
      <c r="BF159" s="154">
        <f t="shared" si="61"/>
        <v>278.3</v>
      </c>
      <c r="BG159" s="148"/>
      <c r="BH159" s="148"/>
      <c r="BI159" s="148"/>
      <c r="BJ159" s="148">
        <v>278.3</v>
      </c>
    </row>
    <row r="160" spans="1:62" ht="12" customHeight="1">
      <c r="A160" s="890" t="s">
        <v>201</v>
      </c>
      <c r="B160" s="14"/>
      <c r="C160" s="12"/>
      <c r="D160" s="12"/>
      <c r="E160" s="12"/>
      <c r="F160" s="12"/>
      <c r="G160" s="12"/>
      <c r="H160" s="12"/>
      <c r="I160" s="12"/>
      <c r="J160" s="12"/>
      <c r="K160" s="12"/>
      <c r="L160" s="12"/>
      <c r="M160" s="12"/>
      <c r="N160" s="12"/>
      <c r="O160" s="12"/>
      <c r="P160" s="12"/>
      <c r="Q160" s="18"/>
      <c r="R160" s="18"/>
      <c r="S160" s="18"/>
      <c r="T160" s="18"/>
      <c r="U160" s="18"/>
      <c r="V160" s="18"/>
      <c r="W160" s="18"/>
      <c r="X160" s="12"/>
      <c r="Y160" s="12"/>
      <c r="Z160" s="12"/>
      <c r="AA160" s="12"/>
      <c r="AB160" s="12"/>
      <c r="AC160" s="12"/>
      <c r="AD160" s="18">
        <v>503</v>
      </c>
      <c r="AE160" s="18" t="s">
        <v>202</v>
      </c>
      <c r="AF160" s="18">
        <v>540</v>
      </c>
      <c r="AG160" s="155"/>
      <c r="AH160" s="155"/>
      <c r="AI160" s="146"/>
      <c r="AJ160" s="146"/>
      <c r="AK160" s="146"/>
      <c r="AL160" s="146"/>
      <c r="AM160" s="146"/>
      <c r="AN160" s="146"/>
      <c r="AO160" s="146"/>
      <c r="AP160" s="155"/>
      <c r="AQ160" s="154">
        <f t="shared" si="47"/>
        <v>0</v>
      </c>
      <c r="AR160" s="148"/>
      <c r="AS160" s="148"/>
      <c r="AT160" s="148"/>
      <c r="AU160" s="148">
        <v>0</v>
      </c>
      <c r="AV160" s="163"/>
      <c r="AW160" s="147"/>
      <c r="AX160" s="147"/>
      <c r="AY160" s="147"/>
      <c r="AZ160" s="147"/>
      <c r="BA160" s="154"/>
      <c r="BB160" s="148"/>
      <c r="BC160" s="148"/>
      <c r="BD160" s="148"/>
      <c r="BE160" s="148"/>
      <c r="BF160" s="154"/>
      <c r="BG160" s="148"/>
      <c r="BH160" s="148"/>
      <c r="BI160" s="148"/>
      <c r="BJ160" s="148"/>
    </row>
    <row r="161" spans="1:62" ht="11.25" customHeight="1">
      <c r="A161" s="889"/>
      <c r="B161" s="14">
        <v>7804</v>
      </c>
      <c r="C161" s="12"/>
      <c r="D161" s="12"/>
      <c r="E161" s="12"/>
      <c r="F161" s="12"/>
      <c r="G161" s="12"/>
      <c r="H161" s="12"/>
      <c r="I161" s="12"/>
      <c r="J161" s="12"/>
      <c r="K161" s="12"/>
      <c r="L161" s="12"/>
      <c r="M161" s="12"/>
      <c r="N161" s="12"/>
      <c r="O161" s="12"/>
      <c r="P161" s="12"/>
      <c r="Q161" s="18"/>
      <c r="R161" s="18"/>
      <c r="S161" s="18"/>
      <c r="T161" s="18"/>
      <c r="U161" s="18"/>
      <c r="V161" s="18"/>
      <c r="W161" s="18"/>
      <c r="X161" s="12"/>
      <c r="Y161" s="12"/>
      <c r="Z161" s="12"/>
      <c r="AA161" s="12"/>
      <c r="AB161" s="12"/>
      <c r="AC161" s="12"/>
      <c r="AD161" s="18">
        <v>503</v>
      </c>
      <c r="AE161" s="18" t="s">
        <v>111</v>
      </c>
      <c r="AF161" s="18">
        <v>540</v>
      </c>
      <c r="AG161" s="155"/>
      <c r="AH161" s="155"/>
      <c r="AI161" s="146"/>
      <c r="AJ161" s="146"/>
      <c r="AK161" s="146"/>
      <c r="AL161" s="146"/>
      <c r="AM161" s="146"/>
      <c r="AN161" s="146"/>
      <c r="AO161" s="146"/>
      <c r="AP161" s="155"/>
      <c r="AQ161" s="154">
        <f t="shared" si="47"/>
        <v>0</v>
      </c>
      <c r="AR161" s="148"/>
      <c r="AS161" s="148"/>
      <c r="AT161" s="148"/>
      <c r="AU161" s="148">
        <v>0</v>
      </c>
      <c r="AV161" s="163"/>
      <c r="AW161" s="147"/>
      <c r="AX161" s="147"/>
      <c r="AY161" s="147"/>
      <c r="AZ161" s="147"/>
      <c r="BA161" s="154"/>
      <c r="BB161" s="148"/>
      <c r="BC161" s="148"/>
      <c r="BD161" s="148"/>
      <c r="BE161" s="148"/>
      <c r="BF161" s="154"/>
      <c r="BG161" s="148"/>
      <c r="BH161" s="148"/>
      <c r="BI161" s="148"/>
      <c r="BJ161" s="148"/>
    </row>
    <row r="162" spans="1:62" ht="36" hidden="1" customHeight="1">
      <c r="A162" s="111" t="s">
        <v>220</v>
      </c>
      <c r="B162" s="14">
        <v>7900</v>
      </c>
      <c r="C162" s="8" t="s">
        <v>234</v>
      </c>
      <c r="D162" s="25" t="s">
        <v>234</v>
      </c>
      <c r="E162" s="8" t="s">
        <v>234</v>
      </c>
      <c r="F162" s="8" t="s">
        <v>234</v>
      </c>
      <c r="G162" s="8" t="s">
        <v>234</v>
      </c>
      <c r="H162" s="8" t="s">
        <v>234</v>
      </c>
      <c r="I162" s="8" t="s">
        <v>234</v>
      </c>
      <c r="J162" s="8" t="s">
        <v>234</v>
      </c>
      <c r="K162" s="8" t="s">
        <v>234</v>
      </c>
      <c r="L162" s="8" t="s">
        <v>234</v>
      </c>
      <c r="M162" s="8" t="s">
        <v>234</v>
      </c>
      <c r="N162" s="8" t="s">
        <v>234</v>
      </c>
      <c r="O162" s="8" t="s">
        <v>234</v>
      </c>
      <c r="P162" s="8" t="s">
        <v>234</v>
      </c>
      <c r="Q162" s="11" t="s">
        <v>234</v>
      </c>
      <c r="R162" s="11" t="s">
        <v>234</v>
      </c>
      <c r="S162" s="11" t="s">
        <v>234</v>
      </c>
      <c r="T162" s="11" t="s">
        <v>234</v>
      </c>
      <c r="U162" s="11" t="s">
        <v>234</v>
      </c>
      <c r="V162" s="11" t="s">
        <v>234</v>
      </c>
      <c r="W162" s="11" t="s">
        <v>234</v>
      </c>
      <c r="X162" s="8" t="s">
        <v>234</v>
      </c>
      <c r="Y162" s="8" t="s">
        <v>234</v>
      </c>
      <c r="Z162" s="8" t="s">
        <v>234</v>
      </c>
      <c r="AA162" s="8" t="s">
        <v>234</v>
      </c>
      <c r="AB162" s="8" t="s">
        <v>234</v>
      </c>
      <c r="AC162" s="8" t="s">
        <v>234</v>
      </c>
      <c r="AD162" s="8" t="s">
        <v>234</v>
      </c>
      <c r="AE162" s="8"/>
      <c r="AF162" s="8"/>
      <c r="AG162" s="155">
        <f t="shared" si="58"/>
        <v>0</v>
      </c>
      <c r="AH162" s="155"/>
      <c r="AI162" s="146"/>
      <c r="AJ162" s="146"/>
      <c r="AK162" s="146"/>
      <c r="AL162" s="146"/>
      <c r="AM162" s="146"/>
      <c r="AN162" s="146"/>
      <c r="AO162" s="146"/>
      <c r="AP162" s="155"/>
      <c r="AQ162" s="154">
        <f t="shared" si="47"/>
        <v>0</v>
      </c>
      <c r="AR162" s="148"/>
      <c r="AS162" s="148"/>
      <c r="AT162" s="148"/>
      <c r="AU162" s="148"/>
      <c r="AV162" s="163">
        <f t="shared" si="59"/>
        <v>0</v>
      </c>
      <c r="AW162" s="147"/>
      <c r="AX162" s="147"/>
      <c r="AY162" s="147"/>
      <c r="AZ162" s="147"/>
      <c r="BA162" s="154">
        <f t="shared" si="60"/>
        <v>0</v>
      </c>
      <c r="BB162" s="148"/>
      <c r="BC162" s="148"/>
      <c r="BD162" s="148"/>
      <c r="BE162" s="148"/>
      <c r="BF162" s="154">
        <f t="shared" si="61"/>
        <v>0</v>
      </c>
      <c r="BG162" s="148"/>
      <c r="BH162" s="148"/>
      <c r="BI162" s="148"/>
      <c r="BJ162" s="148"/>
    </row>
    <row r="163" spans="1:62" ht="6" hidden="1" customHeight="1">
      <c r="A163" s="112" t="s">
        <v>415</v>
      </c>
      <c r="B163" s="15">
        <v>7901</v>
      </c>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55">
        <f t="shared" si="58"/>
        <v>0</v>
      </c>
      <c r="AH163" s="158"/>
      <c r="AI163" s="152"/>
      <c r="AJ163" s="152"/>
      <c r="AK163" s="152"/>
      <c r="AL163" s="152"/>
      <c r="AM163" s="152"/>
      <c r="AN163" s="152"/>
      <c r="AO163" s="152"/>
      <c r="AP163" s="158"/>
      <c r="AQ163" s="154">
        <f t="shared" si="47"/>
        <v>0</v>
      </c>
      <c r="AR163" s="151"/>
      <c r="AS163" s="151"/>
      <c r="AT163" s="151"/>
      <c r="AU163" s="151"/>
      <c r="AV163" s="163">
        <f t="shared" si="59"/>
        <v>0</v>
      </c>
      <c r="AW163" s="653"/>
      <c r="AX163" s="653"/>
      <c r="AY163" s="653"/>
      <c r="AZ163" s="653"/>
      <c r="BA163" s="154">
        <f t="shared" si="60"/>
        <v>0</v>
      </c>
      <c r="BB163" s="151"/>
      <c r="BC163" s="151"/>
      <c r="BD163" s="151"/>
      <c r="BE163" s="151"/>
      <c r="BF163" s="154">
        <f t="shared" si="61"/>
        <v>0</v>
      </c>
      <c r="BG163" s="151"/>
      <c r="BH163" s="151"/>
      <c r="BI163" s="151"/>
      <c r="BJ163" s="151"/>
    </row>
    <row r="164" spans="1:62" ht="13.5" hidden="1" customHeight="1">
      <c r="A164" s="113" t="s">
        <v>416</v>
      </c>
      <c r="B164" s="17"/>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55">
        <f t="shared" si="58"/>
        <v>0</v>
      </c>
      <c r="AH164" s="155"/>
      <c r="AI164" s="155"/>
      <c r="AJ164" s="155"/>
      <c r="AK164" s="155"/>
      <c r="AL164" s="155"/>
      <c r="AM164" s="155"/>
      <c r="AN164" s="155"/>
      <c r="AO164" s="155"/>
      <c r="AP164" s="155"/>
      <c r="AQ164" s="154">
        <f t="shared" si="47"/>
        <v>0</v>
      </c>
      <c r="AR164" s="154"/>
      <c r="AS164" s="154"/>
      <c r="AT164" s="154"/>
      <c r="AU164" s="154"/>
      <c r="AV164" s="163">
        <f t="shared" si="59"/>
        <v>0</v>
      </c>
      <c r="AW164" s="163"/>
      <c r="AX164" s="163"/>
      <c r="AY164" s="163"/>
      <c r="AZ164" s="163"/>
      <c r="BA164" s="154">
        <f t="shared" si="60"/>
        <v>0</v>
      </c>
      <c r="BB164" s="154"/>
      <c r="BC164" s="154"/>
      <c r="BD164" s="154"/>
      <c r="BE164" s="154"/>
      <c r="BF164" s="154">
        <f t="shared" si="61"/>
        <v>0</v>
      </c>
      <c r="BG164" s="154"/>
      <c r="BH164" s="154"/>
      <c r="BI164" s="154"/>
      <c r="BJ164" s="154"/>
    </row>
    <row r="165" spans="1:62" ht="37.5" customHeight="1">
      <c r="A165" s="111" t="s">
        <v>323</v>
      </c>
      <c r="B165" s="29">
        <v>8000</v>
      </c>
      <c r="C165" s="16"/>
      <c r="D165" s="16"/>
      <c r="E165" s="16"/>
      <c r="F165" s="16"/>
      <c r="G165" s="16"/>
      <c r="H165" s="16"/>
      <c r="I165" s="16"/>
      <c r="J165" s="16"/>
      <c r="K165" s="16"/>
      <c r="L165" s="16"/>
      <c r="M165" s="16"/>
      <c r="N165" s="16"/>
      <c r="O165" s="16"/>
      <c r="P165" s="16"/>
      <c r="Q165" s="21"/>
      <c r="R165" s="21"/>
      <c r="S165" s="21"/>
      <c r="T165" s="21"/>
      <c r="U165" s="21"/>
      <c r="V165" s="21"/>
      <c r="W165" s="21"/>
      <c r="X165" s="16"/>
      <c r="Y165" s="16"/>
      <c r="Z165" s="16"/>
      <c r="AA165" s="16"/>
      <c r="AB165" s="16"/>
      <c r="AC165" s="16"/>
      <c r="AD165" s="450" t="s">
        <v>177</v>
      </c>
      <c r="AE165" s="450" t="s">
        <v>194</v>
      </c>
      <c r="AF165" s="450" t="s">
        <v>282</v>
      </c>
      <c r="AG165" s="155">
        <f t="shared" si="58"/>
        <v>0</v>
      </c>
      <c r="AH165" s="158"/>
      <c r="AI165" s="152"/>
      <c r="AJ165" s="152"/>
      <c r="AK165" s="152"/>
      <c r="AL165" s="152"/>
      <c r="AM165" s="152"/>
      <c r="AN165" s="152"/>
      <c r="AO165" s="152">
        <v>0</v>
      </c>
      <c r="AP165" s="158"/>
      <c r="AQ165" s="154">
        <v>0</v>
      </c>
      <c r="AR165" s="151"/>
      <c r="AS165" s="151"/>
      <c r="AT165" s="151"/>
      <c r="AU165" s="151">
        <v>0</v>
      </c>
      <c r="AV165" s="163">
        <f t="shared" si="59"/>
        <v>65.900000000000006</v>
      </c>
      <c r="AW165" s="653"/>
      <c r="AX165" s="653"/>
      <c r="AY165" s="653"/>
      <c r="AZ165" s="653">
        <v>65.900000000000006</v>
      </c>
      <c r="BA165" s="154">
        <f t="shared" si="60"/>
        <v>130.69999999999999</v>
      </c>
      <c r="BB165" s="151"/>
      <c r="BC165" s="151"/>
      <c r="BD165" s="151"/>
      <c r="BE165" s="151">
        <v>130.69999999999999</v>
      </c>
      <c r="BF165" s="154">
        <f t="shared" si="61"/>
        <v>130.69999999999999</v>
      </c>
      <c r="BG165" s="151"/>
      <c r="BH165" s="151"/>
      <c r="BI165" s="151"/>
      <c r="BJ165" s="151">
        <v>130.69999999999999</v>
      </c>
    </row>
    <row r="166" spans="1:62" ht="24.75" thickBot="1">
      <c r="A166" s="111" t="s">
        <v>221</v>
      </c>
      <c r="B166" s="187">
        <v>10700</v>
      </c>
      <c r="C166" s="27" t="s">
        <v>234</v>
      </c>
      <c r="D166" s="27" t="s">
        <v>234</v>
      </c>
      <c r="E166" s="27" t="s">
        <v>234</v>
      </c>
      <c r="F166" s="27" t="s">
        <v>234</v>
      </c>
      <c r="G166" s="27" t="s">
        <v>234</v>
      </c>
      <c r="H166" s="27" t="s">
        <v>234</v>
      </c>
      <c r="I166" s="27" t="s">
        <v>234</v>
      </c>
      <c r="J166" s="27" t="s">
        <v>234</v>
      </c>
      <c r="K166" s="27" t="s">
        <v>234</v>
      </c>
      <c r="L166" s="27" t="s">
        <v>234</v>
      </c>
      <c r="M166" s="27" t="s">
        <v>234</v>
      </c>
      <c r="N166" s="27" t="s">
        <v>234</v>
      </c>
      <c r="O166" s="27" t="s">
        <v>234</v>
      </c>
      <c r="P166" s="27" t="s">
        <v>234</v>
      </c>
      <c r="Q166" s="28" t="s">
        <v>234</v>
      </c>
      <c r="R166" s="28" t="s">
        <v>234</v>
      </c>
      <c r="S166" s="28" t="s">
        <v>234</v>
      </c>
      <c r="T166" s="28" t="s">
        <v>234</v>
      </c>
      <c r="U166" s="28" t="s">
        <v>234</v>
      </c>
      <c r="V166" s="28" t="s">
        <v>234</v>
      </c>
      <c r="W166" s="28" t="s">
        <v>234</v>
      </c>
      <c r="X166" s="27" t="s">
        <v>234</v>
      </c>
      <c r="Y166" s="27" t="s">
        <v>234</v>
      </c>
      <c r="Z166" s="27" t="s">
        <v>234</v>
      </c>
      <c r="AA166" s="27" t="s">
        <v>234</v>
      </c>
      <c r="AB166" s="27" t="s">
        <v>234</v>
      </c>
      <c r="AC166" s="27" t="s">
        <v>234</v>
      </c>
      <c r="AD166" s="27" t="s">
        <v>234</v>
      </c>
      <c r="AE166" s="27"/>
      <c r="AF166" s="27"/>
      <c r="AG166" s="164">
        <f t="shared" ref="AG166:AU166" si="62">AG20</f>
        <v>8385.5</v>
      </c>
      <c r="AH166" s="164">
        <f t="shared" si="62"/>
        <v>7193.7999999999984</v>
      </c>
      <c r="AI166" s="164">
        <f t="shared" si="62"/>
        <v>98.2</v>
      </c>
      <c r="AJ166" s="164">
        <f t="shared" si="62"/>
        <v>98.2</v>
      </c>
      <c r="AK166" s="164">
        <f t="shared" si="62"/>
        <v>5268.8</v>
      </c>
      <c r="AL166" s="164">
        <f t="shared" si="62"/>
        <v>3498.3999999999996</v>
      </c>
      <c r="AM166" s="164">
        <f t="shared" si="62"/>
        <v>0</v>
      </c>
      <c r="AN166" s="164"/>
      <c r="AO166" s="164">
        <f t="shared" si="62"/>
        <v>3018.5000000000005</v>
      </c>
      <c r="AP166" s="164">
        <f t="shared" si="62"/>
        <v>2759.2000000000003</v>
      </c>
      <c r="AQ166" s="164">
        <f t="shared" si="62"/>
        <v>7814.8</v>
      </c>
      <c r="AR166" s="164">
        <f t="shared" si="62"/>
        <v>1188.8</v>
      </c>
      <c r="AS166" s="164">
        <f t="shared" si="62"/>
        <v>3206.7999999999997</v>
      </c>
      <c r="AT166" s="164">
        <f t="shared" si="62"/>
        <v>0</v>
      </c>
      <c r="AU166" s="164">
        <f t="shared" si="62"/>
        <v>3419.2</v>
      </c>
      <c r="AV166" s="165">
        <f t="shared" ref="AV166:BE166" si="63">AV20</f>
        <v>3329.7999999999997</v>
      </c>
      <c r="AW166" s="165">
        <f t="shared" si="63"/>
        <v>105.7</v>
      </c>
      <c r="AX166" s="544">
        <f t="shared" si="63"/>
        <v>585.79999999999995</v>
      </c>
      <c r="AY166" s="165">
        <f t="shared" si="63"/>
        <v>0</v>
      </c>
      <c r="AZ166" s="544">
        <f t="shared" si="63"/>
        <v>2638.3</v>
      </c>
      <c r="BA166" s="164">
        <f t="shared" si="63"/>
        <v>3310.1</v>
      </c>
      <c r="BB166" s="164">
        <f t="shared" si="63"/>
        <v>110.5</v>
      </c>
      <c r="BC166" s="502">
        <f t="shared" si="63"/>
        <v>585.70000000000005</v>
      </c>
      <c r="BD166" s="164">
        <f t="shared" si="63"/>
        <v>0</v>
      </c>
      <c r="BE166" s="502">
        <f t="shared" si="63"/>
        <v>2613.8999999999996</v>
      </c>
      <c r="BF166" s="164">
        <f>BF20</f>
        <v>3310.1</v>
      </c>
      <c r="BG166" s="164">
        <f>BG20</f>
        <v>110.5</v>
      </c>
      <c r="BH166" s="502">
        <f>BH20</f>
        <v>585.70000000000005</v>
      </c>
      <c r="BI166" s="164">
        <f>BI20</f>
        <v>0</v>
      </c>
      <c r="BJ166" s="502">
        <f>BJ20</f>
        <v>2613.8999999999996</v>
      </c>
    </row>
    <row r="168" spans="1:62" ht="10.5" customHeight="1"/>
    <row r="169" spans="1:62" s="46" customFormat="1" ht="16.5">
      <c r="A169" s="196"/>
      <c r="B169" s="42"/>
      <c r="C169" s="43"/>
      <c r="D169" s="43"/>
      <c r="E169" s="43"/>
      <c r="F169" s="43"/>
      <c r="G169" s="44"/>
      <c r="H169" s="43"/>
      <c r="I169" s="43"/>
      <c r="J169" s="43"/>
      <c r="K169" s="44"/>
      <c r="L169" s="44"/>
      <c r="M169" s="43"/>
      <c r="N169" s="43"/>
      <c r="O169" s="43"/>
      <c r="P169" s="43"/>
      <c r="Q169" s="44"/>
      <c r="R169" s="44"/>
      <c r="S169" s="44"/>
      <c r="T169" s="44"/>
      <c r="U169" s="44"/>
      <c r="V169" s="44"/>
      <c r="W169" s="411"/>
      <c r="X169" s="44"/>
      <c r="Y169" s="44"/>
      <c r="Z169" s="44"/>
      <c r="AA169" s="44"/>
      <c r="AB169" s="44"/>
      <c r="AC169" s="44"/>
      <c r="AD169" s="45"/>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row>
    <row r="171" spans="1:62" s="35" customFormat="1"/>
    <row r="173" spans="1:62" s="34" customFormat="1"/>
  </sheetData>
  <mergeCells count="169">
    <mergeCell ref="BH14:BH18"/>
    <mergeCell ref="BC14:BC18"/>
    <mergeCell ref="BF14:BF18"/>
    <mergeCell ref="BF13:BJ13"/>
    <mergeCell ref="BA12:BJ12"/>
    <mergeCell ref="AU13:AU18"/>
    <mergeCell ref="BI14:BI18"/>
    <mergeCell ref="BA14:BA18"/>
    <mergeCell ref="AW13:AW18"/>
    <mergeCell ref="BA13:BE13"/>
    <mergeCell ref="BD14:BD18"/>
    <mergeCell ref="BB14:BB18"/>
    <mergeCell ref="AG12:AO12"/>
    <mergeCell ref="C9:AB10"/>
    <mergeCell ref="AR13:AR18"/>
    <mergeCell ref="AS13:AS18"/>
    <mergeCell ref="AQ12:AU12"/>
    <mergeCell ref="AQ13:AQ18"/>
    <mergeCell ref="AX13:AX18"/>
    <mergeCell ref="AY13:AY18"/>
    <mergeCell ref="AJ14:AJ18"/>
    <mergeCell ref="BJ14:BJ18"/>
    <mergeCell ref="A3:AU4"/>
    <mergeCell ref="A5:AK5"/>
    <mergeCell ref="M12:P12"/>
    <mergeCell ref="Q12:S12"/>
    <mergeCell ref="A9:A18"/>
    <mergeCell ref="P13:P18"/>
    <mergeCell ref="AV12:AZ12"/>
    <mergeCell ref="BE14:BE18"/>
    <mergeCell ref="B9:B18"/>
    <mergeCell ref="N13:N18"/>
    <mergeCell ref="D13:D18"/>
    <mergeCell ref="C11:V11"/>
    <mergeCell ref="AL14:AL18"/>
    <mergeCell ref="C12:E12"/>
    <mergeCell ref="J12:L12"/>
    <mergeCell ref="E13:E18"/>
    <mergeCell ref="F12:I12"/>
    <mergeCell ref="J13:J18"/>
    <mergeCell ref="K13:K18"/>
    <mergeCell ref="S13:S18"/>
    <mergeCell ref="F13:F18"/>
    <mergeCell ref="L13:L18"/>
    <mergeCell ref="C13:C18"/>
    <mergeCell ref="V13:V18"/>
    <mergeCell ref="T13:T18"/>
    <mergeCell ref="Q13:Q18"/>
    <mergeCell ref="I13:I18"/>
    <mergeCell ref="G13:G18"/>
    <mergeCell ref="H13:H18"/>
    <mergeCell ref="O13:O18"/>
    <mergeCell ref="R13:R18"/>
    <mergeCell ref="M13:M18"/>
    <mergeCell ref="AI13:AJ13"/>
    <mergeCell ref="AM13:AN13"/>
    <mergeCell ref="AH14:AH18"/>
    <mergeCell ref="AI14:AI18"/>
    <mergeCell ref="AG14:AG18"/>
    <mergeCell ref="AK14:AK18"/>
    <mergeCell ref="T12:V12"/>
    <mergeCell ref="W11:AB11"/>
    <mergeCell ref="E109:E110"/>
    <mergeCell ref="M109:M121"/>
    <mergeCell ref="Z92:Z94"/>
    <mergeCell ref="W109:W111"/>
    <mergeCell ref="W25:W32"/>
    <mergeCell ref="W36:W52"/>
    <mergeCell ref="O36:O49"/>
    <mergeCell ref="E36:E49"/>
    <mergeCell ref="Y142:Y144"/>
    <mergeCell ref="Z142:Z144"/>
    <mergeCell ref="X70:X77"/>
    <mergeCell ref="AA109:AA110"/>
    <mergeCell ref="N142:N143"/>
    <mergeCell ref="O142:O143"/>
    <mergeCell ref="X142:X144"/>
    <mergeCell ref="N109:N110"/>
    <mergeCell ref="P109:P110"/>
    <mergeCell ref="O109:O110"/>
    <mergeCell ref="E25:E32"/>
    <mergeCell ref="W54:W63"/>
    <mergeCell ref="M142:M144"/>
    <mergeCell ref="Y13:Y18"/>
    <mergeCell ref="W13:W18"/>
    <mergeCell ref="U13:U18"/>
    <mergeCell ref="F103:F104"/>
    <mergeCell ref="M54:M63"/>
    <mergeCell ref="W78:W91"/>
    <mergeCell ref="M36:M52"/>
    <mergeCell ref="AF13:AF18"/>
    <mergeCell ref="X13:X18"/>
    <mergeCell ref="Z12:AB12"/>
    <mergeCell ref="W12:Y12"/>
    <mergeCell ref="AG9:BJ11"/>
    <mergeCell ref="BG14:BG18"/>
    <mergeCell ref="AD13:AD18"/>
    <mergeCell ref="AD9:AF12"/>
    <mergeCell ref="AE13:AE18"/>
    <mergeCell ref="AG13:AH13"/>
    <mergeCell ref="Z25:Z32"/>
    <mergeCell ref="AC9:AC18"/>
    <mergeCell ref="M25:M32"/>
    <mergeCell ref="AP14:AP18"/>
    <mergeCell ref="AO13:AP13"/>
    <mergeCell ref="AZ13:AZ18"/>
    <mergeCell ref="AT13:AT18"/>
    <mergeCell ref="AV13:AV18"/>
    <mergeCell ref="AK13:AL13"/>
    <mergeCell ref="AB13:AB18"/>
    <mergeCell ref="M78:M91"/>
    <mergeCell ref="M74:M77"/>
    <mergeCell ref="E78:E83"/>
    <mergeCell ref="E70:E77"/>
    <mergeCell ref="Y36:Y49"/>
    <mergeCell ref="Y54:Y59"/>
    <mergeCell ref="C99:C100"/>
    <mergeCell ref="D109:D110"/>
    <mergeCell ref="C109:C111"/>
    <mergeCell ref="AO14:AO18"/>
    <mergeCell ref="AN14:AN18"/>
    <mergeCell ref="Z13:Z18"/>
    <mergeCell ref="Z109:Z121"/>
    <mergeCell ref="Z78:Z91"/>
    <mergeCell ref="Z54:Z63"/>
    <mergeCell ref="Z36:Z52"/>
    <mergeCell ref="D25:D32"/>
    <mergeCell ref="Y70:Y77"/>
    <mergeCell ref="AA13:AA18"/>
    <mergeCell ref="AM14:AM18"/>
    <mergeCell ref="D70:D77"/>
    <mergeCell ref="AB109:AB110"/>
    <mergeCell ref="Y109:Y110"/>
    <mergeCell ref="X109:X110"/>
    <mergeCell ref="M92:M94"/>
    <mergeCell ref="W99:W100"/>
    <mergeCell ref="A160:A161"/>
    <mergeCell ref="Y25:Y31"/>
    <mergeCell ref="W70:W77"/>
    <mergeCell ref="W142:W144"/>
    <mergeCell ref="D142:D143"/>
    <mergeCell ref="E142:E144"/>
    <mergeCell ref="A99:A100"/>
    <mergeCell ref="C70:C77"/>
    <mergeCell ref="B78:B92"/>
    <mergeCell ref="C54:C63"/>
    <mergeCell ref="A25:A32"/>
    <mergeCell ref="B25:B32"/>
    <mergeCell ref="C36:C52"/>
    <mergeCell ref="A36:A52"/>
    <mergeCell ref="B36:B52"/>
    <mergeCell ref="C25:C32"/>
    <mergeCell ref="A70:A77"/>
    <mergeCell ref="A78:A94"/>
    <mergeCell ref="B110:B111"/>
    <mergeCell ref="A110:A111"/>
    <mergeCell ref="B70:B77"/>
    <mergeCell ref="B54:B66"/>
    <mergeCell ref="A54:A66"/>
    <mergeCell ref="A158:A159"/>
    <mergeCell ref="A112:A116"/>
    <mergeCell ref="C142:C144"/>
    <mergeCell ref="A142:A144"/>
    <mergeCell ref="B142:B144"/>
    <mergeCell ref="E54:E59"/>
    <mergeCell ref="C78:C91"/>
    <mergeCell ref="A117:A121"/>
    <mergeCell ref="B117:B121"/>
    <mergeCell ref="B112:B116"/>
  </mergeCells>
  <phoneticPr fontId="0" type="noConversion"/>
  <pageMargins left="0.75" right="0.28000000000000003" top="0.49" bottom="0.51" header="0.5" footer="0.5"/>
  <pageSetup paperSize="9" scale="44" orientation="landscape" r:id="rId1"/>
  <headerFooter alignWithMargins="0"/>
</worksheet>
</file>

<file path=xl/worksheets/sheet6.xml><?xml version="1.0" encoding="utf-8"?>
<worksheet xmlns="http://schemas.openxmlformats.org/spreadsheetml/2006/main" xmlns:r="http://schemas.openxmlformats.org/officeDocument/2006/relationships">
  <dimension ref="A3:BJ166"/>
  <sheetViews>
    <sheetView view="pageBreakPreview" topLeftCell="AD135" zoomScaleNormal="75" zoomScaleSheetLayoutView="100" workbookViewId="0">
      <selection activeCell="AK21" sqref="AK21"/>
    </sheetView>
  </sheetViews>
  <sheetFormatPr defaultRowHeight="12.75"/>
  <cols>
    <col min="1" max="1" width="40.7109375" style="2" customWidth="1"/>
    <col min="2" max="2" width="5.140625" style="2" customWidth="1"/>
    <col min="3" max="3" width="15" style="2" customWidth="1"/>
    <col min="4" max="4" width="4.28515625" style="2" customWidth="1"/>
    <col min="5" max="5" width="5" style="2" customWidth="1"/>
    <col min="6" max="6" width="0.140625" style="2" hidden="1" customWidth="1"/>
    <col min="7" max="7" width="12.42578125" style="2" hidden="1" customWidth="1"/>
    <col min="8" max="8" width="12.5703125" style="2" hidden="1" customWidth="1"/>
    <col min="9" max="9" width="12.42578125" style="2" hidden="1" customWidth="1"/>
    <col min="10" max="10" width="12.5703125" style="2" hidden="1" customWidth="1"/>
    <col min="11" max="11" width="9.85546875" style="2" hidden="1" customWidth="1"/>
    <col min="12" max="13" width="9.28515625" style="2" hidden="1" customWidth="1"/>
    <col min="14" max="14" width="8.85546875" style="2" hidden="1" customWidth="1"/>
    <col min="15" max="15" width="10" style="2" hidden="1" customWidth="1"/>
    <col min="16" max="16" width="11.28515625" style="2" hidden="1" customWidth="1"/>
    <col min="17" max="17" width="11.7109375" style="2" hidden="1" customWidth="1"/>
    <col min="18" max="18" width="11.28515625" style="2" hidden="1" customWidth="1"/>
    <col min="19" max="19" width="11.42578125" style="2" hidden="1" customWidth="1"/>
    <col min="20" max="20" width="11" style="2" hidden="1" customWidth="1"/>
    <col min="21" max="22" width="9.7109375" style="2" hidden="1" customWidth="1"/>
    <col min="23" max="23" width="17" style="2" customWidth="1"/>
    <col min="24" max="24" width="4" style="2" customWidth="1"/>
    <col min="25" max="25" width="4.42578125" style="2" customWidth="1"/>
    <col min="26" max="26" width="18.5703125" style="2" hidden="1" customWidth="1"/>
    <col min="27" max="27" width="3.5703125" style="2" hidden="1" customWidth="1"/>
    <col min="28" max="28" width="3.7109375" style="2" hidden="1" customWidth="1"/>
    <col min="29" max="29" width="8.28515625" style="2" hidden="1" customWidth="1"/>
    <col min="30" max="30" width="4.5703125" style="2" customWidth="1"/>
    <col min="31" max="31" width="11.28515625" style="2" customWidth="1"/>
    <col min="32" max="32" width="4.28515625" style="2" customWidth="1"/>
    <col min="33" max="34" width="7.5703125" style="2" customWidth="1"/>
    <col min="35" max="36" width="7.7109375" style="2" customWidth="1"/>
    <col min="37" max="38" width="7.5703125" style="2" customWidth="1"/>
    <col min="39" max="40" width="5.140625" style="2" customWidth="1"/>
    <col min="41" max="42" width="6.85546875" style="2" customWidth="1"/>
    <col min="43" max="43" width="8" style="2" customWidth="1"/>
    <col min="44" max="44" width="6.7109375" style="2" customWidth="1"/>
    <col min="45" max="45" width="6.28515625" style="2" customWidth="1"/>
    <col min="46" max="46" width="5.28515625" style="2" customWidth="1"/>
    <col min="47" max="47" width="7.28515625" style="2" customWidth="1"/>
    <col min="48" max="48" width="7.7109375" style="2" customWidth="1"/>
    <col min="49" max="49" width="5.85546875" style="2" customWidth="1"/>
    <col min="50" max="50" width="5.7109375" style="2" customWidth="1"/>
    <col min="51" max="51" width="5.140625" style="2" customWidth="1"/>
    <col min="52" max="52" width="5.85546875" style="2" customWidth="1"/>
    <col min="53" max="53" width="7.140625" style="2" customWidth="1"/>
    <col min="54" max="54" width="6.42578125" style="2" customWidth="1"/>
    <col min="55" max="55" width="5.85546875" style="2" customWidth="1"/>
    <col min="56" max="56" width="3.7109375" style="2" customWidth="1"/>
    <col min="57" max="57" width="6.140625" style="2" customWidth="1"/>
    <col min="58" max="58" width="7.42578125" style="2" customWidth="1"/>
    <col min="59" max="60" width="5.7109375" style="2" customWidth="1"/>
    <col min="61" max="61" width="4" style="2" customWidth="1"/>
    <col min="62" max="62" width="6.7109375" style="2" customWidth="1"/>
    <col min="63" max="16384" width="9.140625" style="2"/>
  </cols>
  <sheetData>
    <row r="3" spans="1:62" s="55" customFormat="1" ht="27" customHeight="1">
      <c r="A3" s="965" t="s">
        <v>4</v>
      </c>
      <c r="B3" s="965"/>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965"/>
      <c r="AJ3" s="965"/>
      <c r="AK3" s="965"/>
      <c r="AL3" s="965"/>
      <c r="AM3" s="965"/>
      <c r="AN3" s="965"/>
      <c r="AO3" s="965"/>
      <c r="AP3" s="965"/>
      <c r="AQ3" s="965"/>
      <c r="AR3" s="965"/>
      <c r="AS3" s="965"/>
      <c r="AT3" s="965"/>
      <c r="AU3" s="965"/>
      <c r="AV3" s="54"/>
      <c r="AW3" s="54"/>
      <c r="AX3" s="54"/>
      <c r="AY3" s="54"/>
      <c r="AZ3" s="54"/>
    </row>
    <row r="4" spans="1:62" s="55" customFormat="1" ht="15">
      <c r="A4" s="965"/>
      <c r="B4" s="965"/>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965"/>
      <c r="AD4" s="965"/>
      <c r="AE4" s="965"/>
      <c r="AF4" s="965"/>
      <c r="AG4" s="965"/>
      <c r="AH4" s="965"/>
      <c r="AI4" s="965"/>
      <c r="AJ4" s="965"/>
      <c r="AK4" s="965"/>
      <c r="AL4" s="965"/>
      <c r="AM4" s="965"/>
      <c r="AN4" s="965"/>
      <c r="AO4" s="965"/>
      <c r="AP4" s="965"/>
      <c r="AQ4" s="965"/>
      <c r="AR4" s="965"/>
      <c r="AS4" s="965"/>
      <c r="AT4" s="965"/>
      <c r="AU4" s="965"/>
      <c r="AV4" s="54"/>
      <c r="AW4" s="54"/>
      <c r="AX4" s="54"/>
      <c r="AY4" s="54"/>
      <c r="AZ4" s="54"/>
    </row>
    <row r="5" spans="1:62" s="55" customFormat="1" ht="15">
      <c r="A5" s="966" t="s">
        <v>139</v>
      </c>
      <c r="B5" s="966"/>
      <c r="C5" s="966"/>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c r="AG5" s="966"/>
      <c r="AH5" s="966"/>
      <c r="AI5" s="966"/>
      <c r="AJ5" s="966"/>
      <c r="AK5" s="966"/>
      <c r="AL5" s="667"/>
      <c r="AM5" s="56"/>
      <c r="AN5" s="56"/>
      <c r="AO5" s="56"/>
      <c r="AP5" s="56"/>
      <c r="AQ5" s="56"/>
      <c r="AR5" s="56"/>
      <c r="AS5" s="56"/>
      <c r="AT5" s="56"/>
      <c r="AU5" s="56"/>
      <c r="AV5" s="56"/>
      <c r="AW5" s="56"/>
      <c r="AX5" s="56"/>
      <c r="AY5" s="56"/>
      <c r="AZ5" s="56"/>
    </row>
    <row r="6" spans="1:62">
      <c r="B6" s="3"/>
    </row>
    <row r="7" spans="1:62" hidden="1">
      <c r="A7" s="2" t="s">
        <v>413</v>
      </c>
      <c r="B7" s="4"/>
      <c r="C7" s="5"/>
      <c r="D7" s="5"/>
      <c r="E7" s="5"/>
      <c r="F7" s="5"/>
      <c r="G7" s="5"/>
      <c r="H7" s="5"/>
      <c r="I7" s="5"/>
      <c r="J7" s="5"/>
      <c r="K7" s="5"/>
      <c r="L7" s="5"/>
      <c r="M7" s="5"/>
      <c r="N7" s="5"/>
      <c r="O7" s="5"/>
      <c r="P7" s="5"/>
      <c r="Q7" s="6"/>
      <c r="R7" s="6"/>
      <c r="S7" s="6"/>
      <c r="T7" s="6"/>
      <c r="U7" s="6"/>
      <c r="V7" s="6"/>
    </row>
    <row r="8" spans="1:62">
      <c r="A8" s="2" t="s">
        <v>414</v>
      </c>
      <c r="B8" s="3"/>
    </row>
    <row r="9" spans="1:62" ht="23.25" customHeight="1">
      <c r="A9" s="916" t="s">
        <v>231</v>
      </c>
      <c r="B9" s="939" t="s">
        <v>232</v>
      </c>
      <c r="C9" s="967" t="s">
        <v>500</v>
      </c>
      <c r="D9" s="968"/>
      <c r="E9" s="968"/>
      <c r="F9" s="968"/>
      <c r="G9" s="968"/>
      <c r="H9" s="968"/>
      <c r="I9" s="968"/>
      <c r="J9" s="968"/>
      <c r="K9" s="968"/>
      <c r="L9" s="968"/>
      <c r="M9" s="968"/>
      <c r="N9" s="968"/>
      <c r="O9" s="968"/>
      <c r="P9" s="968"/>
      <c r="Q9" s="968"/>
      <c r="R9" s="968"/>
      <c r="S9" s="968"/>
      <c r="T9" s="968"/>
      <c r="U9" s="968"/>
      <c r="V9" s="968"/>
      <c r="W9" s="968"/>
      <c r="X9" s="968"/>
      <c r="Y9" s="968"/>
      <c r="Z9" s="968"/>
      <c r="AA9" s="968"/>
      <c r="AB9" s="969"/>
      <c r="AC9" s="913" t="s">
        <v>224</v>
      </c>
      <c r="AD9" s="945" t="s">
        <v>225</v>
      </c>
      <c r="AE9" s="946"/>
      <c r="AF9" s="947"/>
      <c r="AG9" s="750" t="s">
        <v>226</v>
      </c>
      <c r="AH9" s="751"/>
      <c r="AI9" s="751"/>
      <c r="AJ9" s="751"/>
      <c r="AK9" s="751"/>
      <c r="AL9" s="751"/>
      <c r="AM9" s="751"/>
      <c r="AN9" s="751"/>
      <c r="AO9" s="751"/>
      <c r="AP9" s="751"/>
      <c r="AQ9" s="751"/>
      <c r="AR9" s="751"/>
      <c r="AS9" s="751"/>
      <c r="AT9" s="751"/>
      <c r="AU9" s="751"/>
      <c r="AV9" s="751"/>
      <c r="AW9" s="751"/>
      <c r="AX9" s="751"/>
      <c r="AY9" s="751"/>
      <c r="AZ9" s="751"/>
      <c r="BA9" s="751"/>
      <c r="BB9" s="751"/>
      <c r="BC9" s="751"/>
      <c r="BD9" s="751"/>
      <c r="BE9" s="751"/>
      <c r="BF9" s="751"/>
      <c r="BG9" s="751"/>
      <c r="BH9" s="751"/>
      <c r="BI9" s="751"/>
      <c r="BJ9" s="752"/>
    </row>
    <row r="10" spans="1:62" ht="18" hidden="1" customHeight="1">
      <c r="A10" s="917"/>
      <c r="B10" s="940"/>
      <c r="C10" s="970"/>
      <c r="D10" s="971"/>
      <c r="E10" s="971"/>
      <c r="F10" s="971"/>
      <c r="G10" s="971"/>
      <c r="H10" s="971"/>
      <c r="I10" s="971"/>
      <c r="J10" s="971"/>
      <c r="K10" s="971"/>
      <c r="L10" s="971"/>
      <c r="M10" s="971"/>
      <c r="N10" s="971"/>
      <c r="O10" s="971"/>
      <c r="P10" s="971"/>
      <c r="Q10" s="971"/>
      <c r="R10" s="971"/>
      <c r="S10" s="971"/>
      <c r="T10" s="971"/>
      <c r="U10" s="971"/>
      <c r="V10" s="971"/>
      <c r="W10" s="971"/>
      <c r="X10" s="971"/>
      <c r="Y10" s="971"/>
      <c r="Z10" s="971"/>
      <c r="AA10" s="971"/>
      <c r="AB10" s="972"/>
      <c r="AC10" s="914"/>
      <c r="AD10" s="948"/>
      <c r="AE10" s="949"/>
      <c r="AF10" s="950"/>
      <c r="AG10" s="753"/>
      <c r="AH10" s="754"/>
      <c r="AI10" s="754"/>
      <c r="AJ10" s="754"/>
      <c r="AK10" s="754"/>
      <c r="AL10" s="754"/>
      <c r="AM10" s="754"/>
      <c r="AN10" s="754"/>
      <c r="AO10" s="754"/>
      <c r="AP10" s="754"/>
      <c r="AQ10" s="754"/>
      <c r="AR10" s="754"/>
      <c r="AS10" s="754"/>
      <c r="AT10" s="754"/>
      <c r="AU10" s="754"/>
      <c r="AV10" s="754"/>
      <c r="AW10" s="754"/>
      <c r="AX10" s="754"/>
      <c r="AY10" s="754"/>
      <c r="AZ10" s="754"/>
      <c r="BA10" s="754"/>
      <c r="BB10" s="754"/>
      <c r="BC10" s="754"/>
      <c r="BD10" s="754"/>
      <c r="BE10" s="754"/>
      <c r="BF10" s="754"/>
      <c r="BG10" s="754"/>
      <c r="BH10" s="754"/>
      <c r="BI10" s="754"/>
      <c r="BJ10" s="755"/>
    </row>
    <row r="11" spans="1:62" ht="18" hidden="1" customHeight="1">
      <c r="A11" s="917"/>
      <c r="B11" s="940"/>
      <c r="C11" s="942" t="s">
        <v>328</v>
      </c>
      <c r="D11" s="943"/>
      <c r="E11" s="943"/>
      <c r="F11" s="943"/>
      <c r="G11" s="943"/>
      <c r="H11" s="943"/>
      <c r="I11" s="943"/>
      <c r="J11" s="943"/>
      <c r="K11" s="943"/>
      <c r="L11" s="943"/>
      <c r="M11" s="943"/>
      <c r="N11" s="943"/>
      <c r="O11" s="943"/>
      <c r="P11" s="943"/>
      <c r="Q11" s="943"/>
      <c r="R11" s="943"/>
      <c r="S11" s="943"/>
      <c r="T11" s="943"/>
      <c r="U11" s="943"/>
      <c r="V11" s="943"/>
      <c r="W11" s="942" t="s">
        <v>329</v>
      </c>
      <c r="X11" s="943"/>
      <c r="Y11" s="943"/>
      <c r="Z11" s="943"/>
      <c r="AA11" s="943"/>
      <c r="AB11" s="943"/>
      <c r="AC11" s="914"/>
      <c r="AD11" s="948"/>
      <c r="AE11" s="949"/>
      <c r="AF11" s="950"/>
      <c r="AG11" s="756"/>
      <c r="AH11" s="757"/>
      <c r="AI11" s="757"/>
      <c r="AJ11" s="757"/>
      <c r="AK11" s="757"/>
      <c r="AL11" s="757"/>
      <c r="AM11" s="757"/>
      <c r="AN11" s="757"/>
      <c r="AO11" s="757"/>
      <c r="AP11" s="757"/>
      <c r="AQ11" s="757"/>
      <c r="AR11" s="757"/>
      <c r="AS11" s="757"/>
      <c r="AT11" s="757"/>
      <c r="AU11" s="757"/>
      <c r="AV11" s="757"/>
      <c r="AW11" s="757"/>
      <c r="AX11" s="757"/>
      <c r="AY11" s="757"/>
      <c r="AZ11" s="757"/>
      <c r="BA11" s="757"/>
      <c r="BB11" s="757"/>
      <c r="BC11" s="757"/>
      <c r="BD11" s="757"/>
      <c r="BE11" s="757"/>
      <c r="BF11" s="757"/>
      <c r="BG11" s="757"/>
      <c r="BH11" s="757"/>
      <c r="BI11" s="757"/>
      <c r="BJ11" s="758"/>
    </row>
    <row r="12" spans="1:62" ht="33" customHeight="1">
      <c r="A12" s="917"/>
      <c r="B12" s="940"/>
      <c r="C12" s="962" t="s">
        <v>227</v>
      </c>
      <c r="D12" s="963"/>
      <c r="E12" s="964"/>
      <c r="F12" s="942" t="s">
        <v>228</v>
      </c>
      <c r="G12" s="943"/>
      <c r="H12" s="943"/>
      <c r="I12" s="944"/>
      <c r="J12" s="942" t="s">
        <v>229</v>
      </c>
      <c r="K12" s="943"/>
      <c r="L12" s="944"/>
      <c r="M12" s="967" t="s">
        <v>330</v>
      </c>
      <c r="N12" s="968"/>
      <c r="O12" s="968"/>
      <c r="P12" s="969"/>
      <c r="Q12" s="942" t="s">
        <v>230</v>
      </c>
      <c r="R12" s="943"/>
      <c r="S12" s="943"/>
      <c r="T12" s="942" t="s">
        <v>331</v>
      </c>
      <c r="U12" s="943"/>
      <c r="V12" s="944"/>
      <c r="W12" s="942" t="s">
        <v>332</v>
      </c>
      <c r="X12" s="943"/>
      <c r="Y12" s="944"/>
      <c r="Z12" s="942" t="s">
        <v>333</v>
      </c>
      <c r="AA12" s="943"/>
      <c r="AB12" s="944"/>
      <c r="AC12" s="914"/>
      <c r="AD12" s="948"/>
      <c r="AE12" s="949"/>
      <c r="AF12" s="950"/>
      <c r="AG12" s="750" t="s">
        <v>390</v>
      </c>
      <c r="AH12" s="751"/>
      <c r="AI12" s="751"/>
      <c r="AJ12" s="751"/>
      <c r="AK12" s="751"/>
      <c r="AL12" s="751"/>
      <c r="AM12" s="751"/>
      <c r="AN12" s="751"/>
      <c r="AO12" s="752"/>
      <c r="AP12" s="143"/>
      <c r="AQ12" s="750" t="s">
        <v>389</v>
      </c>
      <c r="AR12" s="751"/>
      <c r="AS12" s="751"/>
      <c r="AT12" s="751"/>
      <c r="AU12" s="752"/>
      <c r="AV12" s="750" t="s">
        <v>388</v>
      </c>
      <c r="AW12" s="751"/>
      <c r="AX12" s="751"/>
      <c r="AY12" s="751"/>
      <c r="AZ12" s="752"/>
      <c r="BA12" s="977" t="s">
        <v>436</v>
      </c>
      <c r="BB12" s="978"/>
      <c r="BC12" s="978"/>
      <c r="BD12" s="978"/>
      <c r="BE12" s="978"/>
      <c r="BF12" s="978"/>
      <c r="BG12" s="978"/>
      <c r="BH12" s="978"/>
      <c r="BI12" s="978"/>
      <c r="BJ12" s="979"/>
    </row>
    <row r="13" spans="1:62" ht="81.75" customHeight="1">
      <c r="A13" s="917"/>
      <c r="B13" s="940"/>
      <c r="C13" s="982" t="s">
        <v>334</v>
      </c>
      <c r="D13" s="982" t="s">
        <v>335</v>
      </c>
      <c r="E13" s="982" t="s">
        <v>336</v>
      </c>
      <c r="F13" s="982" t="s">
        <v>334</v>
      </c>
      <c r="G13" s="982" t="s">
        <v>335</v>
      </c>
      <c r="H13" s="982" t="s">
        <v>336</v>
      </c>
      <c r="I13" s="913" t="s">
        <v>337</v>
      </c>
      <c r="J13" s="982" t="s">
        <v>334</v>
      </c>
      <c r="K13" s="967" t="s">
        <v>338</v>
      </c>
      <c r="L13" s="982" t="s">
        <v>336</v>
      </c>
      <c r="M13" s="982" t="s">
        <v>334</v>
      </c>
      <c r="N13" s="967" t="s">
        <v>338</v>
      </c>
      <c r="O13" s="982" t="s">
        <v>336</v>
      </c>
      <c r="P13" s="913" t="s">
        <v>337</v>
      </c>
      <c r="Q13" s="982" t="s">
        <v>334</v>
      </c>
      <c r="R13" s="967" t="s">
        <v>338</v>
      </c>
      <c r="S13" s="913" t="s">
        <v>336</v>
      </c>
      <c r="T13" s="982" t="s">
        <v>334</v>
      </c>
      <c r="U13" s="967" t="s">
        <v>338</v>
      </c>
      <c r="V13" s="913" t="s">
        <v>336</v>
      </c>
      <c r="W13" s="982" t="s">
        <v>334</v>
      </c>
      <c r="X13" s="982" t="s">
        <v>335</v>
      </c>
      <c r="Y13" s="982" t="s">
        <v>336</v>
      </c>
      <c r="Z13" s="982" t="s">
        <v>334</v>
      </c>
      <c r="AA13" s="967" t="s">
        <v>338</v>
      </c>
      <c r="AB13" s="982" t="s">
        <v>336</v>
      </c>
      <c r="AC13" s="914"/>
      <c r="AD13" s="980" t="s">
        <v>339</v>
      </c>
      <c r="AE13" s="980" t="s">
        <v>294</v>
      </c>
      <c r="AF13" s="980" t="s">
        <v>295</v>
      </c>
      <c r="AG13" s="1008" t="s">
        <v>440</v>
      </c>
      <c r="AH13" s="1009"/>
      <c r="AI13" s="750" t="s">
        <v>501</v>
      </c>
      <c r="AJ13" s="752"/>
      <c r="AK13" s="750" t="s">
        <v>502</v>
      </c>
      <c r="AL13" s="752"/>
      <c r="AM13" s="750" t="s">
        <v>6</v>
      </c>
      <c r="AN13" s="752"/>
      <c r="AO13" s="750" t="s">
        <v>480</v>
      </c>
      <c r="AP13" s="752"/>
      <c r="AQ13" s="916" t="s">
        <v>440</v>
      </c>
      <c r="AR13" s="916" t="s">
        <v>501</v>
      </c>
      <c r="AS13" s="916" t="s">
        <v>502</v>
      </c>
      <c r="AT13" s="916" t="s">
        <v>6</v>
      </c>
      <c r="AU13" s="916" t="s">
        <v>480</v>
      </c>
      <c r="AV13" s="916" t="s">
        <v>440</v>
      </c>
      <c r="AW13" s="916" t="s">
        <v>501</v>
      </c>
      <c r="AX13" s="916" t="s">
        <v>502</v>
      </c>
      <c r="AY13" s="916" t="s">
        <v>6</v>
      </c>
      <c r="AZ13" s="916" t="s">
        <v>480</v>
      </c>
      <c r="BA13" s="976" t="s">
        <v>119</v>
      </c>
      <c r="BB13" s="976"/>
      <c r="BC13" s="976"/>
      <c r="BD13" s="976"/>
      <c r="BE13" s="976"/>
      <c r="BF13" s="976" t="s">
        <v>1</v>
      </c>
      <c r="BG13" s="976"/>
      <c r="BH13" s="976"/>
      <c r="BI13" s="976"/>
      <c r="BJ13" s="976"/>
    </row>
    <row r="14" spans="1:62" ht="18" customHeight="1">
      <c r="A14" s="917"/>
      <c r="B14" s="940"/>
      <c r="C14" s="982"/>
      <c r="D14" s="982"/>
      <c r="E14" s="982"/>
      <c r="F14" s="982"/>
      <c r="G14" s="982"/>
      <c r="H14" s="982"/>
      <c r="I14" s="914"/>
      <c r="J14" s="982"/>
      <c r="K14" s="986"/>
      <c r="L14" s="982"/>
      <c r="M14" s="982"/>
      <c r="N14" s="986"/>
      <c r="O14" s="982"/>
      <c r="P14" s="914"/>
      <c r="Q14" s="982"/>
      <c r="R14" s="986"/>
      <c r="S14" s="914"/>
      <c r="T14" s="982"/>
      <c r="U14" s="986"/>
      <c r="V14" s="914"/>
      <c r="W14" s="982"/>
      <c r="X14" s="982"/>
      <c r="Y14" s="982"/>
      <c r="Z14" s="982"/>
      <c r="AA14" s="986"/>
      <c r="AB14" s="982"/>
      <c r="AC14" s="914"/>
      <c r="AD14" s="980"/>
      <c r="AE14" s="980"/>
      <c r="AF14" s="980"/>
      <c r="AG14" s="916" t="s">
        <v>437</v>
      </c>
      <c r="AH14" s="916" t="s">
        <v>438</v>
      </c>
      <c r="AI14" s="976" t="s">
        <v>322</v>
      </c>
      <c r="AJ14" s="976" t="s">
        <v>321</v>
      </c>
      <c r="AK14" s="976" t="s">
        <v>322</v>
      </c>
      <c r="AL14" s="976" t="s">
        <v>321</v>
      </c>
      <c r="AM14" s="976" t="s">
        <v>322</v>
      </c>
      <c r="AN14" s="976" t="s">
        <v>321</v>
      </c>
      <c r="AO14" s="976" t="s">
        <v>322</v>
      </c>
      <c r="AP14" s="976" t="s">
        <v>321</v>
      </c>
      <c r="AQ14" s="917"/>
      <c r="AR14" s="917"/>
      <c r="AS14" s="917"/>
      <c r="AT14" s="917"/>
      <c r="AU14" s="917"/>
      <c r="AV14" s="917"/>
      <c r="AW14" s="917"/>
      <c r="AX14" s="917"/>
      <c r="AY14" s="917"/>
      <c r="AZ14" s="917"/>
      <c r="BA14" s="973" t="s">
        <v>440</v>
      </c>
      <c r="BB14" s="916" t="s">
        <v>501</v>
      </c>
      <c r="BC14" s="916" t="s">
        <v>502</v>
      </c>
      <c r="BD14" s="916" t="s">
        <v>6</v>
      </c>
      <c r="BE14" s="916" t="s">
        <v>480</v>
      </c>
      <c r="BF14" s="973" t="s">
        <v>440</v>
      </c>
      <c r="BG14" s="916" t="s">
        <v>501</v>
      </c>
      <c r="BH14" s="916" t="s">
        <v>502</v>
      </c>
      <c r="BI14" s="916" t="s">
        <v>6</v>
      </c>
      <c r="BJ14" s="916" t="s">
        <v>480</v>
      </c>
    </row>
    <row r="15" spans="1:62" ht="78" customHeight="1">
      <c r="A15" s="917"/>
      <c r="B15" s="940"/>
      <c r="C15" s="982"/>
      <c r="D15" s="982"/>
      <c r="E15" s="982"/>
      <c r="F15" s="982"/>
      <c r="G15" s="982"/>
      <c r="H15" s="982"/>
      <c r="I15" s="914"/>
      <c r="J15" s="982"/>
      <c r="K15" s="986"/>
      <c r="L15" s="982"/>
      <c r="M15" s="982"/>
      <c r="N15" s="986"/>
      <c r="O15" s="982"/>
      <c r="P15" s="914"/>
      <c r="Q15" s="982"/>
      <c r="R15" s="986"/>
      <c r="S15" s="914"/>
      <c r="T15" s="982"/>
      <c r="U15" s="986"/>
      <c r="V15" s="914"/>
      <c r="W15" s="982"/>
      <c r="X15" s="982"/>
      <c r="Y15" s="982"/>
      <c r="Z15" s="982"/>
      <c r="AA15" s="986"/>
      <c r="AB15" s="982"/>
      <c r="AC15" s="914"/>
      <c r="AD15" s="980"/>
      <c r="AE15" s="980"/>
      <c r="AF15" s="980"/>
      <c r="AG15" s="917"/>
      <c r="AH15" s="917"/>
      <c r="AI15" s="976"/>
      <c r="AJ15" s="976"/>
      <c r="AK15" s="976"/>
      <c r="AL15" s="976"/>
      <c r="AM15" s="976"/>
      <c r="AN15" s="976"/>
      <c r="AO15" s="976"/>
      <c r="AP15" s="976"/>
      <c r="AQ15" s="917"/>
      <c r="AR15" s="917"/>
      <c r="AS15" s="917"/>
      <c r="AT15" s="917"/>
      <c r="AU15" s="917"/>
      <c r="AV15" s="917"/>
      <c r="AW15" s="917"/>
      <c r="AX15" s="917"/>
      <c r="AY15" s="917"/>
      <c r="AZ15" s="917"/>
      <c r="BA15" s="974"/>
      <c r="BB15" s="917"/>
      <c r="BC15" s="917"/>
      <c r="BD15" s="917"/>
      <c r="BE15" s="917"/>
      <c r="BF15" s="974"/>
      <c r="BG15" s="917"/>
      <c r="BH15" s="917"/>
      <c r="BI15" s="917"/>
      <c r="BJ15" s="917"/>
    </row>
    <row r="16" spans="1:62" ht="18" hidden="1" customHeight="1">
      <c r="A16" s="917"/>
      <c r="B16" s="940"/>
      <c r="C16" s="982"/>
      <c r="D16" s="982"/>
      <c r="E16" s="982"/>
      <c r="F16" s="982"/>
      <c r="G16" s="982"/>
      <c r="H16" s="982"/>
      <c r="I16" s="914"/>
      <c r="J16" s="982"/>
      <c r="K16" s="986"/>
      <c r="L16" s="982"/>
      <c r="M16" s="982"/>
      <c r="N16" s="986"/>
      <c r="O16" s="982"/>
      <c r="P16" s="914"/>
      <c r="Q16" s="982"/>
      <c r="R16" s="986"/>
      <c r="S16" s="914"/>
      <c r="T16" s="982"/>
      <c r="U16" s="986"/>
      <c r="V16" s="914"/>
      <c r="W16" s="982"/>
      <c r="X16" s="982"/>
      <c r="Y16" s="982"/>
      <c r="Z16" s="982"/>
      <c r="AA16" s="986"/>
      <c r="AB16" s="982"/>
      <c r="AC16" s="914"/>
      <c r="AD16" s="980"/>
      <c r="AE16" s="980"/>
      <c r="AF16" s="980"/>
      <c r="AG16" s="917"/>
      <c r="AH16" s="917"/>
      <c r="AI16" s="976"/>
      <c r="AJ16" s="976"/>
      <c r="AK16" s="976"/>
      <c r="AL16" s="976"/>
      <c r="AM16" s="976"/>
      <c r="AN16" s="976"/>
      <c r="AO16" s="976"/>
      <c r="AP16" s="976"/>
      <c r="AQ16" s="917"/>
      <c r="AR16" s="917"/>
      <c r="AS16" s="917"/>
      <c r="AT16" s="917"/>
      <c r="AU16" s="917"/>
      <c r="AV16" s="917"/>
      <c r="AW16" s="917"/>
      <c r="AX16" s="917"/>
      <c r="AY16" s="917"/>
      <c r="AZ16" s="917"/>
      <c r="BA16" s="974"/>
      <c r="BB16" s="917"/>
      <c r="BC16" s="917"/>
      <c r="BD16" s="917"/>
      <c r="BE16" s="917"/>
      <c r="BF16" s="974"/>
      <c r="BG16" s="917"/>
      <c r="BH16" s="917"/>
      <c r="BI16" s="917"/>
      <c r="BJ16" s="917"/>
    </row>
    <row r="17" spans="1:62" ht="18" hidden="1" customHeight="1">
      <c r="A17" s="917"/>
      <c r="B17" s="940"/>
      <c r="C17" s="982"/>
      <c r="D17" s="982"/>
      <c r="E17" s="982"/>
      <c r="F17" s="982"/>
      <c r="G17" s="982"/>
      <c r="H17" s="982"/>
      <c r="I17" s="914"/>
      <c r="J17" s="982"/>
      <c r="K17" s="986"/>
      <c r="L17" s="982"/>
      <c r="M17" s="982"/>
      <c r="N17" s="986"/>
      <c r="O17" s="982"/>
      <c r="P17" s="914"/>
      <c r="Q17" s="982"/>
      <c r="R17" s="986"/>
      <c r="S17" s="914"/>
      <c r="T17" s="982"/>
      <c r="U17" s="986"/>
      <c r="V17" s="914"/>
      <c r="W17" s="982"/>
      <c r="X17" s="982"/>
      <c r="Y17" s="982"/>
      <c r="Z17" s="982"/>
      <c r="AA17" s="986"/>
      <c r="AB17" s="982"/>
      <c r="AC17" s="914"/>
      <c r="AD17" s="980"/>
      <c r="AE17" s="980"/>
      <c r="AF17" s="980"/>
      <c r="AG17" s="917"/>
      <c r="AH17" s="917"/>
      <c r="AI17" s="976"/>
      <c r="AJ17" s="976"/>
      <c r="AK17" s="976"/>
      <c r="AL17" s="976"/>
      <c r="AM17" s="976"/>
      <c r="AN17" s="976"/>
      <c r="AO17" s="976"/>
      <c r="AP17" s="976"/>
      <c r="AQ17" s="917"/>
      <c r="AR17" s="917"/>
      <c r="AS17" s="917"/>
      <c r="AT17" s="917"/>
      <c r="AU17" s="917"/>
      <c r="AV17" s="917"/>
      <c r="AW17" s="917"/>
      <c r="AX17" s="917"/>
      <c r="AY17" s="917"/>
      <c r="AZ17" s="917"/>
      <c r="BA17" s="974"/>
      <c r="BB17" s="917"/>
      <c r="BC17" s="917"/>
      <c r="BD17" s="917"/>
      <c r="BE17" s="917"/>
      <c r="BF17" s="974"/>
      <c r="BG17" s="917"/>
      <c r="BH17" s="917"/>
      <c r="BI17" s="917"/>
      <c r="BJ17" s="917"/>
    </row>
    <row r="18" spans="1:62" ht="18" hidden="1" customHeight="1">
      <c r="A18" s="918"/>
      <c r="B18" s="941"/>
      <c r="C18" s="982"/>
      <c r="D18" s="982"/>
      <c r="E18" s="982"/>
      <c r="F18" s="982"/>
      <c r="G18" s="982"/>
      <c r="H18" s="982"/>
      <c r="I18" s="915"/>
      <c r="J18" s="982"/>
      <c r="K18" s="970"/>
      <c r="L18" s="982"/>
      <c r="M18" s="982"/>
      <c r="N18" s="970"/>
      <c r="O18" s="982"/>
      <c r="P18" s="915"/>
      <c r="Q18" s="982"/>
      <c r="R18" s="970"/>
      <c r="S18" s="915"/>
      <c r="T18" s="982"/>
      <c r="U18" s="970"/>
      <c r="V18" s="915"/>
      <c r="W18" s="982"/>
      <c r="X18" s="982"/>
      <c r="Y18" s="982"/>
      <c r="Z18" s="982"/>
      <c r="AA18" s="970"/>
      <c r="AB18" s="982"/>
      <c r="AC18" s="915"/>
      <c r="AD18" s="980"/>
      <c r="AE18" s="980"/>
      <c r="AF18" s="980"/>
      <c r="AG18" s="918"/>
      <c r="AH18" s="918"/>
      <c r="AI18" s="976"/>
      <c r="AJ18" s="976"/>
      <c r="AK18" s="976"/>
      <c r="AL18" s="976"/>
      <c r="AM18" s="976"/>
      <c r="AN18" s="976"/>
      <c r="AO18" s="976"/>
      <c r="AP18" s="976"/>
      <c r="AQ18" s="918"/>
      <c r="AR18" s="918"/>
      <c r="AS18" s="918"/>
      <c r="AT18" s="918"/>
      <c r="AU18" s="918"/>
      <c r="AV18" s="918"/>
      <c r="AW18" s="918"/>
      <c r="AX18" s="918"/>
      <c r="AY18" s="918"/>
      <c r="AZ18" s="918"/>
      <c r="BA18" s="975"/>
      <c r="BB18" s="918"/>
      <c r="BC18" s="918"/>
      <c r="BD18" s="918"/>
      <c r="BE18" s="918"/>
      <c r="BF18" s="975"/>
      <c r="BG18" s="918"/>
      <c r="BH18" s="918"/>
      <c r="BI18" s="918"/>
      <c r="BJ18" s="918"/>
    </row>
    <row r="19" spans="1:62" ht="18" customHeight="1">
      <c r="A19" s="127">
        <v>1</v>
      </c>
      <c r="B19" s="9" t="s">
        <v>233</v>
      </c>
      <c r="C19" s="36">
        <v>3</v>
      </c>
      <c r="D19" s="36">
        <v>4</v>
      </c>
      <c r="E19" s="36">
        <v>5</v>
      </c>
      <c r="F19" s="36">
        <v>6</v>
      </c>
      <c r="G19" s="36">
        <v>7</v>
      </c>
      <c r="H19" s="36">
        <v>8</v>
      </c>
      <c r="I19" s="36">
        <v>9</v>
      </c>
      <c r="J19" s="36">
        <v>10</v>
      </c>
      <c r="K19" s="36">
        <v>11</v>
      </c>
      <c r="L19" s="36">
        <v>12</v>
      </c>
      <c r="M19" s="36">
        <v>13</v>
      </c>
      <c r="N19" s="36">
        <v>14</v>
      </c>
      <c r="O19" s="36">
        <v>15</v>
      </c>
      <c r="P19" s="36">
        <v>16</v>
      </c>
      <c r="Q19" s="36">
        <v>17</v>
      </c>
      <c r="R19" s="36">
        <v>18</v>
      </c>
      <c r="S19" s="36">
        <v>19</v>
      </c>
      <c r="T19" s="36">
        <v>20</v>
      </c>
      <c r="U19" s="36">
        <v>21</v>
      </c>
      <c r="V19" s="36">
        <v>22</v>
      </c>
      <c r="W19" s="188">
        <v>23</v>
      </c>
      <c r="X19" s="36">
        <v>24</v>
      </c>
      <c r="Y19" s="36">
        <v>25</v>
      </c>
      <c r="Z19" s="36">
        <v>26</v>
      </c>
      <c r="AA19" s="36">
        <v>27</v>
      </c>
      <c r="AB19" s="36">
        <v>28</v>
      </c>
      <c r="AC19" s="36">
        <v>29</v>
      </c>
      <c r="AD19" s="36">
        <v>30</v>
      </c>
      <c r="AE19" s="7"/>
      <c r="AF19" s="7"/>
      <c r="AG19" s="144">
        <v>35</v>
      </c>
      <c r="AH19" s="144"/>
      <c r="AI19" s="144"/>
      <c r="AJ19" s="144"/>
      <c r="AK19" s="144"/>
      <c r="AL19" s="144"/>
      <c r="AM19" s="144"/>
      <c r="AN19" s="144"/>
      <c r="AO19" s="144"/>
      <c r="AP19" s="144"/>
      <c r="AQ19" s="144">
        <v>36</v>
      </c>
      <c r="AR19" s="144"/>
      <c r="AS19" s="144"/>
      <c r="AT19" s="144"/>
      <c r="AU19" s="144"/>
      <c r="AV19" s="144"/>
      <c r="AW19" s="144"/>
      <c r="AX19" s="144"/>
      <c r="AY19" s="144"/>
      <c r="AZ19" s="144"/>
      <c r="BA19" s="144"/>
      <c r="BB19" s="144"/>
      <c r="BC19" s="144"/>
      <c r="BD19" s="144"/>
      <c r="BE19" s="144"/>
      <c r="BF19" s="680"/>
      <c r="BG19" s="680"/>
      <c r="BH19" s="680"/>
      <c r="BI19" s="680"/>
      <c r="BJ19" s="680"/>
    </row>
    <row r="20" spans="1:62" ht="48">
      <c r="A20" s="110" t="s">
        <v>382</v>
      </c>
      <c r="B20" s="10">
        <v>6500</v>
      </c>
      <c r="C20" s="8" t="s">
        <v>234</v>
      </c>
      <c r="D20" s="8" t="s">
        <v>234</v>
      </c>
      <c r="E20" s="8" t="s">
        <v>234</v>
      </c>
      <c r="F20" s="8" t="s">
        <v>234</v>
      </c>
      <c r="G20" s="8" t="s">
        <v>234</v>
      </c>
      <c r="H20" s="8" t="s">
        <v>234</v>
      </c>
      <c r="I20" s="8" t="s">
        <v>234</v>
      </c>
      <c r="J20" s="8" t="s">
        <v>234</v>
      </c>
      <c r="K20" s="8" t="s">
        <v>234</v>
      </c>
      <c r="L20" s="8" t="s">
        <v>234</v>
      </c>
      <c r="M20" s="8" t="s">
        <v>234</v>
      </c>
      <c r="N20" s="8" t="s">
        <v>234</v>
      </c>
      <c r="O20" s="8" t="s">
        <v>234</v>
      </c>
      <c r="P20" s="8" t="s">
        <v>234</v>
      </c>
      <c r="Q20" s="11" t="s">
        <v>234</v>
      </c>
      <c r="R20" s="11" t="s">
        <v>234</v>
      </c>
      <c r="S20" s="11" t="s">
        <v>234</v>
      </c>
      <c r="T20" s="11" t="s">
        <v>234</v>
      </c>
      <c r="U20" s="11" t="s">
        <v>234</v>
      </c>
      <c r="V20" s="11" t="s">
        <v>234</v>
      </c>
      <c r="W20" s="11" t="s">
        <v>234</v>
      </c>
      <c r="X20" s="8" t="s">
        <v>234</v>
      </c>
      <c r="Y20" s="8" t="s">
        <v>234</v>
      </c>
      <c r="Z20" s="8" t="s">
        <v>234</v>
      </c>
      <c r="AA20" s="8" t="s">
        <v>234</v>
      </c>
      <c r="AB20" s="8" t="s">
        <v>234</v>
      </c>
      <c r="AC20" s="8" t="s">
        <v>234</v>
      </c>
      <c r="AD20" s="8" t="s">
        <v>234</v>
      </c>
      <c r="AE20" s="8"/>
      <c r="AF20" s="8"/>
      <c r="AG20" s="147">
        <f t="shared" ref="AG20:AZ20" si="0">AG21+AG100+AG118+AG133+AG148+AG158</f>
        <v>8536.1999999999989</v>
      </c>
      <c r="AH20" s="147">
        <f t="shared" si="0"/>
        <v>7342.8999999999987</v>
      </c>
      <c r="AI20" s="147">
        <f t="shared" si="0"/>
        <v>2089.6999999999998</v>
      </c>
      <c r="AJ20" s="147"/>
      <c r="AK20" s="147">
        <f t="shared" si="0"/>
        <v>3937</v>
      </c>
      <c r="AL20" s="147">
        <f t="shared" si="0"/>
        <v>3105.1</v>
      </c>
      <c r="AM20" s="147">
        <f t="shared" si="0"/>
        <v>0</v>
      </c>
      <c r="AN20" s="147"/>
      <c r="AO20" s="147">
        <f t="shared" si="0"/>
        <v>2509.5</v>
      </c>
      <c r="AP20" s="147">
        <f t="shared" si="0"/>
        <v>2148.1</v>
      </c>
      <c r="AQ20" s="166">
        <f t="shared" si="0"/>
        <v>2162.4</v>
      </c>
      <c r="AR20" s="147">
        <f t="shared" si="0"/>
        <v>103.6</v>
      </c>
      <c r="AS20" s="147">
        <f t="shared" si="0"/>
        <v>340</v>
      </c>
      <c r="AT20" s="147">
        <f t="shared" si="0"/>
        <v>0</v>
      </c>
      <c r="AU20" s="147">
        <f t="shared" si="0"/>
        <v>1718.8</v>
      </c>
      <c r="AV20" s="147">
        <f t="shared" si="0"/>
        <v>1952.5</v>
      </c>
      <c r="AW20" s="147">
        <f t="shared" si="0"/>
        <v>105.7</v>
      </c>
      <c r="AX20" s="147">
        <f t="shared" si="0"/>
        <v>496.40000000000003</v>
      </c>
      <c r="AY20" s="147">
        <f t="shared" si="0"/>
        <v>0</v>
      </c>
      <c r="AZ20" s="147">
        <f t="shared" si="0"/>
        <v>1350.3999999999999</v>
      </c>
      <c r="BA20" s="147">
        <f t="shared" ref="BA20:BJ20" si="1">BA21+BA100+BA118+BA133+BA148+BA158</f>
        <v>1968.7999999999997</v>
      </c>
      <c r="BB20" s="147">
        <f t="shared" si="1"/>
        <v>110.60000000000001</v>
      </c>
      <c r="BC20" s="147">
        <f t="shared" si="1"/>
        <v>496.40000000000003</v>
      </c>
      <c r="BD20" s="147">
        <f t="shared" si="1"/>
        <v>0</v>
      </c>
      <c r="BE20" s="147">
        <f t="shared" si="1"/>
        <v>1361.8</v>
      </c>
      <c r="BF20" s="147">
        <f t="shared" si="1"/>
        <v>1968.7999999999997</v>
      </c>
      <c r="BG20" s="147">
        <f t="shared" si="1"/>
        <v>110.60000000000001</v>
      </c>
      <c r="BH20" s="147">
        <f t="shared" si="1"/>
        <v>496.40000000000003</v>
      </c>
      <c r="BI20" s="147">
        <f t="shared" si="1"/>
        <v>0</v>
      </c>
      <c r="BJ20" s="147">
        <f t="shared" si="1"/>
        <v>1361.8</v>
      </c>
    </row>
    <row r="21" spans="1:62" ht="72">
      <c r="A21" s="111" t="s">
        <v>236</v>
      </c>
      <c r="B21" s="10">
        <v>6501</v>
      </c>
      <c r="C21" s="13" t="s">
        <v>234</v>
      </c>
      <c r="D21" s="8" t="s">
        <v>234</v>
      </c>
      <c r="E21" s="8" t="s">
        <v>234</v>
      </c>
      <c r="F21" s="8" t="s">
        <v>234</v>
      </c>
      <c r="G21" s="8" t="s">
        <v>234</v>
      </c>
      <c r="H21" s="8" t="s">
        <v>234</v>
      </c>
      <c r="I21" s="8" t="s">
        <v>234</v>
      </c>
      <c r="J21" s="8" t="s">
        <v>234</v>
      </c>
      <c r="K21" s="8" t="s">
        <v>234</v>
      </c>
      <c r="L21" s="8" t="s">
        <v>234</v>
      </c>
      <c r="M21" s="8" t="s">
        <v>234</v>
      </c>
      <c r="N21" s="8" t="s">
        <v>234</v>
      </c>
      <c r="O21" s="8" t="s">
        <v>234</v>
      </c>
      <c r="P21" s="8" t="s">
        <v>234</v>
      </c>
      <c r="Q21" s="11" t="s">
        <v>234</v>
      </c>
      <c r="R21" s="11" t="s">
        <v>234</v>
      </c>
      <c r="S21" s="11" t="s">
        <v>234</v>
      </c>
      <c r="T21" s="11" t="s">
        <v>234</v>
      </c>
      <c r="U21" s="11" t="s">
        <v>234</v>
      </c>
      <c r="V21" s="11" t="s">
        <v>234</v>
      </c>
      <c r="W21" s="11" t="s">
        <v>234</v>
      </c>
      <c r="X21" s="8" t="s">
        <v>234</v>
      </c>
      <c r="Y21" s="8" t="s">
        <v>234</v>
      </c>
      <c r="Z21" s="8" t="s">
        <v>234</v>
      </c>
      <c r="AA21" s="8" t="s">
        <v>234</v>
      </c>
      <c r="AB21" s="8" t="s">
        <v>234</v>
      </c>
      <c r="AC21" s="8" t="s">
        <v>234</v>
      </c>
      <c r="AD21" s="8" t="s">
        <v>234</v>
      </c>
      <c r="AE21" s="8"/>
      <c r="AF21" s="8"/>
      <c r="AG21" s="146">
        <f t="shared" ref="AG21:AU21" si="2">AG22+AG61</f>
        <v>7274.6999999999989</v>
      </c>
      <c r="AH21" s="146">
        <f t="shared" si="2"/>
        <v>6126.5999999999995</v>
      </c>
      <c r="AI21" s="146">
        <f t="shared" si="2"/>
        <v>1991.5</v>
      </c>
      <c r="AJ21" s="146"/>
      <c r="AK21" s="146">
        <f t="shared" si="2"/>
        <v>3937</v>
      </c>
      <c r="AL21" s="146">
        <f t="shared" si="2"/>
        <v>3105.1</v>
      </c>
      <c r="AM21" s="146">
        <f t="shared" si="2"/>
        <v>0</v>
      </c>
      <c r="AN21" s="146"/>
      <c r="AO21" s="146">
        <f t="shared" si="2"/>
        <v>1346.1999999999998</v>
      </c>
      <c r="AP21" s="146">
        <f t="shared" si="2"/>
        <v>1030</v>
      </c>
      <c r="AQ21" s="148">
        <f t="shared" si="2"/>
        <v>909.6</v>
      </c>
      <c r="AR21" s="148">
        <f t="shared" si="2"/>
        <v>0</v>
      </c>
      <c r="AS21" s="148">
        <f t="shared" si="2"/>
        <v>340</v>
      </c>
      <c r="AT21" s="148">
        <f t="shared" si="2"/>
        <v>0</v>
      </c>
      <c r="AU21" s="148">
        <f t="shared" si="2"/>
        <v>569.6</v>
      </c>
      <c r="AV21" s="145">
        <f t="shared" ref="AV21:BE21" si="3">AV22+AV61</f>
        <v>798.90000000000009</v>
      </c>
      <c r="AW21" s="145">
        <f t="shared" si="3"/>
        <v>0</v>
      </c>
      <c r="AX21" s="145">
        <f t="shared" si="3"/>
        <v>496.40000000000003</v>
      </c>
      <c r="AY21" s="145">
        <f t="shared" si="3"/>
        <v>0</v>
      </c>
      <c r="AZ21" s="145">
        <f t="shared" si="3"/>
        <v>302.5</v>
      </c>
      <c r="BA21" s="148">
        <f t="shared" si="3"/>
        <v>848.1</v>
      </c>
      <c r="BB21" s="148">
        <f t="shared" si="3"/>
        <v>0</v>
      </c>
      <c r="BC21" s="148">
        <f t="shared" si="3"/>
        <v>496.40000000000003</v>
      </c>
      <c r="BD21" s="148">
        <f t="shared" si="3"/>
        <v>0</v>
      </c>
      <c r="BE21" s="148">
        <f t="shared" si="3"/>
        <v>351.7</v>
      </c>
      <c r="BF21" s="148">
        <f>BF22+BF61</f>
        <v>848.1</v>
      </c>
      <c r="BG21" s="148">
        <f>BG22+BG61</f>
        <v>0</v>
      </c>
      <c r="BH21" s="148">
        <f>BH22+BH61</f>
        <v>496.40000000000003</v>
      </c>
      <c r="BI21" s="148">
        <f>BI22+BI61</f>
        <v>0</v>
      </c>
      <c r="BJ21" s="148">
        <f>BJ22+BJ61</f>
        <v>351.7</v>
      </c>
    </row>
    <row r="22" spans="1:62" ht="60">
      <c r="A22" s="111" t="s">
        <v>476</v>
      </c>
      <c r="B22" s="14">
        <v>6502</v>
      </c>
      <c r="C22" s="13" t="s">
        <v>234</v>
      </c>
      <c r="D22" s="8" t="s">
        <v>234</v>
      </c>
      <c r="E22" s="8" t="s">
        <v>234</v>
      </c>
      <c r="F22" s="8" t="s">
        <v>234</v>
      </c>
      <c r="G22" s="8" t="s">
        <v>234</v>
      </c>
      <c r="H22" s="8" t="s">
        <v>234</v>
      </c>
      <c r="I22" s="8" t="s">
        <v>234</v>
      </c>
      <c r="J22" s="8" t="s">
        <v>234</v>
      </c>
      <c r="K22" s="8" t="s">
        <v>234</v>
      </c>
      <c r="L22" s="8" t="s">
        <v>234</v>
      </c>
      <c r="M22" s="8" t="s">
        <v>234</v>
      </c>
      <c r="N22" s="8" t="s">
        <v>234</v>
      </c>
      <c r="O22" s="8" t="s">
        <v>234</v>
      </c>
      <c r="P22" s="8" t="s">
        <v>234</v>
      </c>
      <c r="Q22" s="11" t="s">
        <v>234</v>
      </c>
      <c r="R22" s="11" t="s">
        <v>234</v>
      </c>
      <c r="S22" s="11" t="s">
        <v>234</v>
      </c>
      <c r="T22" s="11" t="s">
        <v>234</v>
      </c>
      <c r="U22" s="11" t="s">
        <v>234</v>
      </c>
      <c r="V22" s="11" t="s">
        <v>234</v>
      </c>
      <c r="W22" s="11" t="s">
        <v>234</v>
      </c>
      <c r="X22" s="8" t="s">
        <v>234</v>
      </c>
      <c r="Y22" s="8" t="s">
        <v>234</v>
      </c>
      <c r="Z22" s="8" t="s">
        <v>234</v>
      </c>
      <c r="AA22" s="8" t="s">
        <v>234</v>
      </c>
      <c r="AB22" s="8" t="s">
        <v>234</v>
      </c>
      <c r="AC22" s="8" t="s">
        <v>234</v>
      </c>
      <c r="AD22" s="8" t="s">
        <v>234</v>
      </c>
      <c r="AE22" s="8"/>
      <c r="AF22" s="8"/>
      <c r="AG22" s="146">
        <f t="shared" ref="AG22:AZ22" si="4">AG25+AG30+AG33+AG48+AG50+AG58+AG59+AG60+AG26+AG27</f>
        <v>5595.1999999999989</v>
      </c>
      <c r="AH22" s="146">
        <f t="shared" si="4"/>
        <v>5554.4</v>
      </c>
      <c r="AI22" s="146">
        <f t="shared" si="4"/>
        <v>1991.5</v>
      </c>
      <c r="AJ22" s="146"/>
      <c r="AK22" s="146">
        <f>AK25+AK30+AK33+AK48+AK50+AK58+AK59+AK60+AK26+AK27</f>
        <v>2729.1</v>
      </c>
      <c r="AL22" s="146">
        <f>AL25+AL30+AL33+AL48+AL50+AL58+AL59+AL60+AL26+AL27</f>
        <v>2729.1</v>
      </c>
      <c r="AM22" s="146">
        <f t="shared" si="4"/>
        <v>0</v>
      </c>
      <c r="AN22" s="146"/>
      <c r="AO22" s="146">
        <f>AO25+AO30+AO33+AO48+AO50+AO58+AO59+AO60+AO26+AO27</f>
        <v>874.59999999999991</v>
      </c>
      <c r="AP22" s="146">
        <f>AP25+AP30+AP33+AP48+AP50+AP58+AP59+AP60+AP26+AP27</f>
        <v>833.8</v>
      </c>
      <c r="AQ22" s="146">
        <f>AQ25+AQ30+AQ33+AQ48+AQ50+AQ58+AQ59+AQ60+AQ26+AQ27</f>
        <v>293</v>
      </c>
      <c r="AR22" s="146">
        <f t="shared" si="4"/>
        <v>0</v>
      </c>
      <c r="AS22" s="146">
        <f t="shared" si="4"/>
        <v>0</v>
      </c>
      <c r="AT22" s="146">
        <f t="shared" si="4"/>
        <v>0</v>
      </c>
      <c r="AU22" s="146">
        <f t="shared" si="4"/>
        <v>293</v>
      </c>
      <c r="AV22" s="145">
        <f t="shared" si="4"/>
        <v>0</v>
      </c>
      <c r="AW22" s="145">
        <f t="shared" si="4"/>
        <v>0</v>
      </c>
      <c r="AX22" s="145">
        <f t="shared" si="4"/>
        <v>0</v>
      </c>
      <c r="AY22" s="145">
        <f t="shared" si="4"/>
        <v>0</v>
      </c>
      <c r="AZ22" s="145">
        <f t="shared" si="4"/>
        <v>0</v>
      </c>
      <c r="BA22" s="146">
        <f t="shared" ref="BA22:BJ22" si="5">BA25+BA30+BA33+BA48+BA50+BA58+BA59+BA60+BA26+BA27</f>
        <v>0</v>
      </c>
      <c r="BB22" s="146">
        <f t="shared" si="5"/>
        <v>0</v>
      </c>
      <c r="BC22" s="146">
        <f t="shared" si="5"/>
        <v>0</v>
      </c>
      <c r="BD22" s="146">
        <f t="shared" si="5"/>
        <v>0</v>
      </c>
      <c r="BE22" s="146">
        <f t="shared" si="5"/>
        <v>0</v>
      </c>
      <c r="BF22" s="146">
        <f t="shared" si="5"/>
        <v>0</v>
      </c>
      <c r="BG22" s="146">
        <f t="shared" si="5"/>
        <v>0</v>
      </c>
      <c r="BH22" s="146">
        <f t="shared" si="5"/>
        <v>0</v>
      </c>
      <c r="BI22" s="146">
        <f t="shared" si="5"/>
        <v>0</v>
      </c>
      <c r="BJ22" s="146">
        <f t="shared" si="5"/>
        <v>0</v>
      </c>
    </row>
    <row r="23" spans="1:62" ht="15.75" hidden="1" customHeight="1">
      <c r="A23" s="112" t="s">
        <v>415</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52"/>
      <c r="AH23" s="152"/>
      <c r="AI23" s="152"/>
      <c r="AJ23" s="152"/>
      <c r="AK23" s="152"/>
      <c r="AL23" s="152"/>
      <c r="AM23" s="152"/>
      <c r="AN23" s="152"/>
      <c r="AO23" s="152"/>
      <c r="AP23" s="152"/>
      <c r="AQ23" s="151"/>
      <c r="AR23" s="151"/>
      <c r="AS23" s="151"/>
      <c r="AT23" s="151"/>
      <c r="AU23" s="151"/>
      <c r="AV23" s="658"/>
      <c r="AW23" s="658"/>
      <c r="AX23" s="658"/>
      <c r="AY23" s="658"/>
      <c r="AZ23" s="658"/>
      <c r="BA23" s="151"/>
      <c r="BB23" s="151"/>
      <c r="BC23" s="151"/>
      <c r="BD23" s="151"/>
      <c r="BE23" s="151"/>
      <c r="BF23" s="151"/>
      <c r="BG23" s="151"/>
      <c r="BH23" s="151"/>
      <c r="BI23" s="151"/>
      <c r="BJ23" s="151"/>
    </row>
    <row r="24" spans="1:62" ht="22.5" hidden="1" customHeight="1">
      <c r="A24" s="113" t="s">
        <v>416</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55"/>
      <c r="AH24" s="155"/>
      <c r="AI24" s="155"/>
      <c r="AJ24" s="155"/>
      <c r="AK24" s="155"/>
      <c r="AL24" s="155"/>
      <c r="AM24" s="155"/>
      <c r="AN24" s="155"/>
      <c r="AO24" s="155"/>
      <c r="AP24" s="155"/>
      <c r="AQ24" s="154"/>
      <c r="AR24" s="154"/>
      <c r="AS24" s="154"/>
      <c r="AT24" s="154"/>
      <c r="AU24" s="154"/>
      <c r="AV24" s="153"/>
      <c r="AW24" s="153"/>
      <c r="AX24" s="153"/>
      <c r="AY24" s="153"/>
      <c r="AZ24" s="153"/>
      <c r="BA24" s="154"/>
      <c r="BB24" s="154"/>
      <c r="BC24" s="154"/>
      <c r="BD24" s="154"/>
      <c r="BE24" s="154"/>
      <c r="BF24" s="154"/>
      <c r="BG24" s="154"/>
      <c r="BH24" s="154"/>
      <c r="BI24" s="154"/>
      <c r="BJ24" s="154"/>
    </row>
    <row r="25" spans="1:62" ht="42.75" customHeight="1">
      <c r="A25" s="904" t="s">
        <v>286</v>
      </c>
      <c r="B25" s="891">
        <v>6505</v>
      </c>
      <c r="C25" s="1002" t="s">
        <v>452</v>
      </c>
      <c r="D25" s="1018" t="s">
        <v>422</v>
      </c>
      <c r="E25" s="1010" t="s">
        <v>453</v>
      </c>
      <c r="F25" s="18"/>
      <c r="G25" s="18"/>
      <c r="H25" s="18"/>
      <c r="I25" s="18"/>
      <c r="J25" s="18"/>
      <c r="K25" s="18"/>
      <c r="L25" s="18"/>
      <c r="M25" s="1013" t="s">
        <v>372</v>
      </c>
      <c r="N25" s="19" t="s">
        <v>284</v>
      </c>
      <c r="O25" s="19" t="s">
        <v>373</v>
      </c>
      <c r="P25" s="18">
        <v>29</v>
      </c>
      <c r="Q25" s="18"/>
      <c r="R25" s="18"/>
      <c r="S25" s="18"/>
      <c r="T25" s="18"/>
      <c r="U25" s="18"/>
      <c r="V25" s="18"/>
      <c r="W25" s="1002" t="s">
        <v>357</v>
      </c>
      <c r="X25" s="1018" t="s">
        <v>238</v>
      </c>
      <c r="Y25" s="1018" t="s">
        <v>358</v>
      </c>
      <c r="Z25" s="1005" t="s">
        <v>499</v>
      </c>
      <c r="AA25" s="20" t="s">
        <v>284</v>
      </c>
      <c r="AB25" s="20" t="s">
        <v>368</v>
      </c>
      <c r="AC25" s="18"/>
      <c r="AD25" s="18" t="s">
        <v>491</v>
      </c>
      <c r="AE25" s="18"/>
      <c r="AF25" s="18"/>
      <c r="AG25" s="155">
        <f>AI25+AK25+AM25+AO25</f>
        <v>0</v>
      </c>
      <c r="AH25" s="155"/>
      <c r="AI25" s="155"/>
      <c r="AJ25" s="155"/>
      <c r="AK25" s="155"/>
      <c r="AL25" s="155"/>
      <c r="AM25" s="155"/>
      <c r="AN25" s="155"/>
      <c r="AO25" s="155"/>
      <c r="AP25" s="155"/>
      <c r="AQ25" s="154">
        <f t="shared" ref="AQ25:AQ46" si="6">AR25+AS25+AT25+AU25</f>
        <v>0</v>
      </c>
      <c r="AR25" s="154">
        <f>AR26+AR27+AR29</f>
        <v>0</v>
      </c>
      <c r="AS25" s="154">
        <f>AS26+AS27+AS29</f>
        <v>0</v>
      </c>
      <c r="AT25" s="154">
        <f>AT26+AT27+AT29</f>
        <v>0</v>
      </c>
      <c r="AU25" s="154">
        <f>AU26+AU27+AU29</f>
        <v>0</v>
      </c>
      <c r="AV25" s="153">
        <f t="shared" ref="AV25:AV32" si="7">AW25+AX25+AY25+AZ25</f>
        <v>0</v>
      </c>
      <c r="AW25" s="153">
        <f>AW26+AW27+AW29</f>
        <v>0</v>
      </c>
      <c r="AX25" s="153">
        <f>AX26+AX27+AX29</f>
        <v>0</v>
      </c>
      <c r="AY25" s="153">
        <f>AY26+AY27+AY29</f>
        <v>0</v>
      </c>
      <c r="AZ25" s="153">
        <f>AZ26+AZ27+AZ29</f>
        <v>0</v>
      </c>
      <c r="BA25" s="154">
        <f t="shared" ref="BA25:BA32" si="8">BB25+BC25+BD25+BE25</f>
        <v>0</v>
      </c>
      <c r="BB25" s="154">
        <f>BB26+BB27+BB29</f>
        <v>0</v>
      </c>
      <c r="BC25" s="154">
        <f>BC26+BC27+BC29</f>
        <v>0</v>
      </c>
      <c r="BD25" s="154">
        <f>BD26+BD27+BD29</f>
        <v>0</v>
      </c>
      <c r="BE25" s="154">
        <f>BE26+BE27+BE29</f>
        <v>0</v>
      </c>
      <c r="BF25" s="154">
        <f t="shared" ref="BF25:BF32" si="9">BG25+BH25+BI25+BJ25</f>
        <v>0</v>
      </c>
      <c r="BG25" s="154">
        <f>BG26+BG27+BG29</f>
        <v>0</v>
      </c>
      <c r="BH25" s="154">
        <f>BH26+BH27+BH29</f>
        <v>0</v>
      </c>
      <c r="BI25" s="154">
        <f>BI26+BI27+BI29</f>
        <v>0</v>
      </c>
      <c r="BJ25" s="154">
        <f>BJ26+BJ27+BJ29</f>
        <v>0</v>
      </c>
    </row>
    <row r="26" spans="1:62" ht="24.75" hidden="1" customHeight="1">
      <c r="A26" s="898"/>
      <c r="B26" s="892"/>
      <c r="C26" s="1003"/>
      <c r="D26" s="1019"/>
      <c r="E26" s="1011"/>
      <c r="F26" s="18"/>
      <c r="G26" s="18"/>
      <c r="H26" s="18"/>
      <c r="I26" s="18"/>
      <c r="J26" s="18"/>
      <c r="K26" s="18"/>
      <c r="L26" s="18"/>
      <c r="M26" s="1014"/>
      <c r="N26" s="19"/>
      <c r="O26" s="19"/>
      <c r="P26" s="18"/>
      <c r="Q26" s="18"/>
      <c r="R26" s="18"/>
      <c r="S26" s="18"/>
      <c r="T26" s="18"/>
      <c r="U26" s="18"/>
      <c r="V26" s="18"/>
      <c r="W26" s="1003"/>
      <c r="X26" s="1019"/>
      <c r="Y26" s="1019"/>
      <c r="Z26" s="1006"/>
      <c r="AA26" s="20"/>
      <c r="AB26" s="20"/>
      <c r="AC26" s="18"/>
      <c r="AD26" s="18" t="s">
        <v>485</v>
      </c>
      <c r="AE26" s="18" t="s">
        <v>355</v>
      </c>
      <c r="AF26" s="18" t="s">
        <v>246</v>
      </c>
      <c r="AG26" s="155"/>
      <c r="AH26" s="155"/>
      <c r="AI26" s="155"/>
      <c r="AJ26" s="155"/>
      <c r="AK26" s="155"/>
      <c r="AL26" s="155"/>
      <c r="AM26" s="155"/>
      <c r="AN26" s="155"/>
      <c r="AO26" s="155"/>
      <c r="AP26" s="155"/>
      <c r="AQ26" s="154">
        <f t="shared" si="6"/>
        <v>0</v>
      </c>
      <c r="AR26" s="154"/>
      <c r="AS26" s="154"/>
      <c r="AT26" s="154"/>
      <c r="AU26" s="154"/>
      <c r="AV26" s="153">
        <f t="shared" si="7"/>
        <v>0</v>
      </c>
      <c r="AW26" s="153"/>
      <c r="AX26" s="153"/>
      <c r="AY26" s="153"/>
      <c r="AZ26" s="153"/>
      <c r="BA26" s="154">
        <f t="shared" si="8"/>
        <v>0</v>
      </c>
      <c r="BB26" s="154"/>
      <c r="BC26" s="154"/>
      <c r="BD26" s="154"/>
      <c r="BE26" s="154"/>
      <c r="BF26" s="154">
        <f t="shared" si="9"/>
        <v>0</v>
      </c>
      <c r="BG26" s="154"/>
      <c r="BH26" s="154"/>
      <c r="BI26" s="154"/>
      <c r="BJ26" s="154"/>
    </row>
    <row r="27" spans="1:62" ht="22.5" hidden="1" customHeight="1">
      <c r="A27" s="898"/>
      <c r="B27" s="892"/>
      <c r="C27" s="1003"/>
      <c r="D27" s="1019"/>
      <c r="E27" s="1011"/>
      <c r="F27" s="18"/>
      <c r="G27" s="18"/>
      <c r="H27" s="18"/>
      <c r="I27" s="18"/>
      <c r="J27" s="18"/>
      <c r="K27" s="18"/>
      <c r="L27" s="18"/>
      <c r="M27" s="1014"/>
      <c r="N27" s="19"/>
      <c r="O27" s="19"/>
      <c r="P27" s="18"/>
      <c r="Q27" s="18"/>
      <c r="R27" s="18"/>
      <c r="S27" s="18"/>
      <c r="T27" s="18"/>
      <c r="U27" s="18"/>
      <c r="V27" s="18"/>
      <c r="W27" s="1003"/>
      <c r="X27" s="1019"/>
      <c r="Y27" s="1019"/>
      <c r="Z27" s="1006"/>
      <c r="AA27" s="20"/>
      <c r="AB27" s="20"/>
      <c r="AC27" s="18"/>
      <c r="AD27" s="18" t="s">
        <v>485</v>
      </c>
      <c r="AE27" s="18" t="s">
        <v>263</v>
      </c>
      <c r="AF27" s="18" t="s">
        <v>246</v>
      </c>
      <c r="AG27" s="155">
        <f t="shared" ref="AG27:AG32" si="10">AI27+AK27+AM27+AO27</f>
        <v>0</v>
      </c>
      <c r="AH27" s="155"/>
      <c r="AI27" s="155"/>
      <c r="AJ27" s="155"/>
      <c r="AK27" s="155"/>
      <c r="AL27" s="155"/>
      <c r="AM27" s="155"/>
      <c r="AN27" s="155"/>
      <c r="AO27" s="155"/>
      <c r="AP27" s="155"/>
      <c r="AQ27" s="154">
        <f t="shared" si="6"/>
        <v>0</v>
      </c>
      <c r="AR27" s="154"/>
      <c r="AS27" s="154"/>
      <c r="AT27" s="154"/>
      <c r="AU27" s="154"/>
      <c r="AV27" s="153">
        <f t="shared" si="7"/>
        <v>0</v>
      </c>
      <c r="AW27" s="153"/>
      <c r="AX27" s="153"/>
      <c r="AY27" s="153"/>
      <c r="AZ27" s="153"/>
      <c r="BA27" s="154">
        <f t="shared" si="8"/>
        <v>0</v>
      </c>
      <c r="BB27" s="154"/>
      <c r="BC27" s="154"/>
      <c r="BD27" s="154"/>
      <c r="BE27" s="154"/>
      <c r="BF27" s="154">
        <f t="shared" si="9"/>
        <v>0</v>
      </c>
      <c r="BG27" s="154"/>
      <c r="BH27" s="154"/>
      <c r="BI27" s="154"/>
      <c r="BJ27" s="154"/>
    </row>
    <row r="28" spans="1:62" ht="20.25" hidden="1" customHeight="1">
      <c r="A28" s="898"/>
      <c r="B28" s="892"/>
      <c r="C28" s="1003"/>
      <c r="D28" s="1019"/>
      <c r="E28" s="1011"/>
      <c r="F28" s="18"/>
      <c r="G28" s="18"/>
      <c r="H28" s="18"/>
      <c r="I28" s="18"/>
      <c r="J28" s="18"/>
      <c r="K28" s="18"/>
      <c r="L28" s="18"/>
      <c r="M28" s="1014"/>
      <c r="N28" s="19"/>
      <c r="O28" s="19"/>
      <c r="P28" s="18"/>
      <c r="Q28" s="18"/>
      <c r="R28" s="18"/>
      <c r="S28" s="18"/>
      <c r="T28" s="18"/>
      <c r="U28" s="18"/>
      <c r="V28" s="18"/>
      <c r="W28" s="1003"/>
      <c r="X28" s="1019"/>
      <c r="Y28" s="1019"/>
      <c r="Z28" s="1006"/>
      <c r="AA28" s="20"/>
      <c r="AB28" s="20"/>
      <c r="AC28" s="18"/>
      <c r="AD28" s="18" t="s">
        <v>491</v>
      </c>
      <c r="AE28" s="18" t="s">
        <v>260</v>
      </c>
      <c r="AF28" s="18" t="s">
        <v>246</v>
      </c>
      <c r="AG28" s="155">
        <f t="shared" si="10"/>
        <v>0</v>
      </c>
      <c r="AH28" s="155"/>
      <c r="AI28" s="155"/>
      <c r="AJ28" s="155"/>
      <c r="AK28" s="155"/>
      <c r="AL28" s="155"/>
      <c r="AM28" s="155"/>
      <c r="AN28" s="155"/>
      <c r="AO28" s="155"/>
      <c r="AP28" s="155"/>
      <c r="AQ28" s="154">
        <f t="shared" si="6"/>
        <v>0</v>
      </c>
      <c r="AR28" s="154"/>
      <c r="AS28" s="154"/>
      <c r="AT28" s="154"/>
      <c r="AU28" s="154"/>
      <c r="AV28" s="153">
        <f t="shared" si="7"/>
        <v>0</v>
      </c>
      <c r="AW28" s="153"/>
      <c r="AX28" s="153"/>
      <c r="AY28" s="153"/>
      <c r="AZ28" s="153"/>
      <c r="BA28" s="154">
        <f t="shared" si="8"/>
        <v>0</v>
      </c>
      <c r="BB28" s="154"/>
      <c r="BC28" s="154"/>
      <c r="BD28" s="154"/>
      <c r="BE28" s="154"/>
      <c r="BF28" s="154">
        <f t="shared" si="9"/>
        <v>0</v>
      </c>
      <c r="BG28" s="154"/>
      <c r="BH28" s="154"/>
      <c r="BI28" s="154"/>
      <c r="BJ28" s="154"/>
    </row>
    <row r="29" spans="1:62" ht="53.25" hidden="1" customHeight="1">
      <c r="A29" s="899"/>
      <c r="B29" s="893"/>
      <c r="C29" s="1004"/>
      <c r="D29" s="1020"/>
      <c r="E29" s="1012"/>
      <c r="F29" s="18"/>
      <c r="G29" s="18"/>
      <c r="H29" s="18"/>
      <c r="I29" s="18"/>
      <c r="J29" s="18"/>
      <c r="K29" s="18"/>
      <c r="L29" s="18"/>
      <c r="M29" s="1015"/>
      <c r="N29" s="19"/>
      <c r="O29" s="19"/>
      <c r="P29" s="18"/>
      <c r="Q29" s="18"/>
      <c r="R29" s="18"/>
      <c r="S29" s="18"/>
      <c r="T29" s="18"/>
      <c r="U29" s="18"/>
      <c r="V29" s="18"/>
      <c r="W29" s="1004"/>
      <c r="X29" s="1020"/>
      <c r="Y29" s="1020"/>
      <c r="Z29" s="1007"/>
      <c r="AA29" s="20"/>
      <c r="AB29" s="20"/>
      <c r="AC29" s="21"/>
      <c r="AD29" s="18" t="s">
        <v>489</v>
      </c>
      <c r="AE29" s="18" t="s">
        <v>312</v>
      </c>
      <c r="AF29" s="18" t="s">
        <v>246</v>
      </c>
      <c r="AG29" s="155">
        <f t="shared" si="10"/>
        <v>0</v>
      </c>
      <c r="AH29" s="155"/>
      <c r="AI29" s="155"/>
      <c r="AJ29" s="155"/>
      <c r="AK29" s="155"/>
      <c r="AL29" s="155"/>
      <c r="AM29" s="155"/>
      <c r="AN29" s="155"/>
      <c r="AO29" s="155"/>
      <c r="AP29" s="155"/>
      <c r="AQ29" s="154">
        <f t="shared" si="6"/>
        <v>0</v>
      </c>
      <c r="AR29" s="154"/>
      <c r="AS29" s="154"/>
      <c r="AT29" s="154"/>
      <c r="AU29" s="154"/>
      <c r="AV29" s="153">
        <f t="shared" si="7"/>
        <v>0</v>
      </c>
      <c r="AW29" s="153"/>
      <c r="AX29" s="153"/>
      <c r="AY29" s="153"/>
      <c r="AZ29" s="153"/>
      <c r="BA29" s="154">
        <f t="shared" si="8"/>
        <v>0</v>
      </c>
      <c r="BB29" s="154"/>
      <c r="BC29" s="154"/>
      <c r="BD29" s="154"/>
      <c r="BE29" s="154"/>
      <c r="BF29" s="154">
        <f t="shared" si="9"/>
        <v>0</v>
      </c>
      <c r="BG29" s="154"/>
      <c r="BH29" s="154"/>
      <c r="BI29" s="154"/>
      <c r="BJ29" s="154"/>
    </row>
    <row r="30" spans="1:62" ht="53.25" customHeight="1">
      <c r="A30" s="904" t="s">
        <v>287</v>
      </c>
      <c r="B30" s="891">
        <v>6506</v>
      </c>
      <c r="C30" s="958" t="s">
        <v>383</v>
      </c>
      <c r="D30" s="57" t="s">
        <v>239</v>
      </c>
      <c r="E30" s="960" t="s">
        <v>384</v>
      </c>
      <c r="F30" s="58"/>
      <c r="G30" s="58"/>
      <c r="H30" s="58"/>
      <c r="I30" s="58"/>
      <c r="J30" s="58"/>
      <c r="K30" s="58"/>
      <c r="L30" s="58"/>
      <c r="M30" s="63" t="s">
        <v>341</v>
      </c>
      <c r="N30" s="59" t="s">
        <v>284</v>
      </c>
      <c r="O30" s="59" t="s">
        <v>373</v>
      </c>
      <c r="P30" s="58" t="s">
        <v>425</v>
      </c>
      <c r="Q30" s="58"/>
      <c r="R30" s="58"/>
      <c r="S30" s="58"/>
      <c r="T30" s="58"/>
      <c r="U30" s="58"/>
      <c r="V30" s="58"/>
      <c r="W30" s="958" t="s">
        <v>385</v>
      </c>
      <c r="X30" s="57" t="s">
        <v>386</v>
      </c>
      <c r="Y30" s="960" t="s">
        <v>387</v>
      </c>
      <c r="Z30" s="65"/>
      <c r="AA30" s="65"/>
      <c r="AB30" s="65"/>
      <c r="AC30" s="12"/>
      <c r="AD30" s="18" t="s">
        <v>285</v>
      </c>
      <c r="AE30" s="18"/>
      <c r="AF30" s="18"/>
      <c r="AG30" s="155">
        <f t="shared" si="10"/>
        <v>12.2</v>
      </c>
      <c r="AH30" s="155">
        <f>AJ30+AL30+AN30+AP30</f>
        <v>12.2</v>
      </c>
      <c r="AI30" s="155">
        <f>AI31+AI32</f>
        <v>0</v>
      </c>
      <c r="AJ30" s="155"/>
      <c r="AK30" s="155">
        <f>AK31+AK32</f>
        <v>0</v>
      </c>
      <c r="AL30" s="155"/>
      <c r="AM30" s="155">
        <f>AM31+AM32</f>
        <v>0</v>
      </c>
      <c r="AN30" s="155"/>
      <c r="AO30" s="155">
        <f>AO31+AO32</f>
        <v>12.2</v>
      </c>
      <c r="AP30" s="155">
        <f>AP31+AP32</f>
        <v>12.2</v>
      </c>
      <c r="AQ30" s="154">
        <f t="shared" si="6"/>
        <v>0</v>
      </c>
      <c r="AR30" s="154">
        <f>AR31+AR32</f>
        <v>0</v>
      </c>
      <c r="AS30" s="154">
        <f>AS31+AS32</f>
        <v>0</v>
      </c>
      <c r="AT30" s="154">
        <f>AT31+AT32</f>
        <v>0</v>
      </c>
      <c r="AU30" s="154">
        <f>AU31+AU32</f>
        <v>0</v>
      </c>
      <c r="AV30" s="153">
        <f t="shared" si="7"/>
        <v>0</v>
      </c>
      <c r="AW30" s="153">
        <f>AW31+AW32</f>
        <v>0</v>
      </c>
      <c r="AX30" s="153">
        <f>AX31+AX32</f>
        <v>0</v>
      </c>
      <c r="AY30" s="153">
        <f>AY31+AY32</f>
        <v>0</v>
      </c>
      <c r="AZ30" s="153">
        <f>AZ31+AZ32</f>
        <v>0</v>
      </c>
      <c r="BA30" s="154">
        <f t="shared" si="8"/>
        <v>0</v>
      </c>
      <c r="BB30" s="154">
        <f>BB31+BB32</f>
        <v>0</v>
      </c>
      <c r="BC30" s="154">
        <f>BC31+BC32</f>
        <v>0</v>
      </c>
      <c r="BD30" s="154">
        <f>BD31+BD32</f>
        <v>0</v>
      </c>
      <c r="BE30" s="154">
        <f>BE31+BE32</f>
        <v>0</v>
      </c>
      <c r="BF30" s="154">
        <f t="shared" si="9"/>
        <v>0</v>
      </c>
      <c r="BG30" s="154">
        <f>BG31+BG32</f>
        <v>0</v>
      </c>
      <c r="BH30" s="154">
        <f>BH31+BH32</f>
        <v>0</v>
      </c>
      <c r="BI30" s="154">
        <f>BI31+BI32</f>
        <v>0</v>
      </c>
      <c r="BJ30" s="154">
        <f>BJ31+BJ32</f>
        <v>0</v>
      </c>
    </row>
    <row r="31" spans="1:62">
      <c r="A31" s="898"/>
      <c r="B31" s="892"/>
      <c r="C31" s="739"/>
      <c r="D31" s="57"/>
      <c r="E31" s="723"/>
      <c r="F31" s="58"/>
      <c r="G31" s="58"/>
      <c r="H31" s="58"/>
      <c r="I31" s="58"/>
      <c r="J31" s="58"/>
      <c r="K31" s="58"/>
      <c r="L31" s="58"/>
      <c r="M31" s="63"/>
      <c r="N31" s="59"/>
      <c r="O31" s="66"/>
      <c r="P31" s="58"/>
      <c r="Q31" s="58"/>
      <c r="R31" s="58"/>
      <c r="S31" s="58"/>
      <c r="T31" s="58"/>
      <c r="U31" s="58"/>
      <c r="V31" s="58"/>
      <c r="W31" s="739"/>
      <c r="X31" s="57"/>
      <c r="Y31" s="723"/>
      <c r="Z31" s="65"/>
      <c r="AA31" s="65"/>
      <c r="AB31" s="65"/>
      <c r="AC31" s="12"/>
      <c r="AD31" s="18" t="s">
        <v>285</v>
      </c>
      <c r="AE31" s="18" t="s">
        <v>299</v>
      </c>
      <c r="AF31" s="18" t="s">
        <v>266</v>
      </c>
      <c r="AG31" s="155">
        <f t="shared" si="10"/>
        <v>0</v>
      </c>
      <c r="AH31" s="155"/>
      <c r="AI31" s="155"/>
      <c r="AJ31" s="155"/>
      <c r="AK31" s="155"/>
      <c r="AL31" s="155"/>
      <c r="AM31" s="155"/>
      <c r="AN31" s="155"/>
      <c r="AO31" s="155"/>
      <c r="AP31" s="155"/>
      <c r="AQ31" s="154">
        <f t="shared" si="6"/>
        <v>0</v>
      </c>
      <c r="AR31" s="154"/>
      <c r="AS31" s="154"/>
      <c r="AT31" s="154"/>
      <c r="AU31" s="154"/>
      <c r="AV31" s="153">
        <f t="shared" si="7"/>
        <v>0</v>
      </c>
      <c r="AW31" s="153"/>
      <c r="AX31" s="153"/>
      <c r="AY31" s="153"/>
      <c r="AZ31" s="153"/>
      <c r="BA31" s="154">
        <f t="shared" si="8"/>
        <v>0</v>
      </c>
      <c r="BB31" s="154"/>
      <c r="BC31" s="154"/>
      <c r="BD31" s="154"/>
      <c r="BE31" s="154"/>
      <c r="BF31" s="154">
        <f t="shared" si="9"/>
        <v>0</v>
      </c>
      <c r="BG31" s="154"/>
      <c r="BH31" s="154"/>
      <c r="BI31" s="154"/>
      <c r="BJ31" s="154"/>
    </row>
    <row r="32" spans="1:62">
      <c r="A32" s="899"/>
      <c r="B32" s="893"/>
      <c r="C32" s="869"/>
      <c r="D32" s="57"/>
      <c r="E32" s="868"/>
      <c r="F32" s="58"/>
      <c r="G32" s="58"/>
      <c r="H32" s="58"/>
      <c r="I32" s="58"/>
      <c r="J32" s="58"/>
      <c r="K32" s="58"/>
      <c r="L32" s="58"/>
      <c r="M32" s="63"/>
      <c r="N32" s="59"/>
      <c r="O32" s="66"/>
      <c r="P32" s="58"/>
      <c r="Q32" s="58"/>
      <c r="R32" s="58"/>
      <c r="S32" s="58"/>
      <c r="T32" s="58"/>
      <c r="U32" s="58"/>
      <c r="V32" s="58"/>
      <c r="W32" s="869"/>
      <c r="X32" s="57"/>
      <c r="Y32" s="868"/>
      <c r="Z32" s="65"/>
      <c r="AA32" s="65"/>
      <c r="AB32" s="65"/>
      <c r="AC32" s="12"/>
      <c r="AD32" s="18" t="s">
        <v>285</v>
      </c>
      <c r="AE32" s="18" t="s">
        <v>354</v>
      </c>
      <c r="AF32" s="18">
        <v>244</v>
      </c>
      <c r="AG32" s="155">
        <f t="shared" si="10"/>
        <v>12.2</v>
      </c>
      <c r="AH32" s="155">
        <f>AJ32+AL32+AP32</f>
        <v>12.2</v>
      </c>
      <c r="AI32" s="155"/>
      <c r="AJ32" s="155"/>
      <c r="AK32" s="155"/>
      <c r="AL32" s="155"/>
      <c r="AM32" s="155"/>
      <c r="AN32" s="155"/>
      <c r="AO32" s="155">
        <v>12.2</v>
      </c>
      <c r="AP32" s="155">
        <v>12.2</v>
      </c>
      <c r="AQ32" s="154">
        <f t="shared" si="6"/>
        <v>0</v>
      </c>
      <c r="AR32" s="154"/>
      <c r="AS32" s="154"/>
      <c r="AT32" s="154"/>
      <c r="AU32" s="154">
        <v>0</v>
      </c>
      <c r="AV32" s="153">
        <f t="shared" si="7"/>
        <v>0</v>
      </c>
      <c r="AW32" s="153"/>
      <c r="AX32" s="153"/>
      <c r="AY32" s="153"/>
      <c r="AZ32" s="153"/>
      <c r="BA32" s="154">
        <f t="shared" si="8"/>
        <v>0</v>
      </c>
      <c r="BB32" s="154"/>
      <c r="BC32" s="154"/>
      <c r="BD32" s="154"/>
      <c r="BE32" s="154"/>
      <c r="BF32" s="154">
        <f t="shared" si="9"/>
        <v>0</v>
      </c>
      <c r="BG32" s="154"/>
      <c r="BH32" s="154"/>
      <c r="BI32" s="154"/>
      <c r="BJ32" s="154"/>
    </row>
    <row r="33" spans="1:62" ht="22.5" customHeight="1">
      <c r="A33" s="904" t="s">
        <v>441</v>
      </c>
      <c r="B33" s="906">
        <v>6508</v>
      </c>
      <c r="C33" s="905" t="s">
        <v>452</v>
      </c>
      <c r="D33" s="905" t="s">
        <v>422</v>
      </c>
      <c r="E33" s="960" t="s">
        <v>453</v>
      </c>
      <c r="F33" s="58"/>
      <c r="G33" s="58"/>
      <c r="H33" s="58"/>
      <c r="I33" s="58"/>
      <c r="J33" s="58"/>
      <c r="K33" s="58"/>
      <c r="L33" s="58"/>
      <c r="M33" s="931" t="s">
        <v>451</v>
      </c>
      <c r="N33" s="59" t="s">
        <v>284</v>
      </c>
      <c r="O33" s="66" t="s">
        <v>373</v>
      </c>
      <c r="P33" s="58">
        <v>9</v>
      </c>
      <c r="Q33" s="58"/>
      <c r="R33" s="58"/>
      <c r="S33" s="58"/>
      <c r="T33" s="58"/>
      <c r="U33" s="58"/>
      <c r="V33" s="58"/>
      <c r="W33" s="958" t="s">
        <v>357</v>
      </c>
      <c r="X33" s="905" t="s">
        <v>238</v>
      </c>
      <c r="Y33" s="905" t="s">
        <v>358</v>
      </c>
      <c r="Z33" s="928" t="s">
        <v>419</v>
      </c>
      <c r="AA33" s="990" t="s">
        <v>420</v>
      </c>
      <c r="AB33" s="990" t="s">
        <v>421</v>
      </c>
      <c r="AC33" s="18"/>
      <c r="AD33" s="18" t="s">
        <v>486</v>
      </c>
      <c r="AE33" s="18"/>
      <c r="AF33" s="18"/>
      <c r="AG33" s="154">
        <f t="shared" ref="AG33:AU33" si="11">AG34+AG35+AG36+AG37+AG38+AG39+AG40+AG41+AG42+AG43+AG44+AG45+AG46</f>
        <v>2635.1</v>
      </c>
      <c r="AH33" s="154">
        <f t="shared" si="11"/>
        <v>2635.1</v>
      </c>
      <c r="AI33" s="154">
        <f t="shared" si="11"/>
        <v>1991.5</v>
      </c>
      <c r="AJ33" s="154">
        <f t="shared" si="11"/>
        <v>1991.5</v>
      </c>
      <c r="AK33" s="154">
        <f t="shared" si="11"/>
        <v>300.10000000000002</v>
      </c>
      <c r="AL33" s="154">
        <f t="shared" si="11"/>
        <v>300.10000000000002</v>
      </c>
      <c r="AM33" s="154">
        <f t="shared" si="11"/>
        <v>0</v>
      </c>
      <c r="AN33" s="154"/>
      <c r="AO33" s="154">
        <f>AO34+AO35+AO36+AO37+AO38+AO39+AO40+AO41+AO42+AO43+AO44+AO45+AO46</f>
        <v>343.5</v>
      </c>
      <c r="AP33" s="154">
        <f>AP34+AP35+AP36+AP37+AP38+AP39+AP40+AP41+AP42+AP43+AP44+AP45+AP46</f>
        <v>343.5</v>
      </c>
      <c r="AQ33" s="154">
        <f t="shared" si="11"/>
        <v>228</v>
      </c>
      <c r="AR33" s="154">
        <f t="shared" si="11"/>
        <v>0</v>
      </c>
      <c r="AS33" s="154">
        <f t="shared" si="11"/>
        <v>0</v>
      </c>
      <c r="AT33" s="154">
        <f t="shared" si="11"/>
        <v>0</v>
      </c>
      <c r="AU33" s="154">
        <f t="shared" si="11"/>
        <v>228</v>
      </c>
      <c r="AV33" s="153">
        <f t="shared" ref="AV33:BE33" si="12">AV34+AV35+AV36+AV37+AV38+AV39+AV40+AV41+AV42+AV43+AV44+AV45+AV46</f>
        <v>0</v>
      </c>
      <c r="AW33" s="153">
        <f t="shared" si="12"/>
        <v>0</v>
      </c>
      <c r="AX33" s="153">
        <f t="shared" si="12"/>
        <v>0</v>
      </c>
      <c r="AY33" s="153">
        <f t="shared" si="12"/>
        <v>0</v>
      </c>
      <c r="AZ33" s="153">
        <f t="shared" si="12"/>
        <v>0</v>
      </c>
      <c r="BA33" s="154">
        <f t="shared" si="12"/>
        <v>0</v>
      </c>
      <c r="BB33" s="154">
        <f t="shared" si="12"/>
        <v>0</v>
      </c>
      <c r="BC33" s="154">
        <f t="shared" si="12"/>
        <v>0</v>
      </c>
      <c r="BD33" s="154">
        <f t="shared" si="12"/>
        <v>0</v>
      </c>
      <c r="BE33" s="154">
        <f t="shared" si="12"/>
        <v>0</v>
      </c>
      <c r="BF33" s="154">
        <f>BF34+BF35+BF36+BF37+BF38+BF39+BF40+BF41+BF42+BF43+BF44+BF45+BF46</f>
        <v>0</v>
      </c>
      <c r="BG33" s="154">
        <f>BG34+BG35+BG36+BG37+BG38+BG39+BG40+BG41+BG42+BG43+BG44+BG45+BG46</f>
        <v>0</v>
      </c>
      <c r="BH33" s="154">
        <f>BH34+BH35+BH36+BH37+BH38+BH39+BH40+BH41+BH42+BH43+BH44+BH45+BH46</f>
        <v>0</v>
      </c>
      <c r="BI33" s="154">
        <f>BI34+BI35+BI36+BI37+BI38+BI39+BI40+BI41+BI42+BI43+BI44+BI45+BI46</f>
        <v>0</v>
      </c>
      <c r="BJ33" s="154">
        <f>BJ34+BJ35+BJ36+BJ37+BJ38+BJ39+BJ40+BJ41+BJ42+BJ43+BJ44+BJ45+BJ46</f>
        <v>0</v>
      </c>
    </row>
    <row r="34" spans="1:62">
      <c r="A34" s="898"/>
      <c r="B34" s="907"/>
      <c r="C34" s="736"/>
      <c r="D34" s="736"/>
      <c r="E34" s="723"/>
      <c r="F34" s="58"/>
      <c r="G34" s="58"/>
      <c r="H34" s="58"/>
      <c r="I34" s="58"/>
      <c r="J34" s="58"/>
      <c r="K34" s="58"/>
      <c r="L34" s="58"/>
      <c r="M34" s="932"/>
      <c r="N34" s="59"/>
      <c r="O34" s="66"/>
      <c r="P34" s="58"/>
      <c r="Q34" s="58"/>
      <c r="R34" s="58"/>
      <c r="S34" s="58"/>
      <c r="T34" s="58"/>
      <c r="U34" s="58"/>
      <c r="V34" s="58"/>
      <c r="W34" s="739"/>
      <c r="X34" s="736"/>
      <c r="Y34" s="736"/>
      <c r="Z34" s="929"/>
      <c r="AA34" s="991"/>
      <c r="AB34" s="991"/>
      <c r="AC34" s="18"/>
      <c r="AD34" s="18" t="s">
        <v>486</v>
      </c>
      <c r="AE34" s="18" t="s">
        <v>283</v>
      </c>
      <c r="AF34" s="18" t="s">
        <v>246</v>
      </c>
      <c r="AG34" s="155">
        <f t="shared" ref="AG34:AG46" si="13">AI34+AK34+AM34+AO34</f>
        <v>0</v>
      </c>
      <c r="AH34" s="155">
        <f t="shared" ref="AH34:AH96" si="14">AJ34+AL34+AP34</f>
        <v>0</v>
      </c>
      <c r="AI34" s="155"/>
      <c r="AJ34" s="155"/>
      <c r="AK34" s="155"/>
      <c r="AL34" s="155"/>
      <c r="AM34" s="155"/>
      <c r="AN34" s="155"/>
      <c r="AO34" s="155">
        <v>0</v>
      </c>
      <c r="AP34" s="155"/>
      <c r="AQ34" s="154">
        <f t="shared" si="6"/>
        <v>0</v>
      </c>
      <c r="AR34" s="154"/>
      <c r="AS34" s="154"/>
      <c r="AT34" s="154"/>
      <c r="AU34" s="154">
        <v>0</v>
      </c>
      <c r="AV34" s="153">
        <f t="shared" ref="AV34:AV49" si="15">AW34+AX34+AY34+AZ34</f>
        <v>0</v>
      </c>
      <c r="AW34" s="153"/>
      <c r="AX34" s="153"/>
      <c r="AY34" s="153"/>
      <c r="AZ34" s="153">
        <v>0</v>
      </c>
      <c r="BA34" s="154">
        <f t="shared" ref="BA34:BA49" si="16">BB34+BC34+BD34+BE34</f>
        <v>0</v>
      </c>
      <c r="BB34" s="154"/>
      <c r="BC34" s="154"/>
      <c r="BD34" s="154"/>
      <c r="BE34" s="154">
        <v>0</v>
      </c>
      <c r="BF34" s="154">
        <f t="shared" ref="BF34:BF49" si="17">BG34+BH34+BI34+BJ34</f>
        <v>0</v>
      </c>
      <c r="BG34" s="154"/>
      <c r="BH34" s="154"/>
      <c r="BI34" s="154"/>
      <c r="BJ34" s="154">
        <v>0</v>
      </c>
    </row>
    <row r="35" spans="1:62">
      <c r="A35" s="898"/>
      <c r="B35" s="907"/>
      <c r="C35" s="736"/>
      <c r="D35" s="736"/>
      <c r="E35" s="723"/>
      <c r="F35" s="58"/>
      <c r="G35" s="58"/>
      <c r="H35" s="58"/>
      <c r="I35" s="58"/>
      <c r="J35" s="58"/>
      <c r="K35" s="58"/>
      <c r="L35" s="58"/>
      <c r="M35" s="932"/>
      <c r="N35" s="59"/>
      <c r="O35" s="66"/>
      <c r="P35" s="58"/>
      <c r="Q35" s="58"/>
      <c r="R35" s="58"/>
      <c r="S35" s="58"/>
      <c r="T35" s="58"/>
      <c r="U35" s="58"/>
      <c r="V35" s="58"/>
      <c r="W35" s="739"/>
      <c r="X35" s="736"/>
      <c r="Y35" s="736"/>
      <c r="Z35" s="929"/>
      <c r="AA35" s="991"/>
      <c r="AB35" s="991"/>
      <c r="AC35" s="18"/>
      <c r="AD35" s="18" t="s">
        <v>486</v>
      </c>
      <c r="AE35" s="18" t="s">
        <v>292</v>
      </c>
      <c r="AF35" s="18" t="s">
        <v>246</v>
      </c>
      <c r="AG35" s="155">
        <f t="shared" si="13"/>
        <v>0</v>
      </c>
      <c r="AH35" s="155">
        <f t="shared" si="14"/>
        <v>0</v>
      </c>
      <c r="AI35" s="155"/>
      <c r="AJ35" s="155"/>
      <c r="AK35" s="155"/>
      <c r="AL35" s="155"/>
      <c r="AM35" s="155"/>
      <c r="AN35" s="155"/>
      <c r="AO35" s="155">
        <v>0</v>
      </c>
      <c r="AP35" s="155"/>
      <c r="AQ35" s="154">
        <f t="shared" si="6"/>
        <v>0</v>
      </c>
      <c r="AR35" s="154"/>
      <c r="AS35" s="154"/>
      <c r="AT35" s="154"/>
      <c r="AU35" s="154">
        <v>0</v>
      </c>
      <c r="AV35" s="153">
        <f t="shared" si="15"/>
        <v>0</v>
      </c>
      <c r="AW35" s="153"/>
      <c r="AX35" s="153"/>
      <c r="AY35" s="153"/>
      <c r="AZ35" s="153">
        <v>0</v>
      </c>
      <c r="BA35" s="154">
        <f t="shared" si="16"/>
        <v>0</v>
      </c>
      <c r="BB35" s="154"/>
      <c r="BC35" s="154"/>
      <c r="BD35" s="154"/>
      <c r="BE35" s="154">
        <v>0</v>
      </c>
      <c r="BF35" s="154">
        <f t="shared" si="17"/>
        <v>0</v>
      </c>
      <c r="BG35" s="154"/>
      <c r="BH35" s="154"/>
      <c r="BI35" s="154"/>
      <c r="BJ35" s="154">
        <v>0</v>
      </c>
    </row>
    <row r="36" spans="1:62">
      <c r="A36" s="898"/>
      <c r="B36" s="907"/>
      <c r="C36" s="736"/>
      <c r="D36" s="736"/>
      <c r="E36" s="723"/>
      <c r="F36" s="58"/>
      <c r="G36" s="58"/>
      <c r="H36" s="58"/>
      <c r="I36" s="58"/>
      <c r="J36" s="58"/>
      <c r="K36" s="58"/>
      <c r="L36" s="58"/>
      <c r="M36" s="932"/>
      <c r="N36" s="59"/>
      <c r="O36" s="66"/>
      <c r="P36" s="58"/>
      <c r="Q36" s="58"/>
      <c r="R36" s="58"/>
      <c r="S36" s="58"/>
      <c r="T36" s="58"/>
      <c r="U36" s="58"/>
      <c r="V36" s="58"/>
      <c r="W36" s="739"/>
      <c r="X36" s="736"/>
      <c r="Y36" s="736"/>
      <c r="Z36" s="929"/>
      <c r="AA36" s="991"/>
      <c r="AB36" s="991"/>
      <c r="AC36" s="18"/>
      <c r="AD36" s="18" t="s">
        <v>486</v>
      </c>
      <c r="AE36" s="18" t="s">
        <v>468</v>
      </c>
      <c r="AF36" s="18">
        <v>240</v>
      </c>
      <c r="AG36" s="155">
        <f t="shared" si="13"/>
        <v>191.5</v>
      </c>
      <c r="AH36" s="155">
        <f t="shared" si="14"/>
        <v>191.5</v>
      </c>
      <c r="AI36" s="155"/>
      <c r="AJ36" s="155"/>
      <c r="AK36" s="155">
        <v>180</v>
      </c>
      <c r="AL36" s="155">
        <v>180</v>
      </c>
      <c r="AM36" s="155"/>
      <c r="AN36" s="155"/>
      <c r="AO36" s="155">
        <v>11.5</v>
      </c>
      <c r="AP36" s="155">
        <v>11.5</v>
      </c>
      <c r="AQ36" s="154">
        <f t="shared" si="6"/>
        <v>0</v>
      </c>
      <c r="AR36" s="154"/>
      <c r="AS36" s="154"/>
      <c r="AT36" s="154"/>
      <c r="AU36" s="154"/>
      <c r="AV36" s="153">
        <f t="shared" si="15"/>
        <v>0</v>
      </c>
      <c r="AW36" s="153"/>
      <c r="AX36" s="153"/>
      <c r="AY36" s="153"/>
      <c r="AZ36" s="153"/>
      <c r="BA36" s="154">
        <f t="shared" si="16"/>
        <v>0</v>
      </c>
      <c r="BB36" s="154"/>
      <c r="BC36" s="154"/>
      <c r="BD36" s="154"/>
      <c r="BE36" s="154"/>
      <c r="BF36" s="154">
        <f t="shared" si="17"/>
        <v>0</v>
      </c>
      <c r="BG36" s="154"/>
      <c r="BH36" s="154"/>
      <c r="BI36" s="154"/>
      <c r="BJ36" s="154"/>
    </row>
    <row r="37" spans="1:62" ht="14.25" customHeight="1">
      <c r="A37" s="898"/>
      <c r="B37" s="907"/>
      <c r="C37" s="736"/>
      <c r="D37" s="736"/>
      <c r="E37" s="723"/>
      <c r="F37" s="58"/>
      <c r="G37" s="58"/>
      <c r="H37" s="58"/>
      <c r="I37" s="58"/>
      <c r="J37" s="58"/>
      <c r="K37" s="58"/>
      <c r="L37" s="58"/>
      <c r="M37" s="932"/>
      <c r="N37" s="59"/>
      <c r="O37" s="66"/>
      <c r="P37" s="58"/>
      <c r="Q37" s="58"/>
      <c r="R37" s="58"/>
      <c r="S37" s="58"/>
      <c r="T37" s="58"/>
      <c r="U37" s="58"/>
      <c r="V37" s="58"/>
      <c r="W37" s="739"/>
      <c r="X37" s="736"/>
      <c r="Y37" s="736"/>
      <c r="Z37" s="929"/>
      <c r="AA37" s="991"/>
      <c r="AB37" s="991"/>
      <c r="AC37" s="18"/>
      <c r="AD37" s="18" t="s">
        <v>486</v>
      </c>
      <c r="AE37" s="18" t="s">
        <v>353</v>
      </c>
      <c r="AF37" s="18">
        <v>240</v>
      </c>
      <c r="AG37" s="155">
        <f t="shared" si="13"/>
        <v>2054.1</v>
      </c>
      <c r="AH37" s="155">
        <f t="shared" si="14"/>
        <v>2054.1</v>
      </c>
      <c r="AI37" s="155">
        <v>1991.5</v>
      </c>
      <c r="AJ37" s="155">
        <v>1991.5</v>
      </c>
      <c r="AK37" s="155">
        <v>20.100000000000001</v>
      </c>
      <c r="AL37" s="155">
        <v>20.100000000000001</v>
      </c>
      <c r="AM37" s="155"/>
      <c r="AN37" s="155"/>
      <c r="AO37" s="155">
        <v>42.5</v>
      </c>
      <c r="AP37" s="155">
        <v>42.5</v>
      </c>
      <c r="AQ37" s="154">
        <f t="shared" si="6"/>
        <v>0</v>
      </c>
      <c r="AR37" s="154"/>
      <c r="AS37" s="154"/>
      <c r="AT37" s="154"/>
      <c r="AU37" s="154"/>
      <c r="AV37" s="153">
        <f t="shared" si="15"/>
        <v>0</v>
      </c>
      <c r="AW37" s="153"/>
      <c r="AX37" s="153"/>
      <c r="AY37" s="153"/>
      <c r="AZ37" s="153"/>
      <c r="BA37" s="154">
        <f t="shared" si="16"/>
        <v>0</v>
      </c>
      <c r="BB37" s="154"/>
      <c r="BC37" s="154"/>
      <c r="BD37" s="154"/>
      <c r="BE37" s="154"/>
      <c r="BF37" s="154">
        <f t="shared" si="17"/>
        <v>0</v>
      </c>
      <c r="BG37" s="154"/>
      <c r="BH37" s="154"/>
      <c r="BI37" s="154"/>
      <c r="BJ37" s="154"/>
    </row>
    <row r="38" spans="1:62" ht="0.75" hidden="1" customHeight="1">
      <c r="A38" s="898"/>
      <c r="B38" s="907"/>
      <c r="C38" s="736"/>
      <c r="D38" s="736"/>
      <c r="E38" s="723"/>
      <c r="F38" s="58"/>
      <c r="G38" s="58"/>
      <c r="H38" s="58"/>
      <c r="I38" s="58"/>
      <c r="J38" s="58"/>
      <c r="K38" s="58"/>
      <c r="L38" s="58"/>
      <c r="M38" s="932"/>
      <c r="N38" s="59"/>
      <c r="O38" s="66"/>
      <c r="P38" s="58"/>
      <c r="Q38" s="58"/>
      <c r="R38" s="58"/>
      <c r="S38" s="58"/>
      <c r="T38" s="58"/>
      <c r="U38" s="58"/>
      <c r="V38" s="58"/>
      <c r="W38" s="739"/>
      <c r="X38" s="736"/>
      <c r="Y38" s="736"/>
      <c r="Z38" s="929"/>
      <c r="AA38" s="991"/>
      <c r="AB38" s="991"/>
      <c r="AC38" s="18"/>
      <c r="AD38" s="18" t="s">
        <v>486</v>
      </c>
      <c r="AE38" s="18" t="s">
        <v>279</v>
      </c>
      <c r="AF38" s="18" t="s">
        <v>246</v>
      </c>
      <c r="AG38" s="155">
        <f t="shared" si="13"/>
        <v>0</v>
      </c>
      <c r="AH38" s="155">
        <f t="shared" si="14"/>
        <v>0</v>
      </c>
      <c r="AI38" s="155"/>
      <c r="AJ38" s="155"/>
      <c r="AK38" s="155"/>
      <c r="AL38" s="155"/>
      <c r="AM38" s="155"/>
      <c r="AN38" s="155"/>
      <c r="AO38" s="155"/>
      <c r="AP38" s="155"/>
      <c r="AQ38" s="154">
        <f t="shared" si="6"/>
        <v>0</v>
      </c>
      <c r="AR38" s="154"/>
      <c r="AS38" s="154"/>
      <c r="AT38" s="154"/>
      <c r="AU38" s="154"/>
      <c r="AV38" s="153">
        <f t="shared" si="15"/>
        <v>0</v>
      </c>
      <c r="AW38" s="153"/>
      <c r="AX38" s="153"/>
      <c r="AY38" s="153"/>
      <c r="AZ38" s="153"/>
      <c r="BA38" s="154">
        <f t="shared" si="16"/>
        <v>0</v>
      </c>
      <c r="BB38" s="154"/>
      <c r="BC38" s="154"/>
      <c r="BD38" s="154"/>
      <c r="BE38" s="154"/>
      <c r="BF38" s="154">
        <f t="shared" si="17"/>
        <v>0</v>
      </c>
      <c r="BG38" s="154"/>
      <c r="BH38" s="154"/>
      <c r="BI38" s="154"/>
      <c r="BJ38" s="154"/>
    </row>
    <row r="39" spans="1:62" ht="12.75" hidden="1" customHeight="1">
      <c r="A39" s="898"/>
      <c r="B39" s="907"/>
      <c r="C39" s="736"/>
      <c r="D39" s="736"/>
      <c r="E39" s="723"/>
      <c r="F39" s="58"/>
      <c r="G39" s="58"/>
      <c r="H39" s="58"/>
      <c r="I39" s="58"/>
      <c r="J39" s="58"/>
      <c r="K39" s="58"/>
      <c r="L39" s="58"/>
      <c r="M39" s="932"/>
      <c r="N39" s="59"/>
      <c r="O39" s="66"/>
      <c r="P39" s="58"/>
      <c r="Q39" s="58"/>
      <c r="R39" s="58"/>
      <c r="S39" s="58"/>
      <c r="T39" s="58"/>
      <c r="U39" s="58"/>
      <c r="V39" s="58"/>
      <c r="W39" s="739"/>
      <c r="X39" s="736"/>
      <c r="Y39" s="736"/>
      <c r="Z39" s="929"/>
      <c r="AA39" s="991"/>
      <c r="AB39" s="991"/>
      <c r="AC39" s="18"/>
      <c r="AD39" s="18" t="s">
        <v>486</v>
      </c>
      <c r="AE39" s="18" t="s">
        <v>265</v>
      </c>
      <c r="AF39" s="18" t="s">
        <v>246</v>
      </c>
      <c r="AG39" s="155">
        <f t="shared" si="13"/>
        <v>0</v>
      </c>
      <c r="AH39" s="155">
        <f t="shared" si="14"/>
        <v>0</v>
      </c>
      <c r="AI39" s="155"/>
      <c r="AJ39" s="155"/>
      <c r="AK39" s="155"/>
      <c r="AL39" s="155"/>
      <c r="AM39" s="155"/>
      <c r="AN39" s="155"/>
      <c r="AO39" s="155"/>
      <c r="AP39" s="155"/>
      <c r="AQ39" s="154">
        <f t="shared" si="6"/>
        <v>0</v>
      </c>
      <c r="AR39" s="154"/>
      <c r="AS39" s="154"/>
      <c r="AT39" s="154"/>
      <c r="AU39" s="154"/>
      <c r="AV39" s="153">
        <f t="shared" si="15"/>
        <v>0</v>
      </c>
      <c r="AW39" s="153"/>
      <c r="AX39" s="153"/>
      <c r="AY39" s="153"/>
      <c r="AZ39" s="153"/>
      <c r="BA39" s="154">
        <f t="shared" si="16"/>
        <v>0</v>
      </c>
      <c r="BB39" s="154"/>
      <c r="BC39" s="154"/>
      <c r="BD39" s="154"/>
      <c r="BE39" s="154"/>
      <c r="BF39" s="154">
        <f t="shared" si="17"/>
        <v>0</v>
      </c>
      <c r="BG39" s="154"/>
      <c r="BH39" s="154"/>
      <c r="BI39" s="154"/>
      <c r="BJ39" s="154"/>
    </row>
    <row r="40" spans="1:62" ht="12.75" hidden="1" customHeight="1">
      <c r="A40" s="898"/>
      <c r="B40" s="907"/>
      <c r="C40" s="736"/>
      <c r="D40" s="736"/>
      <c r="E40" s="723"/>
      <c r="F40" s="58"/>
      <c r="G40" s="58"/>
      <c r="H40" s="58"/>
      <c r="I40" s="58"/>
      <c r="J40" s="58"/>
      <c r="K40" s="58"/>
      <c r="L40" s="58"/>
      <c r="M40" s="932"/>
      <c r="N40" s="59"/>
      <c r="O40" s="66"/>
      <c r="P40" s="58"/>
      <c r="Q40" s="58"/>
      <c r="R40" s="58"/>
      <c r="S40" s="58"/>
      <c r="T40" s="58"/>
      <c r="U40" s="58"/>
      <c r="V40" s="58"/>
      <c r="W40" s="739"/>
      <c r="X40" s="736"/>
      <c r="Y40" s="736"/>
      <c r="Z40" s="929"/>
      <c r="AA40" s="991"/>
      <c r="AB40" s="991"/>
      <c r="AC40" s="18"/>
      <c r="AD40" s="18" t="s">
        <v>486</v>
      </c>
      <c r="AE40" s="18" t="s">
        <v>280</v>
      </c>
      <c r="AF40" s="18" t="s">
        <v>262</v>
      </c>
      <c r="AG40" s="155">
        <f t="shared" si="13"/>
        <v>0</v>
      </c>
      <c r="AH40" s="155">
        <f t="shared" si="14"/>
        <v>0</v>
      </c>
      <c r="AI40" s="155"/>
      <c r="AJ40" s="155"/>
      <c r="AK40" s="155"/>
      <c r="AL40" s="155"/>
      <c r="AM40" s="155"/>
      <c r="AN40" s="155"/>
      <c r="AO40" s="155"/>
      <c r="AP40" s="155"/>
      <c r="AQ40" s="154">
        <f t="shared" si="6"/>
        <v>0</v>
      </c>
      <c r="AR40" s="154"/>
      <c r="AS40" s="154"/>
      <c r="AT40" s="154"/>
      <c r="AU40" s="154"/>
      <c r="AV40" s="153">
        <f t="shared" si="15"/>
        <v>0</v>
      </c>
      <c r="AW40" s="153"/>
      <c r="AX40" s="153"/>
      <c r="AY40" s="153"/>
      <c r="AZ40" s="153"/>
      <c r="BA40" s="154">
        <f t="shared" si="16"/>
        <v>0</v>
      </c>
      <c r="BB40" s="154"/>
      <c r="BC40" s="154"/>
      <c r="BD40" s="154"/>
      <c r="BE40" s="154"/>
      <c r="BF40" s="154">
        <f t="shared" si="17"/>
        <v>0</v>
      </c>
      <c r="BG40" s="154"/>
      <c r="BH40" s="154"/>
      <c r="BI40" s="154"/>
      <c r="BJ40" s="154"/>
    </row>
    <row r="41" spans="1:62" ht="12.75" hidden="1" customHeight="1">
      <c r="A41" s="898"/>
      <c r="B41" s="907"/>
      <c r="C41" s="736"/>
      <c r="D41" s="736"/>
      <c r="E41" s="723"/>
      <c r="F41" s="58"/>
      <c r="G41" s="58"/>
      <c r="H41" s="58"/>
      <c r="I41" s="58"/>
      <c r="J41" s="58"/>
      <c r="K41" s="58"/>
      <c r="L41" s="58"/>
      <c r="M41" s="932"/>
      <c r="N41" s="59"/>
      <c r="O41" s="66"/>
      <c r="P41" s="58"/>
      <c r="Q41" s="58"/>
      <c r="R41" s="58"/>
      <c r="S41" s="58"/>
      <c r="T41" s="58"/>
      <c r="U41" s="58"/>
      <c r="V41" s="58"/>
      <c r="W41" s="739"/>
      <c r="X41" s="736"/>
      <c r="Y41" s="736"/>
      <c r="Z41" s="929"/>
      <c r="AA41" s="991"/>
      <c r="AB41" s="991"/>
      <c r="AC41" s="18"/>
      <c r="AD41" s="18" t="s">
        <v>486</v>
      </c>
      <c r="AE41" s="18" t="s">
        <v>300</v>
      </c>
      <c r="AF41" s="18" t="s">
        <v>261</v>
      </c>
      <c r="AG41" s="155">
        <f t="shared" si="13"/>
        <v>0</v>
      </c>
      <c r="AH41" s="155">
        <f t="shared" si="14"/>
        <v>0</v>
      </c>
      <c r="AI41" s="155"/>
      <c r="AJ41" s="155"/>
      <c r="AK41" s="155"/>
      <c r="AL41" s="155"/>
      <c r="AM41" s="155"/>
      <c r="AN41" s="155"/>
      <c r="AO41" s="155"/>
      <c r="AP41" s="155"/>
      <c r="AQ41" s="154">
        <f t="shared" si="6"/>
        <v>0</v>
      </c>
      <c r="AR41" s="154"/>
      <c r="AS41" s="154"/>
      <c r="AT41" s="154"/>
      <c r="AU41" s="154"/>
      <c r="AV41" s="153">
        <f t="shared" si="15"/>
        <v>0</v>
      </c>
      <c r="AW41" s="153"/>
      <c r="AX41" s="153"/>
      <c r="AY41" s="153"/>
      <c r="AZ41" s="153"/>
      <c r="BA41" s="154">
        <f t="shared" si="16"/>
        <v>0</v>
      </c>
      <c r="BB41" s="154"/>
      <c r="BC41" s="154"/>
      <c r="BD41" s="154"/>
      <c r="BE41" s="154"/>
      <c r="BF41" s="154">
        <f t="shared" si="17"/>
        <v>0</v>
      </c>
      <c r="BG41" s="154"/>
      <c r="BH41" s="154"/>
      <c r="BI41" s="154"/>
      <c r="BJ41" s="154"/>
    </row>
    <row r="42" spans="1:62" ht="12.75" hidden="1" customHeight="1">
      <c r="A42" s="898"/>
      <c r="B42" s="907"/>
      <c r="C42" s="736"/>
      <c r="D42" s="736"/>
      <c r="E42" s="723"/>
      <c r="F42" s="58"/>
      <c r="G42" s="58"/>
      <c r="H42" s="58"/>
      <c r="I42" s="58"/>
      <c r="J42" s="58"/>
      <c r="K42" s="58"/>
      <c r="L42" s="58"/>
      <c r="M42" s="932"/>
      <c r="N42" s="59"/>
      <c r="O42" s="66"/>
      <c r="P42" s="58"/>
      <c r="Q42" s="58"/>
      <c r="R42" s="58"/>
      <c r="S42" s="58"/>
      <c r="T42" s="58"/>
      <c r="U42" s="58"/>
      <c r="V42" s="58"/>
      <c r="W42" s="739"/>
      <c r="X42" s="736"/>
      <c r="Y42" s="736"/>
      <c r="Z42" s="929"/>
      <c r="AA42" s="991"/>
      <c r="AB42" s="991"/>
      <c r="AC42" s="18"/>
      <c r="AD42" s="18" t="s">
        <v>486</v>
      </c>
      <c r="AE42" s="18" t="s">
        <v>301</v>
      </c>
      <c r="AF42" s="18" t="s">
        <v>246</v>
      </c>
      <c r="AG42" s="155">
        <f t="shared" si="13"/>
        <v>0</v>
      </c>
      <c r="AH42" s="155">
        <f t="shared" si="14"/>
        <v>0</v>
      </c>
      <c r="AI42" s="155"/>
      <c r="AJ42" s="155"/>
      <c r="AK42" s="155"/>
      <c r="AL42" s="155"/>
      <c r="AM42" s="155"/>
      <c r="AN42" s="155"/>
      <c r="AO42" s="155"/>
      <c r="AP42" s="155"/>
      <c r="AQ42" s="154">
        <f t="shared" si="6"/>
        <v>0</v>
      </c>
      <c r="AR42" s="154"/>
      <c r="AS42" s="154"/>
      <c r="AT42" s="154"/>
      <c r="AU42" s="154"/>
      <c r="AV42" s="153">
        <f t="shared" si="15"/>
        <v>0</v>
      </c>
      <c r="AW42" s="153"/>
      <c r="AX42" s="153"/>
      <c r="AY42" s="153"/>
      <c r="AZ42" s="153"/>
      <c r="BA42" s="154">
        <f t="shared" si="16"/>
        <v>0</v>
      </c>
      <c r="BB42" s="154"/>
      <c r="BC42" s="154"/>
      <c r="BD42" s="154"/>
      <c r="BE42" s="154"/>
      <c r="BF42" s="154">
        <f t="shared" si="17"/>
        <v>0</v>
      </c>
      <c r="BG42" s="154"/>
      <c r="BH42" s="154"/>
      <c r="BI42" s="154"/>
      <c r="BJ42" s="154"/>
    </row>
    <row r="43" spans="1:62" ht="12.75" hidden="1" customHeight="1">
      <c r="A43" s="898"/>
      <c r="B43" s="907"/>
      <c r="C43" s="736"/>
      <c r="D43" s="736"/>
      <c r="E43" s="723"/>
      <c r="F43" s="58"/>
      <c r="G43" s="58"/>
      <c r="H43" s="58"/>
      <c r="I43" s="58"/>
      <c r="J43" s="58"/>
      <c r="K43" s="58"/>
      <c r="L43" s="58"/>
      <c r="M43" s="932"/>
      <c r="N43" s="59"/>
      <c r="O43" s="66"/>
      <c r="P43" s="58"/>
      <c r="Q43" s="58"/>
      <c r="R43" s="58"/>
      <c r="S43" s="58"/>
      <c r="T43" s="58"/>
      <c r="U43" s="58"/>
      <c r="V43" s="58"/>
      <c r="W43" s="739"/>
      <c r="X43" s="736"/>
      <c r="Y43" s="736"/>
      <c r="Z43" s="929"/>
      <c r="AA43" s="991"/>
      <c r="AB43" s="991"/>
      <c r="AC43" s="18"/>
      <c r="AD43" s="18" t="s">
        <v>486</v>
      </c>
      <c r="AE43" s="18" t="s">
        <v>311</v>
      </c>
      <c r="AF43" s="18" t="s">
        <v>246</v>
      </c>
      <c r="AG43" s="155">
        <f t="shared" si="13"/>
        <v>0</v>
      </c>
      <c r="AH43" s="155">
        <f t="shared" si="14"/>
        <v>0</v>
      </c>
      <c r="AI43" s="155"/>
      <c r="AJ43" s="155"/>
      <c r="AK43" s="155"/>
      <c r="AL43" s="155"/>
      <c r="AM43" s="155"/>
      <c r="AN43" s="155"/>
      <c r="AO43" s="155"/>
      <c r="AP43" s="155"/>
      <c r="AQ43" s="154">
        <f t="shared" si="6"/>
        <v>0</v>
      </c>
      <c r="AR43" s="154"/>
      <c r="AS43" s="154"/>
      <c r="AT43" s="154"/>
      <c r="AU43" s="154"/>
      <c r="AV43" s="153">
        <f t="shared" si="15"/>
        <v>0</v>
      </c>
      <c r="AW43" s="153"/>
      <c r="AX43" s="153"/>
      <c r="AY43" s="153"/>
      <c r="AZ43" s="153"/>
      <c r="BA43" s="154">
        <f t="shared" si="16"/>
        <v>0</v>
      </c>
      <c r="BB43" s="154"/>
      <c r="BC43" s="154"/>
      <c r="BD43" s="154"/>
      <c r="BE43" s="154"/>
      <c r="BF43" s="154">
        <f t="shared" si="17"/>
        <v>0</v>
      </c>
      <c r="BG43" s="154"/>
      <c r="BH43" s="154"/>
      <c r="BI43" s="154"/>
      <c r="BJ43" s="154"/>
    </row>
    <row r="44" spans="1:62" ht="12.75" hidden="1" customHeight="1">
      <c r="A44" s="898"/>
      <c r="B44" s="907"/>
      <c r="C44" s="736"/>
      <c r="D44" s="736"/>
      <c r="E44" s="723"/>
      <c r="F44" s="58"/>
      <c r="G44" s="58"/>
      <c r="H44" s="58"/>
      <c r="I44" s="58"/>
      <c r="J44" s="58"/>
      <c r="K44" s="58"/>
      <c r="L44" s="58"/>
      <c r="M44" s="932"/>
      <c r="N44" s="59"/>
      <c r="O44" s="66"/>
      <c r="P44" s="58"/>
      <c r="Q44" s="58"/>
      <c r="R44" s="58"/>
      <c r="S44" s="58"/>
      <c r="T44" s="58"/>
      <c r="U44" s="58"/>
      <c r="V44" s="58"/>
      <c r="W44" s="739"/>
      <c r="X44" s="736"/>
      <c r="Y44" s="736"/>
      <c r="Z44" s="929"/>
      <c r="AA44" s="991"/>
      <c r="AB44" s="991"/>
      <c r="AC44" s="18"/>
      <c r="AD44" s="18" t="s">
        <v>486</v>
      </c>
      <c r="AE44" s="18" t="s">
        <v>291</v>
      </c>
      <c r="AF44" s="18" t="s">
        <v>262</v>
      </c>
      <c r="AG44" s="155">
        <f t="shared" si="13"/>
        <v>0</v>
      </c>
      <c r="AH44" s="155">
        <f t="shared" si="14"/>
        <v>0</v>
      </c>
      <c r="AI44" s="155"/>
      <c r="AJ44" s="155"/>
      <c r="AK44" s="155"/>
      <c r="AL44" s="155"/>
      <c r="AM44" s="155"/>
      <c r="AN44" s="155"/>
      <c r="AO44" s="155"/>
      <c r="AP44" s="155"/>
      <c r="AQ44" s="154">
        <f t="shared" si="6"/>
        <v>0</v>
      </c>
      <c r="AR44" s="154"/>
      <c r="AS44" s="154"/>
      <c r="AT44" s="154"/>
      <c r="AU44" s="154"/>
      <c r="AV44" s="153">
        <f t="shared" si="15"/>
        <v>0</v>
      </c>
      <c r="AW44" s="153"/>
      <c r="AX44" s="153"/>
      <c r="AY44" s="153"/>
      <c r="AZ44" s="153"/>
      <c r="BA44" s="154">
        <f t="shared" si="16"/>
        <v>0</v>
      </c>
      <c r="BB44" s="154"/>
      <c r="BC44" s="154"/>
      <c r="BD44" s="154"/>
      <c r="BE44" s="154"/>
      <c r="BF44" s="154">
        <f t="shared" si="17"/>
        <v>0</v>
      </c>
      <c r="BG44" s="154"/>
      <c r="BH44" s="154"/>
      <c r="BI44" s="154"/>
      <c r="BJ44" s="154"/>
    </row>
    <row r="45" spans="1:62" ht="15" customHeight="1">
      <c r="A45" s="898"/>
      <c r="B45" s="907"/>
      <c r="C45" s="736"/>
      <c r="D45" s="736"/>
      <c r="E45" s="723"/>
      <c r="F45" s="58"/>
      <c r="G45" s="58"/>
      <c r="H45" s="58"/>
      <c r="I45" s="58"/>
      <c r="J45" s="58"/>
      <c r="K45" s="58"/>
      <c r="L45" s="58"/>
      <c r="M45" s="932"/>
      <c r="N45" s="59"/>
      <c r="O45" s="66"/>
      <c r="P45" s="58"/>
      <c r="Q45" s="58"/>
      <c r="R45" s="58"/>
      <c r="S45" s="58"/>
      <c r="T45" s="58"/>
      <c r="U45" s="58"/>
      <c r="V45" s="58"/>
      <c r="W45" s="739"/>
      <c r="X45" s="736"/>
      <c r="Y45" s="736"/>
      <c r="Z45" s="929"/>
      <c r="AA45" s="991"/>
      <c r="AB45" s="991"/>
      <c r="AC45" s="18"/>
      <c r="AD45" s="18" t="s">
        <v>486</v>
      </c>
      <c r="AE45" s="18" t="s">
        <v>449</v>
      </c>
      <c r="AF45" s="18" t="s">
        <v>246</v>
      </c>
      <c r="AG45" s="155">
        <f t="shared" si="13"/>
        <v>100</v>
      </c>
      <c r="AH45" s="155">
        <f t="shared" si="14"/>
        <v>100</v>
      </c>
      <c r="AI45" s="155"/>
      <c r="AJ45" s="155"/>
      <c r="AK45" s="155">
        <v>100</v>
      </c>
      <c r="AL45" s="155">
        <v>100</v>
      </c>
      <c r="AM45" s="155"/>
      <c r="AN45" s="155"/>
      <c r="AO45" s="155">
        <v>0</v>
      </c>
      <c r="AP45" s="155"/>
      <c r="AQ45" s="154">
        <f t="shared" si="6"/>
        <v>0</v>
      </c>
      <c r="AR45" s="154"/>
      <c r="AS45" s="154"/>
      <c r="AT45" s="154"/>
      <c r="AU45" s="154"/>
      <c r="AV45" s="153">
        <f t="shared" si="15"/>
        <v>0</v>
      </c>
      <c r="AW45" s="153"/>
      <c r="AX45" s="153"/>
      <c r="AY45" s="153"/>
      <c r="AZ45" s="153"/>
      <c r="BA45" s="154">
        <f t="shared" si="16"/>
        <v>0</v>
      </c>
      <c r="BB45" s="154"/>
      <c r="BC45" s="154"/>
      <c r="BD45" s="154"/>
      <c r="BE45" s="154"/>
      <c r="BF45" s="154">
        <f t="shared" si="17"/>
        <v>0</v>
      </c>
      <c r="BG45" s="154"/>
      <c r="BH45" s="154"/>
      <c r="BI45" s="154"/>
      <c r="BJ45" s="154"/>
    </row>
    <row r="46" spans="1:62">
      <c r="A46" s="898"/>
      <c r="B46" s="907"/>
      <c r="C46" s="736"/>
      <c r="D46" s="736"/>
      <c r="E46" s="723"/>
      <c r="F46" s="58"/>
      <c r="G46" s="58"/>
      <c r="H46" s="58"/>
      <c r="I46" s="58"/>
      <c r="J46" s="58"/>
      <c r="K46" s="58"/>
      <c r="L46" s="58"/>
      <c r="M46" s="932"/>
      <c r="N46" s="59"/>
      <c r="O46" s="66"/>
      <c r="P46" s="58"/>
      <c r="Q46" s="58"/>
      <c r="R46" s="58"/>
      <c r="S46" s="58"/>
      <c r="T46" s="58"/>
      <c r="U46" s="58"/>
      <c r="V46" s="58"/>
      <c r="W46" s="739"/>
      <c r="X46" s="736"/>
      <c r="Y46" s="736"/>
      <c r="Z46" s="929"/>
      <c r="AA46" s="991"/>
      <c r="AB46" s="991"/>
      <c r="AC46" s="18"/>
      <c r="AD46" s="18" t="s">
        <v>486</v>
      </c>
      <c r="AE46" s="18" t="s">
        <v>17</v>
      </c>
      <c r="AF46" s="18">
        <v>244</v>
      </c>
      <c r="AG46" s="155">
        <f t="shared" si="13"/>
        <v>289.5</v>
      </c>
      <c r="AH46" s="155">
        <f t="shared" si="14"/>
        <v>289.5</v>
      </c>
      <c r="AI46" s="155"/>
      <c r="AJ46" s="155"/>
      <c r="AK46" s="155"/>
      <c r="AL46" s="155"/>
      <c r="AM46" s="155"/>
      <c r="AN46" s="155"/>
      <c r="AO46" s="155">
        <v>289.5</v>
      </c>
      <c r="AP46" s="155">
        <v>289.5</v>
      </c>
      <c r="AQ46" s="154">
        <f t="shared" si="6"/>
        <v>228</v>
      </c>
      <c r="AR46" s="154"/>
      <c r="AS46" s="154"/>
      <c r="AT46" s="154"/>
      <c r="AU46" s="154">
        <v>228</v>
      </c>
      <c r="AV46" s="153">
        <f t="shared" si="15"/>
        <v>0</v>
      </c>
      <c r="AW46" s="153"/>
      <c r="AX46" s="153"/>
      <c r="AY46" s="153"/>
      <c r="AZ46" s="153">
        <v>0</v>
      </c>
      <c r="BA46" s="154">
        <f t="shared" si="16"/>
        <v>0</v>
      </c>
      <c r="BB46" s="154"/>
      <c r="BC46" s="154"/>
      <c r="BD46" s="154"/>
      <c r="BE46" s="154">
        <v>0</v>
      </c>
      <c r="BF46" s="154">
        <f t="shared" si="17"/>
        <v>0</v>
      </c>
      <c r="BG46" s="154"/>
      <c r="BH46" s="154"/>
      <c r="BI46" s="154"/>
      <c r="BJ46" s="154">
        <v>0</v>
      </c>
    </row>
    <row r="47" spans="1:62" ht="13.5" customHeight="1">
      <c r="A47" s="899"/>
      <c r="B47" s="908"/>
      <c r="C47" s="877"/>
      <c r="D47" s="877"/>
      <c r="E47" s="868"/>
      <c r="F47" s="58"/>
      <c r="G47" s="58"/>
      <c r="H47" s="58"/>
      <c r="I47" s="58"/>
      <c r="J47" s="58"/>
      <c r="K47" s="58"/>
      <c r="L47" s="58"/>
      <c r="M47" s="933"/>
      <c r="N47" s="59"/>
      <c r="O47" s="66"/>
      <c r="P47" s="58"/>
      <c r="Q47" s="58"/>
      <c r="R47" s="58"/>
      <c r="S47" s="58"/>
      <c r="T47" s="58"/>
      <c r="U47" s="58"/>
      <c r="V47" s="58"/>
      <c r="W47" s="869"/>
      <c r="X47" s="877"/>
      <c r="Y47" s="877"/>
      <c r="Z47" s="930"/>
      <c r="AA47" s="992"/>
      <c r="AB47" s="992"/>
      <c r="AC47" s="18"/>
      <c r="AD47" s="18"/>
      <c r="AE47" s="18"/>
      <c r="AF47" s="18"/>
      <c r="AG47" s="155">
        <f t="shared" ref="AG47:AG118" si="18">AI47+AK47+AM47+AO47</f>
        <v>0</v>
      </c>
      <c r="AH47" s="155">
        <f t="shared" si="14"/>
        <v>0</v>
      </c>
      <c r="AI47" s="155"/>
      <c r="AJ47" s="155"/>
      <c r="AK47" s="155"/>
      <c r="AL47" s="155"/>
      <c r="AM47" s="155"/>
      <c r="AN47" s="155"/>
      <c r="AO47" s="155"/>
      <c r="AP47" s="155"/>
      <c r="AQ47" s="154">
        <f t="shared" ref="AQ47:AQ118" si="19">AR47+AS47+AT47+AU47</f>
        <v>0</v>
      </c>
      <c r="AR47" s="154"/>
      <c r="AS47" s="154"/>
      <c r="AT47" s="154"/>
      <c r="AU47" s="154">
        <f>SUM(AU34:AU45)</f>
        <v>0</v>
      </c>
      <c r="AV47" s="153">
        <f t="shared" si="15"/>
        <v>0</v>
      </c>
      <c r="AW47" s="153"/>
      <c r="AX47" s="153"/>
      <c r="AY47" s="153"/>
      <c r="AZ47" s="153">
        <f>SUM(AZ34:AZ45)</f>
        <v>0</v>
      </c>
      <c r="BA47" s="154">
        <f t="shared" si="16"/>
        <v>0</v>
      </c>
      <c r="BB47" s="154"/>
      <c r="BC47" s="154"/>
      <c r="BD47" s="154"/>
      <c r="BE47" s="154">
        <f>SUM(BE34:BE45)</f>
        <v>0</v>
      </c>
      <c r="BF47" s="154">
        <f t="shared" si="17"/>
        <v>0</v>
      </c>
      <c r="BG47" s="154"/>
      <c r="BH47" s="154"/>
      <c r="BI47" s="154"/>
      <c r="BJ47" s="154">
        <f>SUM(BJ34:BJ45)</f>
        <v>0</v>
      </c>
    </row>
    <row r="48" spans="1:62" ht="0.75" hidden="1" customHeight="1">
      <c r="A48" s="115" t="s">
        <v>315</v>
      </c>
      <c r="B48" s="17">
        <v>6509</v>
      </c>
      <c r="C48" s="67" t="s">
        <v>459</v>
      </c>
      <c r="D48" s="67" t="s">
        <v>240</v>
      </c>
      <c r="E48" s="67" t="s">
        <v>460</v>
      </c>
      <c r="F48" s="58"/>
      <c r="G48" s="58"/>
      <c r="H48" s="58"/>
      <c r="I48" s="58"/>
      <c r="J48" s="58"/>
      <c r="K48" s="58"/>
      <c r="L48" s="58"/>
      <c r="M48" s="63" t="s">
        <v>324</v>
      </c>
      <c r="N48" s="59" t="s">
        <v>284</v>
      </c>
      <c r="O48" s="59" t="s">
        <v>373</v>
      </c>
      <c r="P48" s="58">
        <v>11</v>
      </c>
      <c r="Q48" s="58"/>
      <c r="R48" s="58"/>
      <c r="S48" s="58"/>
      <c r="T48" s="58"/>
      <c r="U48" s="58"/>
      <c r="V48" s="58"/>
      <c r="W48" s="67" t="s">
        <v>462</v>
      </c>
      <c r="X48" s="67" t="s">
        <v>422</v>
      </c>
      <c r="Y48" s="57" t="s">
        <v>464</v>
      </c>
      <c r="Z48" s="69" t="s">
        <v>479</v>
      </c>
      <c r="AA48" s="69" t="s">
        <v>284</v>
      </c>
      <c r="AB48" s="69" t="s">
        <v>421</v>
      </c>
      <c r="AC48" s="18"/>
      <c r="AD48" s="18" t="s">
        <v>222</v>
      </c>
      <c r="AE48" s="18" t="s">
        <v>267</v>
      </c>
      <c r="AF48" s="18" t="s">
        <v>246</v>
      </c>
      <c r="AG48" s="155">
        <f t="shared" si="18"/>
        <v>0</v>
      </c>
      <c r="AH48" s="155">
        <f t="shared" si="14"/>
        <v>0</v>
      </c>
      <c r="AI48" s="155"/>
      <c r="AJ48" s="155"/>
      <c r="AK48" s="155"/>
      <c r="AL48" s="155"/>
      <c r="AM48" s="155"/>
      <c r="AN48" s="155"/>
      <c r="AO48" s="155"/>
      <c r="AP48" s="155"/>
      <c r="AQ48" s="154">
        <f t="shared" si="19"/>
        <v>0</v>
      </c>
      <c r="AR48" s="154"/>
      <c r="AS48" s="154"/>
      <c r="AT48" s="154"/>
      <c r="AU48" s="154"/>
      <c r="AV48" s="153">
        <f t="shared" si="15"/>
        <v>0</v>
      </c>
      <c r="AW48" s="153"/>
      <c r="AX48" s="153"/>
      <c r="AY48" s="153"/>
      <c r="AZ48" s="153"/>
      <c r="BA48" s="154">
        <f t="shared" si="16"/>
        <v>0</v>
      </c>
      <c r="BB48" s="154"/>
      <c r="BC48" s="154"/>
      <c r="BD48" s="154"/>
      <c r="BE48" s="154"/>
      <c r="BF48" s="154">
        <f t="shared" si="17"/>
        <v>0</v>
      </c>
      <c r="BG48" s="154"/>
      <c r="BH48" s="154"/>
      <c r="BI48" s="154"/>
      <c r="BJ48" s="154"/>
    </row>
    <row r="49" spans="1:62" ht="8.25" hidden="1" customHeight="1">
      <c r="A49" s="890" t="s">
        <v>316</v>
      </c>
      <c r="B49" s="901">
        <v>6513</v>
      </c>
      <c r="C49" s="909" t="s">
        <v>452</v>
      </c>
      <c r="D49" s="909" t="s">
        <v>422</v>
      </c>
      <c r="E49" s="909" t="s">
        <v>453</v>
      </c>
      <c r="F49" s="58"/>
      <c r="G49" s="58"/>
      <c r="H49" s="58"/>
      <c r="I49" s="58"/>
      <c r="J49" s="58"/>
      <c r="K49" s="58"/>
      <c r="L49" s="58"/>
      <c r="M49" s="953" t="s">
        <v>374</v>
      </c>
      <c r="N49" s="59" t="s">
        <v>284</v>
      </c>
      <c r="O49" s="59" t="s">
        <v>373</v>
      </c>
      <c r="P49" s="58" t="s">
        <v>424</v>
      </c>
      <c r="Q49" s="58"/>
      <c r="R49" s="58"/>
      <c r="S49" s="58"/>
      <c r="T49" s="58"/>
      <c r="U49" s="58"/>
      <c r="V49" s="58"/>
      <c r="W49" s="909" t="s">
        <v>357</v>
      </c>
      <c r="X49" s="909" t="s">
        <v>238</v>
      </c>
      <c r="Y49" s="696" t="s">
        <v>358</v>
      </c>
      <c r="Z49" s="983" t="s">
        <v>417</v>
      </c>
      <c r="AA49" s="70" t="s">
        <v>284</v>
      </c>
      <c r="AB49" s="987" t="s">
        <v>368</v>
      </c>
      <c r="AC49" s="18"/>
      <c r="AD49" s="18"/>
      <c r="AE49" s="18"/>
      <c r="AF49" s="18"/>
      <c r="AG49" s="155">
        <f t="shared" si="18"/>
        <v>0</v>
      </c>
      <c r="AH49" s="155">
        <f t="shared" si="14"/>
        <v>0</v>
      </c>
      <c r="AI49" s="155"/>
      <c r="AJ49" s="155"/>
      <c r="AK49" s="155"/>
      <c r="AL49" s="155"/>
      <c r="AM49" s="155"/>
      <c r="AN49" s="155"/>
      <c r="AO49" s="155"/>
      <c r="AP49" s="155"/>
      <c r="AQ49" s="154">
        <f t="shared" si="19"/>
        <v>0</v>
      </c>
      <c r="AR49" s="154"/>
      <c r="AS49" s="154"/>
      <c r="AT49" s="154"/>
      <c r="AU49" s="154"/>
      <c r="AV49" s="153">
        <f t="shared" si="15"/>
        <v>0</v>
      </c>
      <c r="AW49" s="153"/>
      <c r="AX49" s="153"/>
      <c r="AY49" s="153"/>
      <c r="AZ49" s="153"/>
      <c r="BA49" s="154">
        <f t="shared" si="16"/>
        <v>0</v>
      </c>
      <c r="BB49" s="154"/>
      <c r="BC49" s="154"/>
      <c r="BD49" s="154"/>
      <c r="BE49" s="154"/>
      <c r="BF49" s="154">
        <f t="shared" si="17"/>
        <v>0</v>
      </c>
      <c r="BG49" s="154"/>
      <c r="BH49" s="154"/>
      <c r="BI49" s="154"/>
      <c r="BJ49" s="154"/>
    </row>
    <row r="50" spans="1:62" ht="12.75" customHeight="1">
      <c r="A50" s="888"/>
      <c r="B50" s="902"/>
      <c r="C50" s="909"/>
      <c r="D50" s="909"/>
      <c r="E50" s="909"/>
      <c r="F50" s="58"/>
      <c r="G50" s="58"/>
      <c r="H50" s="58"/>
      <c r="I50" s="58"/>
      <c r="J50" s="58"/>
      <c r="K50" s="58"/>
      <c r="L50" s="58"/>
      <c r="M50" s="954"/>
      <c r="N50" s="71"/>
      <c r="O50" s="71"/>
      <c r="P50" s="71"/>
      <c r="Q50" s="58"/>
      <c r="R50" s="58"/>
      <c r="S50" s="58"/>
      <c r="T50" s="58"/>
      <c r="U50" s="58"/>
      <c r="V50" s="58"/>
      <c r="W50" s="909"/>
      <c r="X50" s="909"/>
      <c r="Y50" s="935"/>
      <c r="Z50" s="984"/>
      <c r="AA50" s="58"/>
      <c r="AB50" s="988"/>
      <c r="AC50" s="18"/>
      <c r="AD50" s="18" t="s">
        <v>484</v>
      </c>
      <c r="AE50" s="18"/>
      <c r="AF50" s="18"/>
      <c r="AG50" s="154">
        <f>AG51+AG54+AG55+AG52+AG53</f>
        <v>2947.8999999999996</v>
      </c>
      <c r="AH50" s="154">
        <f>AH51+AH54+AH55+AH52+AH53</f>
        <v>2907.0999999999995</v>
      </c>
      <c r="AI50" s="154">
        <f>AI51+AI54+AI55+AI52</f>
        <v>0</v>
      </c>
      <c r="AJ50" s="154"/>
      <c r="AK50" s="154">
        <f>AK51+AK54+AK55+AK52</f>
        <v>2429</v>
      </c>
      <c r="AL50" s="154">
        <f>AL51+AL54+AL55+AL52</f>
        <v>2429</v>
      </c>
      <c r="AM50" s="154">
        <f>AM51+AM54+AM55+AM52</f>
        <v>0</v>
      </c>
      <c r="AN50" s="154"/>
      <c r="AO50" s="154">
        <f t="shared" ref="AO50:AU50" si="20">AO51+AO54+AO55+AO52+AO53</f>
        <v>518.9</v>
      </c>
      <c r="AP50" s="154">
        <f t="shared" si="20"/>
        <v>478.1</v>
      </c>
      <c r="AQ50" s="154">
        <f t="shared" si="20"/>
        <v>65</v>
      </c>
      <c r="AR50" s="154">
        <f t="shared" si="20"/>
        <v>0</v>
      </c>
      <c r="AS50" s="154">
        <f t="shared" si="20"/>
        <v>0</v>
      </c>
      <c r="AT50" s="154">
        <f t="shared" si="20"/>
        <v>0</v>
      </c>
      <c r="AU50" s="154">
        <f t="shared" si="20"/>
        <v>65</v>
      </c>
      <c r="AV50" s="153">
        <f t="shared" ref="AV50:BE50" si="21">AV51+AV54+AV55+AV52</f>
        <v>0</v>
      </c>
      <c r="AW50" s="153">
        <f t="shared" si="21"/>
        <v>0</v>
      </c>
      <c r="AX50" s="153">
        <f t="shared" si="21"/>
        <v>0</v>
      </c>
      <c r="AY50" s="153">
        <f t="shared" si="21"/>
        <v>0</v>
      </c>
      <c r="AZ50" s="153">
        <f t="shared" si="21"/>
        <v>0</v>
      </c>
      <c r="BA50" s="154">
        <f t="shared" si="21"/>
        <v>0</v>
      </c>
      <c r="BB50" s="154">
        <f t="shared" si="21"/>
        <v>0</v>
      </c>
      <c r="BC50" s="154">
        <f t="shared" si="21"/>
        <v>0</v>
      </c>
      <c r="BD50" s="154">
        <f t="shared" si="21"/>
        <v>0</v>
      </c>
      <c r="BE50" s="154">
        <f t="shared" si="21"/>
        <v>0</v>
      </c>
      <c r="BF50" s="154">
        <f>BF51+BF54+BF55+BF52</f>
        <v>0</v>
      </c>
      <c r="BG50" s="154">
        <f>BG51+BG54+BG55+BG52</f>
        <v>0</v>
      </c>
      <c r="BH50" s="154">
        <f>BH51+BH54+BH55+BH52</f>
        <v>0</v>
      </c>
      <c r="BI50" s="154">
        <f>BI51+BI54+BI55+BI52</f>
        <v>0</v>
      </c>
      <c r="BJ50" s="154">
        <f>BJ51+BJ54+BJ55+BJ52</f>
        <v>0</v>
      </c>
    </row>
    <row r="51" spans="1:62" ht="12.75" customHeight="1">
      <c r="A51" s="888"/>
      <c r="B51" s="902"/>
      <c r="C51" s="909"/>
      <c r="D51" s="909"/>
      <c r="E51" s="909"/>
      <c r="F51" s="58"/>
      <c r="G51" s="58"/>
      <c r="H51" s="58"/>
      <c r="I51" s="58"/>
      <c r="J51" s="58"/>
      <c r="K51" s="58"/>
      <c r="L51" s="58"/>
      <c r="M51" s="954"/>
      <c r="N51" s="59"/>
      <c r="O51" s="59"/>
      <c r="P51" s="58"/>
      <c r="Q51" s="58"/>
      <c r="R51" s="58"/>
      <c r="S51" s="58"/>
      <c r="T51" s="58"/>
      <c r="U51" s="58"/>
      <c r="V51" s="58"/>
      <c r="W51" s="909"/>
      <c r="X51" s="909"/>
      <c r="Y51" s="935"/>
      <c r="Z51" s="984"/>
      <c r="AA51" s="58"/>
      <c r="AB51" s="988"/>
      <c r="AC51" s="18"/>
      <c r="AD51" s="18" t="s">
        <v>484</v>
      </c>
      <c r="AE51" s="18" t="s">
        <v>85</v>
      </c>
      <c r="AF51" s="18" t="s">
        <v>246</v>
      </c>
      <c r="AG51" s="155">
        <f t="shared" si="18"/>
        <v>1869.8999999999999</v>
      </c>
      <c r="AH51" s="155">
        <f t="shared" si="14"/>
        <v>1860.8999999999999</v>
      </c>
      <c r="AI51" s="146"/>
      <c r="AJ51" s="146"/>
      <c r="AK51" s="146">
        <v>1654.3</v>
      </c>
      <c r="AL51" s="146">
        <v>1654.3</v>
      </c>
      <c r="AM51" s="146"/>
      <c r="AN51" s="146"/>
      <c r="AO51" s="146">
        <v>215.6</v>
      </c>
      <c r="AP51" s="155">
        <v>206.6</v>
      </c>
      <c r="AQ51" s="154">
        <f t="shared" si="19"/>
        <v>0</v>
      </c>
      <c r="AR51" s="154"/>
      <c r="AS51" s="154"/>
      <c r="AT51" s="154"/>
      <c r="AU51" s="148"/>
      <c r="AV51" s="153">
        <f>AW51+AX51+AY51+AZ51</f>
        <v>0</v>
      </c>
      <c r="AW51" s="153"/>
      <c r="AX51" s="153"/>
      <c r="AY51" s="153"/>
      <c r="AZ51" s="145"/>
      <c r="BA51" s="154">
        <f>BB51+BC51+BD51+BE51</f>
        <v>0</v>
      </c>
      <c r="BB51" s="154"/>
      <c r="BC51" s="154"/>
      <c r="BD51" s="154"/>
      <c r="BE51" s="148"/>
      <c r="BF51" s="154">
        <f>BG51+BH51+BI51+BJ51</f>
        <v>0</v>
      </c>
      <c r="BG51" s="154"/>
      <c r="BH51" s="154"/>
      <c r="BI51" s="154"/>
      <c r="BJ51" s="148"/>
    </row>
    <row r="52" spans="1:62" ht="12.75" customHeight="1">
      <c r="A52" s="888"/>
      <c r="B52" s="902"/>
      <c r="C52" s="909"/>
      <c r="D52" s="909"/>
      <c r="E52" s="909"/>
      <c r="F52" s="58"/>
      <c r="G52" s="58"/>
      <c r="H52" s="58"/>
      <c r="I52" s="58"/>
      <c r="J52" s="58"/>
      <c r="K52" s="58"/>
      <c r="L52" s="58"/>
      <c r="M52" s="954"/>
      <c r="N52" s="59"/>
      <c r="O52" s="59"/>
      <c r="P52" s="58"/>
      <c r="Q52" s="58"/>
      <c r="R52" s="58"/>
      <c r="S52" s="58"/>
      <c r="T52" s="58"/>
      <c r="U52" s="58"/>
      <c r="V52" s="58"/>
      <c r="W52" s="909"/>
      <c r="X52" s="909"/>
      <c r="Y52" s="935"/>
      <c r="Z52" s="984"/>
      <c r="AA52" s="58"/>
      <c r="AB52" s="988"/>
      <c r="AC52" s="18"/>
      <c r="AD52" s="18" t="s">
        <v>484</v>
      </c>
      <c r="AE52" s="18" t="s">
        <v>14</v>
      </c>
      <c r="AF52" s="18" t="s">
        <v>246</v>
      </c>
      <c r="AG52" s="155">
        <f t="shared" si="18"/>
        <v>95</v>
      </c>
      <c r="AH52" s="155">
        <f t="shared" si="14"/>
        <v>95</v>
      </c>
      <c r="AI52" s="146"/>
      <c r="AJ52" s="146"/>
      <c r="AK52" s="146"/>
      <c r="AL52" s="146"/>
      <c r="AM52" s="146"/>
      <c r="AN52" s="146"/>
      <c r="AO52" s="146">
        <v>95</v>
      </c>
      <c r="AP52" s="155">
        <v>95</v>
      </c>
      <c r="AQ52" s="154">
        <f t="shared" si="19"/>
        <v>65</v>
      </c>
      <c r="AR52" s="154"/>
      <c r="AS52" s="154"/>
      <c r="AT52" s="154"/>
      <c r="AU52" s="148">
        <v>65</v>
      </c>
      <c r="AV52" s="153">
        <f>AW52+AX52+AY52+AZ52</f>
        <v>0</v>
      </c>
      <c r="AW52" s="153"/>
      <c r="AX52" s="153"/>
      <c r="AY52" s="153"/>
      <c r="AZ52" s="145">
        <v>0</v>
      </c>
      <c r="BA52" s="154">
        <f>BB52+BC52+BD52+BE52</f>
        <v>0</v>
      </c>
      <c r="BB52" s="154"/>
      <c r="BC52" s="154"/>
      <c r="BD52" s="154"/>
      <c r="BE52" s="148">
        <v>0</v>
      </c>
      <c r="BF52" s="154">
        <f>BG52+BH52+BI52+BJ52</f>
        <v>0</v>
      </c>
      <c r="BG52" s="154"/>
      <c r="BH52" s="154"/>
      <c r="BI52" s="154"/>
      <c r="BJ52" s="148">
        <v>0</v>
      </c>
    </row>
    <row r="53" spans="1:62" ht="12.75" customHeight="1">
      <c r="A53" s="888"/>
      <c r="B53" s="902"/>
      <c r="C53" s="909"/>
      <c r="D53" s="909"/>
      <c r="E53" s="909"/>
      <c r="F53" s="58"/>
      <c r="G53" s="58"/>
      <c r="H53" s="58"/>
      <c r="I53" s="58"/>
      <c r="J53" s="58"/>
      <c r="K53" s="58"/>
      <c r="L53" s="58"/>
      <c r="M53" s="954"/>
      <c r="N53" s="59"/>
      <c r="O53" s="59"/>
      <c r="P53" s="58"/>
      <c r="Q53" s="58"/>
      <c r="R53" s="58"/>
      <c r="S53" s="58"/>
      <c r="T53" s="58"/>
      <c r="U53" s="58"/>
      <c r="V53" s="58"/>
      <c r="W53" s="909"/>
      <c r="X53" s="909"/>
      <c r="Y53" s="935"/>
      <c r="Z53" s="984"/>
      <c r="AA53" s="58"/>
      <c r="AB53" s="988"/>
      <c r="AC53" s="18"/>
      <c r="AD53" s="18" t="s">
        <v>484</v>
      </c>
      <c r="AE53" s="18" t="s">
        <v>18</v>
      </c>
      <c r="AF53" s="18" t="s">
        <v>246</v>
      </c>
      <c r="AG53" s="155">
        <f t="shared" si="18"/>
        <v>61.2</v>
      </c>
      <c r="AH53" s="155">
        <f t="shared" si="14"/>
        <v>60</v>
      </c>
      <c r="AI53" s="146"/>
      <c r="AJ53" s="146"/>
      <c r="AK53" s="146"/>
      <c r="AL53" s="146"/>
      <c r="AM53" s="146"/>
      <c r="AN53" s="146"/>
      <c r="AO53" s="146">
        <v>61.2</v>
      </c>
      <c r="AP53" s="155">
        <v>60</v>
      </c>
      <c r="AQ53" s="154">
        <f t="shared" si="19"/>
        <v>0</v>
      </c>
      <c r="AR53" s="154"/>
      <c r="AS53" s="154"/>
      <c r="AT53" s="154"/>
      <c r="AU53" s="148">
        <v>0</v>
      </c>
      <c r="AV53" s="153"/>
      <c r="AW53" s="153"/>
      <c r="AX53" s="153"/>
      <c r="AY53" s="153"/>
      <c r="AZ53" s="145"/>
      <c r="BA53" s="154"/>
      <c r="BB53" s="154"/>
      <c r="BC53" s="154"/>
      <c r="BD53" s="154"/>
      <c r="BE53" s="148"/>
      <c r="BF53" s="154"/>
      <c r="BG53" s="154"/>
      <c r="BH53" s="154"/>
      <c r="BI53" s="154"/>
      <c r="BJ53" s="148"/>
    </row>
    <row r="54" spans="1:62" ht="12.75" customHeight="1">
      <c r="A54" s="888"/>
      <c r="B54" s="902"/>
      <c r="C54" s="909"/>
      <c r="D54" s="909"/>
      <c r="E54" s="909"/>
      <c r="F54" s="58"/>
      <c r="G54" s="58"/>
      <c r="H54" s="58"/>
      <c r="I54" s="58"/>
      <c r="J54" s="58"/>
      <c r="K54" s="58"/>
      <c r="L54" s="58"/>
      <c r="M54" s="954"/>
      <c r="N54" s="59"/>
      <c r="O54" s="59"/>
      <c r="P54" s="58"/>
      <c r="Q54" s="58"/>
      <c r="R54" s="58"/>
      <c r="S54" s="58"/>
      <c r="T54" s="58"/>
      <c r="U54" s="58"/>
      <c r="V54" s="58"/>
      <c r="W54" s="909"/>
      <c r="X54" s="909"/>
      <c r="Y54" s="935"/>
      <c r="Z54" s="984"/>
      <c r="AA54" s="58"/>
      <c r="AB54" s="988"/>
      <c r="AC54" s="18"/>
      <c r="AD54" s="18" t="s">
        <v>484</v>
      </c>
      <c r="AE54" s="18" t="s">
        <v>449</v>
      </c>
      <c r="AF54" s="18" t="s">
        <v>246</v>
      </c>
      <c r="AG54" s="155">
        <f t="shared" si="18"/>
        <v>600</v>
      </c>
      <c r="AH54" s="155">
        <f t="shared" si="14"/>
        <v>600</v>
      </c>
      <c r="AI54" s="146"/>
      <c r="AJ54" s="146"/>
      <c r="AK54" s="146">
        <v>600</v>
      </c>
      <c r="AL54" s="146">
        <v>600</v>
      </c>
      <c r="AM54" s="146"/>
      <c r="AN54" s="146"/>
      <c r="AO54" s="146">
        <v>0</v>
      </c>
      <c r="AP54" s="155"/>
      <c r="AQ54" s="154">
        <f t="shared" si="19"/>
        <v>0</v>
      </c>
      <c r="AR54" s="154"/>
      <c r="AS54" s="154"/>
      <c r="AT54" s="154"/>
      <c r="AU54" s="148"/>
      <c r="AV54" s="153">
        <f>AW54+AX54+AY54+AZ54</f>
        <v>0</v>
      </c>
      <c r="AW54" s="153"/>
      <c r="AX54" s="153"/>
      <c r="AY54" s="153"/>
      <c r="AZ54" s="145"/>
      <c r="BA54" s="154">
        <f>BB54+BC54+BD54+BE54</f>
        <v>0</v>
      </c>
      <c r="BB54" s="154"/>
      <c r="BC54" s="154"/>
      <c r="BD54" s="154"/>
      <c r="BE54" s="148"/>
      <c r="BF54" s="154">
        <f>BG54+BH54+BI54+BJ54</f>
        <v>0</v>
      </c>
      <c r="BG54" s="154"/>
      <c r="BH54" s="154"/>
      <c r="BI54" s="154"/>
      <c r="BJ54" s="148"/>
    </row>
    <row r="55" spans="1:62" ht="12.75" customHeight="1">
      <c r="A55" s="888"/>
      <c r="B55" s="902"/>
      <c r="C55" s="909"/>
      <c r="D55" s="909"/>
      <c r="E55" s="909"/>
      <c r="F55" s="58"/>
      <c r="G55" s="58"/>
      <c r="H55" s="58"/>
      <c r="I55" s="58"/>
      <c r="J55" s="58"/>
      <c r="K55" s="58"/>
      <c r="L55" s="58"/>
      <c r="M55" s="954"/>
      <c r="N55" s="59"/>
      <c r="O55" s="59"/>
      <c r="P55" s="58"/>
      <c r="Q55" s="58"/>
      <c r="R55" s="58"/>
      <c r="S55" s="58"/>
      <c r="T55" s="58"/>
      <c r="U55" s="58"/>
      <c r="V55" s="58"/>
      <c r="W55" s="909"/>
      <c r="X55" s="909"/>
      <c r="Y55" s="935"/>
      <c r="Z55" s="984"/>
      <c r="AA55" s="58"/>
      <c r="AB55" s="988"/>
      <c r="AC55" s="18"/>
      <c r="AD55" s="18" t="s">
        <v>484</v>
      </c>
      <c r="AE55" s="18" t="s">
        <v>467</v>
      </c>
      <c r="AF55" s="18" t="s">
        <v>246</v>
      </c>
      <c r="AG55" s="155">
        <f t="shared" si="18"/>
        <v>321.79999999999995</v>
      </c>
      <c r="AH55" s="155">
        <f t="shared" si="14"/>
        <v>291.2</v>
      </c>
      <c r="AI55" s="146"/>
      <c r="AJ55" s="146"/>
      <c r="AK55" s="146">
        <v>174.7</v>
      </c>
      <c r="AL55" s="146">
        <v>174.7</v>
      </c>
      <c r="AM55" s="146"/>
      <c r="AN55" s="146"/>
      <c r="AO55" s="146">
        <v>147.1</v>
      </c>
      <c r="AP55" s="155">
        <v>116.5</v>
      </c>
      <c r="AQ55" s="154">
        <f t="shared" si="19"/>
        <v>0</v>
      </c>
      <c r="AR55" s="154"/>
      <c r="AS55" s="154"/>
      <c r="AT55" s="154"/>
      <c r="AU55" s="148"/>
      <c r="AV55" s="153">
        <f>AW55+AX55+AY55+AZ55</f>
        <v>0</v>
      </c>
      <c r="AW55" s="153"/>
      <c r="AX55" s="153"/>
      <c r="AY55" s="153"/>
      <c r="AZ55" s="145"/>
      <c r="BA55" s="154">
        <f>BB55+BC55+BD55+BE55</f>
        <v>0</v>
      </c>
      <c r="BB55" s="154"/>
      <c r="BC55" s="154"/>
      <c r="BD55" s="154"/>
      <c r="BE55" s="148"/>
      <c r="BF55" s="154">
        <f>BG55+BH55+BI55+BJ55</f>
        <v>0</v>
      </c>
      <c r="BG55" s="154"/>
      <c r="BH55" s="154"/>
      <c r="BI55" s="154"/>
      <c r="BJ55" s="148"/>
    </row>
    <row r="56" spans="1:62" ht="12.75" customHeight="1">
      <c r="A56" s="888"/>
      <c r="B56" s="902"/>
      <c r="C56" s="909"/>
      <c r="D56" s="909"/>
      <c r="E56" s="909"/>
      <c r="F56" s="58"/>
      <c r="G56" s="58"/>
      <c r="H56" s="58"/>
      <c r="I56" s="58"/>
      <c r="J56" s="58"/>
      <c r="K56" s="58"/>
      <c r="L56" s="58"/>
      <c r="M56" s="954"/>
      <c r="N56" s="59"/>
      <c r="O56" s="59"/>
      <c r="P56" s="58"/>
      <c r="Q56" s="58"/>
      <c r="R56" s="58"/>
      <c r="S56" s="58"/>
      <c r="T56" s="58"/>
      <c r="U56" s="58"/>
      <c r="V56" s="58"/>
      <c r="W56" s="909"/>
      <c r="X56" s="909"/>
      <c r="Y56" s="935"/>
      <c r="Z56" s="984"/>
      <c r="AA56" s="58"/>
      <c r="AB56" s="988"/>
      <c r="AC56" s="18"/>
      <c r="AD56" s="12" t="s">
        <v>484</v>
      </c>
      <c r="AE56" s="18" t="s">
        <v>492</v>
      </c>
      <c r="AF56" s="18" t="s">
        <v>246</v>
      </c>
      <c r="AG56" s="155"/>
      <c r="AH56" s="155">
        <f t="shared" si="14"/>
        <v>0</v>
      </c>
      <c r="AI56" s="146"/>
      <c r="AJ56" s="146"/>
      <c r="AK56" s="146"/>
      <c r="AL56" s="146"/>
      <c r="AM56" s="146"/>
      <c r="AN56" s="146"/>
      <c r="AO56" s="146"/>
      <c r="AP56" s="155"/>
      <c r="AQ56" s="154"/>
      <c r="AR56" s="154"/>
      <c r="AS56" s="154"/>
      <c r="AT56" s="154"/>
      <c r="AU56" s="148"/>
      <c r="AV56" s="153"/>
      <c r="AW56" s="153"/>
      <c r="AX56" s="153"/>
      <c r="AY56" s="153"/>
      <c r="AZ56" s="145"/>
      <c r="BA56" s="154"/>
      <c r="BB56" s="154"/>
      <c r="BC56" s="154"/>
      <c r="BD56" s="154"/>
      <c r="BE56" s="148"/>
      <c r="BF56" s="154"/>
      <c r="BG56" s="154"/>
      <c r="BH56" s="154"/>
      <c r="BI56" s="154"/>
      <c r="BJ56" s="148"/>
    </row>
    <row r="57" spans="1:62" ht="12.75" customHeight="1">
      <c r="A57" s="888"/>
      <c r="B57" s="902"/>
      <c r="C57" s="909"/>
      <c r="D57" s="909"/>
      <c r="E57" s="909"/>
      <c r="F57" s="58"/>
      <c r="G57" s="58"/>
      <c r="H57" s="58"/>
      <c r="I57" s="58"/>
      <c r="J57" s="58"/>
      <c r="K57" s="58"/>
      <c r="L57" s="58"/>
      <c r="M57" s="955"/>
      <c r="N57" s="59"/>
      <c r="O57" s="59"/>
      <c r="P57" s="58"/>
      <c r="Q57" s="58"/>
      <c r="R57" s="58"/>
      <c r="S57" s="58"/>
      <c r="T57" s="58"/>
      <c r="U57" s="58"/>
      <c r="V57" s="58"/>
      <c r="W57" s="909"/>
      <c r="X57" s="909"/>
      <c r="Y57" s="697"/>
      <c r="Z57" s="985"/>
      <c r="AA57" s="58"/>
      <c r="AB57" s="989"/>
      <c r="AC57" s="18"/>
      <c r="AD57" s="18"/>
      <c r="AE57" s="18"/>
      <c r="AF57" s="18"/>
      <c r="AG57" s="155">
        <f t="shared" si="18"/>
        <v>2947.9</v>
      </c>
      <c r="AH57" s="155">
        <f t="shared" si="14"/>
        <v>0</v>
      </c>
      <c r="AI57" s="146"/>
      <c r="AJ57" s="146"/>
      <c r="AK57" s="146">
        <f>SUM(AK51:AK56)</f>
        <v>2429</v>
      </c>
      <c r="AL57" s="146"/>
      <c r="AM57" s="146"/>
      <c r="AN57" s="146"/>
      <c r="AO57" s="146">
        <f>SUM(AO51:AO55)</f>
        <v>518.9</v>
      </c>
      <c r="AP57" s="155"/>
      <c r="AQ57" s="154">
        <f t="shared" si="19"/>
        <v>65</v>
      </c>
      <c r="AR57" s="154"/>
      <c r="AS57" s="154"/>
      <c r="AT57" s="154"/>
      <c r="AU57" s="148">
        <f>SUM(AU51:AU55)</f>
        <v>65</v>
      </c>
      <c r="AV57" s="153">
        <f t="shared" ref="AV57:AV75" si="22">AW57+AX57+AY57+AZ57</f>
        <v>0</v>
      </c>
      <c r="AW57" s="153"/>
      <c r="AX57" s="153"/>
      <c r="AY57" s="153"/>
      <c r="AZ57" s="145">
        <f>SUM(AZ51:AZ55)</f>
        <v>0</v>
      </c>
      <c r="BA57" s="154">
        <f t="shared" ref="BA57:BA75" si="23">BB57+BC57+BD57+BE57</f>
        <v>0</v>
      </c>
      <c r="BB57" s="154"/>
      <c r="BC57" s="154"/>
      <c r="BD57" s="154"/>
      <c r="BE57" s="148">
        <f>SUM(BE51:BE55)</f>
        <v>0</v>
      </c>
      <c r="BF57" s="154">
        <f t="shared" ref="BF57:BF75" si="24">BG57+BH57+BI57+BJ57</f>
        <v>0</v>
      </c>
      <c r="BG57" s="154"/>
      <c r="BH57" s="154"/>
      <c r="BI57" s="154"/>
      <c r="BJ57" s="148">
        <f>SUM(BJ51:BJ55)</f>
        <v>0</v>
      </c>
    </row>
    <row r="58" spans="1:62" ht="12.75" customHeight="1">
      <c r="A58" s="888"/>
      <c r="B58" s="902"/>
      <c r="C58" s="65"/>
      <c r="D58" s="65"/>
      <c r="E58" s="65"/>
      <c r="F58" s="65"/>
      <c r="G58" s="65"/>
      <c r="H58" s="65"/>
      <c r="I58" s="65"/>
      <c r="J58" s="65"/>
      <c r="K58" s="65"/>
      <c r="L58" s="65"/>
      <c r="M58" s="63" t="s">
        <v>362</v>
      </c>
      <c r="N58" s="59" t="s">
        <v>284</v>
      </c>
      <c r="O58" s="59" t="s">
        <v>373</v>
      </c>
      <c r="P58" s="65" t="s">
        <v>426</v>
      </c>
      <c r="Q58" s="65"/>
      <c r="R58" s="65"/>
      <c r="S58" s="65"/>
      <c r="T58" s="65"/>
      <c r="U58" s="65"/>
      <c r="V58" s="65"/>
      <c r="W58" s="65"/>
      <c r="X58" s="65"/>
      <c r="Y58" s="65"/>
      <c r="Z58" s="72" t="s">
        <v>364</v>
      </c>
      <c r="AA58" s="72"/>
      <c r="AB58" s="72" t="s">
        <v>365</v>
      </c>
      <c r="AC58" s="12"/>
      <c r="AD58" s="12" t="s">
        <v>484</v>
      </c>
      <c r="AE58" s="12" t="s">
        <v>302</v>
      </c>
      <c r="AF58" s="12" t="s">
        <v>246</v>
      </c>
      <c r="AG58" s="155">
        <f t="shared" si="18"/>
        <v>0</v>
      </c>
      <c r="AH58" s="155">
        <f t="shared" si="14"/>
        <v>0</v>
      </c>
      <c r="AI58" s="146"/>
      <c r="AJ58" s="146"/>
      <c r="AK58" s="146"/>
      <c r="AL58" s="146"/>
      <c r="AM58" s="146"/>
      <c r="AN58" s="146"/>
      <c r="AO58" s="146"/>
      <c r="AP58" s="155"/>
      <c r="AQ58" s="154">
        <f t="shared" si="19"/>
        <v>0</v>
      </c>
      <c r="AR58" s="119"/>
      <c r="AS58" s="119"/>
      <c r="AT58" s="119"/>
      <c r="AU58" s="119"/>
      <c r="AV58" s="153">
        <f t="shared" si="22"/>
        <v>0</v>
      </c>
      <c r="AW58" s="145"/>
      <c r="AX58" s="145"/>
      <c r="AY58" s="145"/>
      <c r="AZ58" s="145"/>
      <c r="BA58" s="154">
        <f t="shared" si="23"/>
        <v>0</v>
      </c>
      <c r="BB58" s="119"/>
      <c r="BC58" s="119"/>
      <c r="BD58" s="119"/>
      <c r="BE58" s="119"/>
      <c r="BF58" s="154">
        <f t="shared" si="24"/>
        <v>0</v>
      </c>
      <c r="BG58" s="119"/>
      <c r="BH58" s="119"/>
      <c r="BI58" s="119"/>
      <c r="BJ58" s="119"/>
    </row>
    <row r="59" spans="1:62" ht="12.75" hidden="1" customHeight="1">
      <c r="A59" s="888"/>
      <c r="B59" s="902"/>
      <c r="C59" s="65"/>
      <c r="D59" s="65"/>
      <c r="E59" s="65"/>
      <c r="F59" s="65"/>
      <c r="G59" s="65"/>
      <c r="H59" s="65"/>
      <c r="I59" s="65"/>
      <c r="J59" s="65"/>
      <c r="K59" s="65"/>
      <c r="L59" s="65"/>
      <c r="M59" s="65"/>
      <c r="N59" s="65"/>
      <c r="O59" s="65"/>
      <c r="P59" s="65"/>
      <c r="Q59" s="58"/>
      <c r="R59" s="58"/>
      <c r="S59" s="58"/>
      <c r="T59" s="58"/>
      <c r="U59" s="58"/>
      <c r="V59" s="58"/>
      <c r="W59" s="58"/>
      <c r="X59" s="65"/>
      <c r="Y59" s="65"/>
      <c r="Z59" s="65"/>
      <c r="AA59" s="65"/>
      <c r="AB59" s="65"/>
      <c r="AC59" s="12"/>
      <c r="AD59" s="12"/>
      <c r="AE59" s="12"/>
      <c r="AF59" s="12"/>
      <c r="AG59" s="155">
        <f t="shared" si="18"/>
        <v>0</v>
      </c>
      <c r="AH59" s="155">
        <f t="shared" si="14"/>
        <v>0</v>
      </c>
      <c r="AI59" s="157"/>
      <c r="AJ59" s="157"/>
      <c r="AK59" s="157"/>
      <c r="AL59" s="157"/>
      <c r="AM59" s="157"/>
      <c r="AN59" s="157"/>
      <c r="AO59" s="158"/>
      <c r="AP59" s="158"/>
      <c r="AQ59" s="154">
        <f t="shared" si="19"/>
        <v>0</v>
      </c>
      <c r="AR59" s="159"/>
      <c r="AS59" s="159"/>
      <c r="AT59" s="159"/>
      <c r="AU59" s="159"/>
      <c r="AV59" s="153">
        <f t="shared" si="22"/>
        <v>0</v>
      </c>
      <c r="AW59" s="659"/>
      <c r="AX59" s="659"/>
      <c r="AY59" s="659"/>
      <c r="AZ59" s="659"/>
      <c r="BA59" s="154">
        <f t="shared" si="23"/>
        <v>0</v>
      </c>
      <c r="BB59" s="159"/>
      <c r="BC59" s="159"/>
      <c r="BD59" s="159"/>
      <c r="BE59" s="159"/>
      <c r="BF59" s="154">
        <f t="shared" si="24"/>
        <v>0</v>
      </c>
      <c r="BG59" s="159"/>
      <c r="BH59" s="159"/>
      <c r="BI59" s="159"/>
      <c r="BJ59" s="159"/>
    </row>
    <row r="60" spans="1:62" ht="18" hidden="1" customHeight="1">
      <c r="A60" s="889"/>
      <c r="B60" s="903"/>
      <c r="C60" s="57"/>
      <c r="D60" s="57"/>
      <c r="E60" s="57"/>
      <c r="F60" s="65"/>
      <c r="G60" s="65"/>
      <c r="H60" s="65"/>
      <c r="I60" s="65"/>
      <c r="J60" s="65"/>
      <c r="K60" s="65"/>
      <c r="L60" s="65"/>
      <c r="M60" s="73"/>
      <c r="N60" s="59"/>
      <c r="O60" s="59"/>
      <c r="P60" s="65"/>
      <c r="Q60" s="58"/>
      <c r="R60" s="58"/>
      <c r="S60" s="58"/>
      <c r="T60" s="58"/>
      <c r="U60" s="58"/>
      <c r="V60" s="58"/>
      <c r="W60" s="57"/>
      <c r="X60" s="57"/>
      <c r="Y60" s="57"/>
      <c r="Z60" s="72"/>
      <c r="AA60" s="72"/>
      <c r="AB60" s="72"/>
      <c r="AC60" s="12"/>
      <c r="AD60" s="12" t="s">
        <v>484</v>
      </c>
      <c r="AE60" s="18" t="s">
        <v>305</v>
      </c>
      <c r="AF60" s="18" t="s">
        <v>246</v>
      </c>
      <c r="AG60" s="155">
        <f t="shared" si="18"/>
        <v>0</v>
      </c>
      <c r="AH60" s="155">
        <f t="shared" si="14"/>
        <v>0</v>
      </c>
      <c r="AI60" s="146"/>
      <c r="AJ60" s="146"/>
      <c r="AK60" s="146"/>
      <c r="AL60" s="146"/>
      <c r="AM60" s="146"/>
      <c r="AN60" s="146"/>
      <c r="AO60" s="146"/>
      <c r="AP60" s="155"/>
      <c r="AQ60" s="154">
        <f t="shared" si="19"/>
        <v>0</v>
      </c>
      <c r="AR60" s="119"/>
      <c r="AS60" s="119"/>
      <c r="AT60" s="119"/>
      <c r="AU60" s="119"/>
      <c r="AV60" s="153">
        <f t="shared" si="22"/>
        <v>0</v>
      </c>
      <c r="AW60" s="145"/>
      <c r="AX60" s="145"/>
      <c r="AY60" s="145"/>
      <c r="AZ60" s="145"/>
      <c r="BA60" s="154">
        <f t="shared" si="23"/>
        <v>0</v>
      </c>
      <c r="BB60" s="119"/>
      <c r="BC60" s="119"/>
      <c r="BD60" s="119"/>
      <c r="BE60" s="119"/>
      <c r="BF60" s="154">
        <f t="shared" si="24"/>
        <v>0</v>
      </c>
      <c r="BG60" s="119"/>
      <c r="BH60" s="119"/>
      <c r="BI60" s="119"/>
      <c r="BJ60" s="119"/>
    </row>
    <row r="61" spans="1:62" s="40" customFormat="1" ht="116.25" customHeight="1">
      <c r="A61" s="116" t="s">
        <v>497</v>
      </c>
      <c r="B61" s="33">
        <v>6600</v>
      </c>
      <c r="C61" s="74" t="s">
        <v>234</v>
      </c>
      <c r="D61" s="75" t="s">
        <v>234</v>
      </c>
      <c r="E61" s="75" t="s">
        <v>234</v>
      </c>
      <c r="F61" s="75" t="s">
        <v>234</v>
      </c>
      <c r="G61" s="75" t="s">
        <v>234</v>
      </c>
      <c r="H61" s="75" t="s">
        <v>234</v>
      </c>
      <c r="I61" s="75" t="s">
        <v>234</v>
      </c>
      <c r="J61" s="75" t="s">
        <v>234</v>
      </c>
      <c r="K61" s="75" t="s">
        <v>234</v>
      </c>
      <c r="L61" s="75" t="s">
        <v>234</v>
      </c>
      <c r="M61" s="75" t="s">
        <v>234</v>
      </c>
      <c r="N61" s="75" t="s">
        <v>234</v>
      </c>
      <c r="O61" s="75" t="s">
        <v>234</v>
      </c>
      <c r="P61" s="75" t="s">
        <v>234</v>
      </c>
      <c r="Q61" s="76" t="s">
        <v>234</v>
      </c>
      <c r="R61" s="76" t="s">
        <v>234</v>
      </c>
      <c r="S61" s="76" t="s">
        <v>234</v>
      </c>
      <c r="T61" s="76" t="s">
        <v>234</v>
      </c>
      <c r="U61" s="76" t="s">
        <v>234</v>
      </c>
      <c r="V61" s="76" t="s">
        <v>234</v>
      </c>
      <c r="W61" s="76" t="s">
        <v>234</v>
      </c>
      <c r="X61" s="75" t="s">
        <v>234</v>
      </c>
      <c r="Y61" s="75" t="s">
        <v>234</v>
      </c>
      <c r="Z61" s="75" t="s">
        <v>234</v>
      </c>
      <c r="AA61" s="75" t="s">
        <v>234</v>
      </c>
      <c r="AB61" s="75" t="s">
        <v>234</v>
      </c>
      <c r="AC61" s="38" t="s">
        <v>234</v>
      </c>
      <c r="AD61" s="38" t="s">
        <v>234</v>
      </c>
      <c r="AE61" s="38"/>
      <c r="AF61" s="38"/>
      <c r="AG61" s="161">
        <f>AI61+AK61+AM61+AO61</f>
        <v>1679.5</v>
      </c>
      <c r="AH61" s="161">
        <f>AJ61+AL61+AN61+AP61</f>
        <v>572.20000000000005</v>
      </c>
      <c r="AI61" s="150">
        <f>AI64+AI72+AI91+AI92+AI94+AI67+AI68+AI90+AI89</f>
        <v>0</v>
      </c>
      <c r="AJ61" s="150"/>
      <c r="AK61" s="150">
        <f>AK64+AK72+AK91+AK92+AK94+AK67+AK68+AK90+AK89+AK70</f>
        <v>1207.9000000000001</v>
      </c>
      <c r="AL61" s="150">
        <f>AL64+AL72+AL91+AL92+AL94+AL67+AL68+AL90+AL89+AL70</f>
        <v>376</v>
      </c>
      <c r="AM61" s="150">
        <f>AM64+AM72+AM91+AM92+AM94+AM67+AM68+AM90+AM89</f>
        <v>0</v>
      </c>
      <c r="AN61" s="150"/>
      <c r="AO61" s="150">
        <f>AO64+AO72+AO91+AO92+AO94+AO67+AO68+AO90+AO89+AO69+AO93+AO70</f>
        <v>471.6</v>
      </c>
      <c r="AP61" s="150">
        <f>AP64+AP72+AP91+AP92+AP94+AP67+AP68+AP90+AP89+AP69+AP93+AP70</f>
        <v>196.2</v>
      </c>
      <c r="AQ61" s="160">
        <f>AR61+AS61+AT61+AU61</f>
        <v>616.6</v>
      </c>
      <c r="AR61" s="149">
        <f>AR64+AR72+AR91+AR92+AR94+AR67+AR68+AR90+AR89</f>
        <v>0</v>
      </c>
      <c r="AS61" s="149">
        <f>AS64+AS72+AS91+AS92+AS94+AS67+AS68+AS90+AS89+AS70</f>
        <v>340</v>
      </c>
      <c r="AT61" s="149">
        <f>AT64+AT72+AT91+AT92+AT94+AT67+AT68+AT90+AT89+AT70</f>
        <v>0</v>
      </c>
      <c r="AU61" s="149">
        <f>AU64+AU72+AU91+AU92+AU94+AU67+AU68+AU90+AU89+AU70</f>
        <v>276.60000000000002</v>
      </c>
      <c r="AV61" s="162">
        <f t="shared" si="22"/>
        <v>798.90000000000009</v>
      </c>
      <c r="AW61" s="657">
        <f>AW64+AW72+AW91+AW92+AW94+AW67+AW68+AW90+AW89</f>
        <v>0</v>
      </c>
      <c r="AX61" s="657">
        <f>AX64+AX72+AX91+AX92+AX94+AX67+AX68+AX90+AX89</f>
        <v>496.40000000000003</v>
      </c>
      <c r="AY61" s="657">
        <f>AY64+AY72+AY91+AY92+AY94+AY67+AY68+AY90+AY89</f>
        <v>0</v>
      </c>
      <c r="AZ61" s="657">
        <f>AZ64+AZ72+AZ91+AZ92+AZ94+AZ67+AZ68+AZ90+AZ89</f>
        <v>302.5</v>
      </c>
      <c r="BA61" s="160">
        <f t="shared" si="23"/>
        <v>848.1</v>
      </c>
      <c r="BB61" s="149">
        <f>BB64+BB72+BB91+BB92+BB94+BB67+BB68+BB90+BB89</f>
        <v>0</v>
      </c>
      <c r="BC61" s="149">
        <f>BC64+BC72+BC91+BC92+BC94+BC67+BC68+BC90+BC89</f>
        <v>496.40000000000003</v>
      </c>
      <c r="BD61" s="149">
        <f>BD64+BD72+BD91+BD92+BD94+BD67+BD68+BD90+BD89</f>
        <v>0</v>
      </c>
      <c r="BE61" s="149">
        <f>BE64+BE72+BE91+BE92+BE94+BE67+BE68+BE90+BE89</f>
        <v>351.7</v>
      </c>
      <c r="BF61" s="160">
        <f t="shared" si="24"/>
        <v>848.1</v>
      </c>
      <c r="BG61" s="149">
        <f>BG64+BG72+BG91+BG92+BG94+BG67+BG68+BG90+BG89</f>
        <v>0</v>
      </c>
      <c r="BH61" s="149">
        <f>BH64+BH72+BH91+BH92+BH94+BH67+BH68+BH90+BH89</f>
        <v>496.40000000000003</v>
      </c>
      <c r="BI61" s="149">
        <f>BI64+BI72+BI91+BI92+BI94+BI67+BI68+BI90+BI89</f>
        <v>0</v>
      </c>
      <c r="BJ61" s="149">
        <f>BJ64+BJ72+BJ91+BJ92+BJ94+BJ67+BJ68+BJ90+BJ89</f>
        <v>351.7</v>
      </c>
    </row>
    <row r="62" spans="1:62" hidden="1">
      <c r="A62" s="112" t="s">
        <v>415</v>
      </c>
      <c r="B62" s="15"/>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16"/>
      <c r="AD62" s="16"/>
      <c r="AE62" s="16"/>
      <c r="AF62" s="16"/>
      <c r="AG62" s="155">
        <f t="shared" si="18"/>
        <v>0</v>
      </c>
      <c r="AH62" s="155">
        <f t="shared" si="14"/>
        <v>0</v>
      </c>
      <c r="AI62" s="152"/>
      <c r="AJ62" s="152"/>
      <c r="AK62" s="152"/>
      <c r="AL62" s="152"/>
      <c r="AM62" s="152"/>
      <c r="AN62" s="152"/>
      <c r="AO62" s="152"/>
      <c r="AP62" s="158"/>
      <c r="AQ62" s="154">
        <f t="shared" si="19"/>
        <v>0</v>
      </c>
      <c r="AR62" s="151"/>
      <c r="AS62" s="151"/>
      <c r="AT62" s="151"/>
      <c r="AU62" s="151"/>
      <c r="AV62" s="153">
        <f t="shared" si="22"/>
        <v>0</v>
      </c>
      <c r="AW62" s="658"/>
      <c r="AX62" s="658"/>
      <c r="AY62" s="658"/>
      <c r="AZ62" s="658"/>
      <c r="BA62" s="154">
        <f t="shared" si="23"/>
        <v>0</v>
      </c>
      <c r="BB62" s="151"/>
      <c r="BC62" s="151"/>
      <c r="BD62" s="151"/>
      <c r="BE62" s="151"/>
      <c r="BF62" s="154">
        <f t="shared" si="24"/>
        <v>0</v>
      </c>
      <c r="BG62" s="151"/>
      <c r="BH62" s="151"/>
      <c r="BI62" s="151"/>
      <c r="BJ62" s="151"/>
    </row>
    <row r="63" spans="1:62" ht="12" hidden="1" customHeight="1">
      <c r="A63" s="113" t="s">
        <v>416</v>
      </c>
      <c r="B63" s="17"/>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18"/>
      <c r="AD63" s="18"/>
      <c r="AE63" s="18"/>
      <c r="AF63" s="18"/>
      <c r="AG63" s="155">
        <f t="shared" si="18"/>
        <v>0</v>
      </c>
      <c r="AH63" s="155">
        <f t="shared" si="14"/>
        <v>0</v>
      </c>
      <c r="AI63" s="155"/>
      <c r="AJ63" s="155"/>
      <c r="AK63" s="155"/>
      <c r="AL63" s="155"/>
      <c r="AM63" s="155"/>
      <c r="AN63" s="155"/>
      <c r="AO63" s="155"/>
      <c r="AP63" s="155"/>
      <c r="AQ63" s="154">
        <f t="shared" si="19"/>
        <v>0</v>
      </c>
      <c r="AR63" s="154"/>
      <c r="AS63" s="154"/>
      <c r="AT63" s="154"/>
      <c r="AU63" s="154"/>
      <c r="AV63" s="153">
        <f t="shared" si="22"/>
        <v>0</v>
      </c>
      <c r="AW63" s="153"/>
      <c r="AX63" s="153"/>
      <c r="AY63" s="153"/>
      <c r="AZ63" s="153"/>
      <c r="BA63" s="154">
        <f t="shared" si="23"/>
        <v>0</v>
      </c>
      <c r="BB63" s="154"/>
      <c r="BC63" s="154"/>
      <c r="BD63" s="154"/>
      <c r="BE63" s="154"/>
      <c r="BF63" s="154">
        <f t="shared" si="24"/>
        <v>0</v>
      </c>
      <c r="BG63" s="154"/>
      <c r="BH63" s="154"/>
      <c r="BI63" s="154"/>
      <c r="BJ63" s="154"/>
    </row>
    <row r="64" spans="1:62" ht="0.75" customHeight="1">
      <c r="A64" s="895" t="s">
        <v>423</v>
      </c>
      <c r="B64" s="900">
        <v>6601</v>
      </c>
      <c r="C64" s="909" t="s">
        <v>452</v>
      </c>
      <c r="D64" s="909" t="s">
        <v>241</v>
      </c>
      <c r="E64" s="909" t="s">
        <v>453</v>
      </c>
      <c r="F64" s="65"/>
      <c r="G64" s="65"/>
      <c r="H64" s="65"/>
      <c r="I64" s="65"/>
      <c r="J64" s="65"/>
      <c r="K64" s="65"/>
      <c r="L64" s="65"/>
      <c r="M64" s="63" t="s">
        <v>374</v>
      </c>
      <c r="N64" s="59" t="s">
        <v>284</v>
      </c>
      <c r="O64" s="59" t="s">
        <v>373</v>
      </c>
      <c r="P64" s="65" t="s">
        <v>424</v>
      </c>
      <c r="Q64" s="65"/>
      <c r="R64" s="65"/>
      <c r="S64" s="65"/>
      <c r="T64" s="65"/>
      <c r="U64" s="65"/>
      <c r="V64" s="65"/>
      <c r="W64" s="909" t="s">
        <v>357</v>
      </c>
      <c r="X64" s="909" t="s">
        <v>238</v>
      </c>
      <c r="Y64" s="909" t="s">
        <v>358</v>
      </c>
      <c r="Z64" s="69" t="s">
        <v>417</v>
      </c>
      <c r="AA64" s="70" t="s">
        <v>284</v>
      </c>
      <c r="AB64" s="70" t="s">
        <v>368</v>
      </c>
      <c r="AC64" s="18"/>
      <c r="AD64" s="18" t="s">
        <v>488</v>
      </c>
      <c r="AE64" s="18"/>
      <c r="AF64" s="18"/>
      <c r="AG64" s="155">
        <f t="shared" si="18"/>
        <v>0</v>
      </c>
      <c r="AH64" s="155">
        <f t="shared" si="14"/>
        <v>0</v>
      </c>
      <c r="AI64" s="155"/>
      <c r="AJ64" s="155"/>
      <c r="AK64" s="155"/>
      <c r="AL64" s="155"/>
      <c r="AM64" s="155"/>
      <c r="AN64" s="155"/>
      <c r="AO64" s="155"/>
      <c r="AP64" s="155"/>
      <c r="AQ64" s="154">
        <f t="shared" si="19"/>
        <v>0</v>
      </c>
      <c r="AR64" s="154"/>
      <c r="AS64" s="154"/>
      <c r="AT64" s="154"/>
      <c r="AU64" s="154"/>
      <c r="AV64" s="153">
        <f t="shared" si="22"/>
        <v>0</v>
      </c>
      <c r="AW64" s="153"/>
      <c r="AX64" s="153"/>
      <c r="AY64" s="153"/>
      <c r="AZ64" s="153"/>
      <c r="BA64" s="154">
        <f t="shared" si="23"/>
        <v>0</v>
      </c>
      <c r="BB64" s="154"/>
      <c r="BC64" s="154"/>
      <c r="BD64" s="154"/>
      <c r="BE64" s="154"/>
      <c r="BF64" s="154">
        <f t="shared" si="24"/>
        <v>0</v>
      </c>
      <c r="BG64" s="154"/>
      <c r="BH64" s="154"/>
      <c r="BI64" s="154"/>
      <c r="BJ64" s="154"/>
    </row>
    <row r="65" spans="1:62" ht="21.75" hidden="1" customHeight="1">
      <c r="A65" s="896"/>
      <c r="B65" s="900"/>
      <c r="C65" s="909"/>
      <c r="D65" s="909"/>
      <c r="E65" s="909"/>
      <c r="F65" s="65"/>
      <c r="G65" s="65"/>
      <c r="H65" s="65"/>
      <c r="I65" s="65"/>
      <c r="J65" s="65"/>
      <c r="K65" s="65"/>
      <c r="L65" s="65"/>
      <c r="M65" s="63"/>
      <c r="N65" s="59"/>
      <c r="O65" s="59"/>
      <c r="P65" s="65"/>
      <c r="Q65" s="65"/>
      <c r="R65" s="65"/>
      <c r="S65" s="65"/>
      <c r="T65" s="65"/>
      <c r="U65" s="65"/>
      <c r="V65" s="65"/>
      <c r="W65" s="909"/>
      <c r="X65" s="909"/>
      <c r="Y65" s="909"/>
      <c r="Z65" s="69"/>
      <c r="AA65" s="70"/>
      <c r="AB65" s="70"/>
      <c r="AC65" s="18"/>
      <c r="AD65" s="18" t="s">
        <v>488</v>
      </c>
      <c r="AE65" s="18" t="s">
        <v>289</v>
      </c>
      <c r="AF65" s="18" t="s">
        <v>262</v>
      </c>
      <c r="AG65" s="155">
        <f t="shared" si="18"/>
        <v>0</v>
      </c>
      <c r="AH65" s="155">
        <f t="shared" si="14"/>
        <v>0</v>
      </c>
      <c r="AI65" s="155"/>
      <c r="AJ65" s="155"/>
      <c r="AK65" s="155"/>
      <c r="AL65" s="155"/>
      <c r="AM65" s="155"/>
      <c r="AN65" s="155"/>
      <c r="AO65" s="155"/>
      <c r="AP65" s="155"/>
      <c r="AQ65" s="154">
        <f t="shared" si="19"/>
        <v>0</v>
      </c>
      <c r="AR65" s="154"/>
      <c r="AS65" s="154"/>
      <c r="AT65" s="154"/>
      <c r="AU65" s="154"/>
      <c r="AV65" s="153">
        <f t="shared" si="22"/>
        <v>0</v>
      </c>
      <c r="AW65" s="153"/>
      <c r="AX65" s="153"/>
      <c r="AY65" s="153"/>
      <c r="AZ65" s="153"/>
      <c r="BA65" s="154">
        <f t="shared" si="23"/>
        <v>0</v>
      </c>
      <c r="BB65" s="154"/>
      <c r="BC65" s="154"/>
      <c r="BD65" s="154"/>
      <c r="BE65" s="154"/>
      <c r="BF65" s="154">
        <f t="shared" si="24"/>
        <v>0</v>
      </c>
      <c r="BG65" s="154"/>
      <c r="BH65" s="154"/>
      <c r="BI65" s="154"/>
      <c r="BJ65" s="154"/>
    </row>
    <row r="66" spans="1:62" ht="21.75" hidden="1" customHeight="1">
      <c r="A66" s="896"/>
      <c r="B66" s="900"/>
      <c r="C66" s="909"/>
      <c r="D66" s="909"/>
      <c r="E66" s="909"/>
      <c r="F66" s="65"/>
      <c r="G66" s="65"/>
      <c r="H66" s="65"/>
      <c r="I66" s="65"/>
      <c r="J66" s="65"/>
      <c r="K66" s="65"/>
      <c r="L66" s="65"/>
      <c r="M66" s="63"/>
      <c r="N66" s="59"/>
      <c r="O66" s="59"/>
      <c r="P66" s="65"/>
      <c r="Q66" s="65"/>
      <c r="R66" s="65"/>
      <c r="S66" s="65"/>
      <c r="T66" s="65"/>
      <c r="U66" s="65"/>
      <c r="V66" s="65"/>
      <c r="W66" s="909"/>
      <c r="X66" s="909"/>
      <c r="Y66" s="909"/>
      <c r="Z66" s="69"/>
      <c r="AA66" s="70"/>
      <c r="AB66" s="70"/>
      <c r="AC66" s="18"/>
      <c r="AD66" s="18" t="s">
        <v>488</v>
      </c>
      <c r="AE66" s="18" t="s">
        <v>288</v>
      </c>
      <c r="AF66" s="18" t="s">
        <v>262</v>
      </c>
      <c r="AG66" s="155">
        <f t="shared" si="18"/>
        <v>0</v>
      </c>
      <c r="AH66" s="155">
        <f t="shared" si="14"/>
        <v>0</v>
      </c>
      <c r="AI66" s="155"/>
      <c r="AJ66" s="155"/>
      <c r="AK66" s="155"/>
      <c r="AL66" s="155"/>
      <c r="AM66" s="155"/>
      <c r="AN66" s="155"/>
      <c r="AO66" s="155"/>
      <c r="AP66" s="155"/>
      <c r="AQ66" s="154">
        <f t="shared" si="19"/>
        <v>0</v>
      </c>
      <c r="AR66" s="154"/>
      <c r="AS66" s="154"/>
      <c r="AT66" s="154"/>
      <c r="AU66" s="154"/>
      <c r="AV66" s="153">
        <f t="shared" si="22"/>
        <v>0</v>
      </c>
      <c r="AW66" s="153"/>
      <c r="AX66" s="153"/>
      <c r="AY66" s="153"/>
      <c r="AZ66" s="153"/>
      <c r="BA66" s="154">
        <f t="shared" si="23"/>
        <v>0</v>
      </c>
      <c r="BB66" s="154"/>
      <c r="BC66" s="154"/>
      <c r="BD66" s="154"/>
      <c r="BE66" s="154"/>
      <c r="BF66" s="154">
        <f t="shared" si="24"/>
        <v>0</v>
      </c>
      <c r="BG66" s="154"/>
      <c r="BH66" s="154"/>
      <c r="BI66" s="154"/>
      <c r="BJ66" s="154"/>
    </row>
    <row r="67" spans="1:62" ht="22.5" hidden="1" customHeight="1">
      <c r="A67" s="896"/>
      <c r="B67" s="900"/>
      <c r="C67" s="909"/>
      <c r="D67" s="909"/>
      <c r="E67" s="909"/>
      <c r="F67" s="65"/>
      <c r="G67" s="65"/>
      <c r="H67" s="65"/>
      <c r="I67" s="65"/>
      <c r="J67" s="65"/>
      <c r="K67" s="65"/>
      <c r="L67" s="65"/>
      <c r="M67" s="63" t="s">
        <v>372</v>
      </c>
      <c r="N67" s="59" t="s">
        <v>284</v>
      </c>
      <c r="O67" s="59" t="s">
        <v>373</v>
      </c>
      <c r="P67" s="65">
        <v>29</v>
      </c>
      <c r="Q67" s="65"/>
      <c r="R67" s="65"/>
      <c r="S67" s="65"/>
      <c r="T67" s="65"/>
      <c r="U67" s="65"/>
      <c r="V67" s="65"/>
      <c r="W67" s="909"/>
      <c r="X67" s="909"/>
      <c r="Y67" s="909"/>
      <c r="Z67" s="62" t="s">
        <v>499</v>
      </c>
      <c r="AA67" s="62" t="s">
        <v>284</v>
      </c>
      <c r="AB67" s="62" t="s">
        <v>368</v>
      </c>
      <c r="AC67" s="18"/>
      <c r="AD67" s="18" t="s">
        <v>488</v>
      </c>
      <c r="AE67" s="18"/>
      <c r="AF67" s="18"/>
      <c r="AG67" s="155">
        <f t="shared" si="18"/>
        <v>0</v>
      </c>
      <c r="AH67" s="155">
        <f t="shared" si="14"/>
        <v>0</v>
      </c>
      <c r="AI67" s="155"/>
      <c r="AJ67" s="155"/>
      <c r="AK67" s="155"/>
      <c r="AL67" s="155"/>
      <c r="AM67" s="155"/>
      <c r="AN67" s="155"/>
      <c r="AO67" s="155"/>
      <c r="AP67" s="155"/>
      <c r="AQ67" s="154">
        <f t="shared" si="19"/>
        <v>0</v>
      </c>
      <c r="AR67" s="154"/>
      <c r="AS67" s="154"/>
      <c r="AT67" s="154"/>
      <c r="AU67" s="154"/>
      <c r="AV67" s="153">
        <f t="shared" si="22"/>
        <v>0</v>
      </c>
      <c r="AW67" s="153"/>
      <c r="AX67" s="153"/>
      <c r="AY67" s="153"/>
      <c r="AZ67" s="153"/>
      <c r="BA67" s="154">
        <f t="shared" si="23"/>
        <v>0</v>
      </c>
      <c r="BB67" s="154"/>
      <c r="BC67" s="154"/>
      <c r="BD67" s="154"/>
      <c r="BE67" s="154"/>
      <c r="BF67" s="154">
        <f t="shared" si="24"/>
        <v>0</v>
      </c>
      <c r="BG67" s="154"/>
      <c r="BH67" s="154"/>
      <c r="BI67" s="154"/>
      <c r="BJ67" s="154"/>
    </row>
    <row r="68" spans="1:62" ht="18.75" customHeight="1">
      <c r="A68" s="896"/>
      <c r="B68" s="900"/>
      <c r="C68" s="909"/>
      <c r="D68" s="909"/>
      <c r="E68" s="909"/>
      <c r="F68" s="65"/>
      <c r="G68" s="65"/>
      <c r="H68" s="65"/>
      <c r="I68" s="65"/>
      <c r="J68" s="65"/>
      <c r="K68" s="65"/>
      <c r="L68" s="65"/>
      <c r="M68" s="934" t="s">
        <v>454</v>
      </c>
      <c r="N68" s="59" t="s">
        <v>284</v>
      </c>
      <c r="O68" s="59" t="s">
        <v>373</v>
      </c>
      <c r="P68" s="65">
        <v>10</v>
      </c>
      <c r="Q68" s="65"/>
      <c r="R68" s="65"/>
      <c r="S68" s="65"/>
      <c r="T68" s="65"/>
      <c r="U68" s="65"/>
      <c r="V68" s="65"/>
      <c r="W68" s="909"/>
      <c r="X68" s="909"/>
      <c r="Y68" s="909"/>
      <c r="Z68" s="65"/>
      <c r="AA68" s="65"/>
      <c r="AB68" s="65"/>
      <c r="AC68" s="18"/>
      <c r="AD68" s="18">
        <v>502</v>
      </c>
      <c r="AE68" s="18" t="s">
        <v>223</v>
      </c>
      <c r="AF68" s="18">
        <v>243</v>
      </c>
      <c r="AG68" s="155">
        <f t="shared" si="18"/>
        <v>29.5</v>
      </c>
      <c r="AH68" s="155">
        <f t="shared" si="14"/>
        <v>29.5</v>
      </c>
      <c r="AI68" s="155"/>
      <c r="AJ68" s="155"/>
      <c r="AK68" s="155">
        <v>29.5</v>
      </c>
      <c r="AL68" s="155">
        <v>29.5</v>
      </c>
      <c r="AM68" s="155"/>
      <c r="AN68" s="155"/>
      <c r="AO68" s="155"/>
      <c r="AP68" s="155"/>
      <c r="AQ68" s="154">
        <f t="shared" si="19"/>
        <v>0</v>
      </c>
      <c r="AR68" s="154"/>
      <c r="AS68" s="154"/>
      <c r="AT68" s="154"/>
      <c r="AU68" s="154"/>
      <c r="AV68" s="153">
        <f t="shared" si="22"/>
        <v>0</v>
      </c>
      <c r="AW68" s="153"/>
      <c r="AX68" s="153"/>
      <c r="AY68" s="153"/>
      <c r="AZ68" s="153"/>
      <c r="BA68" s="154">
        <f t="shared" si="23"/>
        <v>0</v>
      </c>
      <c r="BB68" s="154"/>
      <c r="BC68" s="154"/>
      <c r="BD68" s="154"/>
      <c r="BE68" s="154"/>
      <c r="BF68" s="154">
        <f t="shared" si="24"/>
        <v>0</v>
      </c>
      <c r="BG68" s="154"/>
      <c r="BH68" s="154"/>
      <c r="BI68" s="154"/>
      <c r="BJ68" s="154"/>
    </row>
    <row r="69" spans="1:62" ht="18" customHeight="1">
      <c r="A69" s="896"/>
      <c r="B69" s="900"/>
      <c r="C69" s="909"/>
      <c r="D69" s="909"/>
      <c r="E69" s="909"/>
      <c r="F69" s="65"/>
      <c r="G69" s="65"/>
      <c r="H69" s="65"/>
      <c r="I69" s="65"/>
      <c r="J69" s="65"/>
      <c r="K69" s="65"/>
      <c r="L69" s="65"/>
      <c r="M69" s="934"/>
      <c r="N69" s="59"/>
      <c r="O69" s="59"/>
      <c r="P69" s="65"/>
      <c r="Q69" s="65"/>
      <c r="R69" s="65"/>
      <c r="S69" s="65"/>
      <c r="T69" s="65"/>
      <c r="U69" s="65"/>
      <c r="V69" s="65"/>
      <c r="W69" s="909"/>
      <c r="X69" s="909"/>
      <c r="Y69" s="909"/>
      <c r="Z69" s="58"/>
      <c r="AA69" s="58"/>
      <c r="AB69" s="58"/>
      <c r="AC69" s="18"/>
      <c r="AD69" s="18" t="s">
        <v>442</v>
      </c>
      <c r="AE69" s="18" t="s">
        <v>41</v>
      </c>
      <c r="AF69" s="18">
        <v>240</v>
      </c>
      <c r="AG69" s="155">
        <f t="shared" si="18"/>
        <v>1.5</v>
      </c>
      <c r="AH69" s="155">
        <f t="shared" si="14"/>
        <v>1.5</v>
      </c>
      <c r="AI69" s="155"/>
      <c r="AJ69" s="155"/>
      <c r="AK69" s="155"/>
      <c r="AL69" s="155"/>
      <c r="AM69" s="155"/>
      <c r="AN69" s="155"/>
      <c r="AO69" s="155">
        <v>1.5</v>
      </c>
      <c r="AP69" s="155">
        <v>1.5</v>
      </c>
      <c r="AQ69" s="154">
        <f t="shared" si="19"/>
        <v>0</v>
      </c>
      <c r="AR69" s="154"/>
      <c r="AS69" s="154"/>
      <c r="AT69" s="154"/>
      <c r="AU69" s="154"/>
      <c r="AV69" s="153">
        <f t="shared" si="22"/>
        <v>0</v>
      </c>
      <c r="AW69" s="153"/>
      <c r="AX69" s="153"/>
      <c r="AY69" s="153"/>
      <c r="AZ69" s="153"/>
      <c r="BA69" s="154">
        <f t="shared" si="23"/>
        <v>0</v>
      </c>
      <c r="BB69" s="154"/>
      <c r="BC69" s="154"/>
      <c r="BD69" s="154"/>
      <c r="BE69" s="154"/>
      <c r="BF69" s="154">
        <f t="shared" si="24"/>
        <v>0</v>
      </c>
      <c r="BG69" s="154"/>
      <c r="BH69" s="154"/>
      <c r="BI69" s="154"/>
      <c r="BJ69" s="154"/>
    </row>
    <row r="70" spans="1:62" ht="15.75" customHeight="1">
      <c r="A70" s="896"/>
      <c r="B70" s="900"/>
      <c r="C70" s="909"/>
      <c r="D70" s="909"/>
      <c r="E70" s="909"/>
      <c r="F70" s="65"/>
      <c r="G70" s="65"/>
      <c r="H70" s="65"/>
      <c r="I70" s="65"/>
      <c r="J70" s="65"/>
      <c r="K70" s="65"/>
      <c r="L70" s="65"/>
      <c r="M70" s="934"/>
      <c r="N70" s="59"/>
      <c r="O70" s="59"/>
      <c r="P70" s="65"/>
      <c r="Q70" s="65"/>
      <c r="R70" s="65"/>
      <c r="S70" s="65"/>
      <c r="T70" s="65"/>
      <c r="U70" s="65"/>
      <c r="V70" s="65"/>
      <c r="W70" s="909"/>
      <c r="X70" s="909"/>
      <c r="Y70" s="909"/>
      <c r="Z70" s="58"/>
      <c r="AA70" s="58"/>
      <c r="AB70" s="58"/>
      <c r="AC70" s="18"/>
      <c r="AD70" s="173" t="s">
        <v>488</v>
      </c>
      <c r="AE70" s="18" t="s">
        <v>448</v>
      </c>
      <c r="AF70" s="18">
        <v>243</v>
      </c>
      <c r="AG70" s="155">
        <f t="shared" si="18"/>
        <v>886.19999999999993</v>
      </c>
      <c r="AH70" s="155">
        <f t="shared" si="14"/>
        <v>0</v>
      </c>
      <c r="AI70" s="155"/>
      <c r="AJ70" s="155"/>
      <c r="AK70" s="155">
        <v>831.9</v>
      </c>
      <c r="AL70" s="155">
        <v>0</v>
      </c>
      <c r="AM70" s="155"/>
      <c r="AN70" s="155"/>
      <c r="AO70" s="155">
        <v>54.3</v>
      </c>
      <c r="AP70" s="155">
        <v>0</v>
      </c>
      <c r="AQ70" s="154">
        <f t="shared" si="19"/>
        <v>0</v>
      </c>
      <c r="AR70" s="154"/>
      <c r="AS70" s="154">
        <v>0</v>
      </c>
      <c r="AT70" s="154"/>
      <c r="AU70" s="154"/>
      <c r="AV70" s="153">
        <f t="shared" si="22"/>
        <v>0</v>
      </c>
      <c r="AW70" s="153"/>
      <c r="AX70" s="153"/>
      <c r="AY70" s="153"/>
      <c r="AZ70" s="153"/>
      <c r="BA70" s="154">
        <f t="shared" si="23"/>
        <v>0</v>
      </c>
      <c r="BB70" s="154"/>
      <c r="BC70" s="154"/>
      <c r="BD70" s="154"/>
      <c r="BE70" s="154"/>
      <c r="BF70" s="154">
        <f t="shared" si="24"/>
        <v>0</v>
      </c>
      <c r="BG70" s="154"/>
      <c r="BH70" s="154"/>
      <c r="BI70" s="154"/>
      <c r="BJ70" s="154"/>
    </row>
    <row r="71" spans="1:62" ht="14.25" customHeight="1">
      <c r="A71" s="897"/>
      <c r="B71" s="900"/>
      <c r="C71" s="909"/>
      <c r="D71" s="909"/>
      <c r="E71" s="909"/>
      <c r="F71" s="65"/>
      <c r="G71" s="65"/>
      <c r="H71" s="65"/>
      <c r="I71" s="65"/>
      <c r="J71" s="65"/>
      <c r="K71" s="65"/>
      <c r="L71" s="65"/>
      <c r="M71" s="934"/>
      <c r="N71" s="59"/>
      <c r="O71" s="59"/>
      <c r="P71" s="65"/>
      <c r="Q71" s="65"/>
      <c r="R71" s="65"/>
      <c r="S71" s="65"/>
      <c r="T71" s="65"/>
      <c r="U71" s="65"/>
      <c r="V71" s="65"/>
      <c r="W71" s="909"/>
      <c r="X71" s="909"/>
      <c r="Y71" s="909"/>
      <c r="Z71" s="58"/>
      <c r="AA71" s="58"/>
      <c r="AB71" s="58"/>
      <c r="AC71" s="18"/>
      <c r="AD71" s="18" t="s">
        <v>442</v>
      </c>
      <c r="AE71" s="18" t="s">
        <v>263</v>
      </c>
      <c r="AF71" s="18" t="s">
        <v>246</v>
      </c>
      <c r="AG71" s="155">
        <f t="shared" si="18"/>
        <v>0</v>
      </c>
      <c r="AH71" s="155">
        <f t="shared" si="14"/>
        <v>0</v>
      </c>
      <c r="AI71" s="155"/>
      <c r="AJ71" s="155"/>
      <c r="AK71" s="155"/>
      <c r="AL71" s="155"/>
      <c r="AM71" s="155"/>
      <c r="AN71" s="155"/>
      <c r="AO71" s="155"/>
      <c r="AP71" s="155"/>
      <c r="AQ71" s="154">
        <f t="shared" si="19"/>
        <v>0</v>
      </c>
      <c r="AR71" s="154"/>
      <c r="AS71" s="154"/>
      <c r="AT71" s="154"/>
      <c r="AU71" s="154"/>
      <c r="AV71" s="153">
        <f t="shared" si="22"/>
        <v>0</v>
      </c>
      <c r="AW71" s="153"/>
      <c r="AX71" s="153"/>
      <c r="AY71" s="153"/>
      <c r="AZ71" s="153"/>
      <c r="BA71" s="154">
        <f t="shared" si="23"/>
        <v>0</v>
      </c>
      <c r="BB71" s="154"/>
      <c r="BC71" s="154"/>
      <c r="BD71" s="154"/>
      <c r="BE71" s="154"/>
      <c r="BF71" s="154">
        <f t="shared" si="24"/>
        <v>0</v>
      </c>
      <c r="BG71" s="154"/>
      <c r="BH71" s="154"/>
      <c r="BI71" s="154"/>
      <c r="BJ71" s="154"/>
    </row>
    <row r="72" spans="1:62" ht="18.75" customHeight="1">
      <c r="A72" s="904" t="s">
        <v>430</v>
      </c>
      <c r="B72" s="891">
        <v>6603</v>
      </c>
      <c r="C72" s="732" t="s">
        <v>452</v>
      </c>
      <c r="D72" s="61" t="s">
        <v>242</v>
      </c>
      <c r="E72" s="741" t="s">
        <v>453</v>
      </c>
      <c r="F72" s="58"/>
      <c r="G72" s="58"/>
      <c r="H72" s="58"/>
      <c r="I72" s="58"/>
      <c r="J72" s="58"/>
      <c r="K72" s="58"/>
      <c r="L72" s="58"/>
      <c r="M72" s="65"/>
      <c r="N72" s="58"/>
      <c r="O72" s="58"/>
      <c r="P72" s="58" t="s">
        <v>440</v>
      </c>
      <c r="Q72" s="58"/>
      <c r="R72" s="58"/>
      <c r="S72" s="58"/>
      <c r="T72" s="58"/>
      <c r="U72" s="58"/>
      <c r="V72" s="58"/>
      <c r="W72" s="732" t="s">
        <v>357</v>
      </c>
      <c r="X72" s="61" t="s">
        <v>238</v>
      </c>
      <c r="Y72" s="1000" t="s">
        <v>358</v>
      </c>
      <c r="Z72" s="924" t="s">
        <v>369</v>
      </c>
      <c r="AA72" s="83" t="s">
        <v>284</v>
      </c>
      <c r="AB72" s="100" t="s">
        <v>370</v>
      </c>
      <c r="AC72" s="18"/>
      <c r="AD72" s="18" t="s">
        <v>481</v>
      </c>
      <c r="AE72" s="18"/>
      <c r="AF72" s="18"/>
      <c r="AG72" s="155">
        <f>AI72+AK72+AM72+AO72</f>
        <v>696.5</v>
      </c>
      <c r="AH72" s="155">
        <f>AJ72+AL72+AN72+AP72</f>
        <v>475.4</v>
      </c>
      <c r="AI72" s="155">
        <f t="shared" ref="AI72:AU72" si="25">AI73+AI76+AI84</f>
        <v>0</v>
      </c>
      <c r="AJ72" s="155"/>
      <c r="AK72" s="155">
        <f>AK80+AK81+AK82+AK85+AK86</f>
        <v>346.5</v>
      </c>
      <c r="AL72" s="155">
        <f>AL80+AL81+AL82+AL85+AL86</f>
        <v>346.5</v>
      </c>
      <c r="AM72" s="155">
        <f t="shared" si="25"/>
        <v>0</v>
      </c>
      <c r="AN72" s="155"/>
      <c r="AO72" s="155">
        <f>AO80+AO81+AO82+AO85+AO86</f>
        <v>350</v>
      </c>
      <c r="AP72" s="155">
        <f>AP80+AP81+AP82+AP85+AP86</f>
        <v>128.9</v>
      </c>
      <c r="AQ72" s="154">
        <f t="shared" si="19"/>
        <v>606.6</v>
      </c>
      <c r="AR72" s="154">
        <f t="shared" si="25"/>
        <v>0</v>
      </c>
      <c r="AS72" s="154">
        <f t="shared" si="25"/>
        <v>340</v>
      </c>
      <c r="AT72" s="154">
        <f t="shared" si="25"/>
        <v>0</v>
      </c>
      <c r="AU72" s="154">
        <f t="shared" si="25"/>
        <v>266.60000000000002</v>
      </c>
      <c r="AV72" s="153">
        <f t="shared" si="22"/>
        <v>788.90000000000009</v>
      </c>
      <c r="AW72" s="153">
        <f>AW73+AW76+AW84</f>
        <v>0</v>
      </c>
      <c r="AX72" s="153">
        <f>AX73+AX76+AX84</f>
        <v>496.40000000000003</v>
      </c>
      <c r="AY72" s="153">
        <f>AY73+AY76+AY84</f>
        <v>0</v>
      </c>
      <c r="AZ72" s="153">
        <f>AZ73+AZ76+AZ84</f>
        <v>292.5</v>
      </c>
      <c r="BA72" s="154">
        <f t="shared" si="23"/>
        <v>838.1</v>
      </c>
      <c r="BB72" s="154">
        <f>BB73+BB76+BB84</f>
        <v>0</v>
      </c>
      <c r="BC72" s="154">
        <f>BC73+BC76+BC84</f>
        <v>496.40000000000003</v>
      </c>
      <c r="BD72" s="154">
        <f>BD73+BD76+BD84</f>
        <v>0</v>
      </c>
      <c r="BE72" s="154">
        <f>BE73+BE76+BE84</f>
        <v>341.7</v>
      </c>
      <c r="BF72" s="154">
        <f t="shared" si="24"/>
        <v>838.1</v>
      </c>
      <c r="BG72" s="154">
        <f>BG73+BG76+BG84</f>
        <v>0</v>
      </c>
      <c r="BH72" s="154">
        <f>BH73+BH76+BH84</f>
        <v>496.40000000000003</v>
      </c>
      <c r="BI72" s="154">
        <f>BI73+BI76+BI84</f>
        <v>0</v>
      </c>
      <c r="BJ72" s="154">
        <f>BJ73+BJ76+BJ84</f>
        <v>341.7</v>
      </c>
    </row>
    <row r="73" spans="1:62" ht="0.75" hidden="1" customHeight="1">
      <c r="A73" s="898"/>
      <c r="B73" s="892"/>
      <c r="C73" s="733"/>
      <c r="D73" s="58"/>
      <c r="E73" s="742"/>
      <c r="F73" s="58"/>
      <c r="G73" s="58"/>
      <c r="H73" s="58"/>
      <c r="I73" s="58"/>
      <c r="J73" s="58"/>
      <c r="K73" s="58"/>
      <c r="L73" s="58"/>
      <c r="M73" s="63" t="s">
        <v>342</v>
      </c>
      <c r="N73" s="65" t="s">
        <v>284</v>
      </c>
      <c r="O73" s="59" t="s">
        <v>343</v>
      </c>
      <c r="P73" s="58">
        <v>17</v>
      </c>
      <c r="Q73" s="58"/>
      <c r="R73" s="58"/>
      <c r="S73" s="58"/>
      <c r="T73" s="58"/>
      <c r="U73" s="58"/>
      <c r="V73" s="58"/>
      <c r="W73" s="733"/>
      <c r="X73" s="58"/>
      <c r="Y73" s="935"/>
      <c r="Z73" s="925"/>
      <c r="AA73" s="83"/>
      <c r="AB73" s="100"/>
      <c r="AC73" s="18"/>
      <c r="AD73" s="18" t="s">
        <v>481</v>
      </c>
      <c r="AE73" s="18"/>
      <c r="AF73" s="18"/>
      <c r="AG73" s="155">
        <f t="shared" si="18"/>
        <v>0</v>
      </c>
      <c r="AH73" s="155">
        <f t="shared" si="14"/>
        <v>0</v>
      </c>
      <c r="AI73" s="155"/>
      <c r="AJ73" s="155"/>
      <c r="AK73" s="155"/>
      <c r="AL73" s="155"/>
      <c r="AM73" s="155"/>
      <c r="AN73" s="155"/>
      <c r="AO73" s="155"/>
      <c r="AP73" s="155"/>
      <c r="AQ73" s="154">
        <f t="shared" si="19"/>
        <v>0</v>
      </c>
      <c r="AR73" s="154"/>
      <c r="AS73" s="154"/>
      <c r="AT73" s="154"/>
      <c r="AU73" s="154"/>
      <c r="AV73" s="153">
        <f t="shared" si="22"/>
        <v>0</v>
      </c>
      <c r="AW73" s="153"/>
      <c r="AX73" s="153"/>
      <c r="AY73" s="153"/>
      <c r="AZ73" s="153"/>
      <c r="BA73" s="154">
        <f t="shared" si="23"/>
        <v>0</v>
      </c>
      <c r="BB73" s="154"/>
      <c r="BC73" s="154"/>
      <c r="BD73" s="154"/>
      <c r="BE73" s="154"/>
      <c r="BF73" s="154">
        <f t="shared" si="24"/>
        <v>0</v>
      </c>
      <c r="BG73" s="154"/>
      <c r="BH73" s="154"/>
      <c r="BI73" s="154"/>
      <c r="BJ73" s="154"/>
    </row>
    <row r="74" spans="1:62" ht="12.75" hidden="1" customHeight="1">
      <c r="A74" s="898"/>
      <c r="B74" s="892"/>
      <c r="C74" s="733"/>
      <c r="D74" s="58"/>
      <c r="E74" s="742"/>
      <c r="F74" s="58"/>
      <c r="G74" s="58"/>
      <c r="H74" s="58"/>
      <c r="I74" s="58"/>
      <c r="J74" s="58"/>
      <c r="K74" s="58"/>
      <c r="L74" s="58"/>
      <c r="M74" s="63"/>
      <c r="N74" s="58"/>
      <c r="O74" s="66"/>
      <c r="P74" s="58"/>
      <c r="Q74" s="58"/>
      <c r="R74" s="58"/>
      <c r="S74" s="58"/>
      <c r="T74" s="58"/>
      <c r="U74" s="58"/>
      <c r="V74" s="58"/>
      <c r="W74" s="733"/>
      <c r="X74" s="58"/>
      <c r="Y74" s="935"/>
      <c r="Z74" s="925"/>
      <c r="AA74" s="82"/>
      <c r="AB74" s="82"/>
      <c r="AC74" s="18"/>
      <c r="AD74" s="18" t="s">
        <v>481</v>
      </c>
      <c r="AE74" s="18" t="s">
        <v>307</v>
      </c>
      <c r="AF74" s="18" t="s">
        <v>262</v>
      </c>
      <c r="AG74" s="155">
        <f t="shared" si="18"/>
        <v>0</v>
      </c>
      <c r="AH74" s="155">
        <f t="shared" si="14"/>
        <v>0</v>
      </c>
      <c r="AI74" s="155"/>
      <c r="AJ74" s="155"/>
      <c r="AK74" s="155"/>
      <c r="AL74" s="155"/>
      <c r="AM74" s="155"/>
      <c r="AN74" s="155"/>
      <c r="AO74" s="155"/>
      <c r="AP74" s="155"/>
      <c r="AQ74" s="154">
        <f t="shared" si="19"/>
        <v>0</v>
      </c>
      <c r="AR74" s="154"/>
      <c r="AS74" s="154"/>
      <c r="AT74" s="154"/>
      <c r="AU74" s="154"/>
      <c r="AV74" s="153">
        <f t="shared" si="22"/>
        <v>0</v>
      </c>
      <c r="AW74" s="153"/>
      <c r="AX74" s="153"/>
      <c r="AY74" s="153"/>
      <c r="AZ74" s="153"/>
      <c r="BA74" s="154">
        <f t="shared" si="23"/>
        <v>0</v>
      </c>
      <c r="BB74" s="154"/>
      <c r="BC74" s="154"/>
      <c r="BD74" s="154"/>
      <c r="BE74" s="154"/>
      <c r="BF74" s="154">
        <f t="shared" si="24"/>
        <v>0</v>
      </c>
      <c r="BG74" s="154"/>
      <c r="BH74" s="154"/>
      <c r="BI74" s="154"/>
      <c r="BJ74" s="154"/>
    </row>
    <row r="75" spans="1:62" ht="11.25" hidden="1" customHeight="1">
      <c r="A75" s="898"/>
      <c r="B75" s="892"/>
      <c r="C75" s="733"/>
      <c r="D75" s="58"/>
      <c r="E75" s="742"/>
      <c r="F75" s="58"/>
      <c r="G75" s="58"/>
      <c r="H75" s="58"/>
      <c r="I75" s="58"/>
      <c r="J75" s="58"/>
      <c r="K75" s="58"/>
      <c r="L75" s="58"/>
      <c r="M75" s="63"/>
      <c r="N75" s="58"/>
      <c r="O75" s="66"/>
      <c r="P75" s="58"/>
      <c r="Q75" s="58"/>
      <c r="R75" s="58"/>
      <c r="S75" s="58"/>
      <c r="T75" s="58"/>
      <c r="U75" s="58"/>
      <c r="V75" s="58"/>
      <c r="W75" s="733"/>
      <c r="X75" s="58"/>
      <c r="Y75" s="935"/>
      <c r="Z75" s="925"/>
      <c r="AA75" s="82"/>
      <c r="AB75" s="82"/>
      <c r="AC75" s="18"/>
      <c r="AD75" s="18" t="s">
        <v>481</v>
      </c>
      <c r="AE75" s="18" t="s">
        <v>277</v>
      </c>
      <c r="AF75" s="18" t="s">
        <v>262</v>
      </c>
      <c r="AG75" s="155">
        <f t="shared" si="18"/>
        <v>0</v>
      </c>
      <c r="AH75" s="155">
        <f t="shared" si="14"/>
        <v>0</v>
      </c>
      <c r="AI75" s="155"/>
      <c r="AJ75" s="155"/>
      <c r="AK75" s="155"/>
      <c r="AL75" s="155"/>
      <c r="AM75" s="155"/>
      <c r="AN75" s="155"/>
      <c r="AO75" s="155"/>
      <c r="AP75" s="155"/>
      <c r="AQ75" s="154">
        <f t="shared" si="19"/>
        <v>0</v>
      </c>
      <c r="AR75" s="154"/>
      <c r="AS75" s="154"/>
      <c r="AT75" s="154"/>
      <c r="AU75" s="154"/>
      <c r="AV75" s="153">
        <f t="shared" si="22"/>
        <v>0</v>
      </c>
      <c r="AW75" s="153"/>
      <c r="AX75" s="153"/>
      <c r="AY75" s="153"/>
      <c r="AZ75" s="153"/>
      <c r="BA75" s="154">
        <f t="shared" si="23"/>
        <v>0</v>
      </c>
      <c r="BB75" s="154"/>
      <c r="BC75" s="154"/>
      <c r="BD75" s="154"/>
      <c r="BE75" s="154"/>
      <c r="BF75" s="154">
        <f t="shared" si="24"/>
        <v>0</v>
      </c>
      <c r="BG75" s="154"/>
      <c r="BH75" s="154"/>
      <c r="BI75" s="154"/>
      <c r="BJ75" s="154"/>
    </row>
    <row r="76" spans="1:62" ht="13.5" hidden="1" customHeight="1">
      <c r="A76" s="898"/>
      <c r="B76" s="892"/>
      <c r="C76" s="733"/>
      <c r="D76" s="58"/>
      <c r="E76" s="742"/>
      <c r="F76" s="58"/>
      <c r="G76" s="58"/>
      <c r="H76" s="58"/>
      <c r="I76" s="58"/>
      <c r="J76" s="58"/>
      <c r="K76" s="58"/>
      <c r="L76" s="58"/>
      <c r="M76" s="931" t="s">
        <v>455</v>
      </c>
      <c r="N76" s="58"/>
      <c r="O76" s="58"/>
      <c r="P76" s="58">
        <v>35</v>
      </c>
      <c r="Q76" s="58"/>
      <c r="R76" s="58"/>
      <c r="S76" s="58"/>
      <c r="T76" s="58"/>
      <c r="U76" s="58"/>
      <c r="V76" s="58"/>
      <c r="W76" s="733"/>
      <c r="X76" s="58"/>
      <c r="Y76" s="935"/>
      <c r="Z76" s="925"/>
      <c r="AA76" s="83"/>
      <c r="AB76" s="100"/>
      <c r="AC76" s="18"/>
      <c r="AD76" s="18" t="s">
        <v>481</v>
      </c>
      <c r="AE76" s="18"/>
      <c r="AF76" s="18"/>
      <c r="AG76" s="154">
        <f>AG77+AG78+AG79+AG82+AG85+AG86+AG80+AG81</f>
        <v>696.5</v>
      </c>
      <c r="AH76" s="155">
        <f t="shared" si="14"/>
        <v>0</v>
      </c>
      <c r="AI76" s="154">
        <f t="shared" ref="AI76:AZ76" si="26">AI77+AI78+AI79+AI82+AI85+AI86+AI80+AI81</f>
        <v>0</v>
      </c>
      <c r="AJ76" s="154"/>
      <c r="AK76" s="154">
        <f t="shared" si="26"/>
        <v>346.5</v>
      </c>
      <c r="AL76" s="154"/>
      <c r="AM76" s="154">
        <f t="shared" si="26"/>
        <v>0</v>
      </c>
      <c r="AN76" s="154"/>
      <c r="AO76" s="154">
        <f t="shared" si="26"/>
        <v>350</v>
      </c>
      <c r="AP76" s="154"/>
      <c r="AQ76" s="154">
        <f t="shared" si="26"/>
        <v>606.6</v>
      </c>
      <c r="AR76" s="154">
        <f t="shared" si="26"/>
        <v>0</v>
      </c>
      <c r="AS76" s="154">
        <f t="shared" si="26"/>
        <v>340</v>
      </c>
      <c r="AT76" s="154">
        <f t="shared" si="26"/>
        <v>0</v>
      </c>
      <c r="AU76" s="154">
        <f t="shared" si="26"/>
        <v>266.60000000000002</v>
      </c>
      <c r="AV76" s="153">
        <f t="shared" si="26"/>
        <v>788.9</v>
      </c>
      <c r="AW76" s="153">
        <f t="shared" si="26"/>
        <v>0</v>
      </c>
      <c r="AX76" s="153">
        <f t="shared" si="26"/>
        <v>496.40000000000003</v>
      </c>
      <c r="AY76" s="153">
        <f t="shared" si="26"/>
        <v>0</v>
      </c>
      <c r="AZ76" s="153">
        <f t="shared" si="26"/>
        <v>292.5</v>
      </c>
      <c r="BA76" s="154">
        <f t="shared" ref="BA76:BJ76" si="27">BA77+BA78+BA79+BA82+BA85+BA86+BA80+BA81</f>
        <v>838.1</v>
      </c>
      <c r="BB76" s="154">
        <f t="shared" si="27"/>
        <v>0</v>
      </c>
      <c r="BC76" s="154">
        <f t="shared" si="27"/>
        <v>496.40000000000003</v>
      </c>
      <c r="BD76" s="154">
        <f t="shared" si="27"/>
        <v>0</v>
      </c>
      <c r="BE76" s="154">
        <f t="shared" si="27"/>
        <v>341.7</v>
      </c>
      <c r="BF76" s="154">
        <f t="shared" si="27"/>
        <v>838.1</v>
      </c>
      <c r="BG76" s="154">
        <f t="shared" si="27"/>
        <v>0</v>
      </c>
      <c r="BH76" s="154">
        <f t="shared" si="27"/>
        <v>496.40000000000003</v>
      </c>
      <c r="BI76" s="154">
        <f t="shared" si="27"/>
        <v>0</v>
      </c>
      <c r="BJ76" s="154">
        <f t="shared" si="27"/>
        <v>341.7</v>
      </c>
    </row>
    <row r="77" spans="1:62" hidden="1">
      <c r="A77" s="898"/>
      <c r="B77" s="892"/>
      <c r="C77" s="733"/>
      <c r="D77" s="58"/>
      <c r="E77" s="742"/>
      <c r="F77" s="58"/>
      <c r="G77" s="58"/>
      <c r="H77" s="58"/>
      <c r="I77" s="58"/>
      <c r="J77" s="58"/>
      <c r="K77" s="58"/>
      <c r="L77" s="58"/>
      <c r="M77" s="932"/>
      <c r="N77" s="58"/>
      <c r="O77" s="58"/>
      <c r="P77" s="58"/>
      <c r="Q77" s="58"/>
      <c r="R77" s="58"/>
      <c r="S77" s="58"/>
      <c r="T77" s="58"/>
      <c r="U77" s="58"/>
      <c r="V77" s="58"/>
      <c r="W77" s="733"/>
      <c r="X77" s="58"/>
      <c r="Y77" s="935"/>
      <c r="Z77" s="925"/>
      <c r="AA77" s="84"/>
      <c r="AB77" s="84"/>
      <c r="AC77" s="12"/>
      <c r="AD77" s="12" t="s">
        <v>481</v>
      </c>
      <c r="AE77" s="12" t="s">
        <v>308</v>
      </c>
      <c r="AF77" s="12" t="s">
        <v>246</v>
      </c>
      <c r="AG77" s="155">
        <f t="shared" si="18"/>
        <v>0</v>
      </c>
      <c r="AH77" s="155">
        <f t="shared" si="14"/>
        <v>0</v>
      </c>
      <c r="AI77" s="155"/>
      <c r="AJ77" s="155"/>
      <c r="AK77" s="155"/>
      <c r="AL77" s="155"/>
      <c r="AM77" s="155"/>
      <c r="AN77" s="155"/>
      <c r="AO77" s="155"/>
      <c r="AP77" s="155"/>
      <c r="AQ77" s="154">
        <f t="shared" si="19"/>
        <v>0</v>
      </c>
      <c r="AR77" s="154"/>
      <c r="AS77" s="154"/>
      <c r="AT77" s="154"/>
      <c r="AU77" s="154"/>
      <c r="AV77" s="153">
        <f t="shared" ref="AV77:AV114" si="28">AW77+AX77+AY77+AZ77</f>
        <v>0</v>
      </c>
      <c r="AW77" s="153"/>
      <c r="AX77" s="153"/>
      <c r="AY77" s="153"/>
      <c r="AZ77" s="153"/>
      <c r="BA77" s="154">
        <f t="shared" ref="BA77:BA92" si="29">BB77+BC77+BD77+BE77</f>
        <v>0</v>
      </c>
      <c r="BB77" s="154"/>
      <c r="BC77" s="154"/>
      <c r="BD77" s="154"/>
      <c r="BE77" s="154"/>
      <c r="BF77" s="154">
        <f t="shared" ref="BF77:BF92" si="30">BG77+BH77+BI77+BJ77</f>
        <v>0</v>
      </c>
      <c r="BG77" s="154"/>
      <c r="BH77" s="154"/>
      <c r="BI77" s="154"/>
      <c r="BJ77" s="154"/>
    </row>
    <row r="78" spans="1:62" hidden="1">
      <c r="A78" s="898"/>
      <c r="B78" s="892"/>
      <c r="C78" s="733"/>
      <c r="D78" s="58"/>
      <c r="E78" s="742"/>
      <c r="F78" s="58"/>
      <c r="G78" s="58"/>
      <c r="H78" s="58"/>
      <c r="I78" s="58"/>
      <c r="J78" s="58"/>
      <c r="K78" s="58"/>
      <c r="L78" s="58"/>
      <c r="M78" s="932"/>
      <c r="N78" s="58"/>
      <c r="O78" s="58"/>
      <c r="P78" s="58"/>
      <c r="Q78" s="58"/>
      <c r="R78" s="58"/>
      <c r="S78" s="58"/>
      <c r="T78" s="58"/>
      <c r="U78" s="58"/>
      <c r="V78" s="58"/>
      <c r="W78" s="733"/>
      <c r="X78" s="58"/>
      <c r="Y78" s="935"/>
      <c r="Z78" s="925"/>
      <c r="AA78" s="84"/>
      <c r="AB78" s="84"/>
      <c r="AC78" s="12"/>
      <c r="AD78" s="12" t="s">
        <v>481</v>
      </c>
      <c r="AE78" s="12" t="s">
        <v>278</v>
      </c>
      <c r="AF78" s="12" t="s">
        <v>246</v>
      </c>
      <c r="AG78" s="155">
        <f t="shared" si="18"/>
        <v>0</v>
      </c>
      <c r="AH78" s="155">
        <f t="shared" si="14"/>
        <v>0</v>
      </c>
      <c r="AI78" s="155"/>
      <c r="AJ78" s="155"/>
      <c r="AK78" s="155"/>
      <c r="AL78" s="155"/>
      <c r="AM78" s="155"/>
      <c r="AN78" s="155"/>
      <c r="AO78" s="155"/>
      <c r="AP78" s="155"/>
      <c r="AQ78" s="154">
        <f t="shared" si="19"/>
        <v>0</v>
      </c>
      <c r="AR78" s="154"/>
      <c r="AS78" s="154"/>
      <c r="AT78" s="154"/>
      <c r="AU78" s="154"/>
      <c r="AV78" s="153">
        <f t="shared" si="28"/>
        <v>0</v>
      </c>
      <c r="AW78" s="153"/>
      <c r="AX78" s="153"/>
      <c r="AY78" s="153"/>
      <c r="AZ78" s="153"/>
      <c r="BA78" s="154">
        <f t="shared" si="29"/>
        <v>0</v>
      </c>
      <c r="BB78" s="154"/>
      <c r="BC78" s="154"/>
      <c r="BD78" s="154"/>
      <c r="BE78" s="154"/>
      <c r="BF78" s="154">
        <f t="shared" si="30"/>
        <v>0</v>
      </c>
      <c r="BG78" s="154"/>
      <c r="BH78" s="154"/>
      <c r="BI78" s="154"/>
      <c r="BJ78" s="154"/>
    </row>
    <row r="79" spans="1:62">
      <c r="A79" s="898"/>
      <c r="B79" s="892"/>
      <c r="C79" s="733"/>
      <c r="D79" s="58"/>
      <c r="E79" s="742"/>
      <c r="F79" s="58"/>
      <c r="G79" s="58"/>
      <c r="H79" s="58"/>
      <c r="I79" s="58"/>
      <c r="J79" s="58"/>
      <c r="K79" s="58"/>
      <c r="L79" s="58"/>
      <c r="M79" s="932"/>
      <c r="N79" s="58"/>
      <c r="O79" s="58"/>
      <c r="P79" s="58"/>
      <c r="Q79" s="58"/>
      <c r="R79" s="58"/>
      <c r="S79" s="58"/>
      <c r="T79" s="58"/>
      <c r="U79" s="58"/>
      <c r="V79" s="58"/>
      <c r="W79" s="733"/>
      <c r="X79" s="58"/>
      <c r="Y79" s="935"/>
      <c r="Z79" s="925"/>
      <c r="AA79" s="85"/>
      <c r="AB79" s="85"/>
      <c r="AC79" s="21"/>
      <c r="AD79" s="12" t="s">
        <v>481</v>
      </c>
      <c r="AE79" s="12" t="s">
        <v>15</v>
      </c>
      <c r="AF79" s="12" t="s">
        <v>246</v>
      </c>
      <c r="AG79" s="155">
        <f t="shared" si="18"/>
        <v>0</v>
      </c>
      <c r="AH79" s="155">
        <f t="shared" si="14"/>
        <v>0</v>
      </c>
      <c r="AI79" s="155"/>
      <c r="AJ79" s="155"/>
      <c r="AK79" s="155"/>
      <c r="AL79" s="155"/>
      <c r="AM79" s="155"/>
      <c r="AN79" s="155"/>
      <c r="AO79" s="155">
        <v>0</v>
      </c>
      <c r="AP79" s="155"/>
      <c r="AQ79" s="154">
        <f t="shared" si="19"/>
        <v>0</v>
      </c>
      <c r="AR79" s="154"/>
      <c r="AS79" s="154"/>
      <c r="AT79" s="154"/>
      <c r="AU79" s="154">
        <v>0</v>
      </c>
      <c r="AV79" s="153">
        <f t="shared" si="28"/>
        <v>0</v>
      </c>
      <c r="AW79" s="153"/>
      <c r="AX79" s="153"/>
      <c r="AY79" s="153"/>
      <c r="AZ79" s="153">
        <v>0</v>
      </c>
      <c r="BA79" s="154">
        <f t="shared" si="29"/>
        <v>0</v>
      </c>
      <c r="BB79" s="154"/>
      <c r="BC79" s="154"/>
      <c r="BD79" s="154"/>
      <c r="BE79" s="154">
        <v>0</v>
      </c>
      <c r="BF79" s="154">
        <f t="shared" si="30"/>
        <v>0</v>
      </c>
      <c r="BG79" s="154"/>
      <c r="BH79" s="154"/>
      <c r="BI79" s="154"/>
      <c r="BJ79" s="154">
        <v>0</v>
      </c>
    </row>
    <row r="80" spans="1:62">
      <c r="A80" s="898"/>
      <c r="B80" s="892"/>
      <c r="C80" s="733"/>
      <c r="D80" s="58"/>
      <c r="E80" s="742"/>
      <c r="F80" s="58"/>
      <c r="G80" s="58"/>
      <c r="H80" s="58"/>
      <c r="I80" s="58"/>
      <c r="J80" s="58"/>
      <c r="K80" s="58"/>
      <c r="L80" s="58"/>
      <c r="M80" s="932"/>
      <c r="N80" s="58"/>
      <c r="O80" s="58"/>
      <c r="P80" s="58"/>
      <c r="Q80" s="58"/>
      <c r="R80" s="58"/>
      <c r="S80" s="58"/>
      <c r="T80" s="58"/>
      <c r="U80" s="58"/>
      <c r="V80" s="58"/>
      <c r="W80" s="733"/>
      <c r="X80" s="58"/>
      <c r="Y80" s="935"/>
      <c r="Z80" s="925"/>
      <c r="AA80" s="85"/>
      <c r="AB80" s="85"/>
      <c r="AC80" s="21"/>
      <c r="AD80" s="12" t="s">
        <v>481</v>
      </c>
      <c r="AE80" s="12" t="s">
        <v>379</v>
      </c>
      <c r="AF80" s="12" t="s">
        <v>246</v>
      </c>
      <c r="AG80" s="155">
        <f t="shared" si="18"/>
        <v>114.8</v>
      </c>
      <c r="AH80" s="155">
        <f t="shared" si="14"/>
        <v>0</v>
      </c>
      <c r="AI80" s="155"/>
      <c r="AJ80" s="155"/>
      <c r="AK80" s="155"/>
      <c r="AL80" s="155"/>
      <c r="AM80" s="155"/>
      <c r="AN80" s="155"/>
      <c r="AO80" s="155">
        <v>114.8</v>
      </c>
      <c r="AP80" s="155">
        <v>0</v>
      </c>
      <c r="AQ80" s="154">
        <f t="shared" si="19"/>
        <v>100</v>
      </c>
      <c r="AR80" s="154"/>
      <c r="AS80" s="154"/>
      <c r="AT80" s="154"/>
      <c r="AU80" s="154">
        <v>100</v>
      </c>
      <c r="AV80" s="153">
        <f t="shared" si="28"/>
        <v>100</v>
      </c>
      <c r="AW80" s="153"/>
      <c r="AX80" s="153"/>
      <c r="AY80" s="153"/>
      <c r="AZ80" s="153">
        <v>100</v>
      </c>
      <c r="BA80" s="154">
        <f t="shared" si="29"/>
        <v>141.6</v>
      </c>
      <c r="BB80" s="154"/>
      <c r="BC80" s="154"/>
      <c r="BD80" s="154"/>
      <c r="BE80" s="154">
        <v>141.6</v>
      </c>
      <c r="BF80" s="154">
        <f t="shared" si="30"/>
        <v>141.6</v>
      </c>
      <c r="BG80" s="154"/>
      <c r="BH80" s="154"/>
      <c r="BI80" s="154"/>
      <c r="BJ80" s="154">
        <v>141.6</v>
      </c>
    </row>
    <row r="81" spans="1:62">
      <c r="A81" s="898"/>
      <c r="B81" s="892"/>
      <c r="C81" s="733"/>
      <c r="D81" s="58"/>
      <c r="E81" s="742"/>
      <c r="F81" s="58"/>
      <c r="G81" s="58"/>
      <c r="H81" s="58"/>
      <c r="I81" s="58"/>
      <c r="J81" s="58"/>
      <c r="K81" s="58"/>
      <c r="L81" s="58"/>
      <c r="M81" s="932"/>
      <c r="N81" s="58"/>
      <c r="O81" s="58"/>
      <c r="P81" s="58"/>
      <c r="Q81" s="58"/>
      <c r="R81" s="58"/>
      <c r="S81" s="58"/>
      <c r="T81" s="58"/>
      <c r="U81" s="58"/>
      <c r="V81" s="58"/>
      <c r="W81" s="733"/>
      <c r="X81" s="58"/>
      <c r="Y81" s="935"/>
      <c r="Z81" s="925"/>
      <c r="AA81" s="85"/>
      <c r="AB81" s="85"/>
      <c r="AC81" s="21"/>
      <c r="AD81" s="12" t="s">
        <v>481</v>
      </c>
      <c r="AE81" s="12" t="s">
        <v>380</v>
      </c>
      <c r="AF81" s="12" t="s">
        <v>246</v>
      </c>
      <c r="AG81" s="155">
        <f t="shared" si="18"/>
        <v>196.8</v>
      </c>
      <c r="AH81" s="155">
        <f t="shared" si="14"/>
        <v>90.5</v>
      </c>
      <c r="AI81" s="155"/>
      <c r="AJ81" s="155"/>
      <c r="AK81" s="155"/>
      <c r="AL81" s="155"/>
      <c r="AM81" s="155"/>
      <c r="AN81" s="155"/>
      <c r="AO81" s="155">
        <v>196.8</v>
      </c>
      <c r="AP81" s="155">
        <v>90.5</v>
      </c>
      <c r="AQ81" s="154">
        <f t="shared" si="19"/>
        <v>128.80000000000001</v>
      </c>
      <c r="AR81" s="154"/>
      <c r="AS81" s="154"/>
      <c r="AT81" s="154"/>
      <c r="AU81" s="154">
        <v>128.80000000000001</v>
      </c>
      <c r="AV81" s="153">
        <f t="shared" si="28"/>
        <v>137.4</v>
      </c>
      <c r="AW81" s="153"/>
      <c r="AX81" s="153"/>
      <c r="AY81" s="153"/>
      <c r="AZ81" s="153">
        <v>137.4</v>
      </c>
      <c r="BA81" s="154">
        <f t="shared" si="29"/>
        <v>145</v>
      </c>
      <c r="BB81" s="154"/>
      <c r="BC81" s="154"/>
      <c r="BD81" s="154"/>
      <c r="BE81" s="154">
        <v>145</v>
      </c>
      <c r="BF81" s="154">
        <f t="shared" si="30"/>
        <v>145</v>
      </c>
      <c r="BG81" s="154"/>
      <c r="BH81" s="154"/>
      <c r="BI81" s="154"/>
      <c r="BJ81" s="154">
        <v>145</v>
      </c>
    </row>
    <row r="82" spans="1:62" ht="15" customHeight="1">
      <c r="A82" s="898"/>
      <c r="B82" s="892"/>
      <c r="C82" s="733"/>
      <c r="D82" s="58"/>
      <c r="E82" s="742"/>
      <c r="F82" s="58"/>
      <c r="G82" s="58"/>
      <c r="H82" s="58"/>
      <c r="I82" s="58"/>
      <c r="J82" s="58"/>
      <c r="K82" s="58"/>
      <c r="L82" s="58"/>
      <c r="M82" s="932"/>
      <c r="N82" s="58"/>
      <c r="O82" s="58"/>
      <c r="P82" s="58"/>
      <c r="Q82" s="58"/>
      <c r="R82" s="58"/>
      <c r="S82" s="58"/>
      <c r="T82" s="58"/>
      <c r="U82" s="58"/>
      <c r="V82" s="58"/>
      <c r="W82" s="733"/>
      <c r="X82" s="58"/>
      <c r="Y82" s="935"/>
      <c r="Z82" s="925"/>
      <c r="AA82" s="85"/>
      <c r="AB82" s="85"/>
      <c r="AC82" s="21"/>
      <c r="AD82" s="12" t="s">
        <v>481</v>
      </c>
      <c r="AE82" s="12" t="s">
        <v>16</v>
      </c>
      <c r="AF82" s="12" t="s">
        <v>246</v>
      </c>
      <c r="AG82" s="155">
        <f t="shared" si="18"/>
        <v>0</v>
      </c>
      <c r="AH82" s="155">
        <f t="shared" si="14"/>
        <v>0</v>
      </c>
      <c r="AI82" s="155"/>
      <c r="AJ82" s="155"/>
      <c r="AK82" s="155">
        <v>0</v>
      </c>
      <c r="AL82" s="155"/>
      <c r="AM82" s="155"/>
      <c r="AN82" s="155"/>
      <c r="AO82" s="155">
        <v>0</v>
      </c>
      <c r="AP82" s="155"/>
      <c r="AQ82" s="154">
        <f t="shared" si="19"/>
        <v>0</v>
      </c>
      <c r="AR82" s="154"/>
      <c r="AS82" s="154">
        <v>0</v>
      </c>
      <c r="AT82" s="154"/>
      <c r="AU82" s="154">
        <v>0</v>
      </c>
      <c r="AV82" s="153">
        <f t="shared" si="28"/>
        <v>0</v>
      </c>
      <c r="AW82" s="153"/>
      <c r="AX82" s="153"/>
      <c r="AY82" s="153"/>
      <c r="AZ82" s="153"/>
      <c r="BA82" s="154">
        <f t="shared" si="29"/>
        <v>0</v>
      </c>
      <c r="BB82" s="154"/>
      <c r="BC82" s="154"/>
      <c r="BD82" s="154"/>
      <c r="BE82" s="154"/>
      <c r="BF82" s="154">
        <f t="shared" si="30"/>
        <v>0</v>
      </c>
      <c r="BG82" s="154"/>
      <c r="BH82" s="154"/>
      <c r="BI82" s="154"/>
      <c r="BJ82" s="154"/>
    </row>
    <row r="83" spans="1:62" ht="15.75" hidden="1" customHeight="1">
      <c r="A83" s="898"/>
      <c r="B83" s="892"/>
      <c r="C83" s="733"/>
      <c r="D83" s="58"/>
      <c r="E83" s="742"/>
      <c r="F83" s="58"/>
      <c r="G83" s="58"/>
      <c r="H83" s="58"/>
      <c r="I83" s="58"/>
      <c r="J83" s="58"/>
      <c r="K83" s="58"/>
      <c r="L83" s="58"/>
      <c r="M83" s="933"/>
      <c r="N83" s="58"/>
      <c r="O83" s="58"/>
      <c r="P83" s="58"/>
      <c r="Q83" s="58"/>
      <c r="R83" s="58"/>
      <c r="S83" s="58"/>
      <c r="T83" s="58"/>
      <c r="U83" s="58"/>
      <c r="V83" s="58"/>
      <c r="W83" s="733"/>
      <c r="X83" s="58"/>
      <c r="Y83" s="935"/>
      <c r="Z83" s="925"/>
      <c r="AA83" s="85"/>
      <c r="AB83" s="85"/>
      <c r="AC83" s="21"/>
      <c r="AD83" s="21"/>
      <c r="AE83" s="16"/>
      <c r="AF83" s="21"/>
      <c r="AG83" s="155">
        <f t="shared" si="18"/>
        <v>0</v>
      </c>
      <c r="AH83" s="155">
        <f t="shared" si="14"/>
        <v>0</v>
      </c>
      <c r="AI83" s="155"/>
      <c r="AJ83" s="155"/>
      <c r="AK83" s="155"/>
      <c r="AL83" s="155"/>
      <c r="AM83" s="155"/>
      <c r="AN83" s="155"/>
      <c r="AO83" s="155">
        <f>SUM(AO77:AO78)</f>
        <v>0</v>
      </c>
      <c r="AP83" s="155"/>
      <c r="AQ83" s="154">
        <f t="shared" si="19"/>
        <v>0</v>
      </c>
      <c r="AR83" s="154"/>
      <c r="AS83" s="154"/>
      <c r="AT83" s="154"/>
      <c r="AU83" s="154">
        <f>SUM(AU77:AU78)</f>
        <v>0</v>
      </c>
      <c r="AV83" s="153">
        <f t="shared" si="28"/>
        <v>0</v>
      </c>
      <c r="AW83" s="153"/>
      <c r="AX83" s="153"/>
      <c r="AY83" s="153"/>
      <c r="AZ83" s="153">
        <f>SUM(AZ77:AZ78)</f>
        <v>0</v>
      </c>
      <c r="BA83" s="154">
        <f t="shared" si="29"/>
        <v>0</v>
      </c>
      <c r="BB83" s="154"/>
      <c r="BC83" s="154"/>
      <c r="BD83" s="154"/>
      <c r="BE83" s="154">
        <f>SUM(BE77:BE78)</f>
        <v>0</v>
      </c>
      <c r="BF83" s="154">
        <f t="shared" si="30"/>
        <v>0</v>
      </c>
      <c r="BG83" s="154"/>
      <c r="BH83" s="154"/>
      <c r="BI83" s="154"/>
      <c r="BJ83" s="154">
        <f>SUM(BJ77:BJ78)</f>
        <v>0</v>
      </c>
    </row>
    <row r="84" spans="1:62" ht="12.75" hidden="1" customHeight="1">
      <c r="A84" s="898"/>
      <c r="B84" s="893"/>
      <c r="C84" s="733"/>
      <c r="D84" s="58"/>
      <c r="E84" s="742"/>
      <c r="F84" s="58"/>
      <c r="G84" s="58"/>
      <c r="H84" s="58"/>
      <c r="I84" s="58"/>
      <c r="J84" s="58"/>
      <c r="K84" s="58"/>
      <c r="L84" s="58"/>
      <c r="M84" s="931" t="s">
        <v>372</v>
      </c>
      <c r="N84" s="59" t="s">
        <v>284</v>
      </c>
      <c r="O84" s="59" t="s">
        <v>373</v>
      </c>
      <c r="P84" s="58">
        <v>29</v>
      </c>
      <c r="Q84" s="58"/>
      <c r="R84" s="58"/>
      <c r="S84" s="58"/>
      <c r="T84" s="58"/>
      <c r="U84" s="58"/>
      <c r="V84" s="58"/>
      <c r="W84" s="733"/>
      <c r="X84" s="58"/>
      <c r="Y84" s="935"/>
      <c r="Z84" s="925"/>
      <c r="AA84" s="62"/>
      <c r="AB84" s="62"/>
      <c r="AC84" s="21"/>
      <c r="AD84" s="21" t="s">
        <v>481</v>
      </c>
      <c r="AE84" s="16"/>
      <c r="AF84" s="21"/>
      <c r="AG84" s="155">
        <f t="shared" si="18"/>
        <v>0</v>
      </c>
      <c r="AH84" s="155">
        <f t="shared" si="14"/>
        <v>0</v>
      </c>
      <c r="AI84" s="155"/>
      <c r="AJ84" s="155"/>
      <c r="AK84" s="155"/>
      <c r="AL84" s="155"/>
      <c r="AM84" s="155"/>
      <c r="AN84" s="155"/>
      <c r="AO84" s="155"/>
      <c r="AP84" s="155"/>
      <c r="AQ84" s="154">
        <f t="shared" si="19"/>
        <v>0</v>
      </c>
      <c r="AR84" s="154"/>
      <c r="AS84" s="154"/>
      <c r="AT84" s="154"/>
      <c r="AU84" s="154"/>
      <c r="AV84" s="153">
        <f t="shared" si="28"/>
        <v>0</v>
      </c>
      <c r="AW84" s="153"/>
      <c r="AX84" s="153"/>
      <c r="AY84" s="153"/>
      <c r="AZ84" s="153"/>
      <c r="BA84" s="154">
        <f t="shared" si="29"/>
        <v>0</v>
      </c>
      <c r="BB84" s="154"/>
      <c r="BC84" s="154"/>
      <c r="BD84" s="154"/>
      <c r="BE84" s="154"/>
      <c r="BF84" s="154">
        <f t="shared" si="30"/>
        <v>0</v>
      </c>
      <c r="BG84" s="154"/>
      <c r="BH84" s="154"/>
      <c r="BI84" s="154"/>
      <c r="BJ84" s="154"/>
    </row>
    <row r="85" spans="1:62" ht="14.25" customHeight="1">
      <c r="A85" s="898"/>
      <c r="B85" s="22"/>
      <c r="C85" s="733"/>
      <c r="D85" s="58"/>
      <c r="E85" s="742"/>
      <c r="F85" s="58"/>
      <c r="G85" s="58"/>
      <c r="H85" s="58"/>
      <c r="I85" s="58"/>
      <c r="J85" s="58"/>
      <c r="K85" s="58"/>
      <c r="L85" s="58"/>
      <c r="M85" s="932"/>
      <c r="N85" s="59"/>
      <c r="O85" s="59"/>
      <c r="P85" s="58"/>
      <c r="Q85" s="58"/>
      <c r="R85" s="58"/>
      <c r="S85" s="58"/>
      <c r="T85" s="58"/>
      <c r="U85" s="58"/>
      <c r="V85" s="58"/>
      <c r="W85" s="733"/>
      <c r="X85" s="58"/>
      <c r="Y85" s="935"/>
      <c r="Z85" s="925"/>
      <c r="AA85" s="62"/>
      <c r="AB85" s="62"/>
      <c r="AC85" s="21"/>
      <c r="AD85" s="12" t="s">
        <v>481</v>
      </c>
      <c r="AE85" s="12" t="s">
        <v>375</v>
      </c>
      <c r="AF85" s="12" t="s">
        <v>246</v>
      </c>
      <c r="AG85" s="155">
        <f t="shared" si="18"/>
        <v>220.5</v>
      </c>
      <c r="AH85" s="155">
        <f t="shared" si="14"/>
        <v>220.5</v>
      </c>
      <c r="AI85" s="155"/>
      <c r="AJ85" s="155"/>
      <c r="AK85" s="155">
        <v>198.5</v>
      </c>
      <c r="AL85" s="155">
        <v>198.5</v>
      </c>
      <c r="AM85" s="155"/>
      <c r="AN85" s="155"/>
      <c r="AO85" s="155">
        <v>22</v>
      </c>
      <c r="AP85" s="155">
        <v>22</v>
      </c>
      <c r="AQ85" s="154">
        <f t="shared" si="19"/>
        <v>214.7</v>
      </c>
      <c r="AR85" s="154"/>
      <c r="AS85" s="154">
        <v>193.2</v>
      </c>
      <c r="AT85" s="154"/>
      <c r="AU85" s="154">
        <v>21.5</v>
      </c>
      <c r="AV85" s="153">
        <f t="shared" si="28"/>
        <v>388.40000000000003</v>
      </c>
      <c r="AW85" s="153"/>
      <c r="AX85" s="153">
        <v>349.6</v>
      </c>
      <c r="AY85" s="153"/>
      <c r="AZ85" s="153">
        <v>38.799999999999997</v>
      </c>
      <c r="BA85" s="154">
        <f t="shared" si="29"/>
        <v>388.40000000000003</v>
      </c>
      <c r="BB85" s="154"/>
      <c r="BC85" s="154">
        <v>349.6</v>
      </c>
      <c r="BD85" s="154"/>
      <c r="BE85" s="154">
        <v>38.799999999999997</v>
      </c>
      <c r="BF85" s="154">
        <f t="shared" si="30"/>
        <v>388.40000000000003</v>
      </c>
      <c r="BG85" s="154"/>
      <c r="BH85" s="154">
        <v>349.6</v>
      </c>
      <c r="BI85" s="154"/>
      <c r="BJ85" s="154">
        <v>38.799999999999997</v>
      </c>
    </row>
    <row r="86" spans="1:62" ht="13.5" customHeight="1">
      <c r="A86" s="898"/>
      <c r="B86" s="22"/>
      <c r="C86" s="733"/>
      <c r="D86" s="58"/>
      <c r="E86" s="742"/>
      <c r="F86" s="58"/>
      <c r="G86" s="58"/>
      <c r="H86" s="58"/>
      <c r="I86" s="58"/>
      <c r="J86" s="58"/>
      <c r="K86" s="58"/>
      <c r="L86" s="58"/>
      <c r="M86" s="932"/>
      <c r="N86" s="59"/>
      <c r="O86" s="59"/>
      <c r="P86" s="58"/>
      <c r="Q86" s="58"/>
      <c r="R86" s="58"/>
      <c r="S86" s="58"/>
      <c r="T86" s="58"/>
      <c r="U86" s="58"/>
      <c r="V86" s="58"/>
      <c r="W86" s="733"/>
      <c r="X86" s="58"/>
      <c r="Y86" s="935"/>
      <c r="Z86" s="925"/>
      <c r="AA86" s="62"/>
      <c r="AB86" s="62"/>
      <c r="AC86" s="21"/>
      <c r="AD86" s="12" t="s">
        <v>481</v>
      </c>
      <c r="AE86" s="12" t="s">
        <v>376</v>
      </c>
      <c r="AF86" s="12" t="s">
        <v>246</v>
      </c>
      <c r="AG86" s="155">
        <f t="shared" si="18"/>
        <v>164.4</v>
      </c>
      <c r="AH86" s="155">
        <f t="shared" si="14"/>
        <v>164.4</v>
      </c>
      <c r="AI86" s="155"/>
      <c r="AJ86" s="155"/>
      <c r="AK86" s="155">
        <v>148</v>
      </c>
      <c r="AL86" s="155">
        <v>148</v>
      </c>
      <c r="AM86" s="155"/>
      <c r="AN86" s="155"/>
      <c r="AO86" s="155">
        <v>16.399999999999999</v>
      </c>
      <c r="AP86" s="155">
        <v>16.399999999999999</v>
      </c>
      <c r="AQ86" s="154">
        <f t="shared" si="19"/>
        <v>163.10000000000002</v>
      </c>
      <c r="AR86" s="154"/>
      <c r="AS86" s="154">
        <v>146.80000000000001</v>
      </c>
      <c r="AT86" s="154"/>
      <c r="AU86" s="154">
        <v>16.3</v>
      </c>
      <c r="AV86" s="153">
        <f t="shared" si="28"/>
        <v>163.10000000000002</v>
      </c>
      <c r="AW86" s="153"/>
      <c r="AX86" s="153">
        <v>146.80000000000001</v>
      </c>
      <c r="AY86" s="153"/>
      <c r="AZ86" s="153">
        <v>16.3</v>
      </c>
      <c r="BA86" s="154">
        <f t="shared" si="29"/>
        <v>163.10000000000002</v>
      </c>
      <c r="BB86" s="154"/>
      <c r="BC86" s="154">
        <v>146.80000000000001</v>
      </c>
      <c r="BD86" s="154"/>
      <c r="BE86" s="154">
        <v>16.3</v>
      </c>
      <c r="BF86" s="154">
        <f t="shared" si="30"/>
        <v>163.10000000000002</v>
      </c>
      <c r="BG86" s="154"/>
      <c r="BH86" s="154">
        <v>146.80000000000001</v>
      </c>
      <c r="BI86" s="154"/>
      <c r="BJ86" s="154">
        <v>16.3</v>
      </c>
    </row>
    <row r="87" spans="1:62" ht="0.75" customHeight="1">
      <c r="A87" s="898"/>
      <c r="B87" s="22"/>
      <c r="C87" s="733"/>
      <c r="D87" s="58"/>
      <c r="E87" s="742"/>
      <c r="F87" s="58"/>
      <c r="G87" s="58"/>
      <c r="H87" s="58"/>
      <c r="I87" s="58"/>
      <c r="J87" s="58"/>
      <c r="K87" s="58"/>
      <c r="L87" s="58"/>
      <c r="M87" s="932"/>
      <c r="N87" s="59"/>
      <c r="O87" s="59"/>
      <c r="P87" s="58"/>
      <c r="Q87" s="58"/>
      <c r="R87" s="58"/>
      <c r="S87" s="58"/>
      <c r="T87" s="58"/>
      <c r="U87" s="58"/>
      <c r="V87" s="58"/>
      <c r="W87" s="733"/>
      <c r="X87" s="58"/>
      <c r="Y87" s="935"/>
      <c r="Z87" s="925"/>
      <c r="AA87" s="86"/>
      <c r="AB87" s="86"/>
      <c r="AC87" s="12"/>
      <c r="AD87" s="12" t="s">
        <v>481</v>
      </c>
      <c r="AE87" s="12" t="s">
        <v>309</v>
      </c>
      <c r="AF87" s="12" t="s">
        <v>246</v>
      </c>
      <c r="AG87" s="155">
        <f t="shared" si="18"/>
        <v>0</v>
      </c>
      <c r="AH87" s="155">
        <f t="shared" si="14"/>
        <v>0</v>
      </c>
      <c r="AI87" s="155"/>
      <c r="AJ87" s="155"/>
      <c r="AK87" s="155"/>
      <c r="AL87" s="155"/>
      <c r="AM87" s="155"/>
      <c r="AN87" s="155"/>
      <c r="AO87" s="155"/>
      <c r="AP87" s="155"/>
      <c r="AQ87" s="154">
        <f t="shared" si="19"/>
        <v>0</v>
      </c>
      <c r="AR87" s="154"/>
      <c r="AS87" s="154"/>
      <c r="AT87" s="154"/>
      <c r="AU87" s="154"/>
      <c r="AV87" s="153">
        <f t="shared" si="28"/>
        <v>0</v>
      </c>
      <c r="AW87" s="153"/>
      <c r="AX87" s="153"/>
      <c r="AY87" s="153"/>
      <c r="AZ87" s="153"/>
      <c r="BA87" s="154">
        <f t="shared" si="29"/>
        <v>0</v>
      </c>
      <c r="BB87" s="154"/>
      <c r="BC87" s="154"/>
      <c r="BD87" s="154"/>
      <c r="BE87" s="154"/>
      <c r="BF87" s="154">
        <f t="shared" si="30"/>
        <v>0</v>
      </c>
      <c r="BG87" s="154"/>
      <c r="BH87" s="154"/>
      <c r="BI87" s="154"/>
      <c r="BJ87" s="154"/>
    </row>
    <row r="88" spans="1:62" ht="23.25" hidden="1" customHeight="1">
      <c r="A88" s="899"/>
      <c r="B88" s="22"/>
      <c r="C88" s="998"/>
      <c r="D88" s="58"/>
      <c r="E88" s="999"/>
      <c r="F88" s="58"/>
      <c r="G88" s="58"/>
      <c r="H88" s="58"/>
      <c r="I88" s="58"/>
      <c r="J88" s="58"/>
      <c r="K88" s="58"/>
      <c r="L88" s="58"/>
      <c r="M88" s="933"/>
      <c r="N88" s="59"/>
      <c r="O88" s="59"/>
      <c r="P88" s="58"/>
      <c r="Q88" s="58"/>
      <c r="R88" s="58"/>
      <c r="S88" s="58"/>
      <c r="T88" s="58"/>
      <c r="U88" s="58"/>
      <c r="V88" s="58"/>
      <c r="W88" s="998"/>
      <c r="X88" s="58"/>
      <c r="Y88" s="1001"/>
      <c r="Z88" s="926"/>
      <c r="AA88" s="86"/>
      <c r="AB88" s="86"/>
      <c r="AC88" s="12"/>
      <c r="AD88" s="12" t="s">
        <v>481</v>
      </c>
      <c r="AE88" s="12" t="s">
        <v>297</v>
      </c>
      <c r="AF88" s="12" t="s">
        <v>246</v>
      </c>
      <c r="AG88" s="155">
        <f t="shared" si="18"/>
        <v>0</v>
      </c>
      <c r="AH88" s="155">
        <f t="shared" si="14"/>
        <v>0</v>
      </c>
      <c r="AI88" s="155"/>
      <c r="AJ88" s="155"/>
      <c r="AK88" s="155"/>
      <c r="AL88" s="155"/>
      <c r="AM88" s="155"/>
      <c r="AN88" s="155"/>
      <c r="AO88" s="155"/>
      <c r="AP88" s="155"/>
      <c r="AQ88" s="154">
        <f t="shared" si="19"/>
        <v>0</v>
      </c>
      <c r="AR88" s="154"/>
      <c r="AS88" s="154"/>
      <c r="AT88" s="154"/>
      <c r="AU88" s="154"/>
      <c r="AV88" s="153">
        <f t="shared" si="28"/>
        <v>0</v>
      </c>
      <c r="AW88" s="153"/>
      <c r="AX88" s="153"/>
      <c r="AY88" s="153"/>
      <c r="AZ88" s="153"/>
      <c r="BA88" s="154">
        <f t="shared" si="29"/>
        <v>0</v>
      </c>
      <c r="BB88" s="154"/>
      <c r="BC88" s="154"/>
      <c r="BD88" s="154"/>
      <c r="BE88" s="154"/>
      <c r="BF88" s="154">
        <f t="shared" si="30"/>
        <v>0</v>
      </c>
      <c r="BG88" s="154"/>
      <c r="BH88" s="154"/>
      <c r="BI88" s="154"/>
      <c r="BJ88" s="154"/>
    </row>
    <row r="89" spans="1:62" ht="0.75" hidden="1" customHeight="1">
      <c r="A89" s="114" t="s">
        <v>381</v>
      </c>
      <c r="B89" s="23">
        <v>6604</v>
      </c>
      <c r="C89" s="87" t="s">
        <v>452</v>
      </c>
      <c r="D89" s="67" t="s">
        <v>347</v>
      </c>
      <c r="E89" s="67" t="s">
        <v>453</v>
      </c>
      <c r="F89" s="58"/>
      <c r="G89" s="58"/>
      <c r="H89" s="58"/>
      <c r="I89" s="58"/>
      <c r="J89" s="58"/>
      <c r="K89" s="58"/>
      <c r="L89" s="58"/>
      <c r="M89" s="88" t="s">
        <v>374</v>
      </c>
      <c r="N89" s="59" t="s">
        <v>284</v>
      </c>
      <c r="O89" s="59" t="s">
        <v>373</v>
      </c>
      <c r="P89" s="58" t="s">
        <v>424</v>
      </c>
      <c r="Q89" s="58"/>
      <c r="R89" s="58"/>
      <c r="S89" s="58"/>
      <c r="T89" s="58"/>
      <c r="U89" s="58"/>
      <c r="V89" s="58"/>
      <c r="W89" s="87" t="s">
        <v>357</v>
      </c>
      <c r="X89" s="67" t="s">
        <v>348</v>
      </c>
      <c r="Y89" s="67" t="s">
        <v>358</v>
      </c>
      <c r="Z89" s="89" t="s">
        <v>417</v>
      </c>
      <c r="AA89" s="70" t="s">
        <v>284</v>
      </c>
      <c r="AB89" s="70" t="s">
        <v>368</v>
      </c>
      <c r="AC89" s="18"/>
      <c r="AD89" s="18"/>
      <c r="AE89" s="18"/>
      <c r="AF89" s="18"/>
      <c r="AG89" s="155">
        <f t="shared" si="18"/>
        <v>0</v>
      </c>
      <c r="AH89" s="155">
        <f t="shared" si="14"/>
        <v>0</v>
      </c>
      <c r="AI89" s="155"/>
      <c r="AJ89" s="155"/>
      <c r="AK89" s="155"/>
      <c r="AL89" s="155"/>
      <c r="AM89" s="155"/>
      <c r="AN89" s="155"/>
      <c r="AO89" s="155"/>
      <c r="AP89" s="155"/>
      <c r="AQ89" s="154">
        <f t="shared" si="19"/>
        <v>0</v>
      </c>
      <c r="AR89" s="154"/>
      <c r="AS89" s="154"/>
      <c r="AT89" s="154"/>
      <c r="AU89" s="154"/>
      <c r="AV89" s="153">
        <f t="shared" si="28"/>
        <v>0</v>
      </c>
      <c r="AW89" s="153"/>
      <c r="AX89" s="153"/>
      <c r="AY89" s="153"/>
      <c r="AZ89" s="153"/>
      <c r="BA89" s="154">
        <f t="shared" si="29"/>
        <v>0</v>
      </c>
      <c r="BB89" s="154"/>
      <c r="BC89" s="154"/>
      <c r="BD89" s="154"/>
      <c r="BE89" s="154"/>
      <c r="BF89" s="154">
        <f t="shared" si="30"/>
        <v>0</v>
      </c>
      <c r="BG89" s="154"/>
      <c r="BH89" s="154"/>
      <c r="BI89" s="154"/>
      <c r="BJ89" s="154"/>
    </row>
    <row r="90" spans="1:62" ht="60" hidden="1">
      <c r="A90" s="117" t="s">
        <v>345</v>
      </c>
      <c r="B90" s="24">
        <v>6610</v>
      </c>
      <c r="C90" s="90"/>
      <c r="D90" s="65"/>
      <c r="E90" s="65"/>
      <c r="F90" s="58"/>
      <c r="G90" s="58"/>
      <c r="H90" s="58"/>
      <c r="I90" s="58"/>
      <c r="J90" s="58"/>
      <c r="K90" s="58"/>
      <c r="L90" s="58"/>
      <c r="M90" s="63"/>
      <c r="N90" s="59"/>
      <c r="O90" s="59"/>
      <c r="P90" s="58"/>
      <c r="Q90" s="58"/>
      <c r="R90" s="58"/>
      <c r="S90" s="58"/>
      <c r="T90" s="58"/>
      <c r="U90" s="58"/>
      <c r="V90" s="58"/>
      <c r="W90" s="65"/>
      <c r="X90" s="65"/>
      <c r="Y90" s="65"/>
      <c r="Z90" s="86"/>
      <c r="AA90" s="86"/>
      <c r="AB90" s="86"/>
      <c r="AC90" s="12"/>
      <c r="AD90" s="12" t="s">
        <v>487</v>
      </c>
      <c r="AE90" s="18" t="s">
        <v>313</v>
      </c>
      <c r="AF90" s="18" t="s">
        <v>246</v>
      </c>
      <c r="AG90" s="155">
        <f t="shared" si="18"/>
        <v>0</v>
      </c>
      <c r="AH90" s="155">
        <f t="shared" si="14"/>
        <v>0</v>
      </c>
      <c r="AI90" s="155"/>
      <c r="AJ90" s="155"/>
      <c r="AK90" s="155"/>
      <c r="AL90" s="155"/>
      <c r="AM90" s="155"/>
      <c r="AN90" s="155"/>
      <c r="AO90" s="155"/>
      <c r="AP90" s="155"/>
      <c r="AQ90" s="154">
        <f t="shared" si="19"/>
        <v>0</v>
      </c>
      <c r="AR90" s="154"/>
      <c r="AS90" s="154"/>
      <c r="AT90" s="154"/>
      <c r="AU90" s="154"/>
      <c r="AV90" s="153">
        <f t="shared" si="28"/>
        <v>0</v>
      </c>
      <c r="AW90" s="153"/>
      <c r="AX90" s="153"/>
      <c r="AY90" s="153"/>
      <c r="AZ90" s="153"/>
      <c r="BA90" s="154">
        <f t="shared" si="29"/>
        <v>0</v>
      </c>
      <c r="BB90" s="154"/>
      <c r="BC90" s="154"/>
      <c r="BD90" s="154"/>
      <c r="BE90" s="154"/>
      <c r="BF90" s="154">
        <f t="shared" si="30"/>
        <v>0</v>
      </c>
      <c r="BG90" s="154"/>
      <c r="BH90" s="154"/>
      <c r="BI90" s="154"/>
      <c r="BJ90" s="154"/>
    </row>
    <row r="91" spans="1:62" ht="124.5" customHeight="1">
      <c r="A91" s="114" t="s">
        <v>431</v>
      </c>
      <c r="B91" s="17">
        <v>6612</v>
      </c>
      <c r="C91" s="61" t="s">
        <v>407</v>
      </c>
      <c r="D91" s="61" t="s">
        <v>349</v>
      </c>
      <c r="E91" s="61" t="s">
        <v>408</v>
      </c>
      <c r="F91" s="58"/>
      <c r="G91" s="58"/>
      <c r="H91" s="58"/>
      <c r="I91" s="58"/>
      <c r="J91" s="58"/>
      <c r="K91" s="58"/>
      <c r="L91" s="58"/>
      <c r="M91" s="63" t="s">
        <v>372</v>
      </c>
      <c r="N91" s="59" t="s">
        <v>284</v>
      </c>
      <c r="O91" s="59" t="s">
        <v>373</v>
      </c>
      <c r="P91" s="58">
        <v>29</v>
      </c>
      <c r="Q91" s="58"/>
      <c r="R91" s="58"/>
      <c r="S91" s="58"/>
      <c r="T91" s="58"/>
      <c r="U91" s="58"/>
      <c r="V91" s="58"/>
      <c r="W91" s="61" t="s">
        <v>456</v>
      </c>
      <c r="X91" s="61" t="s">
        <v>457</v>
      </c>
      <c r="Y91" s="61" t="s">
        <v>458</v>
      </c>
      <c r="Z91" s="62" t="s">
        <v>499</v>
      </c>
      <c r="AA91" s="86" t="s">
        <v>284</v>
      </c>
      <c r="AB91" s="86" t="s">
        <v>368</v>
      </c>
      <c r="AC91" s="18"/>
      <c r="AD91" s="18" t="s">
        <v>482</v>
      </c>
      <c r="AE91" s="18" t="s">
        <v>281</v>
      </c>
      <c r="AF91" s="18" t="s">
        <v>282</v>
      </c>
      <c r="AG91" s="155">
        <f t="shared" si="18"/>
        <v>0</v>
      </c>
      <c r="AH91" s="155">
        <f t="shared" si="14"/>
        <v>0</v>
      </c>
      <c r="AI91" s="155"/>
      <c r="AJ91" s="155"/>
      <c r="AK91" s="155"/>
      <c r="AL91" s="155"/>
      <c r="AM91" s="155"/>
      <c r="AN91" s="155"/>
      <c r="AO91" s="155">
        <v>0</v>
      </c>
      <c r="AP91" s="155"/>
      <c r="AQ91" s="154">
        <f t="shared" si="19"/>
        <v>10</v>
      </c>
      <c r="AR91" s="154"/>
      <c r="AS91" s="154"/>
      <c r="AT91" s="154"/>
      <c r="AU91" s="154">
        <v>10</v>
      </c>
      <c r="AV91" s="153">
        <f t="shared" si="28"/>
        <v>10</v>
      </c>
      <c r="AW91" s="153"/>
      <c r="AX91" s="153"/>
      <c r="AY91" s="153"/>
      <c r="AZ91" s="153">
        <v>10</v>
      </c>
      <c r="BA91" s="154">
        <f t="shared" si="29"/>
        <v>10</v>
      </c>
      <c r="BB91" s="154"/>
      <c r="BC91" s="154"/>
      <c r="BD91" s="154"/>
      <c r="BE91" s="154">
        <v>10</v>
      </c>
      <c r="BF91" s="154">
        <f t="shared" si="30"/>
        <v>10</v>
      </c>
      <c r="BG91" s="154"/>
      <c r="BH91" s="154"/>
      <c r="BI91" s="154"/>
      <c r="BJ91" s="154">
        <v>10</v>
      </c>
    </row>
    <row r="92" spans="1:62" ht="61.5" hidden="1" customHeight="1">
      <c r="A92" s="114" t="s">
        <v>363</v>
      </c>
      <c r="B92" s="17">
        <v>6617</v>
      </c>
      <c r="C92" s="57" t="s">
        <v>452</v>
      </c>
      <c r="D92" s="57" t="s">
        <v>422</v>
      </c>
      <c r="E92" s="57" t="s">
        <v>453</v>
      </c>
      <c r="F92" s="58"/>
      <c r="G92" s="58"/>
      <c r="H92" s="58"/>
      <c r="I92" s="58"/>
      <c r="J92" s="58"/>
      <c r="K92" s="58"/>
      <c r="L92" s="58"/>
      <c r="M92" s="63" t="s">
        <v>374</v>
      </c>
      <c r="N92" s="59" t="s">
        <v>284</v>
      </c>
      <c r="O92" s="59" t="s">
        <v>373</v>
      </c>
      <c r="P92" s="58" t="s">
        <v>424</v>
      </c>
      <c r="Q92" s="58"/>
      <c r="R92" s="58"/>
      <c r="S92" s="58"/>
      <c r="T92" s="58"/>
      <c r="U92" s="58"/>
      <c r="V92" s="58"/>
      <c r="W92" s="57" t="s">
        <v>357</v>
      </c>
      <c r="X92" s="57" t="s">
        <v>350</v>
      </c>
      <c r="Y92" s="57" t="s">
        <v>358</v>
      </c>
      <c r="Z92" s="69" t="s">
        <v>417</v>
      </c>
      <c r="AA92" s="70" t="s">
        <v>284</v>
      </c>
      <c r="AB92" s="70" t="s">
        <v>368</v>
      </c>
      <c r="AC92" s="18"/>
      <c r="AD92" s="18" t="s">
        <v>484</v>
      </c>
      <c r="AE92" s="18" t="s">
        <v>304</v>
      </c>
      <c r="AF92" s="18" t="s">
        <v>246</v>
      </c>
      <c r="AG92" s="155">
        <f t="shared" si="18"/>
        <v>0</v>
      </c>
      <c r="AH92" s="155">
        <f t="shared" si="14"/>
        <v>0</v>
      </c>
      <c r="AI92" s="155"/>
      <c r="AJ92" s="155"/>
      <c r="AK92" s="155"/>
      <c r="AL92" s="155"/>
      <c r="AM92" s="155"/>
      <c r="AN92" s="155"/>
      <c r="AO92" s="155"/>
      <c r="AP92" s="155"/>
      <c r="AQ92" s="154">
        <f t="shared" si="19"/>
        <v>0</v>
      </c>
      <c r="AR92" s="154"/>
      <c r="AS92" s="154"/>
      <c r="AT92" s="154"/>
      <c r="AU92" s="154"/>
      <c r="AV92" s="153">
        <f t="shared" si="28"/>
        <v>0</v>
      </c>
      <c r="AW92" s="153"/>
      <c r="AX92" s="153"/>
      <c r="AY92" s="153"/>
      <c r="AZ92" s="153"/>
      <c r="BA92" s="154">
        <f t="shared" si="29"/>
        <v>0</v>
      </c>
      <c r="BB92" s="154"/>
      <c r="BC92" s="154"/>
      <c r="BD92" s="154"/>
      <c r="BE92" s="154"/>
      <c r="BF92" s="154">
        <f t="shared" si="30"/>
        <v>0</v>
      </c>
      <c r="BG92" s="154"/>
      <c r="BH92" s="154"/>
      <c r="BI92" s="154"/>
      <c r="BJ92" s="154"/>
    </row>
    <row r="93" spans="1:62" ht="33" customHeight="1">
      <c r="A93" s="996" t="s">
        <v>435</v>
      </c>
      <c r="B93" s="17">
        <v>6618</v>
      </c>
      <c r="C93" s="912" t="s">
        <v>452</v>
      </c>
      <c r="D93" s="57" t="s">
        <v>463</v>
      </c>
      <c r="E93" s="57" t="s">
        <v>453</v>
      </c>
      <c r="F93" s="58"/>
      <c r="G93" s="58"/>
      <c r="H93" s="58"/>
      <c r="I93" s="58"/>
      <c r="J93" s="58"/>
      <c r="K93" s="58"/>
      <c r="L93" s="58"/>
      <c r="M93" s="63" t="s">
        <v>372</v>
      </c>
      <c r="N93" s="59" t="s">
        <v>284</v>
      </c>
      <c r="O93" s="59" t="s">
        <v>373</v>
      </c>
      <c r="P93" s="58">
        <v>29</v>
      </c>
      <c r="Q93" s="58"/>
      <c r="R93" s="58"/>
      <c r="S93" s="58"/>
      <c r="T93" s="58"/>
      <c r="U93" s="58"/>
      <c r="V93" s="58"/>
      <c r="W93" s="912" t="s">
        <v>357</v>
      </c>
      <c r="X93" s="57" t="s">
        <v>238</v>
      </c>
      <c r="Y93" s="64" t="s">
        <v>358</v>
      </c>
      <c r="Z93" s="86" t="s">
        <v>499</v>
      </c>
      <c r="AA93" s="62" t="s">
        <v>284</v>
      </c>
      <c r="AB93" s="62" t="s">
        <v>368</v>
      </c>
      <c r="AC93" s="18"/>
      <c r="AD93" s="18" t="s">
        <v>485</v>
      </c>
      <c r="AE93" s="18" t="s">
        <v>355</v>
      </c>
      <c r="AF93" s="18" t="s">
        <v>246</v>
      </c>
      <c r="AG93" s="155">
        <f t="shared" si="18"/>
        <v>65.8</v>
      </c>
      <c r="AH93" s="155">
        <f t="shared" si="14"/>
        <v>65.8</v>
      </c>
      <c r="AI93" s="155"/>
      <c r="AJ93" s="155"/>
      <c r="AK93" s="155"/>
      <c r="AL93" s="155"/>
      <c r="AM93" s="155"/>
      <c r="AN93" s="155"/>
      <c r="AO93" s="155">
        <v>65.8</v>
      </c>
      <c r="AP93" s="155">
        <v>65.8</v>
      </c>
      <c r="AQ93" s="154"/>
      <c r="AR93" s="154"/>
      <c r="AS93" s="154"/>
      <c r="AT93" s="154"/>
      <c r="AU93" s="154"/>
      <c r="AV93" s="153"/>
      <c r="AW93" s="153"/>
      <c r="AX93" s="153"/>
      <c r="AY93" s="153"/>
      <c r="AZ93" s="153"/>
      <c r="BA93" s="154"/>
      <c r="BB93" s="154"/>
      <c r="BC93" s="154"/>
      <c r="BD93" s="154"/>
      <c r="BE93" s="154"/>
      <c r="BF93" s="154"/>
      <c r="BG93" s="154"/>
      <c r="BH93" s="154"/>
      <c r="BI93" s="154"/>
      <c r="BJ93" s="154"/>
    </row>
    <row r="94" spans="1:62" ht="45.75" customHeight="1">
      <c r="A94" s="997"/>
      <c r="B94" s="17"/>
      <c r="C94" s="734"/>
      <c r="D94" s="58"/>
      <c r="E94" s="58"/>
      <c r="F94" s="58"/>
      <c r="G94" s="58"/>
      <c r="H94" s="58"/>
      <c r="I94" s="58">
        <v>30</v>
      </c>
      <c r="J94" s="58"/>
      <c r="K94" s="58"/>
      <c r="L94" s="58"/>
      <c r="M94" s="71"/>
      <c r="N94" s="71"/>
      <c r="O94" s="71"/>
      <c r="P94" s="71"/>
      <c r="Q94" s="58"/>
      <c r="R94" s="58"/>
      <c r="S94" s="58"/>
      <c r="T94" s="58"/>
      <c r="U94" s="58"/>
      <c r="V94" s="58"/>
      <c r="W94" s="734"/>
      <c r="X94" s="58"/>
      <c r="Y94" s="58"/>
      <c r="Z94" s="58"/>
      <c r="AA94" s="58"/>
      <c r="AB94" s="58"/>
      <c r="AC94" s="18"/>
      <c r="AD94" s="18" t="s">
        <v>485</v>
      </c>
      <c r="AE94" s="18" t="s">
        <v>263</v>
      </c>
      <c r="AF94" s="18" t="s">
        <v>246</v>
      </c>
      <c r="AG94" s="155"/>
      <c r="AH94" s="155">
        <f t="shared" si="14"/>
        <v>0</v>
      </c>
      <c r="AI94" s="155"/>
      <c r="AJ94" s="155"/>
      <c r="AK94" s="155"/>
      <c r="AL94" s="155"/>
      <c r="AM94" s="155"/>
      <c r="AN94" s="155"/>
      <c r="AO94" s="155"/>
      <c r="AP94" s="155"/>
      <c r="AQ94" s="154"/>
      <c r="AR94" s="154"/>
      <c r="AS94" s="154"/>
      <c r="AT94" s="154"/>
      <c r="AU94" s="154"/>
      <c r="AV94" s="153"/>
      <c r="AW94" s="153"/>
      <c r="AX94" s="153"/>
      <c r="AY94" s="153"/>
      <c r="AZ94" s="153"/>
      <c r="BA94" s="154"/>
      <c r="BB94" s="154"/>
      <c r="BC94" s="154"/>
      <c r="BD94" s="154"/>
      <c r="BE94" s="154"/>
      <c r="BF94" s="154"/>
      <c r="BG94" s="154"/>
      <c r="BH94" s="154"/>
      <c r="BI94" s="154"/>
      <c r="BJ94" s="154"/>
    </row>
    <row r="95" spans="1:62" ht="13.5" hidden="1" customHeight="1">
      <c r="A95" s="111" t="s">
        <v>416</v>
      </c>
      <c r="B95" s="14"/>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12"/>
      <c r="AD95" s="12"/>
      <c r="AE95" s="12"/>
      <c r="AF95" s="12"/>
      <c r="AG95" s="155">
        <f t="shared" si="18"/>
        <v>0</v>
      </c>
      <c r="AH95" s="155">
        <f t="shared" si="14"/>
        <v>0</v>
      </c>
      <c r="AI95" s="146"/>
      <c r="AJ95" s="146"/>
      <c r="AK95" s="146"/>
      <c r="AL95" s="146"/>
      <c r="AM95" s="146"/>
      <c r="AN95" s="146"/>
      <c r="AO95" s="146"/>
      <c r="AP95" s="155"/>
      <c r="AQ95" s="154">
        <f t="shared" si="19"/>
        <v>0</v>
      </c>
      <c r="AR95" s="148"/>
      <c r="AS95" s="148"/>
      <c r="AT95" s="148"/>
      <c r="AU95" s="148"/>
      <c r="AV95" s="153">
        <f t="shared" si="28"/>
        <v>0</v>
      </c>
      <c r="AW95" s="145"/>
      <c r="AX95" s="145"/>
      <c r="AY95" s="145"/>
      <c r="AZ95" s="145"/>
      <c r="BA95" s="154">
        <f t="shared" ref="BA95:BA102" si="31">BB95+BC95+BD95+BE95</f>
        <v>0</v>
      </c>
      <c r="BB95" s="148"/>
      <c r="BC95" s="148"/>
      <c r="BD95" s="148"/>
      <c r="BE95" s="148"/>
      <c r="BF95" s="154">
        <f t="shared" ref="BF95:BF102" si="32">BG95+BH95+BI95+BJ95</f>
        <v>0</v>
      </c>
      <c r="BG95" s="148"/>
      <c r="BH95" s="148"/>
      <c r="BI95" s="148"/>
      <c r="BJ95" s="148"/>
    </row>
    <row r="96" spans="1:62" ht="72" hidden="1">
      <c r="A96" s="111" t="s">
        <v>475</v>
      </c>
      <c r="B96" s="14">
        <v>6700</v>
      </c>
      <c r="C96" s="91" t="s">
        <v>234</v>
      </c>
      <c r="D96" s="92" t="s">
        <v>234</v>
      </c>
      <c r="E96" s="92" t="s">
        <v>234</v>
      </c>
      <c r="F96" s="92" t="s">
        <v>234</v>
      </c>
      <c r="G96" s="92" t="s">
        <v>234</v>
      </c>
      <c r="H96" s="92" t="s">
        <v>234</v>
      </c>
      <c r="I96" s="92" t="s">
        <v>234</v>
      </c>
      <c r="J96" s="92" t="s">
        <v>234</v>
      </c>
      <c r="K96" s="92" t="s">
        <v>234</v>
      </c>
      <c r="L96" s="92" t="s">
        <v>234</v>
      </c>
      <c r="M96" s="92" t="s">
        <v>234</v>
      </c>
      <c r="N96" s="92" t="s">
        <v>234</v>
      </c>
      <c r="O96" s="92" t="s">
        <v>234</v>
      </c>
      <c r="P96" s="92" t="s">
        <v>234</v>
      </c>
      <c r="Q96" s="93" t="s">
        <v>234</v>
      </c>
      <c r="R96" s="93" t="s">
        <v>234</v>
      </c>
      <c r="S96" s="93" t="s">
        <v>234</v>
      </c>
      <c r="T96" s="93" t="s">
        <v>234</v>
      </c>
      <c r="U96" s="93" t="s">
        <v>234</v>
      </c>
      <c r="V96" s="93" t="s">
        <v>234</v>
      </c>
      <c r="W96" s="93" t="s">
        <v>234</v>
      </c>
      <c r="X96" s="92" t="s">
        <v>234</v>
      </c>
      <c r="Y96" s="92" t="s">
        <v>234</v>
      </c>
      <c r="Z96" s="92" t="s">
        <v>234</v>
      </c>
      <c r="AA96" s="92" t="s">
        <v>234</v>
      </c>
      <c r="AB96" s="92" t="s">
        <v>234</v>
      </c>
      <c r="AC96" s="8" t="s">
        <v>234</v>
      </c>
      <c r="AD96" s="8" t="s">
        <v>234</v>
      </c>
      <c r="AE96" s="8"/>
      <c r="AF96" s="8"/>
      <c r="AG96" s="155">
        <f t="shared" si="18"/>
        <v>0</v>
      </c>
      <c r="AH96" s="155">
        <f t="shared" si="14"/>
        <v>0</v>
      </c>
      <c r="AI96" s="146"/>
      <c r="AJ96" s="146"/>
      <c r="AK96" s="146"/>
      <c r="AL96" s="146"/>
      <c r="AM96" s="146"/>
      <c r="AN96" s="146"/>
      <c r="AO96" s="146"/>
      <c r="AP96" s="155"/>
      <c r="AQ96" s="154">
        <f t="shared" si="19"/>
        <v>0</v>
      </c>
      <c r="AR96" s="148"/>
      <c r="AS96" s="148"/>
      <c r="AT96" s="148"/>
      <c r="AU96" s="148"/>
      <c r="AV96" s="153">
        <f t="shared" si="28"/>
        <v>0</v>
      </c>
      <c r="AW96" s="145"/>
      <c r="AX96" s="145"/>
      <c r="AY96" s="145"/>
      <c r="AZ96" s="145"/>
      <c r="BA96" s="154">
        <f t="shared" si="31"/>
        <v>0</v>
      </c>
      <c r="BB96" s="148"/>
      <c r="BC96" s="148"/>
      <c r="BD96" s="148"/>
      <c r="BE96" s="148"/>
      <c r="BF96" s="154">
        <f t="shared" si="32"/>
        <v>0</v>
      </c>
      <c r="BG96" s="148"/>
      <c r="BH96" s="148"/>
      <c r="BI96" s="148"/>
      <c r="BJ96" s="148"/>
    </row>
    <row r="97" spans="1:62" hidden="1">
      <c r="A97" s="112" t="s">
        <v>415</v>
      </c>
      <c r="B97" s="15"/>
      <c r="C97" s="77"/>
      <c r="D97" s="77"/>
      <c r="E97" s="77"/>
      <c r="F97" s="951"/>
      <c r="G97" s="77"/>
      <c r="H97" s="77"/>
      <c r="I97" s="77"/>
      <c r="J97" s="77"/>
      <c r="K97" s="77"/>
      <c r="L97" s="77"/>
      <c r="M97" s="77"/>
      <c r="N97" s="77"/>
      <c r="O97" s="77"/>
      <c r="P97" s="77"/>
      <c r="Q97" s="77"/>
      <c r="R97" s="77"/>
      <c r="S97" s="77"/>
      <c r="T97" s="77"/>
      <c r="U97" s="77"/>
      <c r="V97" s="77"/>
      <c r="W97" s="77"/>
      <c r="X97" s="77"/>
      <c r="Y97" s="77"/>
      <c r="Z97" s="77"/>
      <c r="AA97" s="77"/>
      <c r="AB97" s="77"/>
      <c r="AC97" s="16"/>
      <c r="AD97" s="16"/>
      <c r="AE97" s="16"/>
      <c r="AF97" s="16"/>
      <c r="AG97" s="155">
        <f t="shared" si="18"/>
        <v>0</v>
      </c>
      <c r="AH97" s="155">
        <f t="shared" ref="AH97:AH154" si="33">AJ97+AL97+AP97</f>
        <v>0</v>
      </c>
      <c r="AI97" s="152"/>
      <c r="AJ97" s="152"/>
      <c r="AK97" s="152"/>
      <c r="AL97" s="152"/>
      <c r="AM97" s="152"/>
      <c r="AN97" s="152"/>
      <c r="AO97" s="152"/>
      <c r="AP97" s="158"/>
      <c r="AQ97" s="154">
        <f t="shared" si="19"/>
        <v>0</v>
      </c>
      <c r="AR97" s="151"/>
      <c r="AS97" s="151"/>
      <c r="AT97" s="151"/>
      <c r="AU97" s="151"/>
      <c r="AV97" s="153">
        <f t="shared" si="28"/>
        <v>0</v>
      </c>
      <c r="AW97" s="658"/>
      <c r="AX97" s="658"/>
      <c r="AY97" s="658"/>
      <c r="AZ97" s="658"/>
      <c r="BA97" s="154">
        <f t="shared" si="31"/>
        <v>0</v>
      </c>
      <c r="BB97" s="151"/>
      <c r="BC97" s="151"/>
      <c r="BD97" s="151"/>
      <c r="BE97" s="151"/>
      <c r="BF97" s="154">
        <f t="shared" si="32"/>
        <v>0</v>
      </c>
      <c r="BG97" s="151"/>
      <c r="BH97" s="151"/>
      <c r="BI97" s="151"/>
      <c r="BJ97" s="151"/>
    </row>
    <row r="98" spans="1:62" hidden="1">
      <c r="A98" s="113" t="s">
        <v>416</v>
      </c>
      <c r="B98" s="17"/>
      <c r="C98" s="58"/>
      <c r="D98" s="58"/>
      <c r="E98" s="58"/>
      <c r="F98" s="952"/>
      <c r="G98" s="58"/>
      <c r="H98" s="58"/>
      <c r="I98" s="58"/>
      <c r="J98" s="58"/>
      <c r="K98" s="58"/>
      <c r="L98" s="58"/>
      <c r="M98" s="58"/>
      <c r="N98" s="58"/>
      <c r="O98" s="58"/>
      <c r="P98" s="58"/>
      <c r="Q98" s="58"/>
      <c r="R98" s="58"/>
      <c r="S98" s="58"/>
      <c r="T98" s="58"/>
      <c r="U98" s="58"/>
      <c r="V98" s="58"/>
      <c r="W98" s="58"/>
      <c r="X98" s="58"/>
      <c r="Y98" s="58"/>
      <c r="Z98" s="58"/>
      <c r="AA98" s="58"/>
      <c r="AB98" s="58"/>
      <c r="AC98" s="18"/>
      <c r="AD98" s="18"/>
      <c r="AE98" s="18"/>
      <c r="AF98" s="18"/>
      <c r="AG98" s="155">
        <f t="shared" si="18"/>
        <v>0</v>
      </c>
      <c r="AH98" s="155">
        <f t="shared" si="33"/>
        <v>0</v>
      </c>
      <c r="AI98" s="155"/>
      <c r="AJ98" s="155"/>
      <c r="AK98" s="155"/>
      <c r="AL98" s="155"/>
      <c r="AM98" s="155"/>
      <c r="AN98" s="155"/>
      <c r="AO98" s="155"/>
      <c r="AP98" s="155"/>
      <c r="AQ98" s="154">
        <f t="shared" si="19"/>
        <v>0</v>
      </c>
      <c r="AR98" s="154"/>
      <c r="AS98" s="154"/>
      <c r="AT98" s="154"/>
      <c r="AU98" s="154"/>
      <c r="AV98" s="153">
        <f t="shared" si="28"/>
        <v>0</v>
      </c>
      <c r="AW98" s="153"/>
      <c r="AX98" s="153"/>
      <c r="AY98" s="153"/>
      <c r="AZ98" s="153"/>
      <c r="BA98" s="154">
        <f t="shared" si="31"/>
        <v>0</v>
      </c>
      <c r="BB98" s="154"/>
      <c r="BC98" s="154"/>
      <c r="BD98" s="154"/>
      <c r="BE98" s="154"/>
      <c r="BF98" s="154">
        <f t="shared" si="32"/>
        <v>0</v>
      </c>
      <c r="BG98" s="154"/>
      <c r="BH98" s="154"/>
      <c r="BI98" s="154"/>
      <c r="BJ98" s="154"/>
    </row>
    <row r="99" spans="1:62" ht="0.75" hidden="1" customHeight="1">
      <c r="A99" s="111" t="s">
        <v>416</v>
      </c>
      <c r="B99" s="14"/>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12"/>
      <c r="AD99" s="12"/>
      <c r="AE99" s="12"/>
      <c r="AF99" s="12"/>
      <c r="AG99" s="155">
        <f t="shared" si="18"/>
        <v>0</v>
      </c>
      <c r="AH99" s="155">
        <f t="shared" si="33"/>
        <v>0</v>
      </c>
      <c r="AI99" s="146"/>
      <c r="AJ99" s="146"/>
      <c r="AK99" s="146"/>
      <c r="AL99" s="146"/>
      <c r="AM99" s="146"/>
      <c r="AN99" s="146"/>
      <c r="AO99" s="146"/>
      <c r="AP99" s="155"/>
      <c r="AQ99" s="154">
        <f t="shared" si="19"/>
        <v>0</v>
      </c>
      <c r="AR99" s="148"/>
      <c r="AS99" s="148"/>
      <c r="AT99" s="148"/>
      <c r="AU99" s="148"/>
      <c r="AV99" s="153">
        <f t="shared" si="28"/>
        <v>0</v>
      </c>
      <c r="AW99" s="145"/>
      <c r="AX99" s="145"/>
      <c r="AY99" s="145"/>
      <c r="AZ99" s="145"/>
      <c r="BA99" s="154">
        <f t="shared" si="31"/>
        <v>0</v>
      </c>
      <c r="BB99" s="148"/>
      <c r="BC99" s="148"/>
      <c r="BD99" s="148"/>
      <c r="BE99" s="148"/>
      <c r="BF99" s="154">
        <f t="shared" si="32"/>
        <v>0</v>
      </c>
      <c r="BG99" s="148"/>
      <c r="BH99" s="148"/>
      <c r="BI99" s="148"/>
      <c r="BJ99" s="148"/>
    </row>
    <row r="100" spans="1:62" s="40" customFormat="1" ht="141" customHeight="1">
      <c r="A100" s="504" t="s">
        <v>327</v>
      </c>
      <c r="B100" s="37">
        <v>6800</v>
      </c>
      <c r="C100" s="75" t="s">
        <v>234</v>
      </c>
      <c r="D100" s="75" t="s">
        <v>234</v>
      </c>
      <c r="E100" s="75" t="s">
        <v>234</v>
      </c>
      <c r="F100" s="75" t="s">
        <v>234</v>
      </c>
      <c r="G100" s="75" t="s">
        <v>234</v>
      </c>
      <c r="H100" s="75" t="s">
        <v>234</v>
      </c>
      <c r="I100" s="75" t="s">
        <v>234</v>
      </c>
      <c r="J100" s="75" t="s">
        <v>234</v>
      </c>
      <c r="K100" s="75" t="s">
        <v>234</v>
      </c>
      <c r="L100" s="75" t="s">
        <v>234</v>
      </c>
      <c r="M100" s="75" t="s">
        <v>234</v>
      </c>
      <c r="N100" s="75" t="s">
        <v>234</v>
      </c>
      <c r="O100" s="75" t="s">
        <v>234</v>
      </c>
      <c r="P100" s="75" t="s">
        <v>234</v>
      </c>
      <c r="Q100" s="76" t="s">
        <v>234</v>
      </c>
      <c r="R100" s="76" t="s">
        <v>234</v>
      </c>
      <c r="S100" s="76" t="s">
        <v>234</v>
      </c>
      <c r="T100" s="76" t="s">
        <v>234</v>
      </c>
      <c r="U100" s="76" t="s">
        <v>234</v>
      </c>
      <c r="V100" s="76" t="s">
        <v>234</v>
      </c>
      <c r="W100" s="76" t="s">
        <v>234</v>
      </c>
      <c r="X100" s="75" t="s">
        <v>234</v>
      </c>
      <c r="Y100" s="75" t="s">
        <v>234</v>
      </c>
      <c r="Z100" s="75" t="s">
        <v>234</v>
      </c>
      <c r="AA100" s="75" t="s">
        <v>234</v>
      </c>
      <c r="AB100" s="75" t="s">
        <v>234</v>
      </c>
      <c r="AC100" s="38" t="s">
        <v>234</v>
      </c>
      <c r="AD100" s="38" t="s">
        <v>234</v>
      </c>
      <c r="AE100" s="38"/>
      <c r="AF100" s="38"/>
      <c r="AG100" s="161">
        <f>AI100+AK100+AM100+AO100</f>
        <v>1025.9000000000001</v>
      </c>
      <c r="AH100" s="155">
        <f t="shared" si="33"/>
        <v>980.7</v>
      </c>
      <c r="AI100" s="150">
        <f>AI103+AI111+AI114+AI117</f>
        <v>0</v>
      </c>
      <c r="AJ100" s="150"/>
      <c r="AK100" s="150">
        <f>AK103+AK111+AK114+AK117</f>
        <v>0</v>
      </c>
      <c r="AL100" s="150"/>
      <c r="AM100" s="150">
        <f>AM103+AM111+AM114+AM117</f>
        <v>0</v>
      </c>
      <c r="AN100" s="150"/>
      <c r="AO100" s="150">
        <f>AO103+AO116+AO117</f>
        <v>1025.9000000000001</v>
      </c>
      <c r="AP100" s="150">
        <f>AP103+AP116+AP117</f>
        <v>980.7</v>
      </c>
      <c r="AQ100" s="160">
        <f>AR100+AS100+AT100+AU100</f>
        <v>1003.6</v>
      </c>
      <c r="AR100" s="149">
        <f>AR103+AR111+AR114+AR117</f>
        <v>0</v>
      </c>
      <c r="AS100" s="149">
        <f>AS103+AS111+AS114+AS117</f>
        <v>0</v>
      </c>
      <c r="AT100" s="149">
        <f>AT103+AT111+AT114+AT117</f>
        <v>0</v>
      </c>
      <c r="AU100" s="679">
        <f>AU103+AU116+AU117</f>
        <v>1003.6</v>
      </c>
      <c r="AV100" s="162">
        <f t="shared" si="28"/>
        <v>868.6</v>
      </c>
      <c r="AW100" s="657">
        <f>AW103+AW111+AW114+AW117</f>
        <v>0</v>
      </c>
      <c r="AX100" s="657">
        <f>AX103+AX111+AX114+AX117</f>
        <v>0</v>
      </c>
      <c r="AY100" s="657">
        <f>AY103+AY111+AY114+AY117</f>
        <v>0</v>
      </c>
      <c r="AZ100" s="657">
        <f>AZ103+AZ116+AZ117</f>
        <v>868.6</v>
      </c>
      <c r="BA100" s="160">
        <f t="shared" si="31"/>
        <v>796.40000000000009</v>
      </c>
      <c r="BB100" s="149">
        <f>BB103+BB111+BB114+BB117</f>
        <v>0</v>
      </c>
      <c r="BC100" s="149">
        <f>BC103+BC111+BC114+BC117</f>
        <v>0</v>
      </c>
      <c r="BD100" s="149">
        <f>BD103+BD111+BD114+BD117</f>
        <v>0</v>
      </c>
      <c r="BE100" s="149">
        <f>BE103+BE116+BE117</f>
        <v>796.40000000000009</v>
      </c>
      <c r="BF100" s="160">
        <f t="shared" si="32"/>
        <v>796.40000000000009</v>
      </c>
      <c r="BG100" s="149">
        <f>BG103+BG111+BG114+BG117</f>
        <v>0</v>
      </c>
      <c r="BH100" s="149">
        <f>BH103+BH111+BH114+BH117</f>
        <v>0</v>
      </c>
      <c r="BI100" s="149">
        <f>BI103+BI111+BI114+BI117</f>
        <v>0</v>
      </c>
      <c r="BJ100" s="149">
        <f>BJ103+BJ116+BJ117</f>
        <v>796.40000000000009</v>
      </c>
    </row>
    <row r="101" spans="1:62" ht="12" hidden="1" customHeight="1">
      <c r="A101" s="118" t="s">
        <v>415</v>
      </c>
      <c r="B101" s="30"/>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16"/>
      <c r="AD101" s="16"/>
      <c r="AE101" s="16"/>
      <c r="AF101" s="16"/>
      <c r="AG101" s="155">
        <f t="shared" si="18"/>
        <v>0</v>
      </c>
      <c r="AH101" s="155">
        <f t="shared" si="33"/>
        <v>0</v>
      </c>
      <c r="AI101" s="152"/>
      <c r="AJ101" s="152"/>
      <c r="AK101" s="152"/>
      <c r="AL101" s="152"/>
      <c r="AM101" s="152"/>
      <c r="AN101" s="152"/>
      <c r="AO101" s="152"/>
      <c r="AP101" s="158"/>
      <c r="AQ101" s="154">
        <f t="shared" si="19"/>
        <v>0</v>
      </c>
      <c r="AR101" s="151"/>
      <c r="AS101" s="151"/>
      <c r="AT101" s="151"/>
      <c r="AU101" s="151"/>
      <c r="AV101" s="153">
        <f t="shared" si="28"/>
        <v>0</v>
      </c>
      <c r="AW101" s="658"/>
      <c r="AX101" s="658"/>
      <c r="AY101" s="658"/>
      <c r="AZ101" s="658"/>
      <c r="BA101" s="154">
        <f t="shared" si="31"/>
        <v>0</v>
      </c>
      <c r="BB101" s="151"/>
      <c r="BC101" s="151"/>
      <c r="BD101" s="151"/>
      <c r="BE101" s="151"/>
      <c r="BF101" s="154">
        <f t="shared" si="32"/>
        <v>0</v>
      </c>
      <c r="BG101" s="151"/>
      <c r="BH101" s="151"/>
      <c r="BI101" s="151"/>
      <c r="BJ101" s="151"/>
    </row>
    <row r="102" spans="1:62" hidden="1">
      <c r="A102" s="119"/>
      <c r="B102" s="31"/>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18"/>
      <c r="AD102" s="18"/>
      <c r="AE102" s="18"/>
      <c r="AF102" s="18"/>
      <c r="AG102" s="155">
        <f t="shared" si="18"/>
        <v>0</v>
      </c>
      <c r="AH102" s="155">
        <f t="shared" si="33"/>
        <v>0</v>
      </c>
      <c r="AI102" s="155"/>
      <c r="AJ102" s="155"/>
      <c r="AK102" s="155"/>
      <c r="AL102" s="155"/>
      <c r="AM102" s="155"/>
      <c r="AN102" s="155"/>
      <c r="AO102" s="155"/>
      <c r="AP102" s="155"/>
      <c r="AQ102" s="154">
        <f t="shared" si="19"/>
        <v>0</v>
      </c>
      <c r="AR102" s="154"/>
      <c r="AS102" s="154"/>
      <c r="AT102" s="154"/>
      <c r="AU102" s="154"/>
      <c r="AV102" s="153">
        <f t="shared" si="28"/>
        <v>0</v>
      </c>
      <c r="AW102" s="153"/>
      <c r="AX102" s="153"/>
      <c r="AY102" s="153"/>
      <c r="AZ102" s="153"/>
      <c r="BA102" s="154">
        <f t="shared" si="31"/>
        <v>0</v>
      </c>
      <c r="BB102" s="154"/>
      <c r="BC102" s="154"/>
      <c r="BD102" s="154"/>
      <c r="BE102" s="154"/>
      <c r="BF102" s="154">
        <f t="shared" si="32"/>
        <v>0</v>
      </c>
      <c r="BG102" s="154"/>
      <c r="BH102" s="154"/>
      <c r="BI102" s="154"/>
      <c r="BJ102" s="154"/>
    </row>
    <row r="103" spans="1:62" ht="26.25" customHeight="1">
      <c r="A103" s="890" t="s">
        <v>318</v>
      </c>
      <c r="B103" s="891">
        <v>6802</v>
      </c>
      <c r="C103" s="732" t="s">
        <v>452</v>
      </c>
      <c r="D103" s="67" t="s">
        <v>346</v>
      </c>
      <c r="E103" s="741" t="s">
        <v>453</v>
      </c>
      <c r="F103" s="65"/>
      <c r="G103" s="65"/>
      <c r="H103" s="65"/>
      <c r="I103" s="65"/>
      <c r="J103" s="65"/>
      <c r="K103" s="65"/>
      <c r="L103" s="65"/>
      <c r="M103" s="931" t="s">
        <v>314</v>
      </c>
      <c r="N103" s="59" t="s">
        <v>284</v>
      </c>
      <c r="O103" s="66" t="s">
        <v>373</v>
      </c>
      <c r="P103" s="65">
        <v>38</v>
      </c>
      <c r="Q103" s="65"/>
      <c r="R103" s="65"/>
      <c r="S103" s="65"/>
      <c r="T103" s="65"/>
      <c r="U103" s="65"/>
      <c r="V103" s="65"/>
      <c r="W103" s="864" t="s">
        <v>357</v>
      </c>
      <c r="X103" s="78" t="s">
        <v>351</v>
      </c>
      <c r="Y103" s="864" t="s">
        <v>358</v>
      </c>
      <c r="Z103" s="921" t="s">
        <v>366</v>
      </c>
      <c r="AA103" s="72" t="s">
        <v>284</v>
      </c>
      <c r="AB103" s="921" t="s">
        <v>367</v>
      </c>
      <c r="AC103" s="12"/>
      <c r="AD103" s="12" t="s">
        <v>490</v>
      </c>
      <c r="AE103" s="12"/>
      <c r="AF103" s="12"/>
      <c r="AG103" s="155">
        <f t="shared" si="18"/>
        <v>864.6</v>
      </c>
      <c r="AH103" s="155">
        <f t="shared" si="33"/>
        <v>839.7</v>
      </c>
      <c r="AI103" s="146"/>
      <c r="AJ103" s="146"/>
      <c r="AK103" s="146"/>
      <c r="AL103" s="146"/>
      <c r="AM103" s="146"/>
      <c r="AN103" s="146"/>
      <c r="AO103" s="146">
        <f t="shared" ref="AO103:AU103" si="34">AO105+AO106+AO109+AO108+AO107</f>
        <v>864.6</v>
      </c>
      <c r="AP103" s="146">
        <f t="shared" si="34"/>
        <v>839.7</v>
      </c>
      <c r="AQ103" s="678">
        <f t="shared" si="34"/>
        <v>787.7</v>
      </c>
      <c r="AR103" s="678">
        <f t="shared" si="34"/>
        <v>0</v>
      </c>
      <c r="AS103" s="678">
        <f t="shared" si="34"/>
        <v>0</v>
      </c>
      <c r="AT103" s="678">
        <f t="shared" si="34"/>
        <v>0</v>
      </c>
      <c r="AU103" s="678">
        <f t="shared" si="34"/>
        <v>787.7</v>
      </c>
      <c r="AV103" s="145">
        <f>AV105+AV106+AV109+AV108</f>
        <v>765.7</v>
      </c>
      <c r="AW103" s="145">
        <f>AW105+AW106+AW109+AW108</f>
        <v>0</v>
      </c>
      <c r="AX103" s="145">
        <f>AX105+AX106+AX109+AX108</f>
        <v>0</v>
      </c>
      <c r="AY103" s="145">
        <f>AY105+AY106+AY109+AY108</f>
        <v>0</v>
      </c>
      <c r="AZ103" s="145">
        <f>AZ105+AZ106+AZ109+AZ108</f>
        <v>765.7</v>
      </c>
      <c r="BA103" s="146">
        <f t="shared" ref="BA103:BJ103" si="35">BA105+BA106+BA109+BA108</f>
        <v>765.7</v>
      </c>
      <c r="BB103" s="146">
        <f t="shared" si="35"/>
        <v>0</v>
      </c>
      <c r="BC103" s="146">
        <f t="shared" si="35"/>
        <v>0</v>
      </c>
      <c r="BD103" s="146">
        <f t="shared" si="35"/>
        <v>0</v>
      </c>
      <c r="BE103" s="146">
        <f t="shared" si="35"/>
        <v>765.7</v>
      </c>
      <c r="BF103" s="146">
        <f t="shared" si="35"/>
        <v>765.7</v>
      </c>
      <c r="BG103" s="146">
        <f t="shared" si="35"/>
        <v>0</v>
      </c>
      <c r="BH103" s="146">
        <f t="shared" si="35"/>
        <v>0</v>
      </c>
      <c r="BI103" s="146">
        <f t="shared" si="35"/>
        <v>0</v>
      </c>
      <c r="BJ103" s="146">
        <f t="shared" si="35"/>
        <v>765.7</v>
      </c>
    </row>
    <row r="104" spans="1:62" ht="16.5" customHeight="1">
      <c r="A104" s="888"/>
      <c r="B104" s="892"/>
      <c r="C104" s="733"/>
      <c r="D104" s="586"/>
      <c r="E104" s="742"/>
      <c r="F104" s="65"/>
      <c r="G104" s="65"/>
      <c r="H104" s="65"/>
      <c r="I104" s="65"/>
      <c r="J104" s="65"/>
      <c r="K104" s="65"/>
      <c r="L104" s="65"/>
      <c r="M104" s="932"/>
      <c r="N104" s="59"/>
      <c r="O104" s="66"/>
      <c r="P104" s="65"/>
      <c r="Q104" s="58"/>
      <c r="R104" s="58"/>
      <c r="S104" s="58"/>
      <c r="T104" s="58"/>
      <c r="U104" s="58"/>
      <c r="V104" s="58"/>
      <c r="W104" s="865"/>
      <c r="X104" s="78"/>
      <c r="Y104" s="865"/>
      <c r="Z104" s="922"/>
      <c r="AA104" s="72"/>
      <c r="AB104" s="922"/>
      <c r="AC104" s="12"/>
      <c r="AD104" s="12" t="s">
        <v>490</v>
      </c>
      <c r="AE104" s="12" t="s">
        <v>412</v>
      </c>
      <c r="AF104" s="12">
        <v>120</v>
      </c>
      <c r="AG104" s="155"/>
      <c r="AH104" s="155">
        <f t="shared" si="33"/>
        <v>0</v>
      </c>
      <c r="AI104" s="146"/>
      <c r="AJ104" s="146"/>
      <c r="AK104" s="146"/>
      <c r="AL104" s="146"/>
      <c r="AM104" s="146"/>
      <c r="AN104" s="146"/>
      <c r="AO104" s="146"/>
      <c r="AP104" s="155"/>
      <c r="AQ104" s="155"/>
      <c r="AR104" s="146"/>
      <c r="AS104" s="146"/>
      <c r="AT104" s="146"/>
      <c r="AU104" s="146"/>
      <c r="AV104" s="153"/>
      <c r="AW104" s="145"/>
      <c r="AX104" s="145"/>
      <c r="AY104" s="145"/>
      <c r="AZ104" s="145"/>
      <c r="BA104" s="155"/>
      <c r="BB104" s="146"/>
      <c r="BC104" s="146"/>
      <c r="BD104" s="146"/>
      <c r="BE104" s="146"/>
      <c r="BF104" s="155"/>
      <c r="BG104" s="146"/>
      <c r="BH104" s="146"/>
      <c r="BI104" s="146"/>
      <c r="BJ104" s="146"/>
    </row>
    <row r="105" spans="1:62">
      <c r="A105" s="889"/>
      <c r="B105" s="893"/>
      <c r="C105" s="733"/>
      <c r="D105" s="78"/>
      <c r="E105" s="742"/>
      <c r="F105" s="65"/>
      <c r="G105" s="65"/>
      <c r="H105" s="65"/>
      <c r="I105" s="65"/>
      <c r="J105" s="65"/>
      <c r="K105" s="65"/>
      <c r="L105" s="65"/>
      <c r="M105" s="932"/>
      <c r="N105" s="59"/>
      <c r="O105" s="66"/>
      <c r="P105" s="65"/>
      <c r="Q105" s="58"/>
      <c r="R105" s="58"/>
      <c r="S105" s="58"/>
      <c r="T105" s="58"/>
      <c r="U105" s="58"/>
      <c r="V105" s="58"/>
      <c r="W105" s="865"/>
      <c r="X105" s="78"/>
      <c r="Y105" s="865"/>
      <c r="Z105" s="922"/>
      <c r="AA105" s="72"/>
      <c r="AB105" s="922"/>
      <c r="AC105" s="12"/>
      <c r="AD105" s="12" t="s">
        <v>490</v>
      </c>
      <c r="AE105" s="12" t="s">
        <v>268</v>
      </c>
      <c r="AF105" s="12">
        <v>121</v>
      </c>
      <c r="AG105" s="155">
        <f t="shared" si="18"/>
        <v>569.5</v>
      </c>
      <c r="AH105" s="155">
        <f t="shared" si="33"/>
        <v>555.29999999999995</v>
      </c>
      <c r="AI105" s="146"/>
      <c r="AJ105" s="146"/>
      <c r="AK105" s="146"/>
      <c r="AL105" s="146"/>
      <c r="AM105" s="146"/>
      <c r="AN105" s="146"/>
      <c r="AO105" s="146">
        <v>569.5</v>
      </c>
      <c r="AP105" s="155">
        <v>555.29999999999995</v>
      </c>
      <c r="AQ105" s="584">
        <f t="shared" si="19"/>
        <v>588.1</v>
      </c>
      <c r="AR105" s="560"/>
      <c r="AS105" s="560"/>
      <c r="AT105" s="560"/>
      <c r="AU105" s="560">
        <v>588.1</v>
      </c>
      <c r="AV105" s="662">
        <f t="shared" si="28"/>
        <v>588.1</v>
      </c>
      <c r="AW105" s="168"/>
      <c r="AX105" s="168"/>
      <c r="AY105" s="168"/>
      <c r="AZ105" s="168">
        <v>588.1</v>
      </c>
      <c r="BA105" s="584">
        <f>BB105+BC105+BD105+BE105</f>
        <v>588.1</v>
      </c>
      <c r="BB105" s="560"/>
      <c r="BC105" s="560"/>
      <c r="BD105" s="560"/>
      <c r="BE105" s="560">
        <v>588.1</v>
      </c>
      <c r="BF105" s="584">
        <f>BG105+BH105+BI105+BJ105</f>
        <v>588.1</v>
      </c>
      <c r="BG105" s="560"/>
      <c r="BH105" s="560"/>
      <c r="BI105" s="560"/>
      <c r="BJ105" s="560">
        <v>588.1</v>
      </c>
    </row>
    <row r="106" spans="1:62" ht="16.5" customHeight="1">
      <c r="A106" s="890" t="s">
        <v>317</v>
      </c>
      <c r="B106" s="891">
        <v>6801</v>
      </c>
      <c r="C106" s="137"/>
      <c r="D106" s="78"/>
      <c r="E106" s="742"/>
      <c r="F106" s="65"/>
      <c r="G106" s="65"/>
      <c r="H106" s="65"/>
      <c r="I106" s="65"/>
      <c r="J106" s="65"/>
      <c r="K106" s="65"/>
      <c r="L106" s="65"/>
      <c r="M106" s="932"/>
      <c r="N106" s="59"/>
      <c r="O106" s="66"/>
      <c r="P106" s="65"/>
      <c r="Q106" s="58"/>
      <c r="R106" s="58"/>
      <c r="S106" s="58"/>
      <c r="T106" s="58"/>
      <c r="U106" s="58"/>
      <c r="V106" s="58"/>
      <c r="W106" s="137"/>
      <c r="X106" s="78"/>
      <c r="Y106" s="865"/>
      <c r="Z106" s="922"/>
      <c r="AA106" s="72"/>
      <c r="AB106" s="922"/>
      <c r="AC106" s="12"/>
      <c r="AD106" s="12" t="s">
        <v>490</v>
      </c>
      <c r="AE106" s="12" t="s">
        <v>268</v>
      </c>
      <c r="AF106" s="12">
        <v>129</v>
      </c>
      <c r="AG106" s="155">
        <f t="shared" si="18"/>
        <v>172</v>
      </c>
      <c r="AH106" s="155">
        <f t="shared" si="33"/>
        <v>163.1</v>
      </c>
      <c r="AI106" s="146"/>
      <c r="AJ106" s="146"/>
      <c r="AK106" s="146"/>
      <c r="AL106" s="146"/>
      <c r="AM106" s="146"/>
      <c r="AN106" s="146"/>
      <c r="AO106" s="146">
        <v>172</v>
      </c>
      <c r="AP106" s="155">
        <v>163.1</v>
      </c>
      <c r="AQ106" s="154">
        <f t="shared" si="19"/>
        <v>177.6</v>
      </c>
      <c r="AR106" s="148"/>
      <c r="AS106" s="148"/>
      <c r="AT106" s="148"/>
      <c r="AU106" s="148">
        <v>177.6</v>
      </c>
      <c r="AV106" s="153">
        <f t="shared" si="28"/>
        <v>177.6</v>
      </c>
      <c r="AW106" s="145"/>
      <c r="AX106" s="145"/>
      <c r="AY106" s="145"/>
      <c r="AZ106" s="145">
        <v>177.6</v>
      </c>
      <c r="BA106" s="154">
        <f>BB106+BC106+BD106+BE106</f>
        <v>177.6</v>
      </c>
      <c r="BB106" s="148"/>
      <c r="BC106" s="148"/>
      <c r="BD106" s="148"/>
      <c r="BE106" s="148">
        <v>177.6</v>
      </c>
      <c r="BF106" s="154">
        <f>BG106+BH106+BI106+BJ106</f>
        <v>177.6</v>
      </c>
      <c r="BG106" s="148"/>
      <c r="BH106" s="148"/>
      <c r="BI106" s="148"/>
      <c r="BJ106" s="148">
        <v>177.6</v>
      </c>
    </row>
    <row r="107" spans="1:62" ht="13.5" customHeight="1">
      <c r="A107" s="888"/>
      <c r="B107" s="892"/>
      <c r="C107" s="138"/>
      <c r="D107" s="78"/>
      <c r="E107" s="742"/>
      <c r="F107" s="65"/>
      <c r="G107" s="65"/>
      <c r="H107" s="65"/>
      <c r="I107" s="65"/>
      <c r="J107" s="65"/>
      <c r="K107" s="65"/>
      <c r="L107" s="65"/>
      <c r="M107" s="932"/>
      <c r="N107" s="59"/>
      <c r="O107" s="66"/>
      <c r="P107" s="65"/>
      <c r="Q107" s="58"/>
      <c r="R107" s="58"/>
      <c r="S107" s="58"/>
      <c r="T107" s="58"/>
      <c r="U107" s="58"/>
      <c r="V107" s="58"/>
      <c r="W107" s="138"/>
      <c r="X107" s="78"/>
      <c r="Y107" s="865"/>
      <c r="Z107" s="922"/>
      <c r="AA107" s="72"/>
      <c r="AB107" s="922"/>
      <c r="AC107" s="12"/>
      <c r="AD107" s="12" t="s">
        <v>490</v>
      </c>
      <c r="AE107" s="12" t="s">
        <v>412</v>
      </c>
      <c r="AF107" s="12">
        <v>122</v>
      </c>
      <c r="AG107" s="155">
        <f t="shared" si="18"/>
        <v>66</v>
      </c>
      <c r="AH107" s="155">
        <f t="shared" si="33"/>
        <v>66</v>
      </c>
      <c r="AI107" s="146"/>
      <c r="AJ107" s="146"/>
      <c r="AK107" s="146"/>
      <c r="AL107" s="146"/>
      <c r="AM107" s="146"/>
      <c r="AN107" s="146"/>
      <c r="AO107" s="146">
        <v>66</v>
      </c>
      <c r="AP107" s="155">
        <v>66</v>
      </c>
      <c r="AQ107" s="154">
        <f t="shared" si="19"/>
        <v>0</v>
      </c>
      <c r="AR107" s="148"/>
      <c r="AS107" s="148"/>
      <c r="AT107" s="148"/>
      <c r="AU107" s="148">
        <v>0</v>
      </c>
      <c r="AV107" s="153"/>
      <c r="AW107" s="145"/>
      <c r="AX107" s="145"/>
      <c r="AY107" s="145"/>
      <c r="AZ107" s="145"/>
      <c r="BA107" s="154"/>
      <c r="BB107" s="148"/>
      <c r="BC107" s="148"/>
      <c r="BD107" s="148"/>
      <c r="BE107" s="148"/>
      <c r="BF107" s="154"/>
      <c r="BG107" s="148"/>
      <c r="BH107" s="148"/>
      <c r="BI107" s="148"/>
      <c r="BJ107" s="148"/>
    </row>
    <row r="108" spans="1:62" ht="13.5" customHeight="1">
      <c r="A108" s="888"/>
      <c r="B108" s="892"/>
      <c r="C108" s="138"/>
      <c r="D108" s="78"/>
      <c r="E108" s="742"/>
      <c r="F108" s="65"/>
      <c r="G108" s="65"/>
      <c r="H108" s="65"/>
      <c r="I108" s="65"/>
      <c r="J108" s="65"/>
      <c r="K108" s="65"/>
      <c r="L108" s="65"/>
      <c r="M108" s="932"/>
      <c r="N108" s="59"/>
      <c r="O108" s="66"/>
      <c r="P108" s="65"/>
      <c r="Q108" s="58"/>
      <c r="R108" s="58"/>
      <c r="S108" s="58"/>
      <c r="T108" s="58"/>
      <c r="U108" s="58"/>
      <c r="V108" s="58"/>
      <c r="W108" s="138"/>
      <c r="X108" s="78"/>
      <c r="Y108" s="866"/>
      <c r="Z108" s="922"/>
      <c r="AA108" s="72"/>
      <c r="AB108" s="923"/>
      <c r="AC108" s="12"/>
      <c r="AD108" s="12" t="s">
        <v>490</v>
      </c>
      <c r="AE108" s="12" t="s">
        <v>268</v>
      </c>
      <c r="AF108" s="12">
        <v>240</v>
      </c>
      <c r="AG108" s="155">
        <f t="shared" si="18"/>
        <v>55.5</v>
      </c>
      <c r="AH108" s="155">
        <f t="shared" si="33"/>
        <v>55.1</v>
      </c>
      <c r="AI108" s="146"/>
      <c r="AJ108" s="146"/>
      <c r="AK108" s="146"/>
      <c r="AL108" s="146"/>
      <c r="AM108" s="146"/>
      <c r="AN108" s="146"/>
      <c r="AO108" s="146">
        <v>55.5</v>
      </c>
      <c r="AP108" s="155">
        <v>55.1</v>
      </c>
      <c r="AQ108" s="154">
        <f t="shared" si="19"/>
        <v>18</v>
      </c>
      <c r="AR108" s="148"/>
      <c r="AS108" s="148"/>
      <c r="AT108" s="148"/>
      <c r="AU108" s="148">
        <v>18</v>
      </c>
      <c r="AV108" s="153">
        <f t="shared" si="28"/>
        <v>0</v>
      </c>
      <c r="AW108" s="145"/>
      <c r="AX108" s="145"/>
      <c r="AY108" s="145"/>
      <c r="AZ108" s="145">
        <v>0</v>
      </c>
      <c r="BA108" s="154">
        <f>BB108+BC108+BD108+BE108</f>
        <v>0</v>
      </c>
      <c r="BB108" s="148"/>
      <c r="BC108" s="148"/>
      <c r="BD108" s="148"/>
      <c r="BE108" s="148">
        <v>0</v>
      </c>
      <c r="BF108" s="154">
        <f>BG108+BH108+BI108+BJ108</f>
        <v>0</v>
      </c>
      <c r="BG108" s="148"/>
      <c r="BH108" s="148"/>
      <c r="BI108" s="148"/>
      <c r="BJ108" s="148">
        <v>0</v>
      </c>
    </row>
    <row r="109" spans="1:62">
      <c r="A109" s="888"/>
      <c r="B109" s="892"/>
      <c r="C109" s="138"/>
      <c r="D109" s="78"/>
      <c r="E109" s="742"/>
      <c r="F109" s="65"/>
      <c r="G109" s="65"/>
      <c r="H109" s="65"/>
      <c r="I109" s="65"/>
      <c r="J109" s="65"/>
      <c r="K109" s="65"/>
      <c r="L109" s="65"/>
      <c r="M109" s="932"/>
      <c r="N109" s="59"/>
      <c r="O109" s="66"/>
      <c r="P109" s="65"/>
      <c r="Q109" s="58"/>
      <c r="R109" s="58"/>
      <c r="S109" s="58"/>
      <c r="T109" s="58"/>
      <c r="U109" s="58"/>
      <c r="V109" s="58"/>
      <c r="W109" s="138"/>
      <c r="X109" s="78"/>
      <c r="Y109" s="78"/>
      <c r="Z109" s="922"/>
      <c r="AA109" s="72"/>
      <c r="AB109" s="72"/>
      <c r="AC109" s="12"/>
      <c r="AD109" s="12" t="s">
        <v>490</v>
      </c>
      <c r="AE109" s="12" t="s">
        <v>268</v>
      </c>
      <c r="AF109" s="12" t="s">
        <v>269</v>
      </c>
      <c r="AG109" s="155">
        <f t="shared" si="18"/>
        <v>1.6</v>
      </c>
      <c r="AH109" s="155">
        <f t="shared" si="33"/>
        <v>0.2</v>
      </c>
      <c r="AI109" s="146"/>
      <c r="AJ109" s="146"/>
      <c r="AK109" s="146"/>
      <c r="AL109" s="146"/>
      <c r="AM109" s="146"/>
      <c r="AN109" s="146"/>
      <c r="AO109" s="146">
        <v>1.6</v>
      </c>
      <c r="AP109" s="155">
        <v>0.2</v>
      </c>
      <c r="AQ109" s="154">
        <f t="shared" si="19"/>
        <v>4</v>
      </c>
      <c r="AR109" s="148"/>
      <c r="AS109" s="148"/>
      <c r="AT109" s="148"/>
      <c r="AU109" s="148">
        <v>4</v>
      </c>
      <c r="AV109" s="153">
        <f t="shared" si="28"/>
        <v>0</v>
      </c>
      <c r="AW109" s="145"/>
      <c r="AX109" s="145"/>
      <c r="AY109" s="145"/>
      <c r="AZ109" s="145"/>
      <c r="BA109" s="154">
        <f>BB109+BC109+BD109+BE109</f>
        <v>0</v>
      </c>
      <c r="BB109" s="148"/>
      <c r="BC109" s="148"/>
      <c r="BD109" s="148"/>
      <c r="BE109" s="148"/>
      <c r="BF109" s="154">
        <f>BG109+BH109+BI109+BJ109</f>
        <v>0</v>
      </c>
      <c r="BG109" s="148"/>
      <c r="BH109" s="148"/>
      <c r="BI109" s="148"/>
      <c r="BJ109" s="148"/>
    </row>
    <row r="110" spans="1:62" ht="13.5" customHeight="1">
      <c r="A110" s="889"/>
      <c r="B110" s="893"/>
      <c r="C110" s="139"/>
      <c r="D110" s="78"/>
      <c r="E110" s="743"/>
      <c r="F110" s="65"/>
      <c r="G110" s="65"/>
      <c r="H110" s="65"/>
      <c r="I110" s="65"/>
      <c r="J110" s="65"/>
      <c r="K110" s="65"/>
      <c r="L110" s="65"/>
      <c r="M110" s="932"/>
      <c r="N110" s="59"/>
      <c r="O110" s="66"/>
      <c r="P110" s="65"/>
      <c r="Q110" s="58"/>
      <c r="R110" s="58"/>
      <c r="S110" s="58"/>
      <c r="T110" s="58"/>
      <c r="U110" s="58"/>
      <c r="V110" s="58"/>
      <c r="W110" s="139"/>
      <c r="X110" s="78"/>
      <c r="Y110" s="78"/>
      <c r="Z110" s="922"/>
      <c r="AA110" s="72"/>
      <c r="AB110" s="72"/>
      <c r="AC110" s="12"/>
      <c r="AD110" s="12"/>
      <c r="AE110" s="12"/>
      <c r="AF110" s="12"/>
      <c r="AG110" s="155">
        <f t="shared" si="18"/>
        <v>864.6</v>
      </c>
      <c r="AH110" s="155">
        <f t="shared" si="33"/>
        <v>0</v>
      </c>
      <c r="AI110" s="146"/>
      <c r="AJ110" s="146"/>
      <c r="AK110" s="146"/>
      <c r="AL110" s="146"/>
      <c r="AM110" s="146"/>
      <c r="AN110" s="146"/>
      <c r="AO110" s="146">
        <f>SUM(AO105:AO109)</f>
        <v>864.6</v>
      </c>
      <c r="AP110" s="155"/>
      <c r="AQ110" s="154">
        <f t="shared" si="19"/>
        <v>787.7</v>
      </c>
      <c r="AR110" s="148"/>
      <c r="AS110" s="148"/>
      <c r="AT110" s="148"/>
      <c r="AU110" s="148">
        <f>SUM(AU105:AU109)</f>
        <v>787.7</v>
      </c>
      <c r="AV110" s="153">
        <f t="shared" si="28"/>
        <v>765.7</v>
      </c>
      <c r="AW110" s="145"/>
      <c r="AX110" s="145"/>
      <c r="AY110" s="145"/>
      <c r="AZ110" s="145">
        <f>SUM(AZ105:AZ109)</f>
        <v>765.7</v>
      </c>
      <c r="BA110" s="154">
        <f>BB110+BC110+BD110+BE110</f>
        <v>765.7</v>
      </c>
      <c r="BB110" s="148"/>
      <c r="BC110" s="148"/>
      <c r="BD110" s="148"/>
      <c r="BE110" s="148">
        <f>SUM(BE105:BE109)</f>
        <v>765.7</v>
      </c>
      <c r="BF110" s="154">
        <f>BG110+BH110+BI110+BJ110</f>
        <v>765.7</v>
      </c>
      <c r="BG110" s="148"/>
      <c r="BH110" s="148"/>
      <c r="BI110" s="148"/>
      <c r="BJ110" s="148">
        <f>SUM(BJ105:BJ109)</f>
        <v>765.7</v>
      </c>
    </row>
    <row r="111" spans="1:62" ht="42" customHeight="1">
      <c r="A111" s="993" t="s">
        <v>503</v>
      </c>
      <c r="B111" s="891">
        <v>6808</v>
      </c>
      <c r="C111" s="660"/>
      <c r="D111" s="65"/>
      <c r="E111" s="65"/>
      <c r="F111" s="65"/>
      <c r="G111" s="65"/>
      <c r="H111" s="65"/>
      <c r="I111" s="65"/>
      <c r="J111" s="65"/>
      <c r="K111" s="65"/>
      <c r="L111" s="65"/>
      <c r="M111" s="932"/>
      <c r="N111" s="65"/>
      <c r="O111" s="65"/>
      <c r="P111" s="65">
        <v>38</v>
      </c>
      <c r="Q111" s="58"/>
      <c r="R111" s="58"/>
      <c r="S111" s="58"/>
      <c r="T111" s="58"/>
      <c r="U111" s="58"/>
      <c r="V111" s="58"/>
      <c r="W111" s="138"/>
      <c r="X111" s="65"/>
      <c r="Y111" s="65"/>
      <c r="Z111" s="922"/>
      <c r="AA111" s="65"/>
      <c r="AB111" s="65"/>
      <c r="AC111" s="12"/>
      <c r="AD111" s="12" t="s">
        <v>491</v>
      </c>
      <c r="AE111" s="12" t="s">
        <v>271</v>
      </c>
      <c r="AF111" s="12">
        <v>120</v>
      </c>
      <c r="AG111" s="155">
        <f t="shared" si="18"/>
        <v>120.9</v>
      </c>
      <c r="AH111" s="155">
        <f t="shared" si="33"/>
        <v>106.9</v>
      </c>
      <c r="AI111" s="146"/>
      <c r="AJ111" s="146"/>
      <c r="AK111" s="146"/>
      <c r="AL111" s="146"/>
      <c r="AM111" s="146"/>
      <c r="AN111" s="146"/>
      <c r="AO111" s="146">
        <v>120.9</v>
      </c>
      <c r="AP111" s="155">
        <v>106.9</v>
      </c>
      <c r="AQ111" s="154">
        <f t="shared" si="19"/>
        <v>164.3</v>
      </c>
      <c r="AR111" s="148"/>
      <c r="AS111" s="148"/>
      <c r="AT111" s="148"/>
      <c r="AU111" s="148">
        <v>164.3</v>
      </c>
      <c r="AV111" s="153">
        <f t="shared" si="28"/>
        <v>79</v>
      </c>
      <c r="AW111" s="145"/>
      <c r="AX111" s="145"/>
      <c r="AY111" s="145"/>
      <c r="AZ111" s="145">
        <v>79</v>
      </c>
      <c r="BA111" s="154">
        <f>BB111+BC111+BD111+BE111</f>
        <v>23.6</v>
      </c>
      <c r="BB111" s="148"/>
      <c r="BC111" s="148"/>
      <c r="BD111" s="148"/>
      <c r="BE111" s="148">
        <v>23.6</v>
      </c>
      <c r="BF111" s="154">
        <f>BG111+BH111+BI111+BJ111</f>
        <v>23.6</v>
      </c>
      <c r="BG111" s="148"/>
      <c r="BH111" s="148"/>
      <c r="BI111" s="148"/>
      <c r="BJ111" s="148">
        <v>23.6</v>
      </c>
    </row>
    <row r="112" spans="1:62">
      <c r="A112" s="994"/>
      <c r="B112" s="892"/>
      <c r="C112" s="660"/>
      <c r="D112" s="65"/>
      <c r="E112" s="65"/>
      <c r="F112" s="65"/>
      <c r="G112" s="65"/>
      <c r="H112" s="65"/>
      <c r="I112" s="65"/>
      <c r="J112" s="65"/>
      <c r="K112" s="65"/>
      <c r="L112" s="65"/>
      <c r="M112" s="932"/>
      <c r="N112" s="65"/>
      <c r="O112" s="65"/>
      <c r="P112" s="65"/>
      <c r="Q112" s="58"/>
      <c r="R112" s="58"/>
      <c r="S112" s="58"/>
      <c r="T112" s="58"/>
      <c r="U112" s="58"/>
      <c r="V112" s="58"/>
      <c r="W112" s="138"/>
      <c r="X112" s="65"/>
      <c r="Y112" s="65"/>
      <c r="Z112" s="922"/>
      <c r="AA112" s="65"/>
      <c r="AB112" s="65"/>
      <c r="AC112" s="12"/>
      <c r="AD112" s="12" t="s">
        <v>491</v>
      </c>
      <c r="AE112" s="12" t="s">
        <v>271</v>
      </c>
      <c r="AF112" s="12">
        <v>129</v>
      </c>
      <c r="AG112" s="155">
        <f t="shared" si="18"/>
        <v>38.6</v>
      </c>
      <c r="AH112" s="155">
        <f t="shared" si="33"/>
        <v>32.299999999999997</v>
      </c>
      <c r="AI112" s="146"/>
      <c r="AJ112" s="146"/>
      <c r="AK112" s="146"/>
      <c r="AL112" s="146"/>
      <c r="AM112" s="146"/>
      <c r="AN112" s="146"/>
      <c r="AO112" s="146">
        <v>38.6</v>
      </c>
      <c r="AP112" s="155">
        <v>32.299999999999997</v>
      </c>
      <c r="AQ112" s="154">
        <f t="shared" si="19"/>
        <v>49.6</v>
      </c>
      <c r="AR112" s="148"/>
      <c r="AS112" s="148"/>
      <c r="AT112" s="148"/>
      <c r="AU112" s="148">
        <v>49.6</v>
      </c>
      <c r="AV112" s="153">
        <f t="shared" si="28"/>
        <v>23.9</v>
      </c>
      <c r="AW112" s="145"/>
      <c r="AX112" s="145"/>
      <c r="AY112" s="145"/>
      <c r="AZ112" s="145">
        <v>23.9</v>
      </c>
      <c r="BA112" s="154">
        <f>BB112+BC112+BD112+BE112</f>
        <v>7.1</v>
      </c>
      <c r="BB112" s="148"/>
      <c r="BC112" s="148"/>
      <c r="BD112" s="148"/>
      <c r="BE112" s="148">
        <v>7.1</v>
      </c>
      <c r="BF112" s="154">
        <f>BG112+BH112+BI112+BJ112</f>
        <v>7.1</v>
      </c>
      <c r="BG112" s="148"/>
      <c r="BH112" s="148"/>
      <c r="BI112" s="148"/>
      <c r="BJ112" s="148">
        <v>7.1</v>
      </c>
    </row>
    <row r="113" spans="1:62">
      <c r="A113" s="994"/>
      <c r="B113" s="892"/>
      <c r="C113" s="660"/>
      <c r="D113" s="65"/>
      <c r="E113" s="65"/>
      <c r="F113" s="65"/>
      <c r="G113" s="65"/>
      <c r="H113" s="65"/>
      <c r="I113" s="65"/>
      <c r="J113" s="65"/>
      <c r="K113" s="65"/>
      <c r="L113" s="65"/>
      <c r="M113" s="932"/>
      <c r="N113" s="65"/>
      <c r="O113" s="65"/>
      <c r="P113" s="65"/>
      <c r="Q113" s="58"/>
      <c r="R113" s="58"/>
      <c r="S113" s="58"/>
      <c r="T113" s="58"/>
      <c r="U113" s="58"/>
      <c r="V113" s="58"/>
      <c r="W113" s="138"/>
      <c r="X113" s="65"/>
      <c r="Y113" s="65"/>
      <c r="Z113" s="922"/>
      <c r="AA113" s="65"/>
      <c r="AB113" s="65"/>
      <c r="AC113" s="12"/>
      <c r="AD113" s="12" t="s">
        <v>491</v>
      </c>
      <c r="AE113" s="12" t="s">
        <v>271</v>
      </c>
      <c r="AF113" s="12">
        <v>240</v>
      </c>
      <c r="AG113" s="155"/>
      <c r="AH113" s="155">
        <f t="shared" si="33"/>
        <v>0</v>
      </c>
      <c r="AI113" s="146"/>
      <c r="AJ113" s="146"/>
      <c r="AK113" s="146"/>
      <c r="AL113" s="146"/>
      <c r="AM113" s="146"/>
      <c r="AN113" s="146"/>
      <c r="AO113" s="146"/>
      <c r="AP113" s="155"/>
      <c r="AQ113" s="154">
        <f t="shared" si="19"/>
        <v>0</v>
      </c>
      <c r="AR113" s="148"/>
      <c r="AS113" s="148"/>
      <c r="AT113" s="148"/>
      <c r="AU113" s="148">
        <v>0</v>
      </c>
      <c r="AV113" s="153"/>
      <c r="AW113" s="145"/>
      <c r="AX113" s="145"/>
      <c r="AY113" s="145"/>
      <c r="AZ113" s="145"/>
      <c r="BA113" s="154"/>
      <c r="BB113" s="148"/>
      <c r="BC113" s="148"/>
      <c r="BD113" s="148"/>
      <c r="BE113" s="148"/>
      <c r="BF113" s="154"/>
      <c r="BG113" s="148"/>
      <c r="BH113" s="148"/>
      <c r="BI113" s="148"/>
      <c r="BJ113" s="148"/>
    </row>
    <row r="114" spans="1:62">
      <c r="A114" s="994"/>
      <c r="B114" s="892"/>
      <c r="C114" s="660"/>
      <c r="D114" s="65"/>
      <c r="E114" s="65"/>
      <c r="F114" s="65"/>
      <c r="G114" s="65"/>
      <c r="H114" s="65"/>
      <c r="I114" s="65"/>
      <c r="J114" s="65"/>
      <c r="K114" s="65"/>
      <c r="L114" s="65"/>
      <c r="M114" s="932"/>
      <c r="N114" s="65"/>
      <c r="O114" s="65"/>
      <c r="P114" s="65">
        <v>38</v>
      </c>
      <c r="Q114" s="58"/>
      <c r="R114" s="58"/>
      <c r="S114" s="58"/>
      <c r="T114" s="58"/>
      <c r="U114" s="58"/>
      <c r="V114" s="58"/>
      <c r="W114" s="138"/>
      <c r="X114" s="65"/>
      <c r="Y114" s="65"/>
      <c r="Z114" s="922"/>
      <c r="AA114" s="65"/>
      <c r="AB114" s="65"/>
      <c r="AC114" s="12"/>
      <c r="AD114" s="12" t="s">
        <v>491</v>
      </c>
      <c r="AE114" s="12" t="s">
        <v>270</v>
      </c>
      <c r="AF114" s="12" t="s">
        <v>246</v>
      </c>
      <c r="AG114" s="155">
        <f t="shared" si="18"/>
        <v>0</v>
      </c>
      <c r="AH114" s="155">
        <f t="shared" si="33"/>
        <v>0</v>
      </c>
      <c r="AI114" s="146"/>
      <c r="AJ114" s="146"/>
      <c r="AK114" s="146"/>
      <c r="AL114" s="146"/>
      <c r="AM114" s="146"/>
      <c r="AN114" s="146"/>
      <c r="AO114" s="146">
        <v>0</v>
      </c>
      <c r="AP114" s="155"/>
      <c r="AQ114" s="154">
        <f t="shared" si="19"/>
        <v>0</v>
      </c>
      <c r="AR114" s="148"/>
      <c r="AS114" s="148"/>
      <c r="AT114" s="148"/>
      <c r="AU114" s="148">
        <v>0</v>
      </c>
      <c r="AV114" s="153">
        <f t="shared" si="28"/>
        <v>0</v>
      </c>
      <c r="AW114" s="145"/>
      <c r="AX114" s="145"/>
      <c r="AY114" s="145"/>
      <c r="AZ114" s="145">
        <v>0</v>
      </c>
      <c r="BA114" s="154">
        <f>BB114+BC114+BD114+BE114</f>
        <v>0</v>
      </c>
      <c r="BB114" s="148"/>
      <c r="BC114" s="148"/>
      <c r="BD114" s="148"/>
      <c r="BE114" s="148">
        <v>0</v>
      </c>
      <c r="BF114" s="154">
        <f>BG114+BH114+BI114+BJ114</f>
        <v>0</v>
      </c>
      <c r="BG114" s="148"/>
      <c r="BH114" s="148"/>
      <c r="BI114" s="148"/>
      <c r="BJ114" s="148">
        <v>0</v>
      </c>
    </row>
    <row r="115" spans="1:62">
      <c r="A115" s="994"/>
      <c r="B115" s="892"/>
      <c r="C115" s="660"/>
      <c r="D115" s="65"/>
      <c r="E115" s="65"/>
      <c r="F115" s="65"/>
      <c r="G115" s="65"/>
      <c r="H115" s="65"/>
      <c r="I115" s="65"/>
      <c r="J115" s="65"/>
      <c r="K115" s="65"/>
      <c r="L115" s="65"/>
      <c r="M115" s="932"/>
      <c r="N115" s="65"/>
      <c r="O115" s="65"/>
      <c r="P115" s="65"/>
      <c r="Q115" s="58"/>
      <c r="R115" s="58"/>
      <c r="S115" s="58"/>
      <c r="T115" s="58"/>
      <c r="U115" s="58"/>
      <c r="V115" s="58"/>
      <c r="W115" s="138"/>
      <c r="X115" s="65"/>
      <c r="Y115" s="65"/>
      <c r="Z115" s="922"/>
      <c r="AA115" s="65"/>
      <c r="AB115" s="65"/>
      <c r="AC115" s="12"/>
      <c r="AD115" s="12" t="s">
        <v>491</v>
      </c>
      <c r="AE115" s="12" t="s">
        <v>270</v>
      </c>
      <c r="AF115" s="12">
        <v>850</v>
      </c>
      <c r="AG115" s="155">
        <f t="shared" si="18"/>
        <v>1.8</v>
      </c>
      <c r="AH115" s="155">
        <f t="shared" si="33"/>
        <v>1.8</v>
      </c>
      <c r="AI115" s="146"/>
      <c r="AJ115" s="146"/>
      <c r="AK115" s="146"/>
      <c r="AL115" s="146"/>
      <c r="AM115" s="146"/>
      <c r="AN115" s="146"/>
      <c r="AO115" s="146">
        <v>1.8</v>
      </c>
      <c r="AP115" s="155">
        <v>1.8</v>
      </c>
      <c r="AQ115" s="154">
        <f t="shared" si="19"/>
        <v>2</v>
      </c>
      <c r="AR115" s="148"/>
      <c r="AS115" s="148"/>
      <c r="AT115" s="148"/>
      <c r="AU115" s="148">
        <v>2</v>
      </c>
      <c r="AV115" s="153"/>
      <c r="AW115" s="145"/>
      <c r="AX115" s="145"/>
      <c r="AY115" s="145"/>
      <c r="AZ115" s="145"/>
      <c r="BA115" s="154"/>
      <c r="BB115" s="148"/>
      <c r="BC115" s="148"/>
      <c r="BD115" s="148"/>
      <c r="BE115" s="148"/>
      <c r="BF115" s="154"/>
      <c r="BG115" s="148"/>
      <c r="BH115" s="148"/>
      <c r="BI115" s="148"/>
      <c r="BJ115" s="148"/>
    </row>
    <row r="116" spans="1:62">
      <c r="A116" s="995"/>
      <c r="B116" s="893"/>
      <c r="C116" s="661"/>
      <c r="D116" s="65"/>
      <c r="E116" s="65"/>
      <c r="F116" s="65"/>
      <c r="G116" s="65"/>
      <c r="H116" s="65"/>
      <c r="I116" s="65"/>
      <c r="J116" s="65"/>
      <c r="K116" s="65"/>
      <c r="L116" s="65"/>
      <c r="M116" s="933"/>
      <c r="N116" s="65"/>
      <c r="O116" s="65"/>
      <c r="P116" s="65"/>
      <c r="Q116" s="58"/>
      <c r="R116" s="58"/>
      <c r="S116" s="58"/>
      <c r="T116" s="58"/>
      <c r="U116" s="58"/>
      <c r="V116" s="58"/>
      <c r="W116" s="615"/>
      <c r="X116" s="65"/>
      <c r="Y116" s="65"/>
      <c r="Z116" s="923"/>
      <c r="AA116" s="65"/>
      <c r="AB116" s="65"/>
      <c r="AC116" s="12"/>
      <c r="AD116" s="12"/>
      <c r="AE116" s="12"/>
      <c r="AF116" s="12"/>
      <c r="AG116" s="146">
        <f>AG111+AG112+AG114+AG115</f>
        <v>161.30000000000001</v>
      </c>
      <c r="AH116" s="155">
        <f t="shared" si="33"/>
        <v>141</v>
      </c>
      <c r="AI116" s="146">
        <f>AI111+AI112+AI114</f>
        <v>0</v>
      </c>
      <c r="AJ116" s="146"/>
      <c r="AK116" s="146">
        <f>AK111+AK112+AK114</f>
        <v>0</v>
      </c>
      <c r="AL116" s="146"/>
      <c r="AM116" s="146">
        <f>AM111+AM112+AM114</f>
        <v>0</v>
      </c>
      <c r="AN116" s="146"/>
      <c r="AO116" s="146">
        <f>AO111+AO112+AO114+AO115</f>
        <v>161.30000000000001</v>
      </c>
      <c r="AP116" s="146">
        <f>AP111+AP112+AP114+AP115</f>
        <v>141</v>
      </c>
      <c r="AQ116" s="148">
        <f>AQ111+AQ112+AQ114+AQ115+AQ113</f>
        <v>215.9</v>
      </c>
      <c r="AR116" s="148">
        <f>AR111+AR112+AR114+AR115+AR113</f>
        <v>0</v>
      </c>
      <c r="AS116" s="148">
        <f>AS111+AS112+AS114+AS115+AS113</f>
        <v>0</v>
      </c>
      <c r="AT116" s="148">
        <f>AT111+AT112+AT114+AT115+AT113</f>
        <v>0</v>
      </c>
      <c r="AU116" s="148">
        <f>AU111+AU112+AU114+AU115+AU113</f>
        <v>215.9</v>
      </c>
      <c r="AV116" s="145">
        <f>AV111+AV112+AV114</f>
        <v>102.9</v>
      </c>
      <c r="AW116" s="145">
        <f>AW111+AW112+AW114</f>
        <v>0</v>
      </c>
      <c r="AX116" s="145">
        <f>AX111+AX112+AX114</f>
        <v>0</v>
      </c>
      <c r="AY116" s="145">
        <f>AY111+AY112+AY114</f>
        <v>0</v>
      </c>
      <c r="AZ116" s="145">
        <f>AZ111+AZ112+AZ114</f>
        <v>102.9</v>
      </c>
      <c r="BA116" s="148">
        <f t="shared" ref="BA116:BJ116" si="36">BA111+BA112+BA114</f>
        <v>30.700000000000003</v>
      </c>
      <c r="BB116" s="148">
        <f t="shared" si="36"/>
        <v>0</v>
      </c>
      <c r="BC116" s="148">
        <f t="shared" si="36"/>
        <v>0</v>
      </c>
      <c r="BD116" s="148">
        <f t="shared" si="36"/>
        <v>0</v>
      </c>
      <c r="BE116" s="148">
        <f t="shared" si="36"/>
        <v>30.700000000000003</v>
      </c>
      <c r="BF116" s="148">
        <f t="shared" si="36"/>
        <v>30.700000000000003</v>
      </c>
      <c r="BG116" s="148">
        <f t="shared" si="36"/>
        <v>0</v>
      </c>
      <c r="BH116" s="148">
        <f t="shared" si="36"/>
        <v>0</v>
      </c>
      <c r="BI116" s="148">
        <f t="shared" si="36"/>
        <v>0</v>
      </c>
      <c r="BJ116" s="148">
        <f t="shared" si="36"/>
        <v>30.700000000000003</v>
      </c>
    </row>
    <row r="117" spans="1:62" ht="99" customHeight="1">
      <c r="A117" s="111" t="s">
        <v>443</v>
      </c>
      <c r="B117" s="14">
        <v>6813</v>
      </c>
      <c r="C117" s="57" t="s">
        <v>452</v>
      </c>
      <c r="D117" s="57" t="s">
        <v>243</v>
      </c>
      <c r="E117" s="57" t="s">
        <v>453</v>
      </c>
      <c r="F117" s="65"/>
      <c r="G117" s="65"/>
      <c r="H117" s="65"/>
      <c r="I117" s="65"/>
      <c r="J117" s="65"/>
      <c r="K117" s="65"/>
      <c r="L117" s="65"/>
      <c r="M117" s="73" t="s">
        <v>314</v>
      </c>
      <c r="N117" s="59" t="s">
        <v>284</v>
      </c>
      <c r="O117" s="66" t="s">
        <v>373</v>
      </c>
      <c r="P117" s="65">
        <v>38</v>
      </c>
      <c r="Q117" s="58"/>
      <c r="R117" s="58"/>
      <c r="S117" s="58"/>
      <c r="T117" s="58"/>
      <c r="U117" s="58"/>
      <c r="V117" s="58"/>
      <c r="W117" s="57" t="s">
        <v>357</v>
      </c>
      <c r="X117" s="57" t="s">
        <v>244</v>
      </c>
      <c r="Y117" s="57" t="s">
        <v>358</v>
      </c>
      <c r="Z117" s="72" t="s">
        <v>366</v>
      </c>
      <c r="AA117" s="72" t="s">
        <v>284</v>
      </c>
      <c r="AB117" s="72" t="s">
        <v>367</v>
      </c>
      <c r="AC117" s="12"/>
      <c r="AD117" s="12" t="s">
        <v>410</v>
      </c>
      <c r="AE117" s="12" t="s">
        <v>310</v>
      </c>
      <c r="AF117" s="12" t="s">
        <v>246</v>
      </c>
      <c r="AG117" s="155">
        <f t="shared" si="18"/>
        <v>0</v>
      </c>
      <c r="AH117" s="155">
        <f t="shared" si="33"/>
        <v>0</v>
      </c>
      <c r="AI117" s="146"/>
      <c r="AJ117" s="146"/>
      <c r="AK117" s="146"/>
      <c r="AL117" s="146"/>
      <c r="AM117" s="146"/>
      <c r="AN117" s="146"/>
      <c r="AO117" s="146"/>
      <c r="AP117" s="155"/>
      <c r="AQ117" s="154">
        <f t="shared" si="19"/>
        <v>0</v>
      </c>
      <c r="AR117" s="148"/>
      <c r="AS117" s="148"/>
      <c r="AT117" s="148"/>
      <c r="AU117" s="148">
        <v>0</v>
      </c>
      <c r="AV117" s="153">
        <f t="shared" ref="AV117:AV147" si="37">AW117+AX117+AY117+AZ117</f>
        <v>0</v>
      </c>
      <c r="AW117" s="145"/>
      <c r="AX117" s="145"/>
      <c r="AY117" s="145"/>
      <c r="AZ117" s="145"/>
      <c r="BA117" s="154">
        <f t="shared" ref="BA117:BA147" si="38">BB117+BC117+BD117+BE117</f>
        <v>0</v>
      </c>
      <c r="BB117" s="148"/>
      <c r="BC117" s="148"/>
      <c r="BD117" s="148"/>
      <c r="BE117" s="148"/>
      <c r="BF117" s="154">
        <f t="shared" ref="BF117:BF147" si="39">BG117+BH117+BI117+BJ117</f>
        <v>0</v>
      </c>
      <c r="BG117" s="148"/>
      <c r="BH117" s="148"/>
      <c r="BI117" s="148"/>
      <c r="BJ117" s="148"/>
    </row>
    <row r="118" spans="1:62" ht="0.75" customHeight="1">
      <c r="A118" s="169" t="s">
        <v>473</v>
      </c>
      <c r="B118" s="10">
        <v>6900</v>
      </c>
      <c r="C118" s="94" t="s">
        <v>234</v>
      </c>
      <c r="D118" s="92" t="s">
        <v>234</v>
      </c>
      <c r="E118" s="92" t="s">
        <v>234</v>
      </c>
      <c r="F118" s="92" t="s">
        <v>234</v>
      </c>
      <c r="G118" s="92" t="s">
        <v>234</v>
      </c>
      <c r="H118" s="92" t="s">
        <v>234</v>
      </c>
      <c r="I118" s="92" t="s">
        <v>234</v>
      </c>
      <c r="J118" s="92" t="s">
        <v>234</v>
      </c>
      <c r="K118" s="92" t="s">
        <v>234</v>
      </c>
      <c r="L118" s="92" t="s">
        <v>234</v>
      </c>
      <c r="M118" s="92" t="s">
        <v>234</v>
      </c>
      <c r="N118" s="92" t="s">
        <v>234</v>
      </c>
      <c r="O118" s="92" t="s">
        <v>234</v>
      </c>
      <c r="P118" s="92" t="s">
        <v>234</v>
      </c>
      <c r="Q118" s="93" t="s">
        <v>234</v>
      </c>
      <c r="R118" s="93" t="s">
        <v>234</v>
      </c>
      <c r="S118" s="93" t="s">
        <v>234</v>
      </c>
      <c r="T118" s="93" t="s">
        <v>234</v>
      </c>
      <c r="U118" s="93" t="s">
        <v>234</v>
      </c>
      <c r="V118" s="93" t="s">
        <v>234</v>
      </c>
      <c r="W118" s="93" t="s">
        <v>234</v>
      </c>
      <c r="X118" s="92" t="s">
        <v>234</v>
      </c>
      <c r="Y118" s="92" t="s">
        <v>234</v>
      </c>
      <c r="Z118" s="92" t="s">
        <v>234</v>
      </c>
      <c r="AA118" s="92" t="s">
        <v>234</v>
      </c>
      <c r="AB118" s="92" t="s">
        <v>234</v>
      </c>
      <c r="AC118" s="8" t="s">
        <v>234</v>
      </c>
      <c r="AD118" s="8" t="s">
        <v>234</v>
      </c>
      <c r="AE118" s="8"/>
      <c r="AF118" s="8"/>
      <c r="AG118" s="155">
        <f t="shared" si="18"/>
        <v>0</v>
      </c>
      <c r="AH118" s="155">
        <f t="shared" si="33"/>
        <v>0</v>
      </c>
      <c r="AI118" s="146"/>
      <c r="AJ118" s="146"/>
      <c r="AK118" s="146"/>
      <c r="AL118" s="146"/>
      <c r="AM118" s="146"/>
      <c r="AN118" s="146"/>
      <c r="AO118" s="146"/>
      <c r="AP118" s="155"/>
      <c r="AQ118" s="154">
        <f t="shared" si="19"/>
        <v>0</v>
      </c>
      <c r="AR118" s="148"/>
      <c r="AS118" s="148"/>
      <c r="AT118" s="148"/>
      <c r="AU118" s="148"/>
      <c r="AV118" s="153">
        <f t="shared" si="37"/>
        <v>0</v>
      </c>
      <c r="AW118" s="145"/>
      <c r="AX118" s="145"/>
      <c r="AY118" s="145"/>
      <c r="AZ118" s="145"/>
      <c r="BA118" s="154">
        <f t="shared" si="38"/>
        <v>0</v>
      </c>
      <c r="BB118" s="148"/>
      <c r="BC118" s="148"/>
      <c r="BD118" s="148"/>
      <c r="BE118" s="148"/>
      <c r="BF118" s="154">
        <f t="shared" si="39"/>
        <v>0</v>
      </c>
      <c r="BG118" s="148"/>
      <c r="BH118" s="148"/>
      <c r="BI118" s="148"/>
      <c r="BJ118" s="148"/>
    </row>
    <row r="119" spans="1:62" ht="21.75" hidden="1" customHeight="1">
      <c r="A119" s="169" t="s">
        <v>474</v>
      </c>
      <c r="B119" s="14">
        <v>6901</v>
      </c>
      <c r="C119" s="94" t="s">
        <v>234</v>
      </c>
      <c r="D119" s="92" t="s">
        <v>234</v>
      </c>
      <c r="E119" s="92" t="s">
        <v>234</v>
      </c>
      <c r="F119" s="92" t="s">
        <v>234</v>
      </c>
      <c r="G119" s="92" t="s">
        <v>234</v>
      </c>
      <c r="H119" s="92" t="s">
        <v>234</v>
      </c>
      <c r="I119" s="92" t="s">
        <v>234</v>
      </c>
      <c r="J119" s="92" t="s">
        <v>234</v>
      </c>
      <c r="K119" s="92" t="s">
        <v>234</v>
      </c>
      <c r="L119" s="92" t="s">
        <v>234</v>
      </c>
      <c r="M119" s="92" t="s">
        <v>234</v>
      </c>
      <c r="N119" s="92" t="s">
        <v>234</v>
      </c>
      <c r="O119" s="92" t="s">
        <v>234</v>
      </c>
      <c r="P119" s="92" t="s">
        <v>234</v>
      </c>
      <c r="Q119" s="93" t="s">
        <v>234</v>
      </c>
      <c r="R119" s="93" t="s">
        <v>234</v>
      </c>
      <c r="S119" s="93" t="s">
        <v>234</v>
      </c>
      <c r="T119" s="93" t="s">
        <v>234</v>
      </c>
      <c r="U119" s="93" t="s">
        <v>234</v>
      </c>
      <c r="V119" s="93" t="s">
        <v>234</v>
      </c>
      <c r="W119" s="93" t="s">
        <v>234</v>
      </c>
      <c r="X119" s="92" t="s">
        <v>234</v>
      </c>
      <c r="Y119" s="92" t="s">
        <v>234</v>
      </c>
      <c r="Z119" s="92" t="s">
        <v>234</v>
      </c>
      <c r="AA119" s="92" t="s">
        <v>234</v>
      </c>
      <c r="AB119" s="92" t="s">
        <v>234</v>
      </c>
      <c r="AC119" s="8" t="s">
        <v>234</v>
      </c>
      <c r="AD119" s="8" t="s">
        <v>234</v>
      </c>
      <c r="AE119" s="8"/>
      <c r="AF119" s="8"/>
      <c r="AG119" s="155">
        <f t="shared" ref="AG119:AG138" si="40">AI119+AK119+AM119+AO119</f>
        <v>0</v>
      </c>
      <c r="AH119" s="155">
        <f t="shared" si="33"/>
        <v>0</v>
      </c>
      <c r="AI119" s="146"/>
      <c r="AJ119" s="146"/>
      <c r="AK119" s="146"/>
      <c r="AL119" s="146"/>
      <c r="AM119" s="146"/>
      <c r="AN119" s="146"/>
      <c r="AO119" s="146"/>
      <c r="AP119" s="155"/>
      <c r="AQ119" s="154">
        <f t="shared" ref="AQ119:AQ158" si="41">AR119+AS119+AT119+AU119</f>
        <v>0</v>
      </c>
      <c r="AR119" s="148"/>
      <c r="AS119" s="148"/>
      <c r="AT119" s="148"/>
      <c r="AU119" s="148"/>
      <c r="AV119" s="153">
        <f t="shared" si="37"/>
        <v>0</v>
      </c>
      <c r="AW119" s="145"/>
      <c r="AX119" s="145"/>
      <c r="AY119" s="145"/>
      <c r="AZ119" s="145"/>
      <c r="BA119" s="154">
        <f t="shared" si="38"/>
        <v>0</v>
      </c>
      <c r="BB119" s="148"/>
      <c r="BC119" s="148"/>
      <c r="BD119" s="148"/>
      <c r="BE119" s="148"/>
      <c r="BF119" s="154">
        <f t="shared" si="39"/>
        <v>0</v>
      </c>
      <c r="BG119" s="148"/>
      <c r="BH119" s="148"/>
      <c r="BI119" s="148"/>
      <c r="BJ119" s="148"/>
    </row>
    <row r="120" spans="1:62" ht="24" hidden="1" customHeight="1">
      <c r="A120" s="497" t="s">
        <v>415</v>
      </c>
      <c r="B120" s="15"/>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16"/>
      <c r="AD120" s="16"/>
      <c r="AE120" s="16"/>
      <c r="AF120" s="16"/>
      <c r="AG120" s="155">
        <f t="shared" si="40"/>
        <v>0</v>
      </c>
      <c r="AH120" s="155">
        <f t="shared" si="33"/>
        <v>0</v>
      </c>
      <c r="AI120" s="152"/>
      <c r="AJ120" s="152"/>
      <c r="AK120" s="152"/>
      <c r="AL120" s="152"/>
      <c r="AM120" s="152"/>
      <c r="AN120" s="152"/>
      <c r="AO120" s="152"/>
      <c r="AP120" s="158"/>
      <c r="AQ120" s="154">
        <f t="shared" si="41"/>
        <v>0</v>
      </c>
      <c r="AR120" s="151"/>
      <c r="AS120" s="151"/>
      <c r="AT120" s="151"/>
      <c r="AU120" s="151"/>
      <c r="AV120" s="153">
        <f t="shared" si="37"/>
        <v>0</v>
      </c>
      <c r="AW120" s="658"/>
      <c r="AX120" s="658"/>
      <c r="AY120" s="658"/>
      <c r="AZ120" s="658"/>
      <c r="BA120" s="154">
        <f t="shared" si="38"/>
        <v>0</v>
      </c>
      <c r="BB120" s="151"/>
      <c r="BC120" s="151"/>
      <c r="BD120" s="151"/>
      <c r="BE120" s="151"/>
      <c r="BF120" s="154">
        <f t="shared" si="39"/>
        <v>0</v>
      </c>
      <c r="BG120" s="151"/>
      <c r="BH120" s="151"/>
      <c r="BI120" s="151"/>
      <c r="BJ120" s="151"/>
    </row>
    <row r="121" spans="1:62" ht="32.25" hidden="1" customHeight="1">
      <c r="A121" s="498" t="s">
        <v>416</v>
      </c>
      <c r="B121" s="17"/>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18"/>
      <c r="AD121" s="18"/>
      <c r="AE121" s="18"/>
      <c r="AF121" s="18"/>
      <c r="AG121" s="155">
        <f t="shared" si="40"/>
        <v>0</v>
      </c>
      <c r="AH121" s="155">
        <f t="shared" si="33"/>
        <v>0</v>
      </c>
      <c r="AI121" s="155"/>
      <c r="AJ121" s="155"/>
      <c r="AK121" s="155"/>
      <c r="AL121" s="155"/>
      <c r="AM121" s="155"/>
      <c r="AN121" s="155"/>
      <c r="AO121" s="155"/>
      <c r="AP121" s="155"/>
      <c r="AQ121" s="154">
        <f t="shared" si="41"/>
        <v>0</v>
      </c>
      <c r="AR121" s="154"/>
      <c r="AS121" s="154"/>
      <c r="AT121" s="154"/>
      <c r="AU121" s="154"/>
      <c r="AV121" s="153">
        <f t="shared" si="37"/>
        <v>0</v>
      </c>
      <c r="AW121" s="153"/>
      <c r="AX121" s="153"/>
      <c r="AY121" s="153"/>
      <c r="AZ121" s="153"/>
      <c r="BA121" s="154">
        <f t="shared" si="38"/>
        <v>0</v>
      </c>
      <c r="BB121" s="154"/>
      <c r="BC121" s="154"/>
      <c r="BD121" s="154"/>
      <c r="BE121" s="154"/>
      <c r="BF121" s="154">
        <f t="shared" si="39"/>
        <v>0</v>
      </c>
      <c r="BG121" s="154"/>
      <c r="BH121" s="154"/>
      <c r="BI121" s="154"/>
      <c r="BJ121" s="154"/>
    </row>
    <row r="122" spans="1:62" ht="36" hidden="1" customHeight="1">
      <c r="A122" s="499"/>
      <c r="B122" s="14">
        <v>6908</v>
      </c>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12"/>
      <c r="AD122" s="12" t="s">
        <v>285</v>
      </c>
      <c r="AE122" s="12"/>
      <c r="AF122" s="12"/>
      <c r="AG122" s="155">
        <f t="shared" si="40"/>
        <v>0</v>
      </c>
      <c r="AH122" s="155">
        <f t="shared" si="33"/>
        <v>0</v>
      </c>
      <c r="AI122" s="146"/>
      <c r="AJ122" s="146"/>
      <c r="AK122" s="146"/>
      <c r="AL122" s="146"/>
      <c r="AM122" s="146"/>
      <c r="AN122" s="146"/>
      <c r="AO122" s="146"/>
      <c r="AP122" s="155"/>
      <c r="AQ122" s="154">
        <f t="shared" si="41"/>
        <v>0</v>
      </c>
      <c r="AR122" s="148"/>
      <c r="AS122" s="148"/>
      <c r="AT122" s="148"/>
      <c r="AU122" s="148"/>
      <c r="AV122" s="153">
        <f t="shared" si="37"/>
        <v>0</v>
      </c>
      <c r="AW122" s="145"/>
      <c r="AX122" s="145"/>
      <c r="AY122" s="145"/>
      <c r="AZ122" s="145"/>
      <c r="BA122" s="154">
        <f t="shared" si="38"/>
        <v>0</v>
      </c>
      <c r="BB122" s="148"/>
      <c r="BC122" s="148"/>
      <c r="BD122" s="148"/>
      <c r="BE122" s="148"/>
      <c r="BF122" s="154">
        <f t="shared" si="39"/>
        <v>0</v>
      </c>
      <c r="BG122" s="148"/>
      <c r="BH122" s="148"/>
      <c r="BI122" s="148"/>
      <c r="BJ122" s="148"/>
    </row>
    <row r="123" spans="1:62" ht="78.75">
      <c r="A123" s="169" t="s">
        <v>197</v>
      </c>
      <c r="B123" s="14">
        <v>7000</v>
      </c>
      <c r="C123" s="94" t="s">
        <v>234</v>
      </c>
      <c r="D123" s="92" t="s">
        <v>234</v>
      </c>
      <c r="E123" s="92" t="s">
        <v>234</v>
      </c>
      <c r="F123" s="92" t="s">
        <v>234</v>
      </c>
      <c r="G123" s="92" t="s">
        <v>234</v>
      </c>
      <c r="H123" s="92" t="s">
        <v>234</v>
      </c>
      <c r="I123" s="92" t="s">
        <v>234</v>
      </c>
      <c r="J123" s="92" t="s">
        <v>234</v>
      </c>
      <c r="K123" s="92" t="s">
        <v>234</v>
      </c>
      <c r="L123" s="92" t="s">
        <v>234</v>
      </c>
      <c r="M123" s="92" t="s">
        <v>234</v>
      </c>
      <c r="N123" s="92" t="s">
        <v>234</v>
      </c>
      <c r="O123" s="92" t="s">
        <v>234</v>
      </c>
      <c r="P123" s="92" t="s">
        <v>234</v>
      </c>
      <c r="Q123" s="93" t="s">
        <v>234</v>
      </c>
      <c r="R123" s="93" t="s">
        <v>234</v>
      </c>
      <c r="S123" s="93" t="s">
        <v>234</v>
      </c>
      <c r="T123" s="93" t="s">
        <v>234</v>
      </c>
      <c r="U123" s="93" t="s">
        <v>234</v>
      </c>
      <c r="V123" s="93" t="s">
        <v>234</v>
      </c>
      <c r="W123" s="93" t="s">
        <v>234</v>
      </c>
      <c r="X123" s="92" t="s">
        <v>234</v>
      </c>
      <c r="Y123" s="92" t="s">
        <v>234</v>
      </c>
      <c r="Z123" s="92" t="s">
        <v>234</v>
      </c>
      <c r="AA123" s="92" t="s">
        <v>234</v>
      </c>
      <c r="AB123" s="92" t="s">
        <v>234</v>
      </c>
      <c r="AC123" s="8" t="s">
        <v>234</v>
      </c>
      <c r="AD123" s="8" t="s">
        <v>234</v>
      </c>
      <c r="AE123" s="8"/>
      <c r="AF123" s="8"/>
      <c r="AG123" s="155">
        <f t="shared" si="40"/>
        <v>0</v>
      </c>
      <c r="AH123" s="155">
        <f t="shared" si="33"/>
        <v>0</v>
      </c>
      <c r="AI123" s="146"/>
      <c r="AJ123" s="146"/>
      <c r="AK123" s="146"/>
      <c r="AL123" s="146"/>
      <c r="AM123" s="146"/>
      <c r="AN123" s="146"/>
      <c r="AO123" s="146"/>
      <c r="AP123" s="155"/>
      <c r="AQ123" s="154">
        <f t="shared" si="41"/>
        <v>0</v>
      </c>
      <c r="AR123" s="148"/>
      <c r="AS123" s="148"/>
      <c r="AT123" s="148"/>
      <c r="AU123" s="148"/>
      <c r="AV123" s="153">
        <f t="shared" si="37"/>
        <v>0</v>
      </c>
      <c r="AW123" s="145"/>
      <c r="AX123" s="145"/>
      <c r="AY123" s="145"/>
      <c r="AZ123" s="145"/>
      <c r="BA123" s="154">
        <f t="shared" si="38"/>
        <v>0</v>
      </c>
      <c r="BB123" s="148"/>
      <c r="BC123" s="148"/>
      <c r="BD123" s="148"/>
      <c r="BE123" s="148"/>
      <c r="BF123" s="154">
        <f t="shared" si="39"/>
        <v>0</v>
      </c>
      <c r="BG123" s="148"/>
      <c r="BH123" s="148"/>
      <c r="BI123" s="148"/>
      <c r="BJ123" s="148"/>
    </row>
    <row r="124" spans="1:62" hidden="1">
      <c r="A124" s="497" t="s">
        <v>415</v>
      </c>
      <c r="B124" s="15"/>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16"/>
      <c r="AD124" s="16"/>
      <c r="AE124" s="16"/>
      <c r="AF124" s="16"/>
      <c r="AG124" s="155">
        <f t="shared" si="40"/>
        <v>0</v>
      </c>
      <c r="AH124" s="155">
        <f t="shared" si="33"/>
        <v>0</v>
      </c>
      <c r="AI124" s="152"/>
      <c r="AJ124" s="152"/>
      <c r="AK124" s="152"/>
      <c r="AL124" s="152"/>
      <c r="AM124" s="152"/>
      <c r="AN124" s="152"/>
      <c r="AO124" s="152"/>
      <c r="AP124" s="158"/>
      <c r="AQ124" s="154">
        <f t="shared" si="41"/>
        <v>0</v>
      </c>
      <c r="AR124" s="151"/>
      <c r="AS124" s="151"/>
      <c r="AT124" s="151"/>
      <c r="AU124" s="151"/>
      <c r="AV124" s="153">
        <f t="shared" si="37"/>
        <v>0</v>
      </c>
      <c r="AW124" s="658"/>
      <c r="AX124" s="658"/>
      <c r="AY124" s="658"/>
      <c r="AZ124" s="658"/>
      <c r="BA124" s="154">
        <f t="shared" si="38"/>
        <v>0</v>
      </c>
      <c r="BB124" s="151"/>
      <c r="BC124" s="151"/>
      <c r="BD124" s="151"/>
      <c r="BE124" s="151"/>
      <c r="BF124" s="154">
        <f t="shared" si="39"/>
        <v>0</v>
      </c>
      <c r="BG124" s="151"/>
      <c r="BH124" s="151"/>
      <c r="BI124" s="151"/>
      <c r="BJ124" s="151"/>
    </row>
    <row r="125" spans="1:62" hidden="1">
      <c r="A125" s="498" t="s">
        <v>416</v>
      </c>
      <c r="B125" s="17"/>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18"/>
      <c r="AD125" s="18"/>
      <c r="AE125" s="18"/>
      <c r="AF125" s="18"/>
      <c r="AG125" s="155">
        <f t="shared" si="40"/>
        <v>0</v>
      </c>
      <c r="AH125" s="155">
        <f t="shared" si="33"/>
        <v>0</v>
      </c>
      <c r="AI125" s="155"/>
      <c r="AJ125" s="155"/>
      <c r="AK125" s="155"/>
      <c r="AL125" s="155"/>
      <c r="AM125" s="155"/>
      <c r="AN125" s="155"/>
      <c r="AO125" s="155"/>
      <c r="AP125" s="155"/>
      <c r="AQ125" s="154">
        <f t="shared" si="41"/>
        <v>0</v>
      </c>
      <c r="AR125" s="154"/>
      <c r="AS125" s="154"/>
      <c r="AT125" s="154"/>
      <c r="AU125" s="154"/>
      <c r="AV125" s="153">
        <f t="shared" si="37"/>
        <v>0</v>
      </c>
      <c r="AW125" s="153"/>
      <c r="AX125" s="153"/>
      <c r="AY125" s="153"/>
      <c r="AZ125" s="153"/>
      <c r="BA125" s="154">
        <f t="shared" si="38"/>
        <v>0</v>
      </c>
      <c r="BB125" s="154"/>
      <c r="BC125" s="154"/>
      <c r="BD125" s="154"/>
      <c r="BE125" s="154"/>
      <c r="BF125" s="154">
        <f t="shared" si="39"/>
        <v>0</v>
      </c>
      <c r="BG125" s="154"/>
      <c r="BH125" s="154"/>
      <c r="BI125" s="154"/>
      <c r="BJ125" s="154"/>
    </row>
    <row r="126" spans="1:62" hidden="1">
      <c r="A126" s="169" t="s">
        <v>416</v>
      </c>
      <c r="B126" s="14"/>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12"/>
      <c r="AD126" s="12"/>
      <c r="AE126" s="12"/>
      <c r="AF126" s="12"/>
      <c r="AG126" s="155">
        <f t="shared" si="40"/>
        <v>0</v>
      </c>
      <c r="AH126" s="155">
        <f t="shared" si="33"/>
        <v>0</v>
      </c>
      <c r="AI126" s="146"/>
      <c r="AJ126" s="146"/>
      <c r="AK126" s="146"/>
      <c r="AL126" s="146"/>
      <c r="AM126" s="146"/>
      <c r="AN126" s="146"/>
      <c r="AO126" s="146"/>
      <c r="AP126" s="155"/>
      <c r="AQ126" s="154">
        <f t="shared" si="41"/>
        <v>0</v>
      </c>
      <c r="AR126" s="148"/>
      <c r="AS126" s="148"/>
      <c r="AT126" s="148"/>
      <c r="AU126" s="148"/>
      <c r="AV126" s="153">
        <f t="shared" si="37"/>
        <v>0</v>
      </c>
      <c r="AW126" s="145"/>
      <c r="AX126" s="145"/>
      <c r="AY126" s="145"/>
      <c r="AZ126" s="145"/>
      <c r="BA126" s="154">
        <f t="shared" si="38"/>
        <v>0</v>
      </c>
      <c r="BB126" s="148"/>
      <c r="BC126" s="148"/>
      <c r="BD126" s="148"/>
      <c r="BE126" s="148"/>
      <c r="BF126" s="154">
        <f t="shared" si="39"/>
        <v>0</v>
      </c>
      <c r="BG126" s="148"/>
      <c r="BH126" s="148"/>
      <c r="BI126" s="148"/>
      <c r="BJ126" s="148"/>
    </row>
    <row r="127" spans="1:62" ht="0.75" hidden="1" customHeight="1">
      <c r="A127" s="503" t="s">
        <v>359</v>
      </c>
      <c r="B127" s="14">
        <v>7100</v>
      </c>
      <c r="C127" s="65"/>
      <c r="D127" s="65"/>
      <c r="E127" s="65"/>
      <c r="F127" s="65"/>
      <c r="G127" s="65"/>
      <c r="H127" s="65"/>
      <c r="I127" s="65"/>
      <c r="J127" s="65"/>
      <c r="K127" s="65"/>
      <c r="L127" s="65"/>
      <c r="M127" s="65"/>
      <c r="N127" s="65"/>
      <c r="O127" s="65"/>
      <c r="P127" s="65"/>
      <c r="Q127" s="58"/>
      <c r="R127" s="58"/>
      <c r="S127" s="58"/>
      <c r="T127" s="58"/>
      <c r="U127" s="58"/>
      <c r="V127" s="58"/>
      <c r="W127" s="58"/>
      <c r="X127" s="65"/>
      <c r="Y127" s="65"/>
      <c r="Z127" s="65"/>
      <c r="AA127" s="65"/>
      <c r="AB127" s="65"/>
      <c r="AC127" s="12"/>
      <c r="AD127" s="12"/>
      <c r="AE127" s="12"/>
      <c r="AF127" s="12"/>
      <c r="AG127" s="155">
        <f t="shared" si="40"/>
        <v>0</v>
      </c>
      <c r="AH127" s="155">
        <f t="shared" si="33"/>
        <v>0</v>
      </c>
      <c r="AI127" s="146"/>
      <c r="AJ127" s="146"/>
      <c r="AK127" s="146"/>
      <c r="AL127" s="146"/>
      <c r="AM127" s="146"/>
      <c r="AN127" s="146"/>
      <c r="AO127" s="146"/>
      <c r="AP127" s="155"/>
      <c r="AQ127" s="154">
        <f t="shared" si="41"/>
        <v>0</v>
      </c>
      <c r="AR127" s="148"/>
      <c r="AS127" s="148"/>
      <c r="AT127" s="148"/>
      <c r="AU127" s="148"/>
      <c r="AV127" s="153">
        <f t="shared" si="37"/>
        <v>0</v>
      </c>
      <c r="AW127" s="145"/>
      <c r="AX127" s="145"/>
      <c r="AY127" s="145"/>
      <c r="AZ127" s="145"/>
      <c r="BA127" s="154">
        <f t="shared" si="38"/>
        <v>0</v>
      </c>
      <c r="BB127" s="148"/>
      <c r="BC127" s="148"/>
      <c r="BD127" s="148"/>
      <c r="BE127" s="148"/>
      <c r="BF127" s="154">
        <f t="shared" si="39"/>
        <v>0</v>
      </c>
      <c r="BG127" s="148"/>
      <c r="BH127" s="148"/>
      <c r="BI127" s="148"/>
      <c r="BJ127" s="148"/>
    </row>
    <row r="128" spans="1:62" ht="33.75" hidden="1">
      <c r="A128" s="503" t="s">
        <v>360</v>
      </c>
      <c r="B128" s="14">
        <v>7101</v>
      </c>
      <c r="C128" s="65"/>
      <c r="D128" s="65"/>
      <c r="E128" s="65"/>
      <c r="F128" s="65"/>
      <c r="G128" s="65"/>
      <c r="H128" s="65"/>
      <c r="I128" s="65"/>
      <c r="J128" s="65"/>
      <c r="K128" s="65"/>
      <c r="L128" s="65"/>
      <c r="M128" s="65"/>
      <c r="N128" s="65"/>
      <c r="O128" s="65"/>
      <c r="P128" s="65"/>
      <c r="Q128" s="58"/>
      <c r="R128" s="58"/>
      <c r="S128" s="58"/>
      <c r="T128" s="58"/>
      <c r="U128" s="58"/>
      <c r="V128" s="58"/>
      <c r="W128" s="58"/>
      <c r="X128" s="65"/>
      <c r="Y128" s="65"/>
      <c r="Z128" s="65"/>
      <c r="AA128" s="65"/>
      <c r="AB128" s="65"/>
      <c r="AC128" s="12"/>
      <c r="AD128" s="1"/>
      <c r="AE128" s="12"/>
      <c r="AF128" s="12"/>
      <c r="AG128" s="155">
        <f t="shared" si="40"/>
        <v>0</v>
      </c>
      <c r="AH128" s="155">
        <f t="shared" si="33"/>
        <v>0</v>
      </c>
      <c r="AI128" s="146"/>
      <c r="AJ128" s="146"/>
      <c r="AK128" s="146"/>
      <c r="AL128" s="146"/>
      <c r="AM128" s="146"/>
      <c r="AN128" s="146"/>
      <c r="AO128" s="146"/>
      <c r="AP128" s="155"/>
      <c r="AQ128" s="154">
        <f t="shared" si="41"/>
        <v>0</v>
      </c>
      <c r="AR128" s="148"/>
      <c r="AS128" s="148"/>
      <c r="AT128" s="148"/>
      <c r="AU128" s="148"/>
      <c r="AV128" s="153">
        <f t="shared" si="37"/>
        <v>0</v>
      </c>
      <c r="AW128" s="145"/>
      <c r="AX128" s="145"/>
      <c r="AY128" s="145"/>
      <c r="AZ128" s="145"/>
      <c r="BA128" s="154">
        <f t="shared" si="38"/>
        <v>0</v>
      </c>
      <c r="BB128" s="148"/>
      <c r="BC128" s="148"/>
      <c r="BD128" s="148"/>
      <c r="BE128" s="148"/>
      <c r="BF128" s="154">
        <f t="shared" si="39"/>
        <v>0</v>
      </c>
      <c r="BG128" s="148"/>
      <c r="BH128" s="148"/>
      <c r="BI128" s="148"/>
      <c r="BJ128" s="148"/>
    </row>
    <row r="129" spans="1:62" ht="67.5" hidden="1">
      <c r="A129" s="169" t="s">
        <v>198</v>
      </c>
      <c r="B129" s="14">
        <v>7200</v>
      </c>
      <c r="C129" s="94" t="s">
        <v>234</v>
      </c>
      <c r="D129" s="92" t="s">
        <v>234</v>
      </c>
      <c r="E129" s="92" t="s">
        <v>234</v>
      </c>
      <c r="F129" s="92" t="s">
        <v>234</v>
      </c>
      <c r="G129" s="92" t="s">
        <v>234</v>
      </c>
      <c r="H129" s="92" t="s">
        <v>234</v>
      </c>
      <c r="I129" s="92" t="s">
        <v>234</v>
      </c>
      <c r="J129" s="92" t="s">
        <v>234</v>
      </c>
      <c r="K129" s="92" t="s">
        <v>234</v>
      </c>
      <c r="L129" s="92" t="s">
        <v>234</v>
      </c>
      <c r="M129" s="92" t="s">
        <v>234</v>
      </c>
      <c r="N129" s="92" t="s">
        <v>234</v>
      </c>
      <c r="O129" s="92" t="s">
        <v>234</v>
      </c>
      <c r="P129" s="92" t="s">
        <v>234</v>
      </c>
      <c r="Q129" s="93" t="s">
        <v>234</v>
      </c>
      <c r="R129" s="93" t="s">
        <v>234</v>
      </c>
      <c r="S129" s="93" t="s">
        <v>234</v>
      </c>
      <c r="T129" s="93" t="s">
        <v>234</v>
      </c>
      <c r="U129" s="93" t="s">
        <v>234</v>
      </c>
      <c r="V129" s="93" t="s">
        <v>234</v>
      </c>
      <c r="W129" s="93" t="s">
        <v>234</v>
      </c>
      <c r="X129" s="92" t="s">
        <v>234</v>
      </c>
      <c r="Y129" s="92" t="s">
        <v>234</v>
      </c>
      <c r="Z129" s="92" t="s">
        <v>234</v>
      </c>
      <c r="AA129" s="92" t="s">
        <v>234</v>
      </c>
      <c r="AB129" s="92" t="s">
        <v>234</v>
      </c>
      <c r="AC129" s="8" t="s">
        <v>234</v>
      </c>
      <c r="AD129" s="8" t="s">
        <v>234</v>
      </c>
      <c r="AE129" s="8"/>
      <c r="AF129" s="8"/>
      <c r="AG129" s="155">
        <f t="shared" si="40"/>
        <v>0</v>
      </c>
      <c r="AH129" s="155">
        <f t="shared" si="33"/>
        <v>0</v>
      </c>
      <c r="AI129" s="146"/>
      <c r="AJ129" s="146"/>
      <c r="AK129" s="146"/>
      <c r="AL129" s="146"/>
      <c r="AM129" s="146"/>
      <c r="AN129" s="146"/>
      <c r="AO129" s="146"/>
      <c r="AP129" s="155"/>
      <c r="AQ129" s="154">
        <f t="shared" si="41"/>
        <v>0</v>
      </c>
      <c r="AR129" s="148"/>
      <c r="AS129" s="148"/>
      <c r="AT129" s="148"/>
      <c r="AU129" s="148"/>
      <c r="AV129" s="153">
        <f t="shared" si="37"/>
        <v>0</v>
      </c>
      <c r="AW129" s="145"/>
      <c r="AX129" s="145"/>
      <c r="AY129" s="145"/>
      <c r="AZ129" s="145"/>
      <c r="BA129" s="154">
        <f t="shared" si="38"/>
        <v>0</v>
      </c>
      <c r="BB129" s="148"/>
      <c r="BC129" s="148"/>
      <c r="BD129" s="148"/>
      <c r="BE129" s="148"/>
      <c r="BF129" s="154">
        <f t="shared" si="39"/>
        <v>0</v>
      </c>
      <c r="BG129" s="148"/>
      <c r="BH129" s="148"/>
      <c r="BI129" s="148"/>
      <c r="BJ129" s="148"/>
    </row>
    <row r="130" spans="1:62" hidden="1">
      <c r="A130" s="112" t="s">
        <v>415</v>
      </c>
      <c r="B130" s="15"/>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16"/>
      <c r="AD130" s="16"/>
      <c r="AE130" s="16"/>
      <c r="AF130" s="16"/>
      <c r="AG130" s="155">
        <f t="shared" si="40"/>
        <v>0</v>
      </c>
      <c r="AH130" s="155">
        <f t="shared" si="33"/>
        <v>0</v>
      </c>
      <c r="AI130" s="152"/>
      <c r="AJ130" s="152"/>
      <c r="AK130" s="152"/>
      <c r="AL130" s="152"/>
      <c r="AM130" s="152"/>
      <c r="AN130" s="152"/>
      <c r="AO130" s="152"/>
      <c r="AP130" s="158"/>
      <c r="AQ130" s="154">
        <f t="shared" si="41"/>
        <v>0</v>
      </c>
      <c r="AR130" s="151"/>
      <c r="AS130" s="151"/>
      <c r="AT130" s="151"/>
      <c r="AU130" s="151"/>
      <c r="AV130" s="153">
        <f t="shared" si="37"/>
        <v>0</v>
      </c>
      <c r="AW130" s="658"/>
      <c r="AX130" s="658"/>
      <c r="AY130" s="658"/>
      <c r="AZ130" s="658"/>
      <c r="BA130" s="154">
        <f t="shared" si="38"/>
        <v>0</v>
      </c>
      <c r="BB130" s="151"/>
      <c r="BC130" s="151"/>
      <c r="BD130" s="151"/>
      <c r="BE130" s="151"/>
      <c r="BF130" s="154">
        <f t="shared" si="39"/>
        <v>0</v>
      </c>
      <c r="BG130" s="151"/>
      <c r="BH130" s="151"/>
      <c r="BI130" s="151"/>
      <c r="BJ130" s="151"/>
    </row>
    <row r="131" spans="1:62" ht="12" hidden="1" customHeight="1">
      <c r="A131" s="113" t="s">
        <v>416</v>
      </c>
      <c r="B131" s="17"/>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18"/>
      <c r="AD131" s="18"/>
      <c r="AE131" s="18"/>
      <c r="AF131" s="18"/>
      <c r="AG131" s="155">
        <f t="shared" si="40"/>
        <v>0</v>
      </c>
      <c r="AH131" s="155">
        <f t="shared" si="33"/>
        <v>0</v>
      </c>
      <c r="AI131" s="155"/>
      <c r="AJ131" s="155"/>
      <c r="AK131" s="155"/>
      <c r="AL131" s="155"/>
      <c r="AM131" s="155"/>
      <c r="AN131" s="155"/>
      <c r="AO131" s="155"/>
      <c r="AP131" s="155"/>
      <c r="AQ131" s="154">
        <f t="shared" si="41"/>
        <v>0</v>
      </c>
      <c r="AR131" s="154"/>
      <c r="AS131" s="154"/>
      <c r="AT131" s="154"/>
      <c r="AU131" s="154"/>
      <c r="AV131" s="153">
        <f t="shared" si="37"/>
        <v>0</v>
      </c>
      <c r="AW131" s="153"/>
      <c r="AX131" s="153"/>
      <c r="AY131" s="153"/>
      <c r="AZ131" s="153"/>
      <c r="BA131" s="154">
        <f t="shared" si="38"/>
        <v>0</v>
      </c>
      <c r="BB131" s="154"/>
      <c r="BC131" s="154"/>
      <c r="BD131" s="154"/>
      <c r="BE131" s="154"/>
      <c r="BF131" s="154">
        <f t="shared" si="39"/>
        <v>0</v>
      </c>
      <c r="BG131" s="154"/>
      <c r="BH131" s="154"/>
      <c r="BI131" s="154"/>
      <c r="BJ131" s="154"/>
    </row>
    <row r="132" spans="1:62" hidden="1">
      <c r="A132" s="111" t="s">
        <v>416</v>
      </c>
      <c r="B132" s="14"/>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12"/>
      <c r="AD132" s="12"/>
      <c r="AE132" s="12"/>
      <c r="AF132" s="12"/>
      <c r="AG132" s="155">
        <f t="shared" si="40"/>
        <v>0</v>
      </c>
      <c r="AH132" s="155">
        <f t="shared" si="33"/>
        <v>0</v>
      </c>
      <c r="AI132" s="146"/>
      <c r="AJ132" s="146"/>
      <c r="AK132" s="146"/>
      <c r="AL132" s="146"/>
      <c r="AM132" s="146"/>
      <c r="AN132" s="146"/>
      <c r="AO132" s="146"/>
      <c r="AP132" s="155"/>
      <c r="AQ132" s="154">
        <f t="shared" si="41"/>
        <v>0</v>
      </c>
      <c r="AR132" s="148"/>
      <c r="AS132" s="148"/>
      <c r="AT132" s="148"/>
      <c r="AU132" s="148"/>
      <c r="AV132" s="153">
        <f t="shared" si="37"/>
        <v>0</v>
      </c>
      <c r="AW132" s="145"/>
      <c r="AX132" s="145"/>
      <c r="AY132" s="145"/>
      <c r="AZ132" s="145"/>
      <c r="BA132" s="154">
        <f t="shared" si="38"/>
        <v>0</v>
      </c>
      <c r="BB132" s="148"/>
      <c r="BC132" s="148"/>
      <c r="BD132" s="148"/>
      <c r="BE132" s="148"/>
      <c r="BF132" s="154">
        <f t="shared" si="39"/>
        <v>0</v>
      </c>
      <c r="BG132" s="148"/>
      <c r="BH132" s="148"/>
      <c r="BI132" s="148"/>
      <c r="BJ132" s="148"/>
    </row>
    <row r="133" spans="1:62" ht="112.5">
      <c r="A133" s="169" t="s">
        <v>203</v>
      </c>
      <c r="B133" s="10">
        <v>7300</v>
      </c>
      <c r="C133" s="96" t="s">
        <v>234</v>
      </c>
      <c r="D133" s="92" t="s">
        <v>234</v>
      </c>
      <c r="E133" s="92" t="s">
        <v>234</v>
      </c>
      <c r="F133" s="92" t="s">
        <v>234</v>
      </c>
      <c r="G133" s="92" t="s">
        <v>234</v>
      </c>
      <c r="H133" s="92" t="s">
        <v>234</v>
      </c>
      <c r="I133" s="92" t="s">
        <v>234</v>
      </c>
      <c r="J133" s="92" t="s">
        <v>234</v>
      </c>
      <c r="K133" s="92" t="s">
        <v>234</v>
      </c>
      <c r="L133" s="92" t="s">
        <v>234</v>
      </c>
      <c r="M133" s="92" t="s">
        <v>234</v>
      </c>
      <c r="N133" s="92" t="s">
        <v>234</v>
      </c>
      <c r="O133" s="92" t="s">
        <v>234</v>
      </c>
      <c r="P133" s="92" t="s">
        <v>234</v>
      </c>
      <c r="Q133" s="93" t="s">
        <v>234</v>
      </c>
      <c r="R133" s="93" t="s">
        <v>234</v>
      </c>
      <c r="S133" s="93" t="s">
        <v>234</v>
      </c>
      <c r="T133" s="93" t="s">
        <v>234</v>
      </c>
      <c r="U133" s="93" t="s">
        <v>234</v>
      </c>
      <c r="V133" s="93" t="s">
        <v>234</v>
      </c>
      <c r="W133" s="93" t="s">
        <v>234</v>
      </c>
      <c r="X133" s="92" t="s">
        <v>234</v>
      </c>
      <c r="Y133" s="92" t="s">
        <v>234</v>
      </c>
      <c r="Z133" s="92" t="s">
        <v>234</v>
      </c>
      <c r="AA133" s="92" t="s">
        <v>234</v>
      </c>
      <c r="AB133" s="92" t="s">
        <v>234</v>
      </c>
      <c r="AC133" s="8" t="s">
        <v>234</v>
      </c>
      <c r="AD133" s="8" t="s">
        <v>234</v>
      </c>
      <c r="AE133" s="8"/>
      <c r="AF133" s="8"/>
      <c r="AG133" s="155">
        <f t="shared" si="40"/>
        <v>98.2</v>
      </c>
      <c r="AH133" s="155">
        <f>AJ133+AL133+AN133+AP133</f>
        <v>98.2</v>
      </c>
      <c r="AI133" s="146">
        <f t="shared" ref="AI133:AT133" si="42">AI134+AI144</f>
        <v>98.2</v>
      </c>
      <c r="AJ133" s="146">
        <f t="shared" si="42"/>
        <v>98.2</v>
      </c>
      <c r="AK133" s="146">
        <f t="shared" si="42"/>
        <v>0</v>
      </c>
      <c r="AL133" s="146"/>
      <c r="AM133" s="146">
        <f t="shared" si="42"/>
        <v>0</v>
      </c>
      <c r="AN133" s="146"/>
      <c r="AO133" s="146"/>
      <c r="AP133" s="155"/>
      <c r="AQ133" s="154">
        <f t="shared" si="41"/>
        <v>103.6</v>
      </c>
      <c r="AR133" s="148">
        <f t="shared" si="42"/>
        <v>103.6</v>
      </c>
      <c r="AS133" s="148">
        <f t="shared" si="42"/>
        <v>0</v>
      </c>
      <c r="AT133" s="148">
        <f t="shared" si="42"/>
        <v>0</v>
      </c>
      <c r="AU133" s="148"/>
      <c r="AV133" s="153">
        <f t="shared" si="37"/>
        <v>105.7</v>
      </c>
      <c r="AW133" s="145">
        <f>AW134+AW144</f>
        <v>105.7</v>
      </c>
      <c r="AX133" s="145">
        <f>AX134+AX144</f>
        <v>0</v>
      </c>
      <c r="AY133" s="145">
        <f>AY134+AY144</f>
        <v>0</v>
      </c>
      <c r="AZ133" s="145"/>
      <c r="BA133" s="154">
        <f t="shared" si="38"/>
        <v>110.60000000000001</v>
      </c>
      <c r="BB133" s="148">
        <f>BB134+BB144</f>
        <v>110.60000000000001</v>
      </c>
      <c r="BC133" s="148">
        <f>BC134+BC144</f>
        <v>0</v>
      </c>
      <c r="BD133" s="148">
        <f>BD134+BD144</f>
        <v>0</v>
      </c>
      <c r="BE133" s="148"/>
      <c r="BF133" s="154">
        <f t="shared" si="39"/>
        <v>110.60000000000001</v>
      </c>
      <c r="BG133" s="148">
        <f>BG134+BG144</f>
        <v>110.60000000000001</v>
      </c>
      <c r="BH133" s="148">
        <f>BH134+BH144</f>
        <v>0</v>
      </c>
      <c r="BI133" s="148">
        <f>BI134+BI144</f>
        <v>0</v>
      </c>
      <c r="BJ133" s="148"/>
    </row>
    <row r="134" spans="1:62" ht="36">
      <c r="A134" s="111" t="s">
        <v>356</v>
      </c>
      <c r="B134" s="14">
        <v>7301</v>
      </c>
      <c r="C134" s="96" t="s">
        <v>234</v>
      </c>
      <c r="D134" s="92" t="s">
        <v>234</v>
      </c>
      <c r="E134" s="92" t="s">
        <v>234</v>
      </c>
      <c r="F134" s="92" t="s">
        <v>234</v>
      </c>
      <c r="G134" s="92" t="s">
        <v>234</v>
      </c>
      <c r="H134" s="92" t="s">
        <v>234</v>
      </c>
      <c r="I134" s="92" t="s">
        <v>234</v>
      </c>
      <c r="J134" s="92" t="s">
        <v>234</v>
      </c>
      <c r="K134" s="92" t="s">
        <v>234</v>
      </c>
      <c r="L134" s="92" t="s">
        <v>234</v>
      </c>
      <c r="M134" s="92" t="s">
        <v>234</v>
      </c>
      <c r="N134" s="92" t="s">
        <v>234</v>
      </c>
      <c r="O134" s="92" t="s">
        <v>234</v>
      </c>
      <c r="P134" s="92" t="s">
        <v>234</v>
      </c>
      <c r="Q134" s="93" t="s">
        <v>234</v>
      </c>
      <c r="R134" s="93" t="s">
        <v>234</v>
      </c>
      <c r="S134" s="93" t="s">
        <v>234</v>
      </c>
      <c r="T134" s="93" t="s">
        <v>234</v>
      </c>
      <c r="U134" s="93" t="s">
        <v>234</v>
      </c>
      <c r="V134" s="93" t="s">
        <v>234</v>
      </c>
      <c r="W134" s="93" t="s">
        <v>234</v>
      </c>
      <c r="X134" s="92" t="s">
        <v>234</v>
      </c>
      <c r="Y134" s="92" t="s">
        <v>234</v>
      </c>
      <c r="Z134" s="92" t="s">
        <v>234</v>
      </c>
      <c r="AA134" s="92" t="s">
        <v>234</v>
      </c>
      <c r="AB134" s="92" t="s">
        <v>234</v>
      </c>
      <c r="AC134" s="8" t="s">
        <v>234</v>
      </c>
      <c r="AD134" s="8" t="s">
        <v>234</v>
      </c>
      <c r="AE134" s="8"/>
      <c r="AF134" s="8"/>
      <c r="AG134" s="155">
        <f t="shared" si="40"/>
        <v>98.2</v>
      </c>
      <c r="AH134" s="155">
        <f>AJ134+AL134+AN134+AP134</f>
        <v>98.2</v>
      </c>
      <c r="AI134" s="146">
        <f t="shared" ref="AI134:AT134" si="43">AI137+AI142</f>
        <v>98.2</v>
      </c>
      <c r="AJ134" s="146">
        <f t="shared" si="43"/>
        <v>98.2</v>
      </c>
      <c r="AK134" s="146">
        <f t="shared" si="43"/>
        <v>0</v>
      </c>
      <c r="AL134" s="146"/>
      <c r="AM134" s="146">
        <f t="shared" si="43"/>
        <v>0</v>
      </c>
      <c r="AN134" s="146"/>
      <c r="AO134" s="146"/>
      <c r="AP134" s="155"/>
      <c r="AQ134" s="154">
        <f t="shared" si="41"/>
        <v>103.6</v>
      </c>
      <c r="AR134" s="148">
        <f t="shared" si="43"/>
        <v>103.6</v>
      </c>
      <c r="AS134" s="148">
        <f t="shared" si="43"/>
        <v>0</v>
      </c>
      <c r="AT134" s="148">
        <f t="shared" si="43"/>
        <v>0</v>
      </c>
      <c r="AU134" s="148"/>
      <c r="AV134" s="153">
        <f t="shared" si="37"/>
        <v>105.7</v>
      </c>
      <c r="AW134" s="145">
        <f>AW137+AW142</f>
        <v>105.7</v>
      </c>
      <c r="AX134" s="145">
        <f>AX137+AX142</f>
        <v>0</v>
      </c>
      <c r="AY134" s="145">
        <f>AY137+AY142</f>
        <v>0</v>
      </c>
      <c r="AZ134" s="145"/>
      <c r="BA134" s="154">
        <f t="shared" si="38"/>
        <v>110.60000000000001</v>
      </c>
      <c r="BB134" s="148">
        <f>BB137+BB142</f>
        <v>110.60000000000001</v>
      </c>
      <c r="BC134" s="148">
        <f>BC137+BC142</f>
        <v>0</v>
      </c>
      <c r="BD134" s="148">
        <f>BD137+BD142</f>
        <v>0</v>
      </c>
      <c r="BE134" s="148"/>
      <c r="BF134" s="154">
        <f t="shared" si="39"/>
        <v>110.60000000000001</v>
      </c>
      <c r="BG134" s="148">
        <f>BG137+BG142</f>
        <v>110.60000000000001</v>
      </c>
      <c r="BH134" s="148">
        <f>BH137+BH142</f>
        <v>0</v>
      </c>
      <c r="BI134" s="148">
        <f>BI137+BI142</f>
        <v>0</v>
      </c>
      <c r="BJ134" s="148"/>
    </row>
    <row r="135" spans="1:62" ht="0.75" customHeight="1">
      <c r="A135" s="112" t="s">
        <v>415</v>
      </c>
      <c r="B135" s="15"/>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16"/>
      <c r="AD135" s="16"/>
      <c r="AE135" s="16"/>
      <c r="AF135" s="16"/>
      <c r="AG135" s="155">
        <f t="shared" si="40"/>
        <v>0</v>
      </c>
      <c r="AH135" s="155">
        <f t="shared" si="33"/>
        <v>0</v>
      </c>
      <c r="AI135" s="152"/>
      <c r="AJ135" s="152"/>
      <c r="AK135" s="152"/>
      <c r="AL135" s="152"/>
      <c r="AM135" s="152"/>
      <c r="AN135" s="152"/>
      <c r="AO135" s="152"/>
      <c r="AP135" s="158"/>
      <c r="AQ135" s="154">
        <f t="shared" si="41"/>
        <v>0</v>
      </c>
      <c r="AR135" s="151"/>
      <c r="AS135" s="151"/>
      <c r="AT135" s="151"/>
      <c r="AU135" s="151"/>
      <c r="AV135" s="153">
        <f t="shared" si="37"/>
        <v>0</v>
      </c>
      <c r="AW135" s="658"/>
      <c r="AX135" s="658"/>
      <c r="AY135" s="658"/>
      <c r="AZ135" s="658"/>
      <c r="BA135" s="154">
        <f t="shared" si="38"/>
        <v>0</v>
      </c>
      <c r="BB135" s="151"/>
      <c r="BC135" s="151"/>
      <c r="BD135" s="151"/>
      <c r="BE135" s="151"/>
      <c r="BF135" s="154">
        <f t="shared" si="39"/>
        <v>0</v>
      </c>
      <c r="BG135" s="151"/>
      <c r="BH135" s="151"/>
      <c r="BI135" s="151"/>
      <c r="BJ135" s="151"/>
    </row>
    <row r="136" spans="1:62" hidden="1">
      <c r="A136" s="113" t="s">
        <v>416</v>
      </c>
      <c r="B136" s="17"/>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18"/>
      <c r="AD136" s="18"/>
      <c r="AE136" s="18"/>
      <c r="AF136" s="18"/>
      <c r="AG136" s="155">
        <f t="shared" si="40"/>
        <v>0</v>
      </c>
      <c r="AH136" s="155">
        <f t="shared" si="33"/>
        <v>0</v>
      </c>
      <c r="AI136" s="155"/>
      <c r="AJ136" s="155"/>
      <c r="AK136" s="155"/>
      <c r="AL136" s="155"/>
      <c r="AM136" s="155"/>
      <c r="AN136" s="155"/>
      <c r="AO136" s="155"/>
      <c r="AP136" s="155"/>
      <c r="AQ136" s="154">
        <f t="shared" si="41"/>
        <v>0</v>
      </c>
      <c r="AR136" s="154"/>
      <c r="AS136" s="154"/>
      <c r="AT136" s="154"/>
      <c r="AU136" s="154"/>
      <c r="AV136" s="153">
        <f t="shared" si="37"/>
        <v>0</v>
      </c>
      <c r="AW136" s="153"/>
      <c r="AX136" s="153"/>
      <c r="AY136" s="153"/>
      <c r="AZ136" s="153"/>
      <c r="BA136" s="154">
        <f t="shared" si="38"/>
        <v>0</v>
      </c>
      <c r="BB136" s="154"/>
      <c r="BC136" s="154"/>
      <c r="BD136" s="154"/>
      <c r="BE136" s="154"/>
      <c r="BF136" s="154">
        <f t="shared" si="39"/>
        <v>0</v>
      </c>
      <c r="BG136" s="154"/>
      <c r="BH136" s="154"/>
      <c r="BI136" s="154"/>
      <c r="BJ136" s="154"/>
    </row>
    <row r="137" spans="1:62" ht="42" customHeight="1">
      <c r="A137" s="890" t="s">
        <v>450</v>
      </c>
      <c r="B137" s="891">
        <v>7304</v>
      </c>
      <c r="C137" s="738" t="s">
        <v>405</v>
      </c>
      <c r="D137" s="57" t="s">
        <v>284</v>
      </c>
      <c r="E137" s="722" t="s">
        <v>406</v>
      </c>
      <c r="F137" s="58"/>
      <c r="G137" s="58"/>
      <c r="H137" s="58"/>
      <c r="I137" s="58"/>
      <c r="J137" s="58"/>
      <c r="K137" s="58"/>
      <c r="L137" s="58"/>
      <c r="M137" s="931" t="s">
        <v>372</v>
      </c>
      <c r="N137" s="59" t="s">
        <v>284</v>
      </c>
      <c r="O137" s="59" t="s">
        <v>373</v>
      </c>
      <c r="P137" s="58">
        <v>29</v>
      </c>
      <c r="Q137" s="58"/>
      <c r="R137" s="58"/>
      <c r="S137" s="58"/>
      <c r="T137" s="58"/>
      <c r="U137" s="58"/>
      <c r="V137" s="58"/>
      <c r="W137" s="738" t="s">
        <v>344</v>
      </c>
      <c r="X137" s="735" t="s">
        <v>235</v>
      </c>
      <c r="Y137" s="735" t="s">
        <v>469</v>
      </c>
      <c r="Z137" s="981" t="s">
        <v>499</v>
      </c>
      <c r="AA137" s="62" t="s">
        <v>284</v>
      </c>
      <c r="AB137" s="921" t="s">
        <v>368</v>
      </c>
      <c r="AC137" s="18"/>
      <c r="AD137" s="18" t="s">
        <v>411</v>
      </c>
      <c r="AE137" s="18"/>
      <c r="AF137" s="18"/>
      <c r="AG137" s="155">
        <f t="shared" si="40"/>
        <v>98.2</v>
      </c>
      <c r="AH137" s="155">
        <f>AJ137+AL137+AN137+AP137</f>
        <v>98.2</v>
      </c>
      <c r="AI137" s="155">
        <f>AI138+AI139</f>
        <v>98.2</v>
      </c>
      <c r="AJ137" s="155">
        <f>AJ138+AJ139</f>
        <v>98.2</v>
      </c>
      <c r="AK137" s="155"/>
      <c r="AL137" s="155"/>
      <c r="AM137" s="155"/>
      <c r="AN137" s="155"/>
      <c r="AO137" s="155"/>
      <c r="AP137" s="155"/>
      <c r="AQ137" s="154">
        <f t="shared" si="41"/>
        <v>103.6</v>
      </c>
      <c r="AR137" s="154">
        <f>AR138+AR139</f>
        <v>103.6</v>
      </c>
      <c r="AS137" s="154"/>
      <c r="AT137" s="154"/>
      <c r="AU137" s="154"/>
      <c r="AV137" s="153">
        <f t="shared" si="37"/>
        <v>105.7</v>
      </c>
      <c r="AW137" s="153">
        <f>AW138+AW139</f>
        <v>105.7</v>
      </c>
      <c r="AX137" s="153"/>
      <c r="AY137" s="153"/>
      <c r="AZ137" s="153"/>
      <c r="BA137" s="154">
        <f t="shared" si="38"/>
        <v>110.60000000000001</v>
      </c>
      <c r="BB137" s="154">
        <f>BB138+BB139</f>
        <v>110.60000000000001</v>
      </c>
      <c r="BC137" s="154"/>
      <c r="BD137" s="154"/>
      <c r="BE137" s="154"/>
      <c r="BF137" s="154">
        <f t="shared" si="39"/>
        <v>110.60000000000001</v>
      </c>
      <c r="BG137" s="154">
        <f>BG138+BG139</f>
        <v>110.60000000000001</v>
      </c>
      <c r="BH137" s="154"/>
      <c r="BI137" s="154"/>
      <c r="BJ137" s="154"/>
    </row>
    <row r="138" spans="1:62" ht="29.25" customHeight="1">
      <c r="A138" s="888"/>
      <c r="B138" s="892"/>
      <c r="C138" s="739"/>
      <c r="D138" s="57"/>
      <c r="E138" s="723"/>
      <c r="F138" s="58"/>
      <c r="G138" s="58"/>
      <c r="H138" s="58"/>
      <c r="I138" s="58"/>
      <c r="J138" s="58"/>
      <c r="K138" s="58"/>
      <c r="L138" s="58"/>
      <c r="M138" s="932"/>
      <c r="N138" s="59"/>
      <c r="O138" s="59"/>
      <c r="P138" s="58"/>
      <c r="Q138" s="58"/>
      <c r="R138" s="58"/>
      <c r="S138" s="58"/>
      <c r="T138" s="58"/>
      <c r="U138" s="58"/>
      <c r="V138" s="58"/>
      <c r="W138" s="739"/>
      <c r="X138" s="736"/>
      <c r="Y138" s="736"/>
      <c r="Z138" s="981"/>
      <c r="AA138" s="62"/>
      <c r="AB138" s="922"/>
      <c r="AC138" s="18"/>
      <c r="AD138" s="18" t="s">
        <v>411</v>
      </c>
      <c r="AE138" s="18" t="s">
        <v>274</v>
      </c>
      <c r="AF138" s="18" t="s">
        <v>266</v>
      </c>
      <c r="AG138" s="155">
        <f t="shared" si="40"/>
        <v>98.2</v>
      </c>
      <c r="AH138" s="155">
        <f t="shared" si="33"/>
        <v>98.2</v>
      </c>
      <c r="AI138" s="155">
        <v>98.2</v>
      </c>
      <c r="AJ138" s="155">
        <v>98.2</v>
      </c>
      <c r="AK138" s="155"/>
      <c r="AL138" s="155"/>
      <c r="AM138" s="155"/>
      <c r="AN138" s="155"/>
      <c r="AO138" s="155"/>
      <c r="AP138" s="155"/>
      <c r="AQ138" s="154">
        <f t="shared" si="41"/>
        <v>100</v>
      </c>
      <c r="AR138" s="154">
        <v>100</v>
      </c>
      <c r="AS138" s="154"/>
      <c r="AT138" s="154"/>
      <c r="AU138" s="154"/>
      <c r="AV138" s="153">
        <f t="shared" si="37"/>
        <v>105</v>
      </c>
      <c r="AW138" s="153">
        <v>105</v>
      </c>
      <c r="AX138" s="153"/>
      <c r="AY138" s="153"/>
      <c r="AZ138" s="153"/>
      <c r="BA138" s="154">
        <f t="shared" si="38"/>
        <v>107.9</v>
      </c>
      <c r="BB138" s="154">
        <v>107.9</v>
      </c>
      <c r="BC138" s="154"/>
      <c r="BD138" s="154"/>
      <c r="BE138" s="154"/>
      <c r="BF138" s="154">
        <f t="shared" si="39"/>
        <v>107.9</v>
      </c>
      <c r="BG138" s="154">
        <v>107.9</v>
      </c>
      <c r="BH138" s="154"/>
      <c r="BI138" s="154"/>
      <c r="BJ138" s="154"/>
    </row>
    <row r="139" spans="1:62" ht="88.5" customHeight="1">
      <c r="A139" s="889"/>
      <c r="B139" s="893"/>
      <c r="C139" s="869"/>
      <c r="D139" s="57"/>
      <c r="E139" s="868"/>
      <c r="F139" s="58"/>
      <c r="G139" s="58"/>
      <c r="H139" s="58"/>
      <c r="I139" s="58"/>
      <c r="J139" s="58"/>
      <c r="K139" s="58"/>
      <c r="L139" s="58"/>
      <c r="M139" s="933"/>
      <c r="N139" s="59"/>
      <c r="O139" s="59"/>
      <c r="P139" s="58"/>
      <c r="Q139" s="58"/>
      <c r="R139" s="58"/>
      <c r="S139" s="58"/>
      <c r="T139" s="58"/>
      <c r="U139" s="58"/>
      <c r="V139" s="58"/>
      <c r="W139" s="869"/>
      <c r="X139" s="877"/>
      <c r="Y139" s="877"/>
      <c r="Z139" s="921"/>
      <c r="AA139" s="62"/>
      <c r="AB139" s="922"/>
      <c r="AC139" s="18"/>
      <c r="AD139" s="18" t="s">
        <v>411</v>
      </c>
      <c r="AE139" s="18" t="s">
        <v>274</v>
      </c>
      <c r="AF139" s="18" t="s">
        <v>272</v>
      </c>
      <c r="AG139" s="155">
        <v>0</v>
      </c>
      <c r="AH139" s="155">
        <f t="shared" si="33"/>
        <v>0</v>
      </c>
      <c r="AI139" s="155">
        <v>0</v>
      </c>
      <c r="AJ139" s="155"/>
      <c r="AK139" s="155"/>
      <c r="AL139" s="155"/>
      <c r="AM139" s="155"/>
      <c r="AN139" s="155"/>
      <c r="AO139" s="155"/>
      <c r="AP139" s="155"/>
      <c r="AQ139" s="154">
        <f t="shared" si="41"/>
        <v>3.6</v>
      </c>
      <c r="AR139" s="154">
        <v>3.6</v>
      </c>
      <c r="AS139" s="154"/>
      <c r="AT139" s="154"/>
      <c r="AU139" s="154"/>
      <c r="AV139" s="153">
        <f t="shared" si="37"/>
        <v>0.7</v>
      </c>
      <c r="AW139" s="153">
        <v>0.7</v>
      </c>
      <c r="AX139" s="153"/>
      <c r="AY139" s="153"/>
      <c r="AZ139" s="153"/>
      <c r="BA139" s="154">
        <f t="shared" si="38"/>
        <v>2.7</v>
      </c>
      <c r="BB139" s="154">
        <v>2.7</v>
      </c>
      <c r="BC139" s="154"/>
      <c r="BD139" s="154"/>
      <c r="BE139" s="154"/>
      <c r="BF139" s="154">
        <f t="shared" si="39"/>
        <v>2.7</v>
      </c>
      <c r="BG139" s="154">
        <v>2.7</v>
      </c>
      <c r="BH139" s="154"/>
      <c r="BI139" s="154"/>
      <c r="BJ139" s="154"/>
    </row>
    <row r="140" spans="1:62" ht="23.25" hidden="1" customHeight="1" thickBot="1">
      <c r="A140" s="124" t="s">
        <v>319</v>
      </c>
      <c r="B140" s="17">
        <v>7400</v>
      </c>
      <c r="C140" s="97"/>
      <c r="D140" s="57"/>
      <c r="E140" s="57"/>
      <c r="F140" s="58"/>
      <c r="G140" s="58"/>
      <c r="H140" s="58"/>
      <c r="I140" s="58"/>
      <c r="J140" s="58"/>
      <c r="K140" s="58"/>
      <c r="L140" s="58"/>
      <c r="M140" s="60"/>
      <c r="N140" s="59"/>
      <c r="O140" s="59"/>
      <c r="P140" s="58"/>
      <c r="Q140" s="58"/>
      <c r="R140" s="58"/>
      <c r="S140" s="58"/>
      <c r="T140" s="58"/>
      <c r="U140" s="58"/>
      <c r="V140" s="58"/>
      <c r="W140" s="97"/>
      <c r="X140" s="57"/>
      <c r="Y140" s="64"/>
      <c r="Z140" s="86"/>
      <c r="AA140" s="86"/>
      <c r="AB140" s="86"/>
      <c r="AC140" s="18"/>
      <c r="AD140" s="18"/>
      <c r="AE140" s="18"/>
      <c r="AF140" s="18"/>
      <c r="AG140" s="155">
        <f t="shared" ref="AG140:AG147" si="44">AI140+AK140+AM140+AO140</f>
        <v>0</v>
      </c>
      <c r="AH140" s="155">
        <f t="shared" si="33"/>
        <v>0</v>
      </c>
      <c r="AI140" s="155"/>
      <c r="AJ140" s="155"/>
      <c r="AK140" s="155"/>
      <c r="AL140" s="155"/>
      <c r="AM140" s="155"/>
      <c r="AN140" s="155"/>
      <c r="AO140" s="155"/>
      <c r="AP140" s="155"/>
      <c r="AQ140" s="154">
        <f t="shared" si="41"/>
        <v>0</v>
      </c>
      <c r="AR140" s="154"/>
      <c r="AS140" s="154"/>
      <c r="AT140" s="154"/>
      <c r="AU140" s="154"/>
      <c r="AV140" s="153">
        <f t="shared" si="37"/>
        <v>0</v>
      </c>
      <c r="AW140" s="153"/>
      <c r="AX140" s="153"/>
      <c r="AY140" s="153"/>
      <c r="AZ140" s="153"/>
      <c r="BA140" s="154">
        <f t="shared" si="38"/>
        <v>0</v>
      </c>
      <c r="BB140" s="154"/>
      <c r="BC140" s="154"/>
      <c r="BD140" s="154"/>
      <c r="BE140" s="154"/>
      <c r="BF140" s="154">
        <f t="shared" si="39"/>
        <v>0</v>
      </c>
      <c r="BG140" s="154"/>
      <c r="BH140" s="154"/>
      <c r="BI140" s="154"/>
      <c r="BJ140" s="154"/>
    </row>
    <row r="141" spans="1:62" ht="1.5" hidden="1" customHeight="1">
      <c r="A141" s="125"/>
      <c r="B141" s="17"/>
      <c r="C141" s="97"/>
      <c r="D141" s="57"/>
      <c r="E141" s="57"/>
      <c r="F141" s="58"/>
      <c r="G141" s="58"/>
      <c r="H141" s="58"/>
      <c r="I141" s="58"/>
      <c r="J141" s="58"/>
      <c r="K141" s="58"/>
      <c r="L141" s="58"/>
      <c r="M141" s="60"/>
      <c r="N141" s="59"/>
      <c r="O141" s="59"/>
      <c r="P141" s="58"/>
      <c r="Q141" s="58"/>
      <c r="R141" s="58"/>
      <c r="S141" s="58"/>
      <c r="T141" s="58"/>
      <c r="U141" s="58"/>
      <c r="V141" s="58"/>
      <c r="W141" s="97"/>
      <c r="X141" s="57"/>
      <c r="Y141" s="64"/>
      <c r="Z141" s="86"/>
      <c r="AA141" s="86"/>
      <c r="AB141" s="86"/>
      <c r="AC141" s="18"/>
      <c r="AD141" s="18"/>
      <c r="AE141" s="18"/>
      <c r="AF141" s="18"/>
      <c r="AG141" s="155">
        <f t="shared" si="44"/>
        <v>0</v>
      </c>
      <c r="AH141" s="155">
        <f t="shared" si="33"/>
        <v>0</v>
      </c>
      <c r="AI141" s="155"/>
      <c r="AJ141" s="155"/>
      <c r="AK141" s="155"/>
      <c r="AL141" s="155"/>
      <c r="AM141" s="155"/>
      <c r="AN141" s="155"/>
      <c r="AO141" s="155"/>
      <c r="AP141" s="155"/>
      <c r="AQ141" s="154">
        <f t="shared" si="41"/>
        <v>0</v>
      </c>
      <c r="AR141" s="154"/>
      <c r="AS141" s="154"/>
      <c r="AT141" s="154"/>
      <c r="AU141" s="154"/>
      <c r="AV141" s="153">
        <f t="shared" si="37"/>
        <v>0</v>
      </c>
      <c r="AW141" s="153"/>
      <c r="AX141" s="153"/>
      <c r="AY141" s="153"/>
      <c r="AZ141" s="153"/>
      <c r="BA141" s="154">
        <f t="shared" si="38"/>
        <v>0</v>
      </c>
      <c r="BB141" s="154"/>
      <c r="BC141" s="154"/>
      <c r="BD141" s="154"/>
      <c r="BE141" s="154"/>
      <c r="BF141" s="154">
        <f t="shared" si="39"/>
        <v>0</v>
      </c>
      <c r="BG141" s="154"/>
      <c r="BH141" s="154"/>
      <c r="BI141" s="154"/>
      <c r="BJ141" s="154"/>
    </row>
    <row r="142" spans="1:62" ht="138" hidden="1" customHeight="1">
      <c r="A142" s="111" t="s">
        <v>361</v>
      </c>
      <c r="B142" s="17">
        <v>7454</v>
      </c>
      <c r="C142" s="57" t="s">
        <v>452</v>
      </c>
      <c r="D142" s="57" t="s">
        <v>245</v>
      </c>
      <c r="E142" s="57" t="s">
        <v>453</v>
      </c>
      <c r="F142" s="58"/>
      <c r="G142" s="58"/>
      <c r="H142" s="58"/>
      <c r="I142" s="58"/>
      <c r="J142" s="58"/>
      <c r="K142" s="58"/>
      <c r="L142" s="58"/>
      <c r="M142" s="63" t="s">
        <v>342</v>
      </c>
      <c r="N142" s="65" t="s">
        <v>284</v>
      </c>
      <c r="O142" s="59" t="s">
        <v>343</v>
      </c>
      <c r="P142" s="58">
        <v>17</v>
      </c>
      <c r="Q142" s="58"/>
      <c r="R142" s="58"/>
      <c r="S142" s="58"/>
      <c r="T142" s="58"/>
      <c r="U142" s="58"/>
      <c r="V142" s="58"/>
      <c r="W142" s="57" t="s">
        <v>344</v>
      </c>
      <c r="X142" s="57" t="s">
        <v>235</v>
      </c>
      <c r="Y142" s="57" t="s">
        <v>469</v>
      </c>
      <c r="Z142" s="79" t="s">
        <v>477</v>
      </c>
      <c r="AA142" s="80" t="s">
        <v>418</v>
      </c>
      <c r="AB142" s="80" t="s">
        <v>478</v>
      </c>
      <c r="AC142" s="18"/>
      <c r="AD142" s="18" t="s">
        <v>483</v>
      </c>
      <c r="AE142" s="18" t="s">
        <v>273</v>
      </c>
      <c r="AF142" s="18" t="s">
        <v>246</v>
      </c>
      <c r="AG142" s="155">
        <f t="shared" si="44"/>
        <v>0</v>
      </c>
      <c r="AH142" s="155">
        <f t="shared" si="33"/>
        <v>0</v>
      </c>
      <c r="AI142" s="155"/>
      <c r="AJ142" s="155"/>
      <c r="AK142" s="155"/>
      <c r="AL142" s="155"/>
      <c r="AM142" s="155"/>
      <c r="AN142" s="155"/>
      <c r="AO142" s="155"/>
      <c r="AP142" s="155"/>
      <c r="AQ142" s="154">
        <f t="shared" si="41"/>
        <v>0</v>
      </c>
      <c r="AR142" s="154"/>
      <c r="AS142" s="154"/>
      <c r="AT142" s="154"/>
      <c r="AU142" s="154"/>
      <c r="AV142" s="153">
        <f t="shared" si="37"/>
        <v>0</v>
      </c>
      <c r="AW142" s="153"/>
      <c r="AX142" s="153"/>
      <c r="AY142" s="153"/>
      <c r="AZ142" s="153"/>
      <c r="BA142" s="154">
        <f t="shared" si="38"/>
        <v>0</v>
      </c>
      <c r="BB142" s="154"/>
      <c r="BC142" s="154"/>
      <c r="BD142" s="154"/>
      <c r="BE142" s="154"/>
      <c r="BF142" s="154">
        <f t="shared" si="39"/>
        <v>0</v>
      </c>
      <c r="BG142" s="154"/>
      <c r="BH142" s="154"/>
      <c r="BI142" s="154"/>
      <c r="BJ142" s="154"/>
    </row>
    <row r="143" spans="1:62" hidden="1">
      <c r="A143" s="111"/>
      <c r="B143" s="14"/>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12"/>
      <c r="AD143" s="12"/>
      <c r="AE143" s="12"/>
      <c r="AF143" s="12"/>
      <c r="AG143" s="155">
        <f t="shared" si="44"/>
        <v>0</v>
      </c>
      <c r="AH143" s="155">
        <f t="shared" si="33"/>
        <v>0</v>
      </c>
      <c r="AI143" s="146"/>
      <c r="AJ143" s="146"/>
      <c r="AK143" s="146"/>
      <c r="AL143" s="146"/>
      <c r="AM143" s="146"/>
      <c r="AN143" s="146"/>
      <c r="AO143" s="146"/>
      <c r="AP143" s="155"/>
      <c r="AQ143" s="154">
        <f t="shared" si="41"/>
        <v>0</v>
      </c>
      <c r="AR143" s="148"/>
      <c r="AS143" s="148"/>
      <c r="AT143" s="148"/>
      <c r="AU143" s="148"/>
      <c r="AV143" s="153">
        <f t="shared" si="37"/>
        <v>0</v>
      </c>
      <c r="AW143" s="145"/>
      <c r="AX143" s="145"/>
      <c r="AY143" s="145"/>
      <c r="AZ143" s="145"/>
      <c r="BA143" s="154">
        <f t="shared" si="38"/>
        <v>0</v>
      </c>
      <c r="BB143" s="148"/>
      <c r="BC143" s="148"/>
      <c r="BD143" s="148"/>
      <c r="BE143" s="148"/>
      <c r="BF143" s="154">
        <f t="shared" si="39"/>
        <v>0</v>
      </c>
      <c r="BG143" s="148"/>
      <c r="BH143" s="148"/>
      <c r="BI143" s="148"/>
      <c r="BJ143" s="148"/>
    </row>
    <row r="144" spans="1:62" ht="36" hidden="1">
      <c r="A144" s="111" t="s">
        <v>204</v>
      </c>
      <c r="B144" s="14">
        <v>7500</v>
      </c>
      <c r="C144" s="96" t="s">
        <v>234</v>
      </c>
      <c r="D144" s="92" t="s">
        <v>234</v>
      </c>
      <c r="E144" s="92" t="s">
        <v>234</v>
      </c>
      <c r="F144" s="92" t="s">
        <v>234</v>
      </c>
      <c r="G144" s="92" t="s">
        <v>234</v>
      </c>
      <c r="H144" s="92" t="s">
        <v>234</v>
      </c>
      <c r="I144" s="92" t="s">
        <v>234</v>
      </c>
      <c r="J144" s="92" t="s">
        <v>234</v>
      </c>
      <c r="K144" s="92" t="s">
        <v>234</v>
      </c>
      <c r="L144" s="92" t="s">
        <v>234</v>
      </c>
      <c r="M144" s="92" t="s">
        <v>234</v>
      </c>
      <c r="N144" s="92" t="s">
        <v>234</v>
      </c>
      <c r="O144" s="92" t="s">
        <v>234</v>
      </c>
      <c r="P144" s="92" t="s">
        <v>234</v>
      </c>
      <c r="Q144" s="93" t="s">
        <v>234</v>
      </c>
      <c r="R144" s="93" t="s">
        <v>234</v>
      </c>
      <c r="S144" s="93" t="s">
        <v>234</v>
      </c>
      <c r="T144" s="93" t="s">
        <v>234</v>
      </c>
      <c r="U144" s="93" t="s">
        <v>234</v>
      </c>
      <c r="V144" s="93" t="s">
        <v>234</v>
      </c>
      <c r="W144" s="93" t="s">
        <v>234</v>
      </c>
      <c r="X144" s="92" t="s">
        <v>234</v>
      </c>
      <c r="Y144" s="92" t="s">
        <v>234</v>
      </c>
      <c r="Z144" s="92" t="s">
        <v>234</v>
      </c>
      <c r="AA144" s="92" t="s">
        <v>234</v>
      </c>
      <c r="AB144" s="92" t="s">
        <v>234</v>
      </c>
      <c r="AC144" s="8" t="s">
        <v>234</v>
      </c>
      <c r="AD144" s="8" t="s">
        <v>234</v>
      </c>
      <c r="AE144" s="8"/>
      <c r="AF144" s="8"/>
      <c r="AG144" s="155">
        <f t="shared" si="44"/>
        <v>0</v>
      </c>
      <c r="AH144" s="155">
        <f t="shared" si="33"/>
        <v>0</v>
      </c>
      <c r="AI144" s="146"/>
      <c r="AJ144" s="146"/>
      <c r="AK144" s="146"/>
      <c r="AL144" s="146"/>
      <c r="AM144" s="146"/>
      <c r="AN144" s="146"/>
      <c r="AO144" s="146"/>
      <c r="AP144" s="155"/>
      <c r="AQ144" s="154">
        <f t="shared" si="41"/>
        <v>0</v>
      </c>
      <c r="AR144" s="148"/>
      <c r="AS144" s="148"/>
      <c r="AT144" s="148"/>
      <c r="AU144" s="148"/>
      <c r="AV144" s="153">
        <f t="shared" si="37"/>
        <v>0</v>
      </c>
      <c r="AW144" s="145"/>
      <c r="AX144" s="145"/>
      <c r="AY144" s="145"/>
      <c r="AZ144" s="145"/>
      <c r="BA144" s="154">
        <f t="shared" si="38"/>
        <v>0</v>
      </c>
      <c r="BB144" s="148"/>
      <c r="BC144" s="148"/>
      <c r="BD144" s="148"/>
      <c r="BE144" s="148"/>
      <c r="BF144" s="154">
        <f t="shared" si="39"/>
        <v>0</v>
      </c>
      <c r="BG144" s="148"/>
      <c r="BH144" s="148"/>
      <c r="BI144" s="148"/>
      <c r="BJ144" s="148"/>
    </row>
    <row r="145" spans="1:62" hidden="1">
      <c r="A145" s="112" t="s">
        <v>415</v>
      </c>
      <c r="B145" s="15">
        <v>7501</v>
      </c>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16"/>
      <c r="AD145" s="16"/>
      <c r="AE145" s="16"/>
      <c r="AF145" s="16"/>
      <c r="AG145" s="155">
        <f t="shared" si="44"/>
        <v>0</v>
      </c>
      <c r="AH145" s="155">
        <f t="shared" si="33"/>
        <v>0</v>
      </c>
      <c r="AI145" s="152"/>
      <c r="AJ145" s="152"/>
      <c r="AK145" s="152"/>
      <c r="AL145" s="152"/>
      <c r="AM145" s="152"/>
      <c r="AN145" s="152"/>
      <c r="AO145" s="152"/>
      <c r="AP145" s="158"/>
      <c r="AQ145" s="154">
        <f t="shared" si="41"/>
        <v>0</v>
      </c>
      <c r="AR145" s="151"/>
      <c r="AS145" s="151"/>
      <c r="AT145" s="151"/>
      <c r="AU145" s="151"/>
      <c r="AV145" s="153">
        <f t="shared" si="37"/>
        <v>0</v>
      </c>
      <c r="AW145" s="658"/>
      <c r="AX145" s="658"/>
      <c r="AY145" s="658"/>
      <c r="AZ145" s="658"/>
      <c r="BA145" s="154">
        <f t="shared" si="38"/>
        <v>0</v>
      </c>
      <c r="BB145" s="151"/>
      <c r="BC145" s="151"/>
      <c r="BD145" s="151"/>
      <c r="BE145" s="151"/>
      <c r="BF145" s="154">
        <f t="shared" si="39"/>
        <v>0</v>
      </c>
      <c r="BG145" s="151"/>
      <c r="BH145" s="151"/>
      <c r="BI145" s="151"/>
      <c r="BJ145" s="151"/>
    </row>
    <row r="146" spans="1:62" hidden="1">
      <c r="A146" s="113" t="s">
        <v>416</v>
      </c>
      <c r="B146" s="17"/>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18"/>
      <c r="AD146" s="18"/>
      <c r="AE146" s="18"/>
      <c r="AF146" s="18"/>
      <c r="AG146" s="155">
        <f t="shared" si="44"/>
        <v>0</v>
      </c>
      <c r="AH146" s="155">
        <f t="shared" si="33"/>
        <v>0</v>
      </c>
      <c r="AI146" s="155"/>
      <c r="AJ146" s="155"/>
      <c r="AK146" s="155"/>
      <c r="AL146" s="155"/>
      <c r="AM146" s="155"/>
      <c r="AN146" s="155"/>
      <c r="AO146" s="155"/>
      <c r="AP146" s="155"/>
      <c r="AQ146" s="154">
        <f t="shared" si="41"/>
        <v>0</v>
      </c>
      <c r="AR146" s="154"/>
      <c r="AS146" s="154"/>
      <c r="AT146" s="154"/>
      <c r="AU146" s="154"/>
      <c r="AV146" s="153">
        <f t="shared" si="37"/>
        <v>0</v>
      </c>
      <c r="AW146" s="153"/>
      <c r="AX146" s="153"/>
      <c r="AY146" s="153"/>
      <c r="AZ146" s="153"/>
      <c r="BA146" s="154">
        <f t="shared" si="38"/>
        <v>0</v>
      </c>
      <c r="BB146" s="154"/>
      <c r="BC146" s="154"/>
      <c r="BD146" s="154"/>
      <c r="BE146" s="154"/>
      <c r="BF146" s="154">
        <f t="shared" si="39"/>
        <v>0</v>
      </c>
      <c r="BG146" s="154"/>
      <c r="BH146" s="154"/>
      <c r="BI146" s="154"/>
      <c r="BJ146" s="154"/>
    </row>
    <row r="147" spans="1:62" ht="48" hidden="1">
      <c r="A147" s="126" t="s">
        <v>320</v>
      </c>
      <c r="B147" s="33">
        <v>7600</v>
      </c>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12"/>
      <c r="AD147" s="12"/>
      <c r="AE147" s="12"/>
      <c r="AF147" s="12"/>
      <c r="AG147" s="155">
        <f t="shared" si="44"/>
        <v>0</v>
      </c>
      <c r="AH147" s="155">
        <f t="shared" si="33"/>
        <v>0</v>
      </c>
      <c r="AI147" s="146"/>
      <c r="AJ147" s="146"/>
      <c r="AK147" s="146"/>
      <c r="AL147" s="146"/>
      <c r="AM147" s="146"/>
      <c r="AN147" s="146"/>
      <c r="AO147" s="146"/>
      <c r="AP147" s="155"/>
      <c r="AQ147" s="154">
        <f t="shared" si="41"/>
        <v>0</v>
      </c>
      <c r="AR147" s="148"/>
      <c r="AS147" s="148"/>
      <c r="AT147" s="148"/>
      <c r="AU147" s="148"/>
      <c r="AV147" s="153">
        <f t="shared" si="37"/>
        <v>0</v>
      </c>
      <c r="AW147" s="145"/>
      <c r="AX147" s="145"/>
      <c r="AY147" s="145"/>
      <c r="AZ147" s="145"/>
      <c r="BA147" s="154">
        <f t="shared" si="38"/>
        <v>0</v>
      </c>
      <c r="BB147" s="148"/>
      <c r="BC147" s="148"/>
      <c r="BD147" s="148"/>
      <c r="BE147" s="148"/>
      <c r="BF147" s="154">
        <f t="shared" si="39"/>
        <v>0</v>
      </c>
      <c r="BG147" s="148"/>
      <c r="BH147" s="148"/>
      <c r="BI147" s="148"/>
      <c r="BJ147" s="148"/>
    </row>
    <row r="148" spans="1:62" ht="78.75">
      <c r="A148" s="169" t="s">
        <v>205</v>
      </c>
      <c r="B148" s="10">
        <v>7700</v>
      </c>
      <c r="C148" s="99" t="s">
        <v>234</v>
      </c>
      <c r="D148" s="92" t="s">
        <v>234</v>
      </c>
      <c r="E148" s="92" t="s">
        <v>234</v>
      </c>
      <c r="F148" s="92" t="s">
        <v>234</v>
      </c>
      <c r="G148" s="92" t="s">
        <v>234</v>
      </c>
      <c r="H148" s="92" t="s">
        <v>234</v>
      </c>
      <c r="I148" s="92" t="s">
        <v>234</v>
      </c>
      <c r="J148" s="92" t="s">
        <v>234</v>
      </c>
      <c r="K148" s="92" t="s">
        <v>234</v>
      </c>
      <c r="L148" s="92" t="s">
        <v>234</v>
      </c>
      <c r="M148" s="92" t="s">
        <v>234</v>
      </c>
      <c r="N148" s="92" t="s">
        <v>234</v>
      </c>
      <c r="O148" s="92" t="s">
        <v>234</v>
      </c>
      <c r="P148" s="92" t="s">
        <v>234</v>
      </c>
      <c r="Q148" s="93" t="s">
        <v>234</v>
      </c>
      <c r="R148" s="93" t="s">
        <v>234</v>
      </c>
      <c r="S148" s="93" t="s">
        <v>234</v>
      </c>
      <c r="T148" s="93" t="s">
        <v>234</v>
      </c>
      <c r="U148" s="93" t="s">
        <v>234</v>
      </c>
      <c r="V148" s="93" t="s">
        <v>234</v>
      </c>
      <c r="W148" s="93" t="s">
        <v>234</v>
      </c>
      <c r="X148" s="92" t="s">
        <v>234</v>
      </c>
      <c r="Y148" s="92" t="s">
        <v>234</v>
      </c>
      <c r="Z148" s="92" t="s">
        <v>234</v>
      </c>
      <c r="AA148" s="92" t="s">
        <v>234</v>
      </c>
      <c r="AB148" s="92" t="s">
        <v>234</v>
      </c>
      <c r="AC148" s="8" t="s">
        <v>234</v>
      </c>
      <c r="AD148" s="8" t="s">
        <v>234</v>
      </c>
      <c r="AE148" s="8"/>
      <c r="AF148" s="8"/>
      <c r="AG148" s="148">
        <f t="shared" ref="AG148:AU148" si="45">AG149+AG150</f>
        <v>137.4</v>
      </c>
      <c r="AH148" s="155">
        <f t="shared" si="33"/>
        <v>137.4</v>
      </c>
      <c r="AI148" s="148">
        <f t="shared" si="45"/>
        <v>0</v>
      </c>
      <c r="AJ148" s="148"/>
      <c r="AK148" s="148">
        <f t="shared" si="45"/>
        <v>0</v>
      </c>
      <c r="AL148" s="148"/>
      <c r="AM148" s="148">
        <f t="shared" si="45"/>
        <v>0</v>
      </c>
      <c r="AN148" s="148"/>
      <c r="AO148" s="148">
        <f t="shared" si="45"/>
        <v>137.4</v>
      </c>
      <c r="AP148" s="148">
        <f t="shared" si="45"/>
        <v>137.4</v>
      </c>
      <c r="AQ148" s="148">
        <f t="shared" si="45"/>
        <v>145.6</v>
      </c>
      <c r="AR148" s="148">
        <f t="shared" si="45"/>
        <v>0</v>
      </c>
      <c r="AS148" s="148">
        <f t="shared" si="45"/>
        <v>0</v>
      </c>
      <c r="AT148" s="148">
        <f t="shared" si="45"/>
        <v>0</v>
      </c>
      <c r="AU148" s="148">
        <f t="shared" si="45"/>
        <v>145.6</v>
      </c>
      <c r="AV148" s="145">
        <f t="shared" ref="AV148:BE148" si="46">AV149+AV150</f>
        <v>145.6</v>
      </c>
      <c r="AW148" s="145">
        <f t="shared" si="46"/>
        <v>0</v>
      </c>
      <c r="AX148" s="145">
        <f t="shared" si="46"/>
        <v>0</v>
      </c>
      <c r="AY148" s="145">
        <f t="shared" si="46"/>
        <v>0</v>
      </c>
      <c r="AZ148" s="145">
        <f t="shared" si="46"/>
        <v>145.6</v>
      </c>
      <c r="BA148" s="148">
        <f t="shared" si="46"/>
        <v>145.6</v>
      </c>
      <c r="BB148" s="148">
        <f t="shared" si="46"/>
        <v>0</v>
      </c>
      <c r="BC148" s="148">
        <f t="shared" si="46"/>
        <v>0</v>
      </c>
      <c r="BD148" s="148">
        <f t="shared" si="46"/>
        <v>0</v>
      </c>
      <c r="BE148" s="148">
        <f t="shared" si="46"/>
        <v>145.6</v>
      </c>
      <c r="BF148" s="148">
        <f>BF149+BF150</f>
        <v>145.6</v>
      </c>
      <c r="BG148" s="148">
        <f>BG149+BG150</f>
        <v>0</v>
      </c>
      <c r="BH148" s="148">
        <f>BH149+BH150</f>
        <v>0</v>
      </c>
      <c r="BI148" s="148">
        <f>BI149+BI150</f>
        <v>0</v>
      </c>
      <c r="BJ148" s="148">
        <f>BJ149+BJ150</f>
        <v>145.6</v>
      </c>
    </row>
    <row r="149" spans="1:62" ht="24">
      <c r="A149" s="111" t="s">
        <v>498</v>
      </c>
      <c r="B149" s="14">
        <v>7701</v>
      </c>
      <c r="C149" s="99" t="s">
        <v>234</v>
      </c>
      <c r="D149" s="92" t="s">
        <v>234</v>
      </c>
      <c r="E149" s="92" t="s">
        <v>234</v>
      </c>
      <c r="F149" s="92" t="s">
        <v>234</v>
      </c>
      <c r="G149" s="92" t="s">
        <v>234</v>
      </c>
      <c r="H149" s="92" t="s">
        <v>234</v>
      </c>
      <c r="I149" s="92" t="s">
        <v>234</v>
      </c>
      <c r="J149" s="92" t="s">
        <v>234</v>
      </c>
      <c r="K149" s="92" t="s">
        <v>234</v>
      </c>
      <c r="L149" s="92" t="s">
        <v>234</v>
      </c>
      <c r="M149" s="92" t="s">
        <v>234</v>
      </c>
      <c r="N149" s="92" t="s">
        <v>234</v>
      </c>
      <c r="O149" s="92" t="s">
        <v>234</v>
      </c>
      <c r="P149" s="92" t="s">
        <v>234</v>
      </c>
      <c r="Q149" s="93" t="s">
        <v>234</v>
      </c>
      <c r="R149" s="93" t="s">
        <v>234</v>
      </c>
      <c r="S149" s="93" t="s">
        <v>234</v>
      </c>
      <c r="T149" s="93" t="s">
        <v>234</v>
      </c>
      <c r="U149" s="93" t="s">
        <v>234</v>
      </c>
      <c r="V149" s="93" t="s">
        <v>234</v>
      </c>
      <c r="W149" s="93" t="s">
        <v>234</v>
      </c>
      <c r="X149" s="92" t="s">
        <v>234</v>
      </c>
      <c r="Y149" s="92" t="s">
        <v>234</v>
      </c>
      <c r="Z149" s="92" t="s">
        <v>234</v>
      </c>
      <c r="AA149" s="92" t="s">
        <v>234</v>
      </c>
      <c r="AB149" s="92" t="s">
        <v>234</v>
      </c>
      <c r="AC149" s="8" t="s">
        <v>234</v>
      </c>
      <c r="AD149" s="8" t="s">
        <v>234</v>
      </c>
      <c r="AE149" s="8"/>
      <c r="AF149" s="8"/>
      <c r="AG149" s="155">
        <f>AI149+AK149+AM149+AO149</f>
        <v>0</v>
      </c>
      <c r="AH149" s="155">
        <f t="shared" si="33"/>
        <v>0</v>
      </c>
      <c r="AI149" s="146"/>
      <c r="AJ149" s="146"/>
      <c r="AK149" s="146"/>
      <c r="AL149" s="146"/>
      <c r="AM149" s="146"/>
      <c r="AN149" s="146"/>
      <c r="AO149" s="146"/>
      <c r="AP149" s="155"/>
      <c r="AQ149" s="154">
        <f t="shared" si="41"/>
        <v>0</v>
      </c>
      <c r="AR149" s="148"/>
      <c r="AS149" s="148"/>
      <c r="AT149" s="148"/>
      <c r="AU149" s="148"/>
      <c r="AV149" s="153">
        <f>AW149+AX149+AY149+AZ149</f>
        <v>0</v>
      </c>
      <c r="AW149" s="145"/>
      <c r="AX149" s="145"/>
      <c r="AY149" s="145"/>
      <c r="AZ149" s="145"/>
      <c r="BA149" s="154">
        <f>BB149+BC149+BD149+BE149</f>
        <v>0</v>
      </c>
      <c r="BB149" s="148"/>
      <c r="BC149" s="148"/>
      <c r="BD149" s="148"/>
      <c r="BE149" s="148"/>
      <c r="BF149" s="154">
        <f>BG149+BH149+BI149+BJ149</f>
        <v>0</v>
      </c>
      <c r="BG149" s="148"/>
      <c r="BH149" s="148"/>
      <c r="BI149" s="148"/>
      <c r="BJ149" s="148"/>
    </row>
    <row r="150" spans="1:62" ht="22.5" customHeight="1">
      <c r="A150" s="111" t="s">
        <v>219</v>
      </c>
      <c r="B150" s="14">
        <v>7800</v>
      </c>
      <c r="C150" s="99" t="s">
        <v>234</v>
      </c>
      <c r="D150" s="94" t="s">
        <v>234</v>
      </c>
      <c r="E150" s="92" t="s">
        <v>234</v>
      </c>
      <c r="F150" s="92" t="s">
        <v>234</v>
      </c>
      <c r="G150" s="92" t="s">
        <v>234</v>
      </c>
      <c r="H150" s="92" t="s">
        <v>234</v>
      </c>
      <c r="I150" s="92" t="s">
        <v>234</v>
      </c>
      <c r="J150" s="92" t="s">
        <v>234</v>
      </c>
      <c r="K150" s="92" t="s">
        <v>234</v>
      </c>
      <c r="L150" s="92" t="s">
        <v>234</v>
      </c>
      <c r="M150" s="92" t="s">
        <v>234</v>
      </c>
      <c r="N150" s="92" t="s">
        <v>234</v>
      </c>
      <c r="O150" s="92" t="s">
        <v>234</v>
      </c>
      <c r="P150" s="92" t="s">
        <v>234</v>
      </c>
      <c r="Q150" s="93" t="s">
        <v>234</v>
      </c>
      <c r="R150" s="93" t="s">
        <v>234</v>
      </c>
      <c r="S150" s="93" t="s">
        <v>234</v>
      </c>
      <c r="T150" s="93" t="s">
        <v>234</v>
      </c>
      <c r="U150" s="93" t="s">
        <v>234</v>
      </c>
      <c r="V150" s="93" t="s">
        <v>234</v>
      </c>
      <c r="W150" s="93" t="s">
        <v>234</v>
      </c>
      <c r="X150" s="92" t="s">
        <v>234</v>
      </c>
      <c r="Y150" s="92" t="s">
        <v>234</v>
      </c>
      <c r="Z150" s="92" t="s">
        <v>234</v>
      </c>
      <c r="AA150" s="92" t="s">
        <v>234</v>
      </c>
      <c r="AB150" s="92" t="s">
        <v>234</v>
      </c>
      <c r="AC150" s="8" t="s">
        <v>234</v>
      </c>
      <c r="AD150" s="8" t="s">
        <v>234</v>
      </c>
      <c r="AE150" s="8"/>
      <c r="AF150" s="8"/>
      <c r="AG150" s="148">
        <f t="shared" ref="AG150:AU150" si="47">AG151+AG155+AG154</f>
        <v>137.4</v>
      </c>
      <c r="AH150" s="155">
        <f t="shared" si="33"/>
        <v>137.4</v>
      </c>
      <c r="AI150" s="148">
        <f t="shared" si="47"/>
        <v>0</v>
      </c>
      <c r="AJ150" s="148"/>
      <c r="AK150" s="148">
        <f t="shared" si="47"/>
        <v>0</v>
      </c>
      <c r="AL150" s="148"/>
      <c r="AM150" s="148">
        <f t="shared" si="47"/>
        <v>0</v>
      </c>
      <c r="AN150" s="148"/>
      <c r="AO150" s="148">
        <f t="shared" si="47"/>
        <v>137.4</v>
      </c>
      <c r="AP150" s="148">
        <f t="shared" si="47"/>
        <v>137.4</v>
      </c>
      <c r="AQ150" s="148">
        <f t="shared" si="47"/>
        <v>145.6</v>
      </c>
      <c r="AR150" s="148">
        <f t="shared" si="47"/>
        <v>0</v>
      </c>
      <c r="AS150" s="148">
        <f t="shared" si="47"/>
        <v>0</v>
      </c>
      <c r="AT150" s="148">
        <f t="shared" si="47"/>
        <v>0</v>
      </c>
      <c r="AU150" s="148">
        <f t="shared" si="47"/>
        <v>145.6</v>
      </c>
      <c r="AV150" s="145">
        <f t="shared" ref="AV150:BE150" si="48">AV151+AV155+AV154</f>
        <v>145.6</v>
      </c>
      <c r="AW150" s="145">
        <f t="shared" si="48"/>
        <v>0</v>
      </c>
      <c r="AX150" s="145">
        <f t="shared" si="48"/>
        <v>0</v>
      </c>
      <c r="AY150" s="145">
        <f t="shared" si="48"/>
        <v>0</v>
      </c>
      <c r="AZ150" s="145">
        <f t="shared" si="48"/>
        <v>145.6</v>
      </c>
      <c r="BA150" s="148">
        <f t="shared" si="48"/>
        <v>145.6</v>
      </c>
      <c r="BB150" s="148">
        <f t="shared" si="48"/>
        <v>0</v>
      </c>
      <c r="BC150" s="148">
        <f t="shared" si="48"/>
        <v>0</v>
      </c>
      <c r="BD150" s="148">
        <f t="shared" si="48"/>
        <v>0</v>
      </c>
      <c r="BE150" s="148">
        <f t="shared" si="48"/>
        <v>145.6</v>
      </c>
      <c r="BF150" s="148">
        <f>BF151+BF155+BF154</f>
        <v>145.6</v>
      </c>
      <c r="BG150" s="148">
        <f>BG151+BG155+BG154</f>
        <v>0</v>
      </c>
      <c r="BH150" s="148">
        <f>BH151+BH155+BH154</f>
        <v>0</v>
      </c>
      <c r="BI150" s="148">
        <f>BI151+BI155+BI154</f>
        <v>0</v>
      </c>
      <c r="BJ150" s="148">
        <f>BJ151+BJ155+BJ154</f>
        <v>145.6</v>
      </c>
    </row>
    <row r="151" spans="1:62" ht="67.5" hidden="1">
      <c r="A151" s="169" t="s">
        <v>493</v>
      </c>
      <c r="B151" s="14">
        <v>7801</v>
      </c>
      <c r="C151" s="92" t="s">
        <v>234</v>
      </c>
      <c r="D151" s="94" t="s">
        <v>234</v>
      </c>
      <c r="E151" s="92" t="s">
        <v>234</v>
      </c>
      <c r="F151" s="92" t="s">
        <v>234</v>
      </c>
      <c r="G151" s="92" t="s">
        <v>234</v>
      </c>
      <c r="H151" s="92" t="s">
        <v>234</v>
      </c>
      <c r="I151" s="92" t="s">
        <v>234</v>
      </c>
      <c r="J151" s="92" t="s">
        <v>234</v>
      </c>
      <c r="K151" s="92" t="s">
        <v>234</v>
      </c>
      <c r="L151" s="92" t="s">
        <v>234</v>
      </c>
      <c r="M151" s="92" t="s">
        <v>234</v>
      </c>
      <c r="N151" s="92" t="s">
        <v>234</v>
      </c>
      <c r="O151" s="92" t="s">
        <v>234</v>
      </c>
      <c r="P151" s="92" t="s">
        <v>234</v>
      </c>
      <c r="Q151" s="93" t="s">
        <v>234</v>
      </c>
      <c r="R151" s="93" t="s">
        <v>234</v>
      </c>
      <c r="S151" s="93" t="s">
        <v>234</v>
      </c>
      <c r="T151" s="93" t="s">
        <v>234</v>
      </c>
      <c r="U151" s="93" t="s">
        <v>234</v>
      </c>
      <c r="V151" s="93" t="s">
        <v>234</v>
      </c>
      <c r="W151" s="93" t="s">
        <v>234</v>
      </c>
      <c r="X151" s="92" t="s">
        <v>234</v>
      </c>
      <c r="Y151" s="92" t="s">
        <v>234</v>
      </c>
      <c r="Z151" s="92" t="s">
        <v>234</v>
      </c>
      <c r="AA151" s="92" t="s">
        <v>234</v>
      </c>
      <c r="AB151" s="92" t="s">
        <v>234</v>
      </c>
      <c r="AC151" s="8" t="s">
        <v>234</v>
      </c>
      <c r="AD151" s="8" t="s">
        <v>234</v>
      </c>
      <c r="AE151" s="8"/>
      <c r="AF151" s="8"/>
      <c r="AG151" s="155">
        <f>AI151+AK151+AM151+AO151</f>
        <v>0</v>
      </c>
      <c r="AH151" s="155">
        <f t="shared" si="33"/>
        <v>0</v>
      </c>
      <c r="AI151" s="146">
        <f t="shared" ref="AI151:AU151" si="49">AI153</f>
        <v>0</v>
      </c>
      <c r="AJ151" s="146"/>
      <c r="AK151" s="146">
        <f t="shared" si="49"/>
        <v>0</v>
      </c>
      <c r="AL151" s="146"/>
      <c r="AM151" s="146">
        <f>AM153</f>
        <v>0</v>
      </c>
      <c r="AN151" s="146"/>
      <c r="AO151" s="146">
        <f>AO153</f>
        <v>0</v>
      </c>
      <c r="AP151" s="155"/>
      <c r="AQ151" s="154">
        <f t="shared" si="41"/>
        <v>0</v>
      </c>
      <c r="AR151" s="148">
        <f t="shared" si="49"/>
        <v>0</v>
      </c>
      <c r="AS151" s="148">
        <f t="shared" si="49"/>
        <v>0</v>
      </c>
      <c r="AT151" s="148">
        <f t="shared" si="49"/>
        <v>0</v>
      </c>
      <c r="AU151" s="148">
        <f t="shared" si="49"/>
        <v>0</v>
      </c>
      <c r="AV151" s="153">
        <f>AW151+AX151+AY151+AZ151</f>
        <v>0</v>
      </c>
      <c r="AW151" s="145">
        <f>AW153</f>
        <v>0</v>
      </c>
      <c r="AX151" s="145">
        <f>AX153</f>
        <v>0</v>
      </c>
      <c r="AY151" s="145">
        <f>AY153</f>
        <v>0</v>
      </c>
      <c r="AZ151" s="145">
        <f>AZ153</f>
        <v>0</v>
      </c>
      <c r="BA151" s="154">
        <f>BB151+BC151+BD151+BE151</f>
        <v>0</v>
      </c>
      <c r="BB151" s="148">
        <f>BB153</f>
        <v>0</v>
      </c>
      <c r="BC151" s="148">
        <f>BC153</f>
        <v>0</v>
      </c>
      <c r="BD151" s="148">
        <f>BD153</f>
        <v>0</v>
      </c>
      <c r="BE151" s="148">
        <f>BE153</f>
        <v>0</v>
      </c>
      <c r="BF151" s="154">
        <f>BG151+BH151+BI151+BJ151</f>
        <v>0</v>
      </c>
      <c r="BG151" s="148">
        <f>BG153</f>
        <v>0</v>
      </c>
      <c r="BH151" s="148">
        <f>BH153</f>
        <v>0</v>
      </c>
      <c r="BI151" s="148">
        <f>BI153</f>
        <v>0</v>
      </c>
      <c r="BJ151" s="148">
        <f>BJ153</f>
        <v>0</v>
      </c>
    </row>
    <row r="152" spans="1:62" hidden="1">
      <c r="A152" s="112" t="s">
        <v>415</v>
      </c>
      <c r="B152" s="15"/>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16"/>
      <c r="AD152" s="16"/>
      <c r="AE152" s="16"/>
      <c r="AF152" s="16"/>
      <c r="AG152" s="155"/>
      <c r="AH152" s="155">
        <f t="shared" si="33"/>
        <v>0</v>
      </c>
      <c r="AI152" s="152"/>
      <c r="AJ152" s="152"/>
      <c r="AK152" s="152"/>
      <c r="AL152" s="152"/>
      <c r="AM152" s="152"/>
      <c r="AN152" s="152"/>
      <c r="AO152" s="152"/>
      <c r="AP152" s="158"/>
      <c r="AQ152" s="154"/>
      <c r="AR152" s="151"/>
      <c r="AS152" s="151"/>
      <c r="AT152" s="151"/>
      <c r="AU152" s="151"/>
      <c r="AV152" s="153"/>
      <c r="AW152" s="658"/>
      <c r="AX152" s="658"/>
      <c r="AY152" s="658"/>
      <c r="AZ152" s="658"/>
      <c r="BA152" s="154"/>
      <c r="BB152" s="151"/>
      <c r="BC152" s="151"/>
      <c r="BD152" s="151"/>
      <c r="BE152" s="151"/>
      <c r="BF152" s="154"/>
      <c r="BG152" s="151"/>
      <c r="BH152" s="151"/>
      <c r="BI152" s="151"/>
      <c r="BJ152" s="151"/>
    </row>
    <row r="153" spans="1:62" ht="69.75" customHeight="1">
      <c r="A153" s="1016" t="s">
        <v>409</v>
      </c>
      <c r="B153" s="900">
        <v>7803</v>
      </c>
      <c r="C153" s="696" t="s">
        <v>452</v>
      </c>
      <c r="D153" s="57" t="s">
        <v>237</v>
      </c>
      <c r="E153" s="57" t="s">
        <v>453</v>
      </c>
      <c r="F153" s="58"/>
      <c r="G153" s="58"/>
      <c r="H153" s="58"/>
      <c r="I153" s="58"/>
      <c r="J153" s="58"/>
      <c r="K153" s="58"/>
      <c r="L153" s="58"/>
      <c r="M153" s="63" t="s">
        <v>451</v>
      </c>
      <c r="N153" s="59" t="s">
        <v>284</v>
      </c>
      <c r="O153" s="66" t="s">
        <v>373</v>
      </c>
      <c r="P153" s="58">
        <v>9</v>
      </c>
      <c r="Q153" s="58"/>
      <c r="R153" s="58"/>
      <c r="S153" s="58"/>
      <c r="T153" s="58"/>
      <c r="U153" s="58"/>
      <c r="V153" s="58"/>
      <c r="W153" s="387" t="s">
        <v>172</v>
      </c>
      <c r="X153" s="292" t="s">
        <v>173</v>
      </c>
      <c r="Y153" s="294" t="s">
        <v>174</v>
      </c>
      <c r="Z153" s="58"/>
      <c r="AA153" s="58"/>
      <c r="AB153" s="58"/>
      <c r="AC153" s="18"/>
      <c r="AD153" s="18" t="s">
        <v>486</v>
      </c>
      <c r="AE153" s="18" t="s">
        <v>264</v>
      </c>
      <c r="AF153" s="18" t="s">
        <v>276</v>
      </c>
      <c r="AG153" s="155">
        <f>AI153+AK153+AM153+AO153</f>
        <v>0</v>
      </c>
      <c r="AH153" s="155">
        <f t="shared" si="33"/>
        <v>0</v>
      </c>
      <c r="AI153" s="155"/>
      <c r="AJ153" s="155"/>
      <c r="AK153" s="155"/>
      <c r="AL153" s="155"/>
      <c r="AM153" s="155">
        <v>0</v>
      </c>
      <c r="AN153" s="155"/>
      <c r="AO153" s="155"/>
      <c r="AP153" s="155"/>
      <c r="AQ153" s="154">
        <f t="shared" si="41"/>
        <v>0</v>
      </c>
      <c r="AR153" s="154"/>
      <c r="AS153" s="154"/>
      <c r="AT153" s="154">
        <v>0</v>
      </c>
      <c r="AU153" s="154"/>
      <c r="AV153" s="153">
        <f t="shared" ref="AV153:AV158" si="50">AW153+AX153+AY153+AZ153</f>
        <v>0</v>
      </c>
      <c r="AW153" s="153"/>
      <c r="AX153" s="153"/>
      <c r="AY153" s="153">
        <v>0</v>
      </c>
      <c r="AZ153" s="153"/>
      <c r="BA153" s="154">
        <f t="shared" ref="BA153:BA158" si="51">BB153+BC153+BD153+BE153</f>
        <v>0</v>
      </c>
      <c r="BB153" s="154"/>
      <c r="BC153" s="154"/>
      <c r="BD153" s="154">
        <v>0</v>
      </c>
      <c r="BE153" s="154"/>
      <c r="BF153" s="154">
        <f t="shared" ref="BF153:BF158" si="52">BG153+BH153+BI153+BJ153</f>
        <v>0</v>
      </c>
      <c r="BG153" s="154"/>
      <c r="BH153" s="154"/>
      <c r="BI153" s="154">
        <v>0</v>
      </c>
      <c r="BJ153" s="154"/>
    </row>
    <row r="154" spans="1:62" ht="25.5" customHeight="1">
      <c r="A154" s="1017"/>
      <c r="B154" s="900"/>
      <c r="C154" s="697"/>
      <c r="D154" s="12"/>
      <c r="E154" s="12"/>
      <c r="F154" s="12"/>
      <c r="G154" s="12"/>
      <c r="H154" s="12"/>
      <c r="I154" s="12"/>
      <c r="J154" s="12"/>
      <c r="K154" s="12"/>
      <c r="L154" s="12"/>
      <c r="M154" s="12"/>
      <c r="N154" s="12"/>
      <c r="O154" s="12"/>
      <c r="P154" s="12"/>
      <c r="Q154" s="12"/>
      <c r="R154" s="12"/>
      <c r="S154" s="12"/>
      <c r="T154" s="12"/>
      <c r="U154" s="12"/>
      <c r="V154" s="12"/>
      <c r="W154" s="387"/>
      <c r="X154" s="292"/>
      <c r="Y154" s="294"/>
      <c r="Z154" s="12"/>
      <c r="AA154" s="12"/>
      <c r="AB154" s="12"/>
      <c r="AC154" s="12"/>
      <c r="AD154" s="18" t="s">
        <v>486</v>
      </c>
      <c r="AE154" s="18" t="s">
        <v>17</v>
      </c>
      <c r="AF154" s="18" t="s">
        <v>276</v>
      </c>
      <c r="AG154" s="155">
        <f>AI154+AK154+AM154+AO154</f>
        <v>137.4</v>
      </c>
      <c r="AH154" s="155">
        <f t="shared" si="33"/>
        <v>137.4</v>
      </c>
      <c r="AI154" s="146"/>
      <c r="AJ154" s="146"/>
      <c r="AK154" s="146"/>
      <c r="AL154" s="146"/>
      <c r="AM154" s="146"/>
      <c r="AN154" s="146"/>
      <c r="AO154" s="146">
        <v>137.4</v>
      </c>
      <c r="AP154" s="155">
        <v>137.4</v>
      </c>
      <c r="AQ154" s="154">
        <f t="shared" si="41"/>
        <v>145.6</v>
      </c>
      <c r="AR154" s="148"/>
      <c r="AS154" s="148"/>
      <c r="AT154" s="148"/>
      <c r="AU154" s="148">
        <v>145.6</v>
      </c>
      <c r="AV154" s="153">
        <f t="shared" si="50"/>
        <v>145.6</v>
      </c>
      <c r="AW154" s="145"/>
      <c r="AX154" s="145"/>
      <c r="AY154" s="145"/>
      <c r="AZ154" s="145">
        <v>145.6</v>
      </c>
      <c r="BA154" s="154">
        <f t="shared" si="51"/>
        <v>145.6</v>
      </c>
      <c r="BB154" s="148"/>
      <c r="BC154" s="148"/>
      <c r="BD154" s="148"/>
      <c r="BE154" s="148">
        <v>145.6</v>
      </c>
      <c r="BF154" s="154">
        <f t="shared" si="52"/>
        <v>145.6</v>
      </c>
      <c r="BG154" s="148"/>
      <c r="BH154" s="148"/>
      <c r="BI154" s="148"/>
      <c r="BJ154" s="148">
        <v>145.6</v>
      </c>
    </row>
    <row r="155" spans="1:62" ht="33.75">
      <c r="A155" s="169" t="s">
        <v>220</v>
      </c>
      <c r="B155" s="14">
        <v>7900</v>
      </c>
      <c r="C155" s="8" t="s">
        <v>234</v>
      </c>
      <c r="D155" s="25" t="s">
        <v>234</v>
      </c>
      <c r="E155" s="8" t="s">
        <v>234</v>
      </c>
      <c r="F155" s="8" t="s">
        <v>234</v>
      </c>
      <c r="G155" s="8" t="s">
        <v>234</v>
      </c>
      <c r="H155" s="8" t="s">
        <v>234</v>
      </c>
      <c r="I155" s="8" t="s">
        <v>234</v>
      </c>
      <c r="J155" s="8" t="s">
        <v>234</v>
      </c>
      <c r="K155" s="8" t="s">
        <v>234</v>
      </c>
      <c r="L155" s="8" t="s">
        <v>234</v>
      </c>
      <c r="M155" s="8" t="s">
        <v>234</v>
      </c>
      <c r="N155" s="8" t="s">
        <v>234</v>
      </c>
      <c r="O155" s="8" t="s">
        <v>234</v>
      </c>
      <c r="P155" s="8" t="s">
        <v>234</v>
      </c>
      <c r="Q155" s="11" t="s">
        <v>234</v>
      </c>
      <c r="R155" s="11" t="s">
        <v>234</v>
      </c>
      <c r="S155" s="11" t="s">
        <v>234</v>
      </c>
      <c r="T155" s="11" t="s">
        <v>234</v>
      </c>
      <c r="U155" s="11" t="s">
        <v>234</v>
      </c>
      <c r="V155" s="11" t="s">
        <v>234</v>
      </c>
      <c r="W155" s="11" t="s">
        <v>234</v>
      </c>
      <c r="X155" s="8" t="s">
        <v>234</v>
      </c>
      <c r="Y155" s="8" t="s">
        <v>234</v>
      </c>
      <c r="Z155" s="8" t="s">
        <v>234</v>
      </c>
      <c r="AA155" s="8" t="s">
        <v>234</v>
      </c>
      <c r="AB155" s="8" t="s">
        <v>234</v>
      </c>
      <c r="AC155" s="8" t="s">
        <v>234</v>
      </c>
      <c r="AD155" s="8" t="s">
        <v>234</v>
      </c>
      <c r="AE155" s="8"/>
      <c r="AF155" s="8"/>
      <c r="AG155" s="155">
        <f>AI155+AK155+AM155+AO155</f>
        <v>0</v>
      </c>
      <c r="AH155" s="155"/>
      <c r="AI155" s="146"/>
      <c r="AJ155" s="146"/>
      <c r="AK155" s="146"/>
      <c r="AL155" s="146"/>
      <c r="AM155" s="146"/>
      <c r="AN155" s="146"/>
      <c r="AO155" s="146"/>
      <c r="AP155" s="155"/>
      <c r="AQ155" s="154">
        <f t="shared" si="41"/>
        <v>0</v>
      </c>
      <c r="AR155" s="148"/>
      <c r="AS155" s="148"/>
      <c r="AT155" s="148"/>
      <c r="AU155" s="148"/>
      <c r="AV155" s="153">
        <f t="shared" si="50"/>
        <v>0</v>
      </c>
      <c r="AW155" s="145"/>
      <c r="AX155" s="145"/>
      <c r="AY155" s="145"/>
      <c r="AZ155" s="145"/>
      <c r="BA155" s="154">
        <f t="shared" si="51"/>
        <v>0</v>
      </c>
      <c r="BB155" s="148"/>
      <c r="BC155" s="148"/>
      <c r="BD155" s="148"/>
      <c r="BE155" s="148"/>
      <c r="BF155" s="154">
        <f t="shared" si="52"/>
        <v>0</v>
      </c>
      <c r="BG155" s="148"/>
      <c r="BH155" s="148"/>
      <c r="BI155" s="148"/>
      <c r="BJ155" s="148"/>
    </row>
    <row r="156" spans="1:62" ht="0.75" customHeight="1">
      <c r="A156" s="112" t="s">
        <v>415</v>
      </c>
      <c r="B156" s="15">
        <v>7901</v>
      </c>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55">
        <f>AI156+AK156+AM156+AO156</f>
        <v>0</v>
      </c>
      <c r="AH156" s="158"/>
      <c r="AI156" s="152"/>
      <c r="AJ156" s="152"/>
      <c r="AK156" s="152"/>
      <c r="AL156" s="152"/>
      <c r="AM156" s="152"/>
      <c r="AN156" s="152"/>
      <c r="AO156" s="152"/>
      <c r="AP156" s="158"/>
      <c r="AQ156" s="154">
        <f t="shared" si="41"/>
        <v>0</v>
      </c>
      <c r="AR156" s="151"/>
      <c r="AS156" s="151"/>
      <c r="AT156" s="151"/>
      <c r="AU156" s="151"/>
      <c r="AV156" s="153">
        <f t="shared" si="50"/>
        <v>0</v>
      </c>
      <c r="AW156" s="658"/>
      <c r="AX156" s="658"/>
      <c r="AY156" s="658"/>
      <c r="AZ156" s="658"/>
      <c r="BA156" s="154">
        <f t="shared" si="51"/>
        <v>0</v>
      </c>
      <c r="BB156" s="151"/>
      <c r="BC156" s="151"/>
      <c r="BD156" s="151"/>
      <c r="BE156" s="151"/>
      <c r="BF156" s="154">
        <f t="shared" si="52"/>
        <v>0</v>
      </c>
      <c r="BG156" s="151"/>
      <c r="BH156" s="151"/>
      <c r="BI156" s="151"/>
      <c r="BJ156" s="151"/>
    </row>
    <row r="157" spans="1:62" ht="0.75" hidden="1" customHeight="1">
      <c r="A157" s="113" t="s">
        <v>416</v>
      </c>
      <c r="B157" s="17"/>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55">
        <f>AI157+AK157+AM157+AO157</f>
        <v>0</v>
      </c>
      <c r="AH157" s="155"/>
      <c r="AI157" s="155"/>
      <c r="AJ157" s="155"/>
      <c r="AK157" s="155"/>
      <c r="AL157" s="155"/>
      <c r="AM157" s="155"/>
      <c r="AN157" s="155"/>
      <c r="AO157" s="155"/>
      <c r="AP157" s="155"/>
      <c r="AQ157" s="154">
        <f t="shared" si="41"/>
        <v>0</v>
      </c>
      <c r="AR157" s="154"/>
      <c r="AS157" s="154"/>
      <c r="AT157" s="154"/>
      <c r="AU157" s="154"/>
      <c r="AV157" s="153">
        <f t="shared" si="50"/>
        <v>0</v>
      </c>
      <c r="AW157" s="153"/>
      <c r="AX157" s="153"/>
      <c r="AY157" s="153"/>
      <c r="AZ157" s="153"/>
      <c r="BA157" s="154">
        <f t="shared" si="51"/>
        <v>0</v>
      </c>
      <c r="BB157" s="154"/>
      <c r="BC157" s="154"/>
      <c r="BD157" s="154"/>
      <c r="BE157" s="154"/>
      <c r="BF157" s="154">
        <f t="shared" si="52"/>
        <v>0</v>
      </c>
      <c r="BG157" s="154"/>
      <c r="BH157" s="154"/>
      <c r="BI157" s="154"/>
      <c r="BJ157" s="154"/>
    </row>
    <row r="158" spans="1:62" ht="37.5" customHeight="1">
      <c r="A158" s="111" t="s">
        <v>323</v>
      </c>
      <c r="B158" s="29">
        <v>8000</v>
      </c>
      <c r="C158" s="16"/>
      <c r="D158" s="16"/>
      <c r="E158" s="16"/>
      <c r="F158" s="16"/>
      <c r="G158" s="16"/>
      <c r="H158" s="16"/>
      <c r="I158" s="16"/>
      <c r="J158" s="16"/>
      <c r="K158" s="16"/>
      <c r="L158" s="16"/>
      <c r="M158" s="16"/>
      <c r="N158" s="16"/>
      <c r="O158" s="16"/>
      <c r="P158" s="16"/>
      <c r="Q158" s="21"/>
      <c r="R158" s="21"/>
      <c r="S158" s="21"/>
      <c r="T158" s="21"/>
      <c r="U158" s="21"/>
      <c r="V158" s="21"/>
      <c r="W158" s="12"/>
      <c r="X158" s="16"/>
      <c r="Y158" s="16"/>
      <c r="Z158" s="16"/>
      <c r="AA158" s="16"/>
      <c r="AB158" s="16"/>
      <c r="AC158" s="16"/>
      <c r="AD158" s="450" t="s">
        <v>177</v>
      </c>
      <c r="AE158" s="450" t="s">
        <v>194</v>
      </c>
      <c r="AF158" s="450" t="s">
        <v>282</v>
      </c>
      <c r="AG158" s="155">
        <v>0</v>
      </c>
      <c r="AH158" s="158"/>
      <c r="AI158" s="152"/>
      <c r="AJ158" s="152"/>
      <c r="AK158" s="152"/>
      <c r="AL158" s="152"/>
      <c r="AM158" s="152"/>
      <c r="AN158" s="152"/>
      <c r="AO158" s="152">
        <v>0</v>
      </c>
      <c r="AP158" s="158"/>
      <c r="AQ158" s="154">
        <f t="shared" si="41"/>
        <v>0</v>
      </c>
      <c r="AR158" s="151"/>
      <c r="AS158" s="151"/>
      <c r="AT158" s="151"/>
      <c r="AU158" s="151">
        <v>0</v>
      </c>
      <c r="AV158" s="153">
        <f t="shared" si="50"/>
        <v>33.700000000000003</v>
      </c>
      <c r="AW158" s="658"/>
      <c r="AX158" s="658"/>
      <c r="AY158" s="658"/>
      <c r="AZ158" s="658">
        <v>33.700000000000003</v>
      </c>
      <c r="BA158" s="154">
        <f t="shared" si="51"/>
        <v>68.099999999999994</v>
      </c>
      <c r="BB158" s="151"/>
      <c r="BC158" s="151"/>
      <c r="BD158" s="151"/>
      <c r="BE158" s="151">
        <v>68.099999999999994</v>
      </c>
      <c r="BF158" s="154">
        <f t="shared" si="52"/>
        <v>68.099999999999994</v>
      </c>
      <c r="BG158" s="151"/>
      <c r="BH158" s="151"/>
      <c r="BI158" s="151"/>
      <c r="BJ158" s="151">
        <v>68.099999999999994</v>
      </c>
    </row>
    <row r="159" spans="1:62" ht="24.75" thickBot="1">
      <c r="A159" s="111" t="s">
        <v>221</v>
      </c>
      <c r="B159" s="187"/>
      <c r="C159" s="27" t="s">
        <v>234</v>
      </c>
      <c r="D159" s="27" t="s">
        <v>234</v>
      </c>
      <c r="E159" s="27" t="s">
        <v>234</v>
      </c>
      <c r="F159" s="27" t="s">
        <v>234</v>
      </c>
      <c r="G159" s="27" t="s">
        <v>234</v>
      </c>
      <c r="H159" s="27" t="s">
        <v>234</v>
      </c>
      <c r="I159" s="27" t="s">
        <v>234</v>
      </c>
      <c r="J159" s="27" t="s">
        <v>234</v>
      </c>
      <c r="K159" s="27" t="s">
        <v>234</v>
      </c>
      <c r="L159" s="27" t="s">
        <v>234</v>
      </c>
      <c r="M159" s="27" t="s">
        <v>234</v>
      </c>
      <c r="N159" s="27" t="s">
        <v>234</v>
      </c>
      <c r="O159" s="27" t="s">
        <v>234</v>
      </c>
      <c r="P159" s="27" t="s">
        <v>234</v>
      </c>
      <c r="Q159" s="28" t="s">
        <v>234</v>
      </c>
      <c r="R159" s="28" t="s">
        <v>234</v>
      </c>
      <c r="S159" s="28" t="s">
        <v>234</v>
      </c>
      <c r="T159" s="28" t="s">
        <v>234</v>
      </c>
      <c r="U159" s="28" t="s">
        <v>234</v>
      </c>
      <c r="V159" s="28" t="s">
        <v>234</v>
      </c>
      <c r="W159" s="28" t="s">
        <v>234</v>
      </c>
      <c r="X159" s="27" t="s">
        <v>234</v>
      </c>
      <c r="Y159" s="27" t="s">
        <v>234</v>
      </c>
      <c r="Z159" s="27" t="s">
        <v>234</v>
      </c>
      <c r="AA159" s="27" t="s">
        <v>234</v>
      </c>
      <c r="AB159" s="27" t="s">
        <v>234</v>
      </c>
      <c r="AC159" s="27" t="s">
        <v>234</v>
      </c>
      <c r="AD159" s="27" t="s">
        <v>234</v>
      </c>
      <c r="AE159" s="27"/>
      <c r="AF159" s="27"/>
      <c r="AG159" s="502">
        <f t="shared" ref="AG159:AU159" si="53">AG20</f>
        <v>8536.1999999999989</v>
      </c>
      <c r="AH159" s="502">
        <f t="shared" si="53"/>
        <v>7342.8999999999987</v>
      </c>
      <c r="AI159" s="164">
        <f t="shared" si="53"/>
        <v>2089.6999999999998</v>
      </c>
      <c r="AJ159" s="164">
        <f t="shared" si="53"/>
        <v>0</v>
      </c>
      <c r="AK159" s="164">
        <f t="shared" si="53"/>
        <v>3937</v>
      </c>
      <c r="AL159" s="164">
        <f t="shared" si="53"/>
        <v>3105.1</v>
      </c>
      <c r="AM159" s="164">
        <f t="shared" si="53"/>
        <v>0</v>
      </c>
      <c r="AN159" s="164"/>
      <c r="AO159" s="164">
        <f t="shared" si="53"/>
        <v>2509.5</v>
      </c>
      <c r="AP159" s="164">
        <f t="shared" si="53"/>
        <v>2148.1</v>
      </c>
      <c r="AQ159" s="599">
        <f t="shared" si="53"/>
        <v>2162.4</v>
      </c>
      <c r="AR159" s="167">
        <f t="shared" si="53"/>
        <v>103.6</v>
      </c>
      <c r="AS159" s="167">
        <f t="shared" si="53"/>
        <v>340</v>
      </c>
      <c r="AT159" s="167">
        <f t="shared" si="53"/>
        <v>0</v>
      </c>
      <c r="AU159" s="167">
        <f t="shared" si="53"/>
        <v>1718.8</v>
      </c>
      <c r="AV159" s="167">
        <f t="shared" ref="AV159:BE159" si="54">AV20</f>
        <v>1952.5</v>
      </c>
      <c r="AW159" s="167">
        <f t="shared" si="54"/>
        <v>105.7</v>
      </c>
      <c r="AX159" s="167">
        <f t="shared" si="54"/>
        <v>496.40000000000003</v>
      </c>
      <c r="AY159" s="167">
        <f t="shared" si="54"/>
        <v>0</v>
      </c>
      <c r="AZ159" s="167">
        <f t="shared" si="54"/>
        <v>1350.3999999999999</v>
      </c>
      <c r="BA159" s="167">
        <f t="shared" si="54"/>
        <v>1968.7999999999997</v>
      </c>
      <c r="BB159" s="167">
        <f t="shared" si="54"/>
        <v>110.60000000000001</v>
      </c>
      <c r="BC159" s="167">
        <f t="shared" si="54"/>
        <v>496.40000000000003</v>
      </c>
      <c r="BD159" s="167">
        <f t="shared" si="54"/>
        <v>0</v>
      </c>
      <c r="BE159" s="167">
        <f t="shared" si="54"/>
        <v>1361.8</v>
      </c>
      <c r="BF159" s="167">
        <f>BF20</f>
        <v>1968.7999999999997</v>
      </c>
      <c r="BG159" s="167">
        <f>BG20</f>
        <v>110.60000000000001</v>
      </c>
      <c r="BH159" s="167">
        <f>BH20</f>
        <v>496.40000000000003</v>
      </c>
      <c r="BI159" s="167">
        <f>BI20</f>
        <v>0</v>
      </c>
      <c r="BJ159" s="167">
        <f>BJ20</f>
        <v>1361.8</v>
      </c>
    </row>
    <row r="161" spans="1:52" s="46" customFormat="1" ht="16.5">
      <c r="A161" s="196"/>
      <c r="B161" s="42"/>
      <c r="C161" s="44"/>
      <c r="D161" s="43"/>
      <c r="E161" s="43"/>
      <c r="F161" s="43"/>
      <c r="G161" s="44"/>
      <c r="H161" s="43"/>
      <c r="I161" s="43"/>
      <c r="J161" s="43"/>
      <c r="K161" s="44"/>
      <c r="L161" s="44"/>
      <c r="M161" s="43"/>
      <c r="N161" s="43"/>
      <c r="O161" s="43"/>
      <c r="P161" s="43"/>
      <c r="Q161" s="44"/>
      <c r="R161" s="44"/>
      <c r="S161" s="44"/>
      <c r="T161" s="44"/>
      <c r="U161" s="44"/>
      <c r="V161" s="44"/>
      <c r="W161" s="411"/>
      <c r="X161" s="44"/>
      <c r="Y161" s="44"/>
      <c r="Z161" s="44"/>
      <c r="AA161" s="44"/>
      <c r="AB161" s="44"/>
      <c r="AC161" s="44"/>
      <c r="AD161" s="45"/>
      <c r="AF161" s="44"/>
      <c r="AG161" s="44"/>
      <c r="AH161" s="44"/>
      <c r="AI161" s="44"/>
      <c r="AJ161" s="44"/>
      <c r="AK161" s="44"/>
      <c r="AL161" s="44"/>
      <c r="AM161" s="44"/>
      <c r="AN161" s="44"/>
      <c r="AO161" s="44"/>
      <c r="AP161" s="44"/>
      <c r="AQ161" s="44"/>
      <c r="AR161" s="44"/>
      <c r="AS161" s="44"/>
      <c r="AT161" s="44"/>
      <c r="AU161" s="44"/>
      <c r="AV161" s="44"/>
      <c r="AW161" s="44"/>
      <c r="AX161" s="44"/>
      <c r="AY161" s="44"/>
      <c r="AZ161" s="44"/>
    </row>
    <row r="162" spans="1:52" ht="15.75" customHeight="1"/>
    <row r="163" spans="1:52" ht="7.5" customHeight="1"/>
    <row r="164" spans="1:52" s="35" customFormat="1">
      <c r="AI164" s="665"/>
      <c r="AJ164" s="665"/>
      <c r="AK164" s="665"/>
      <c r="AL164" s="665"/>
    </row>
    <row r="166" spans="1:52" s="34" customFormat="1"/>
  </sheetData>
  <mergeCells count="175">
    <mergeCell ref="BJ14:BJ18"/>
    <mergeCell ref="BA13:BE13"/>
    <mergeCell ref="BG14:BG18"/>
    <mergeCell ref="BD14:BD18"/>
    <mergeCell ref="A25:A29"/>
    <mergeCell ref="C25:C29"/>
    <mergeCell ref="B25:B29"/>
    <mergeCell ref="AY13:AY18"/>
    <mergeCell ref="BC14:BC18"/>
    <mergeCell ref="BB14:BB18"/>
    <mergeCell ref="AV12:AZ12"/>
    <mergeCell ref="AV13:AV18"/>
    <mergeCell ref="AW13:AW18"/>
    <mergeCell ref="AX13:AX18"/>
    <mergeCell ref="AZ13:AZ18"/>
    <mergeCell ref="BA14:BA18"/>
    <mergeCell ref="A49:A60"/>
    <mergeCell ref="A64:A71"/>
    <mergeCell ref="B49:B60"/>
    <mergeCell ref="B64:B71"/>
    <mergeCell ref="BH14:BH18"/>
    <mergeCell ref="BI14:BI18"/>
    <mergeCell ref="BE14:BE18"/>
    <mergeCell ref="BF14:BF18"/>
    <mergeCell ref="AC9:AC18"/>
    <mergeCell ref="Y25:Y29"/>
    <mergeCell ref="B33:B47"/>
    <mergeCell ref="N13:N18"/>
    <mergeCell ref="J13:J18"/>
    <mergeCell ref="Q13:Q18"/>
    <mergeCell ref="P13:P18"/>
    <mergeCell ref="B9:B18"/>
    <mergeCell ref="D13:D18"/>
    <mergeCell ref="I13:I18"/>
    <mergeCell ref="D25:D29"/>
    <mergeCell ref="F12:I12"/>
    <mergeCell ref="L13:L18"/>
    <mergeCell ref="C12:E12"/>
    <mergeCell ref="C13:C18"/>
    <mergeCell ref="S13:S18"/>
    <mergeCell ref="T13:T18"/>
    <mergeCell ref="H13:H18"/>
    <mergeCell ref="K13:K18"/>
    <mergeCell ref="E25:E29"/>
    <mergeCell ref="M25:M29"/>
    <mergeCell ref="G13:G18"/>
    <mergeCell ref="A153:A154"/>
    <mergeCell ref="B137:B139"/>
    <mergeCell ref="B153:B154"/>
    <mergeCell ref="C153:C154"/>
    <mergeCell ref="M137:M139"/>
    <mergeCell ref="A137:A139"/>
    <mergeCell ref="C137:C139"/>
    <mergeCell ref="AD9:AF12"/>
    <mergeCell ref="Z25:Z29"/>
    <mergeCell ref="AG9:BJ11"/>
    <mergeCell ref="AO14:AO18"/>
    <mergeCell ref="AN14:AN18"/>
    <mergeCell ref="AO13:AP13"/>
    <mergeCell ref="AF13:AF18"/>
    <mergeCell ref="AG13:AH13"/>
    <mergeCell ref="BF13:BJ13"/>
    <mergeCell ref="BA12:BJ12"/>
    <mergeCell ref="Y72:Y88"/>
    <mergeCell ref="M68:M71"/>
    <mergeCell ref="U13:U18"/>
    <mergeCell ref="R13:R18"/>
    <mergeCell ref="V13:V18"/>
    <mergeCell ref="M13:M18"/>
    <mergeCell ref="W25:W29"/>
    <mergeCell ref="Y13:Y18"/>
    <mergeCell ref="W13:W18"/>
    <mergeCell ref="X25:X29"/>
    <mergeCell ref="X64:X71"/>
    <mergeCell ref="W137:W139"/>
    <mergeCell ref="C103:C105"/>
    <mergeCell ref="M103:M116"/>
    <mergeCell ref="W103:W105"/>
    <mergeCell ref="W72:W88"/>
    <mergeCell ref="AA33:AA47"/>
    <mergeCell ref="Z33:Z47"/>
    <mergeCell ref="C93:C94"/>
    <mergeCell ref="C72:C88"/>
    <mergeCell ref="E72:E88"/>
    <mergeCell ref="D64:D71"/>
    <mergeCell ref="D49:D57"/>
    <mergeCell ref="E64:E71"/>
    <mergeCell ref="E49:E57"/>
    <mergeCell ref="Y64:Y71"/>
    <mergeCell ref="Y137:Y139"/>
    <mergeCell ref="X137:X139"/>
    <mergeCell ref="Y33:Y47"/>
    <mergeCell ref="C64:C71"/>
    <mergeCell ref="C49:C57"/>
    <mergeCell ref="E103:E110"/>
    <mergeCell ref="Y103:Y108"/>
    <mergeCell ref="W93:W94"/>
    <mergeCell ref="F97:F98"/>
    <mergeCell ref="E137:E139"/>
    <mergeCell ref="B106:B110"/>
    <mergeCell ref="A106:A110"/>
    <mergeCell ref="B72:B84"/>
    <mergeCell ref="A111:A116"/>
    <mergeCell ref="B111:B116"/>
    <mergeCell ref="A103:A105"/>
    <mergeCell ref="B103:B105"/>
    <mergeCell ref="A93:A94"/>
    <mergeCell ref="A72:A88"/>
    <mergeCell ref="A33:A47"/>
    <mergeCell ref="B30:B32"/>
    <mergeCell ref="W33:W47"/>
    <mergeCell ref="W30:W32"/>
    <mergeCell ref="E30:E32"/>
    <mergeCell ref="E33:E47"/>
    <mergeCell ref="D33:D47"/>
    <mergeCell ref="C33:C47"/>
    <mergeCell ref="A30:A32"/>
    <mergeCell ref="C30:C32"/>
    <mergeCell ref="AT13:AT18"/>
    <mergeCell ref="AI13:AJ13"/>
    <mergeCell ref="AM14:AM18"/>
    <mergeCell ref="AG14:AG18"/>
    <mergeCell ref="AH14:AH18"/>
    <mergeCell ref="AS13:AS18"/>
    <mergeCell ref="AR13:AR18"/>
    <mergeCell ref="AQ12:AU12"/>
    <mergeCell ref="AB49:AB57"/>
    <mergeCell ref="M49:M57"/>
    <mergeCell ref="X33:X47"/>
    <mergeCell ref="X49:X57"/>
    <mergeCell ref="W49:W57"/>
    <mergeCell ref="AB33:AB47"/>
    <mergeCell ref="Y49:Y57"/>
    <mergeCell ref="Y30:Y32"/>
    <mergeCell ref="M33:M47"/>
    <mergeCell ref="E13:E18"/>
    <mergeCell ref="X13:X18"/>
    <mergeCell ref="A3:AU4"/>
    <mergeCell ref="A5:AK5"/>
    <mergeCell ref="M12:P12"/>
    <mergeCell ref="Q12:S12"/>
    <mergeCell ref="A9:A18"/>
    <mergeCell ref="J12:L12"/>
    <mergeCell ref="F13:F18"/>
    <mergeCell ref="C9:AB10"/>
    <mergeCell ref="AM13:AN13"/>
    <mergeCell ref="AJ14:AJ18"/>
    <mergeCell ref="AK14:AK18"/>
    <mergeCell ref="W11:AB11"/>
    <mergeCell ref="Z13:Z18"/>
    <mergeCell ref="T12:V12"/>
    <mergeCell ref="C11:V11"/>
    <mergeCell ref="W12:Y12"/>
    <mergeCell ref="AG12:AO12"/>
    <mergeCell ref="Z12:AB12"/>
    <mergeCell ref="M84:M88"/>
    <mergeCell ref="M76:M83"/>
    <mergeCell ref="O13:O18"/>
    <mergeCell ref="W64:W71"/>
    <mergeCell ref="AU13:AU18"/>
    <mergeCell ref="AA13:AA18"/>
    <mergeCell ref="AQ13:AQ18"/>
    <mergeCell ref="AP14:AP18"/>
    <mergeCell ref="AK13:AL13"/>
    <mergeCell ref="AE13:AE18"/>
    <mergeCell ref="AD13:AD18"/>
    <mergeCell ref="AL14:AL18"/>
    <mergeCell ref="Z137:Z139"/>
    <mergeCell ref="Z103:Z116"/>
    <mergeCell ref="Z72:Z88"/>
    <mergeCell ref="AB103:AB108"/>
    <mergeCell ref="AB137:AB139"/>
    <mergeCell ref="AB13:AB18"/>
    <mergeCell ref="Z49:Z57"/>
    <mergeCell ref="AI14:AI18"/>
  </mergeCells>
  <phoneticPr fontId="0" type="noConversion"/>
  <pageMargins left="0.75" right="0.28000000000000003" top="0.49" bottom="0.51" header="0.5" footer="0.5"/>
  <pageSetup paperSize="9" scale="44" orientation="landscape" r:id="rId1"/>
  <headerFooter alignWithMargins="0"/>
</worksheet>
</file>

<file path=xl/worksheets/sheet7.xml><?xml version="1.0" encoding="utf-8"?>
<worksheet xmlns="http://schemas.openxmlformats.org/spreadsheetml/2006/main" xmlns:r="http://schemas.openxmlformats.org/officeDocument/2006/relationships">
  <dimension ref="A3:BJ175"/>
  <sheetViews>
    <sheetView view="pageBreakPreview" topLeftCell="B160" zoomScaleNormal="75" zoomScaleSheetLayoutView="100" workbookViewId="0">
      <selection activeCell="W180" sqref="W179:W180"/>
    </sheetView>
  </sheetViews>
  <sheetFormatPr defaultRowHeight="12.75"/>
  <cols>
    <col min="1" max="1" width="40.7109375" style="2" customWidth="1"/>
    <col min="2" max="2" width="5.85546875" style="2" customWidth="1"/>
    <col min="3" max="3" width="14.42578125" style="2" customWidth="1"/>
    <col min="4" max="4" width="3.85546875" style="2" customWidth="1"/>
    <col min="5" max="5" width="5.42578125" style="2" customWidth="1"/>
    <col min="6" max="6" width="10" style="2" hidden="1" customWidth="1"/>
    <col min="7" max="7" width="9.140625" style="2" hidden="1" customWidth="1"/>
    <col min="8" max="8" width="11.7109375" style="2" hidden="1" customWidth="1"/>
    <col min="9" max="9" width="11.28515625" style="2" hidden="1" customWidth="1"/>
    <col min="10" max="10" width="10.7109375" style="2" hidden="1" customWidth="1"/>
    <col min="11" max="11" width="10.85546875" style="2" hidden="1" customWidth="1"/>
    <col min="12" max="12" width="10.5703125" style="2" hidden="1" customWidth="1"/>
    <col min="13" max="13" width="10.7109375" style="2" hidden="1" customWidth="1"/>
    <col min="14" max="14" width="12.140625" style="2" hidden="1" customWidth="1"/>
    <col min="15" max="15" width="12.42578125" style="2" hidden="1" customWidth="1"/>
    <col min="16" max="16" width="10.7109375" style="2" hidden="1" customWidth="1"/>
    <col min="17" max="17" width="0.140625" style="2" hidden="1" customWidth="1"/>
    <col min="18" max="18" width="9.28515625" style="2" hidden="1" customWidth="1"/>
    <col min="19" max="19" width="9.85546875" style="2" hidden="1" customWidth="1"/>
    <col min="20" max="20" width="9.42578125" style="2" hidden="1" customWidth="1"/>
    <col min="21" max="21" width="8.28515625" style="2" hidden="1" customWidth="1"/>
    <col min="22" max="22" width="9" style="2" hidden="1" customWidth="1"/>
    <col min="23" max="23" width="14" style="2" customWidth="1"/>
    <col min="24" max="24" width="4.28515625" style="2" customWidth="1"/>
    <col min="25" max="25" width="4.7109375" style="2" customWidth="1"/>
    <col min="26" max="26" width="18" style="2" hidden="1" customWidth="1"/>
    <col min="27" max="27" width="4.5703125" style="2" hidden="1" customWidth="1"/>
    <col min="28" max="28" width="5.5703125" style="2" hidden="1" customWidth="1"/>
    <col min="29" max="29" width="12" style="2" hidden="1" customWidth="1"/>
    <col min="30" max="30" width="5.28515625" style="2" customWidth="1"/>
    <col min="31" max="31" width="11.5703125" style="2" customWidth="1"/>
    <col min="32" max="32" width="4.28515625" style="2" customWidth="1"/>
    <col min="33" max="34" width="7.28515625" style="2" customWidth="1"/>
    <col min="35" max="36" width="6.42578125" style="2" customWidth="1"/>
    <col min="37" max="38" width="6" style="2" customWidth="1"/>
    <col min="39" max="40" width="4.28515625" style="2" customWidth="1"/>
    <col min="41" max="42" width="6.85546875" style="2" customWidth="1"/>
    <col min="43" max="43" width="8" style="2" customWidth="1"/>
    <col min="44" max="44" width="5.85546875" style="2" customWidth="1"/>
    <col min="45" max="45" width="7.140625" style="2" customWidth="1"/>
    <col min="46" max="46" width="4" style="2" customWidth="1"/>
    <col min="47" max="47" width="6.85546875" style="2" customWidth="1"/>
    <col min="48" max="48" width="7.5703125" style="2" customWidth="1"/>
    <col min="49" max="49" width="6" style="2" customWidth="1"/>
    <col min="50" max="50" width="7.140625" style="2" customWidth="1"/>
    <col min="51" max="51" width="3.7109375" style="2" customWidth="1"/>
    <col min="52" max="52" width="7.7109375" style="2" customWidth="1"/>
    <col min="53" max="53" width="7.140625" style="2" customWidth="1"/>
    <col min="54" max="54" width="5.7109375" style="2" customWidth="1"/>
    <col min="55" max="55" width="6.85546875" style="2" customWidth="1"/>
    <col min="56" max="56" width="3.140625" style="2" customWidth="1"/>
    <col min="57" max="57" width="7" style="2" customWidth="1"/>
    <col min="58" max="58" width="6.42578125" style="2" customWidth="1"/>
    <col min="59" max="59" width="6.140625" style="2" customWidth="1"/>
    <col min="60" max="60" width="7" style="2" customWidth="1"/>
    <col min="61" max="61" width="3.5703125" style="2" customWidth="1"/>
    <col min="62" max="62" width="7" style="2" customWidth="1"/>
    <col min="63" max="16384" width="9.140625" style="2"/>
  </cols>
  <sheetData>
    <row r="3" spans="1:62" s="55" customFormat="1" ht="27" customHeight="1">
      <c r="A3" s="965" t="s">
        <v>509</v>
      </c>
      <c r="B3" s="965"/>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965"/>
      <c r="AJ3" s="965"/>
      <c r="AK3" s="965"/>
      <c r="AL3" s="965"/>
      <c r="AM3" s="965"/>
      <c r="AN3" s="965"/>
      <c r="AO3" s="965"/>
      <c r="AP3" s="965"/>
      <c r="AQ3" s="965"/>
      <c r="AR3" s="965"/>
      <c r="AS3" s="965"/>
      <c r="AT3" s="965"/>
      <c r="AU3" s="965"/>
      <c r="AV3" s="54"/>
      <c r="AW3" s="54"/>
      <c r="AX3" s="54"/>
      <c r="AY3" s="54"/>
      <c r="AZ3" s="54"/>
    </row>
    <row r="4" spans="1:62" s="55" customFormat="1" ht="15">
      <c r="A4" s="965"/>
      <c r="B4" s="965"/>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965"/>
      <c r="AD4" s="965"/>
      <c r="AE4" s="965"/>
      <c r="AF4" s="965"/>
      <c r="AG4" s="965"/>
      <c r="AH4" s="965"/>
      <c r="AI4" s="965"/>
      <c r="AJ4" s="965"/>
      <c r="AK4" s="965"/>
      <c r="AL4" s="965"/>
      <c r="AM4" s="965"/>
      <c r="AN4" s="965"/>
      <c r="AO4" s="965"/>
      <c r="AP4" s="965"/>
      <c r="AQ4" s="965"/>
      <c r="AR4" s="965"/>
      <c r="AS4" s="965"/>
      <c r="AT4" s="965"/>
      <c r="AU4" s="965"/>
      <c r="AV4" s="54"/>
      <c r="AW4" s="54"/>
      <c r="AX4" s="54"/>
      <c r="AY4" s="54"/>
      <c r="AZ4" s="54"/>
    </row>
    <row r="5" spans="1:62" s="55" customFormat="1" ht="15">
      <c r="A5" s="966" t="s">
        <v>143</v>
      </c>
      <c r="B5" s="966"/>
      <c r="C5" s="966"/>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c r="AG5" s="966"/>
      <c r="AH5" s="966"/>
      <c r="AI5" s="966"/>
      <c r="AJ5" s="966"/>
      <c r="AK5" s="966"/>
      <c r="AL5" s="667"/>
      <c r="AM5" s="56"/>
      <c r="AN5" s="56"/>
      <c r="AO5" s="56"/>
      <c r="AP5" s="56"/>
      <c r="AQ5" s="56"/>
      <c r="AR5" s="56"/>
      <c r="AS5" s="56"/>
      <c r="AT5" s="56"/>
      <c r="AU5" s="56"/>
      <c r="AV5" s="56"/>
      <c r="AW5" s="56"/>
      <c r="AX5" s="56"/>
      <c r="AY5" s="56"/>
      <c r="AZ5" s="56"/>
    </row>
    <row r="6" spans="1:62">
      <c r="B6" s="3"/>
    </row>
    <row r="7" spans="1:62" hidden="1">
      <c r="A7" s="2" t="s">
        <v>413</v>
      </c>
      <c r="B7" s="4"/>
      <c r="C7" s="5"/>
      <c r="D7" s="5"/>
      <c r="E7" s="5"/>
      <c r="F7" s="5"/>
      <c r="G7" s="5"/>
      <c r="H7" s="5"/>
      <c r="I7" s="5"/>
      <c r="J7" s="5"/>
      <c r="K7" s="5"/>
      <c r="L7" s="5"/>
      <c r="M7" s="5"/>
      <c r="N7" s="5"/>
      <c r="O7" s="5"/>
      <c r="P7" s="5"/>
      <c r="Q7" s="6"/>
      <c r="R7" s="6"/>
      <c r="S7" s="6"/>
      <c r="T7" s="6"/>
      <c r="U7" s="6"/>
      <c r="V7" s="6"/>
    </row>
    <row r="8" spans="1:62">
      <c r="A8" s="2" t="s">
        <v>414</v>
      </c>
      <c r="B8" s="3"/>
    </row>
    <row r="9" spans="1:62" ht="39" customHeight="1">
      <c r="A9" s="916" t="s">
        <v>231</v>
      </c>
      <c r="B9" s="939" t="s">
        <v>232</v>
      </c>
      <c r="C9" s="967" t="s">
        <v>500</v>
      </c>
      <c r="D9" s="968"/>
      <c r="E9" s="968"/>
      <c r="F9" s="968"/>
      <c r="G9" s="968"/>
      <c r="H9" s="968"/>
      <c r="I9" s="968"/>
      <c r="J9" s="968"/>
      <c r="K9" s="968"/>
      <c r="L9" s="968"/>
      <c r="M9" s="968"/>
      <c r="N9" s="968"/>
      <c r="O9" s="968"/>
      <c r="P9" s="968"/>
      <c r="Q9" s="968"/>
      <c r="R9" s="968"/>
      <c r="S9" s="968"/>
      <c r="T9" s="968"/>
      <c r="U9" s="968"/>
      <c r="V9" s="968"/>
      <c r="W9" s="968"/>
      <c r="X9" s="968"/>
      <c r="Y9" s="968"/>
      <c r="Z9" s="968"/>
      <c r="AA9" s="968"/>
      <c r="AB9" s="969"/>
      <c r="AC9" s="913" t="s">
        <v>224</v>
      </c>
      <c r="AD9" s="945" t="s">
        <v>225</v>
      </c>
      <c r="AE9" s="946"/>
      <c r="AF9" s="947"/>
      <c r="AG9" s="750" t="s">
        <v>226</v>
      </c>
      <c r="AH9" s="751"/>
      <c r="AI9" s="751"/>
      <c r="AJ9" s="751"/>
      <c r="AK9" s="751"/>
      <c r="AL9" s="751"/>
      <c r="AM9" s="751"/>
      <c r="AN9" s="751"/>
      <c r="AO9" s="751"/>
      <c r="AP9" s="751"/>
      <c r="AQ9" s="751"/>
      <c r="AR9" s="751"/>
      <c r="AS9" s="751"/>
      <c r="AT9" s="751"/>
      <c r="AU9" s="751"/>
      <c r="AV9" s="751"/>
      <c r="AW9" s="751"/>
      <c r="AX9" s="751"/>
      <c r="AY9" s="751"/>
      <c r="AZ9" s="751"/>
      <c r="BA9" s="751"/>
      <c r="BB9" s="751"/>
      <c r="BC9" s="751"/>
      <c r="BD9" s="751"/>
      <c r="BE9" s="751"/>
      <c r="BF9" s="751"/>
      <c r="BG9" s="751"/>
      <c r="BH9" s="751"/>
      <c r="BI9" s="751"/>
      <c r="BJ9" s="752"/>
    </row>
    <row r="10" spans="1:62" ht="18" hidden="1" customHeight="1">
      <c r="A10" s="917"/>
      <c r="B10" s="940"/>
      <c r="C10" s="970"/>
      <c r="D10" s="971"/>
      <c r="E10" s="971"/>
      <c r="F10" s="971"/>
      <c r="G10" s="971"/>
      <c r="H10" s="971"/>
      <c r="I10" s="971"/>
      <c r="J10" s="971"/>
      <c r="K10" s="971"/>
      <c r="L10" s="971"/>
      <c r="M10" s="971"/>
      <c r="N10" s="971"/>
      <c r="O10" s="971"/>
      <c r="P10" s="971"/>
      <c r="Q10" s="971"/>
      <c r="R10" s="971"/>
      <c r="S10" s="971"/>
      <c r="T10" s="971"/>
      <c r="U10" s="971"/>
      <c r="V10" s="971"/>
      <c r="W10" s="971"/>
      <c r="X10" s="971"/>
      <c r="Y10" s="971"/>
      <c r="Z10" s="971"/>
      <c r="AA10" s="971"/>
      <c r="AB10" s="972"/>
      <c r="AC10" s="914"/>
      <c r="AD10" s="948"/>
      <c r="AE10" s="949"/>
      <c r="AF10" s="950"/>
      <c r="AG10" s="753"/>
      <c r="AH10" s="754"/>
      <c r="AI10" s="754"/>
      <c r="AJ10" s="754"/>
      <c r="AK10" s="754"/>
      <c r="AL10" s="754"/>
      <c r="AM10" s="754"/>
      <c r="AN10" s="754"/>
      <c r="AO10" s="754"/>
      <c r="AP10" s="754"/>
      <c r="AQ10" s="754"/>
      <c r="AR10" s="754"/>
      <c r="AS10" s="754"/>
      <c r="AT10" s="754"/>
      <c r="AU10" s="754"/>
      <c r="AV10" s="754"/>
      <c r="AW10" s="754"/>
      <c r="AX10" s="754"/>
      <c r="AY10" s="754"/>
      <c r="AZ10" s="754"/>
      <c r="BA10" s="754"/>
      <c r="BB10" s="754"/>
      <c r="BC10" s="754"/>
      <c r="BD10" s="754"/>
      <c r="BE10" s="754"/>
      <c r="BF10" s="754"/>
      <c r="BG10" s="754"/>
      <c r="BH10" s="754"/>
      <c r="BI10" s="754"/>
      <c r="BJ10" s="755"/>
    </row>
    <row r="11" spans="1:62" ht="18" hidden="1" customHeight="1">
      <c r="A11" s="917"/>
      <c r="B11" s="940"/>
      <c r="C11" s="942" t="s">
        <v>328</v>
      </c>
      <c r="D11" s="943"/>
      <c r="E11" s="943"/>
      <c r="F11" s="943"/>
      <c r="G11" s="943"/>
      <c r="H11" s="943"/>
      <c r="I11" s="943"/>
      <c r="J11" s="943"/>
      <c r="K11" s="943"/>
      <c r="L11" s="943"/>
      <c r="M11" s="943"/>
      <c r="N11" s="943"/>
      <c r="O11" s="943"/>
      <c r="P11" s="943"/>
      <c r="Q11" s="943"/>
      <c r="R11" s="943"/>
      <c r="S11" s="943"/>
      <c r="T11" s="943"/>
      <c r="U11" s="943"/>
      <c r="V11" s="943"/>
      <c r="W11" s="942" t="s">
        <v>329</v>
      </c>
      <c r="X11" s="943"/>
      <c r="Y11" s="943"/>
      <c r="Z11" s="943"/>
      <c r="AA11" s="943"/>
      <c r="AB11" s="943"/>
      <c r="AC11" s="914"/>
      <c r="AD11" s="948"/>
      <c r="AE11" s="949"/>
      <c r="AF11" s="950"/>
      <c r="AG11" s="756"/>
      <c r="AH11" s="757"/>
      <c r="AI11" s="757"/>
      <c r="AJ11" s="757"/>
      <c r="AK11" s="757"/>
      <c r="AL11" s="757"/>
      <c r="AM11" s="757"/>
      <c r="AN11" s="757"/>
      <c r="AO11" s="757"/>
      <c r="AP11" s="757"/>
      <c r="AQ11" s="757"/>
      <c r="AR11" s="757"/>
      <c r="AS11" s="757"/>
      <c r="AT11" s="757"/>
      <c r="AU11" s="757"/>
      <c r="AV11" s="757"/>
      <c r="AW11" s="757"/>
      <c r="AX11" s="757"/>
      <c r="AY11" s="757"/>
      <c r="AZ11" s="757"/>
      <c r="BA11" s="757"/>
      <c r="BB11" s="757"/>
      <c r="BC11" s="757"/>
      <c r="BD11" s="757"/>
      <c r="BE11" s="757"/>
      <c r="BF11" s="757"/>
      <c r="BG11" s="757"/>
      <c r="BH11" s="757"/>
      <c r="BI11" s="757"/>
      <c r="BJ11" s="758"/>
    </row>
    <row r="12" spans="1:62" ht="44.25" customHeight="1">
      <c r="A12" s="917"/>
      <c r="B12" s="940"/>
      <c r="C12" s="962" t="s">
        <v>227</v>
      </c>
      <c r="D12" s="963"/>
      <c r="E12" s="964"/>
      <c r="F12" s="942" t="s">
        <v>228</v>
      </c>
      <c r="G12" s="943"/>
      <c r="H12" s="943"/>
      <c r="I12" s="944"/>
      <c r="J12" s="942" t="s">
        <v>229</v>
      </c>
      <c r="K12" s="943"/>
      <c r="L12" s="944"/>
      <c r="M12" s="967" t="s">
        <v>330</v>
      </c>
      <c r="N12" s="968"/>
      <c r="O12" s="968"/>
      <c r="P12" s="969"/>
      <c r="Q12" s="942" t="s">
        <v>230</v>
      </c>
      <c r="R12" s="943"/>
      <c r="S12" s="943"/>
      <c r="T12" s="942" t="s">
        <v>331</v>
      </c>
      <c r="U12" s="943"/>
      <c r="V12" s="944"/>
      <c r="W12" s="942" t="s">
        <v>332</v>
      </c>
      <c r="X12" s="943"/>
      <c r="Y12" s="944"/>
      <c r="Z12" s="942" t="s">
        <v>333</v>
      </c>
      <c r="AA12" s="943"/>
      <c r="AB12" s="944"/>
      <c r="AC12" s="914"/>
      <c r="AD12" s="948"/>
      <c r="AE12" s="949"/>
      <c r="AF12" s="950"/>
      <c r="AG12" s="750" t="s">
        <v>396</v>
      </c>
      <c r="AH12" s="751"/>
      <c r="AI12" s="751"/>
      <c r="AJ12" s="751"/>
      <c r="AK12" s="751"/>
      <c r="AL12" s="751"/>
      <c r="AM12" s="751"/>
      <c r="AN12" s="751"/>
      <c r="AO12" s="752"/>
      <c r="AP12" s="143"/>
      <c r="AQ12" s="750" t="s">
        <v>395</v>
      </c>
      <c r="AR12" s="751"/>
      <c r="AS12" s="751"/>
      <c r="AT12" s="751"/>
      <c r="AU12" s="752"/>
      <c r="AV12" s="750" t="s">
        <v>394</v>
      </c>
      <c r="AW12" s="751"/>
      <c r="AX12" s="751"/>
      <c r="AY12" s="751"/>
      <c r="AZ12" s="752"/>
      <c r="BA12" s="977" t="s">
        <v>436</v>
      </c>
      <c r="BB12" s="978"/>
      <c r="BC12" s="978"/>
      <c r="BD12" s="978"/>
      <c r="BE12" s="978"/>
      <c r="BF12" s="978"/>
      <c r="BG12" s="978"/>
      <c r="BH12" s="978"/>
      <c r="BI12" s="978"/>
      <c r="BJ12" s="979"/>
    </row>
    <row r="13" spans="1:62" ht="81.75" customHeight="1">
      <c r="A13" s="917"/>
      <c r="B13" s="940"/>
      <c r="C13" s="913" t="s">
        <v>334</v>
      </c>
      <c r="D13" s="913" t="s">
        <v>335</v>
      </c>
      <c r="E13" s="913" t="s">
        <v>336</v>
      </c>
      <c r="F13" s="913" t="s">
        <v>334</v>
      </c>
      <c r="G13" s="913" t="s">
        <v>335</v>
      </c>
      <c r="H13" s="913" t="s">
        <v>336</v>
      </c>
      <c r="I13" s="913" t="s">
        <v>337</v>
      </c>
      <c r="J13" s="913" t="s">
        <v>334</v>
      </c>
      <c r="K13" s="913" t="s">
        <v>338</v>
      </c>
      <c r="L13" s="913" t="s">
        <v>336</v>
      </c>
      <c r="M13" s="913" t="s">
        <v>334</v>
      </c>
      <c r="N13" s="913" t="s">
        <v>338</v>
      </c>
      <c r="O13" s="913" t="s">
        <v>336</v>
      </c>
      <c r="P13" s="913" t="s">
        <v>337</v>
      </c>
      <c r="Q13" s="913" t="s">
        <v>334</v>
      </c>
      <c r="R13" s="913" t="s">
        <v>338</v>
      </c>
      <c r="S13" s="913" t="s">
        <v>336</v>
      </c>
      <c r="T13" s="913" t="s">
        <v>334</v>
      </c>
      <c r="U13" s="913" t="s">
        <v>338</v>
      </c>
      <c r="V13" s="913" t="s">
        <v>336</v>
      </c>
      <c r="W13" s="913" t="s">
        <v>334</v>
      </c>
      <c r="X13" s="913" t="s">
        <v>335</v>
      </c>
      <c r="Y13" s="913" t="s">
        <v>336</v>
      </c>
      <c r="Z13" s="913" t="s">
        <v>334</v>
      </c>
      <c r="AA13" s="913" t="s">
        <v>338</v>
      </c>
      <c r="AB13" s="913" t="s">
        <v>336</v>
      </c>
      <c r="AC13" s="914"/>
      <c r="AD13" s="939" t="s">
        <v>339</v>
      </c>
      <c r="AE13" s="939" t="s">
        <v>294</v>
      </c>
      <c r="AF13" s="939" t="s">
        <v>295</v>
      </c>
      <c r="AG13" s="1008" t="s">
        <v>440</v>
      </c>
      <c r="AH13" s="1009"/>
      <c r="AI13" s="750" t="s">
        <v>501</v>
      </c>
      <c r="AJ13" s="752"/>
      <c r="AK13" s="750" t="s">
        <v>502</v>
      </c>
      <c r="AL13" s="752"/>
      <c r="AM13" s="750" t="s">
        <v>6</v>
      </c>
      <c r="AN13" s="752"/>
      <c r="AO13" s="750" t="s">
        <v>480</v>
      </c>
      <c r="AP13" s="752"/>
      <c r="AQ13" s="916" t="s">
        <v>440</v>
      </c>
      <c r="AR13" s="916" t="s">
        <v>501</v>
      </c>
      <c r="AS13" s="916" t="s">
        <v>502</v>
      </c>
      <c r="AT13" s="916" t="s">
        <v>6</v>
      </c>
      <c r="AU13" s="916" t="s">
        <v>480</v>
      </c>
      <c r="AV13" s="916" t="s">
        <v>440</v>
      </c>
      <c r="AW13" s="916" t="s">
        <v>501</v>
      </c>
      <c r="AX13" s="916" t="s">
        <v>502</v>
      </c>
      <c r="AY13" s="916" t="s">
        <v>6</v>
      </c>
      <c r="AZ13" s="916" t="s">
        <v>480</v>
      </c>
      <c r="BA13" s="976" t="s">
        <v>69</v>
      </c>
      <c r="BB13" s="976"/>
      <c r="BC13" s="976"/>
      <c r="BD13" s="976"/>
      <c r="BE13" s="976"/>
      <c r="BF13" s="976" t="s">
        <v>397</v>
      </c>
      <c r="BG13" s="976"/>
      <c r="BH13" s="976"/>
      <c r="BI13" s="976"/>
      <c r="BJ13" s="976"/>
    </row>
    <row r="14" spans="1:62" ht="18" customHeight="1">
      <c r="A14" s="917"/>
      <c r="B14" s="940"/>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c r="AA14" s="914"/>
      <c r="AB14" s="914"/>
      <c r="AC14" s="914"/>
      <c r="AD14" s="940"/>
      <c r="AE14" s="940"/>
      <c r="AF14" s="940"/>
      <c r="AG14" s="916" t="s">
        <v>437</v>
      </c>
      <c r="AH14" s="916" t="s">
        <v>438</v>
      </c>
      <c r="AI14" s="916" t="s">
        <v>322</v>
      </c>
      <c r="AJ14" s="916" t="s">
        <v>321</v>
      </c>
      <c r="AK14" s="916" t="s">
        <v>322</v>
      </c>
      <c r="AL14" s="916" t="s">
        <v>321</v>
      </c>
      <c r="AM14" s="916" t="s">
        <v>322</v>
      </c>
      <c r="AN14" s="916" t="s">
        <v>321</v>
      </c>
      <c r="AO14" s="916" t="s">
        <v>322</v>
      </c>
      <c r="AP14" s="916" t="s">
        <v>321</v>
      </c>
      <c r="AQ14" s="917"/>
      <c r="AR14" s="917"/>
      <c r="AS14" s="917"/>
      <c r="AT14" s="917"/>
      <c r="AU14" s="917"/>
      <c r="AV14" s="917"/>
      <c r="AW14" s="917"/>
      <c r="AX14" s="917"/>
      <c r="AY14" s="917"/>
      <c r="AZ14" s="917"/>
      <c r="BA14" s="973" t="s">
        <v>440</v>
      </c>
      <c r="BB14" s="916" t="s">
        <v>501</v>
      </c>
      <c r="BC14" s="916" t="s">
        <v>502</v>
      </c>
      <c r="BD14" s="916" t="s">
        <v>6</v>
      </c>
      <c r="BE14" s="916" t="s">
        <v>480</v>
      </c>
      <c r="BF14" s="973" t="s">
        <v>440</v>
      </c>
      <c r="BG14" s="916" t="s">
        <v>501</v>
      </c>
      <c r="BH14" s="916" t="s">
        <v>502</v>
      </c>
      <c r="BI14" s="916" t="s">
        <v>6</v>
      </c>
      <c r="BJ14" s="916" t="s">
        <v>480</v>
      </c>
    </row>
    <row r="15" spans="1:62" ht="78" customHeight="1">
      <c r="A15" s="917"/>
      <c r="B15" s="940"/>
      <c r="C15" s="914"/>
      <c r="D15" s="914"/>
      <c r="E15" s="914"/>
      <c r="F15" s="914"/>
      <c r="G15" s="914"/>
      <c r="H15" s="914"/>
      <c r="I15" s="914"/>
      <c r="J15" s="914"/>
      <c r="K15" s="914"/>
      <c r="L15" s="914"/>
      <c r="M15" s="914"/>
      <c r="N15" s="914"/>
      <c r="O15" s="914"/>
      <c r="P15" s="914"/>
      <c r="Q15" s="914"/>
      <c r="R15" s="914"/>
      <c r="S15" s="914"/>
      <c r="T15" s="914"/>
      <c r="U15" s="914"/>
      <c r="V15" s="914"/>
      <c r="W15" s="914"/>
      <c r="X15" s="914"/>
      <c r="Y15" s="914"/>
      <c r="Z15" s="914"/>
      <c r="AA15" s="914"/>
      <c r="AB15" s="914"/>
      <c r="AC15" s="914"/>
      <c r="AD15" s="940"/>
      <c r="AE15" s="940"/>
      <c r="AF15" s="940"/>
      <c r="AG15" s="917"/>
      <c r="AH15" s="917"/>
      <c r="AI15" s="917"/>
      <c r="AJ15" s="917"/>
      <c r="AK15" s="917"/>
      <c r="AL15" s="917"/>
      <c r="AM15" s="917"/>
      <c r="AN15" s="917"/>
      <c r="AO15" s="917"/>
      <c r="AP15" s="917"/>
      <c r="AQ15" s="917"/>
      <c r="AR15" s="917"/>
      <c r="AS15" s="917"/>
      <c r="AT15" s="917"/>
      <c r="AU15" s="917"/>
      <c r="AV15" s="917"/>
      <c r="AW15" s="917"/>
      <c r="AX15" s="917"/>
      <c r="AY15" s="917"/>
      <c r="AZ15" s="917"/>
      <c r="BA15" s="974"/>
      <c r="BB15" s="917"/>
      <c r="BC15" s="917"/>
      <c r="BD15" s="917"/>
      <c r="BE15" s="917"/>
      <c r="BF15" s="974"/>
      <c r="BG15" s="917"/>
      <c r="BH15" s="917"/>
      <c r="BI15" s="917"/>
      <c r="BJ15" s="917"/>
    </row>
    <row r="16" spans="1:62" ht="18" hidden="1" customHeight="1">
      <c r="A16" s="917"/>
      <c r="B16" s="940"/>
      <c r="C16" s="914"/>
      <c r="D16" s="914"/>
      <c r="E16" s="914"/>
      <c r="F16" s="914"/>
      <c r="G16" s="914"/>
      <c r="H16" s="914"/>
      <c r="I16" s="914"/>
      <c r="J16" s="914"/>
      <c r="K16" s="914"/>
      <c r="L16" s="914"/>
      <c r="M16" s="914"/>
      <c r="N16" s="914"/>
      <c r="O16" s="914"/>
      <c r="P16" s="914"/>
      <c r="Q16" s="914"/>
      <c r="R16" s="914"/>
      <c r="S16" s="914"/>
      <c r="T16" s="914"/>
      <c r="U16" s="914"/>
      <c r="V16" s="914"/>
      <c r="W16" s="914"/>
      <c r="X16" s="914"/>
      <c r="Y16" s="914"/>
      <c r="Z16" s="914"/>
      <c r="AA16" s="914"/>
      <c r="AB16" s="914"/>
      <c r="AC16" s="914"/>
      <c r="AD16" s="940"/>
      <c r="AE16" s="940"/>
      <c r="AF16" s="940"/>
      <c r="AG16" s="917"/>
      <c r="AH16" s="917"/>
      <c r="AI16" s="917"/>
      <c r="AJ16" s="917"/>
      <c r="AK16" s="917"/>
      <c r="AL16" s="917"/>
      <c r="AM16" s="917"/>
      <c r="AN16" s="917"/>
      <c r="AO16" s="917"/>
      <c r="AP16" s="917"/>
      <c r="AQ16" s="917"/>
      <c r="AR16" s="917"/>
      <c r="AS16" s="917"/>
      <c r="AT16" s="917"/>
      <c r="AU16" s="917"/>
      <c r="AV16" s="917"/>
      <c r="AW16" s="917"/>
      <c r="AX16" s="917"/>
      <c r="AY16" s="917"/>
      <c r="AZ16" s="917"/>
      <c r="BA16" s="974"/>
      <c r="BB16" s="917"/>
      <c r="BC16" s="917"/>
      <c r="BD16" s="917"/>
      <c r="BE16" s="917"/>
      <c r="BF16" s="974"/>
      <c r="BG16" s="917"/>
      <c r="BH16" s="917"/>
      <c r="BI16" s="917"/>
      <c r="BJ16" s="917"/>
    </row>
    <row r="17" spans="1:62" ht="18" hidden="1" customHeight="1">
      <c r="A17" s="917"/>
      <c r="B17" s="940"/>
      <c r="C17" s="914"/>
      <c r="D17" s="914"/>
      <c r="E17" s="914"/>
      <c r="F17" s="914"/>
      <c r="G17" s="914"/>
      <c r="H17" s="914"/>
      <c r="I17" s="914"/>
      <c r="J17" s="914"/>
      <c r="K17" s="914"/>
      <c r="L17" s="914"/>
      <c r="M17" s="914"/>
      <c r="N17" s="914"/>
      <c r="O17" s="914"/>
      <c r="P17" s="914"/>
      <c r="Q17" s="914"/>
      <c r="R17" s="914"/>
      <c r="S17" s="914"/>
      <c r="T17" s="914"/>
      <c r="U17" s="914"/>
      <c r="V17" s="914"/>
      <c r="W17" s="914"/>
      <c r="X17" s="914"/>
      <c r="Y17" s="914"/>
      <c r="Z17" s="914"/>
      <c r="AA17" s="914"/>
      <c r="AB17" s="914"/>
      <c r="AC17" s="914"/>
      <c r="AD17" s="940"/>
      <c r="AE17" s="940"/>
      <c r="AF17" s="940"/>
      <c r="AG17" s="917"/>
      <c r="AH17" s="917"/>
      <c r="AI17" s="917"/>
      <c r="AJ17" s="917"/>
      <c r="AK17" s="917"/>
      <c r="AL17" s="917"/>
      <c r="AM17" s="917"/>
      <c r="AN17" s="917"/>
      <c r="AO17" s="917"/>
      <c r="AP17" s="917"/>
      <c r="AQ17" s="917"/>
      <c r="AR17" s="917"/>
      <c r="AS17" s="917"/>
      <c r="AT17" s="917"/>
      <c r="AU17" s="917"/>
      <c r="AV17" s="917"/>
      <c r="AW17" s="917"/>
      <c r="AX17" s="917"/>
      <c r="AY17" s="917"/>
      <c r="AZ17" s="917"/>
      <c r="BA17" s="974"/>
      <c r="BB17" s="917"/>
      <c r="BC17" s="917"/>
      <c r="BD17" s="917"/>
      <c r="BE17" s="917"/>
      <c r="BF17" s="974"/>
      <c r="BG17" s="917"/>
      <c r="BH17" s="917"/>
      <c r="BI17" s="917"/>
      <c r="BJ17" s="917"/>
    </row>
    <row r="18" spans="1:62" ht="18" hidden="1" customHeight="1">
      <c r="A18" s="918"/>
      <c r="B18" s="941"/>
      <c r="C18" s="915"/>
      <c r="D18" s="915"/>
      <c r="E18" s="915"/>
      <c r="F18" s="915"/>
      <c r="G18" s="915"/>
      <c r="H18" s="915"/>
      <c r="I18" s="915"/>
      <c r="J18" s="915"/>
      <c r="K18" s="915"/>
      <c r="L18" s="915"/>
      <c r="M18" s="915"/>
      <c r="N18" s="915"/>
      <c r="O18" s="915"/>
      <c r="P18" s="915"/>
      <c r="Q18" s="915"/>
      <c r="R18" s="915"/>
      <c r="S18" s="915"/>
      <c r="T18" s="915"/>
      <c r="U18" s="915"/>
      <c r="V18" s="915"/>
      <c r="W18" s="915"/>
      <c r="X18" s="915"/>
      <c r="Y18" s="915"/>
      <c r="Z18" s="915"/>
      <c r="AA18" s="915"/>
      <c r="AB18" s="915"/>
      <c r="AC18" s="915"/>
      <c r="AD18" s="941"/>
      <c r="AE18" s="941"/>
      <c r="AF18" s="941"/>
      <c r="AG18" s="918"/>
      <c r="AH18" s="918"/>
      <c r="AI18" s="918"/>
      <c r="AJ18" s="918"/>
      <c r="AK18" s="918"/>
      <c r="AL18" s="918"/>
      <c r="AM18" s="918"/>
      <c r="AN18" s="918"/>
      <c r="AO18" s="918"/>
      <c r="AP18" s="918"/>
      <c r="AQ18" s="918"/>
      <c r="AR18" s="918"/>
      <c r="AS18" s="918"/>
      <c r="AT18" s="918"/>
      <c r="AU18" s="918"/>
      <c r="AV18" s="918"/>
      <c r="AW18" s="918"/>
      <c r="AX18" s="918"/>
      <c r="AY18" s="918"/>
      <c r="AZ18" s="918"/>
      <c r="BA18" s="975"/>
      <c r="BB18" s="918"/>
      <c r="BC18" s="918"/>
      <c r="BD18" s="918"/>
      <c r="BE18" s="918"/>
      <c r="BF18" s="975"/>
      <c r="BG18" s="918"/>
      <c r="BH18" s="918"/>
      <c r="BI18" s="918"/>
      <c r="BJ18" s="918"/>
    </row>
    <row r="19" spans="1:62" ht="18" customHeight="1">
      <c r="A19" s="127">
        <v>1</v>
      </c>
      <c r="B19" s="9" t="s">
        <v>233</v>
      </c>
      <c r="C19" s="36">
        <v>3</v>
      </c>
      <c r="D19" s="36">
        <v>4</v>
      </c>
      <c r="E19" s="36">
        <v>5</v>
      </c>
      <c r="F19" s="36">
        <v>6</v>
      </c>
      <c r="G19" s="36">
        <v>7</v>
      </c>
      <c r="H19" s="36">
        <v>8</v>
      </c>
      <c r="I19" s="36">
        <v>9</v>
      </c>
      <c r="J19" s="36">
        <v>10</v>
      </c>
      <c r="K19" s="36">
        <v>11</v>
      </c>
      <c r="L19" s="36">
        <v>12</v>
      </c>
      <c r="M19" s="36">
        <v>13</v>
      </c>
      <c r="N19" s="36">
        <v>14</v>
      </c>
      <c r="O19" s="36">
        <v>15</v>
      </c>
      <c r="P19" s="36">
        <v>16</v>
      </c>
      <c r="Q19" s="36">
        <v>17</v>
      </c>
      <c r="R19" s="36">
        <v>18</v>
      </c>
      <c r="S19" s="36">
        <v>19</v>
      </c>
      <c r="T19" s="36">
        <v>20</v>
      </c>
      <c r="U19" s="36">
        <v>21</v>
      </c>
      <c r="V19" s="36">
        <v>22</v>
      </c>
      <c r="W19" s="36">
        <v>23</v>
      </c>
      <c r="X19" s="36">
        <v>24</v>
      </c>
      <c r="Y19" s="36">
        <v>25</v>
      </c>
      <c r="Z19" s="36">
        <v>26</v>
      </c>
      <c r="AA19" s="36">
        <v>27</v>
      </c>
      <c r="AB19" s="36">
        <v>28</v>
      </c>
      <c r="AC19" s="36">
        <v>29</v>
      </c>
      <c r="AD19" s="36">
        <v>30</v>
      </c>
      <c r="AE19" s="7"/>
      <c r="AF19" s="7"/>
      <c r="AG19" s="144">
        <v>35</v>
      </c>
      <c r="AH19" s="144"/>
      <c r="AI19" s="144"/>
      <c r="AJ19" s="144"/>
      <c r="AK19" s="144"/>
      <c r="AL19" s="144"/>
      <c r="AM19" s="144"/>
      <c r="AN19" s="144"/>
      <c r="AO19" s="144"/>
      <c r="AP19" s="144"/>
      <c r="AQ19" s="144">
        <v>36</v>
      </c>
      <c r="AR19" s="144"/>
      <c r="AS19" s="144"/>
      <c r="AT19" s="144"/>
      <c r="AU19" s="144"/>
      <c r="AV19" s="144"/>
      <c r="AW19" s="144"/>
      <c r="AX19" s="144"/>
      <c r="AY19" s="144"/>
      <c r="AZ19" s="144"/>
      <c r="BA19" s="144"/>
      <c r="BB19" s="144"/>
      <c r="BC19" s="144"/>
      <c r="BD19" s="144"/>
      <c r="BE19" s="144"/>
      <c r="BF19" s="680"/>
      <c r="BG19" s="680"/>
      <c r="BH19" s="680"/>
      <c r="BI19" s="680"/>
      <c r="BJ19" s="680"/>
    </row>
    <row r="20" spans="1:62" ht="48">
      <c r="A20" s="110" t="s">
        <v>382</v>
      </c>
      <c r="B20" s="10">
        <v>6500</v>
      </c>
      <c r="C20" s="8" t="s">
        <v>234</v>
      </c>
      <c r="D20" s="8" t="s">
        <v>234</v>
      </c>
      <c r="E20" s="8" t="s">
        <v>234</v>
      </c>
      <c r="F20" s="8" t="s">
        <v>234</v>
      </c>
      <c r="G20" s="8" t="s">
        <v>234</v>
      </c>
      <c r="H20" s="8" t="s">
        <v>234</v>
      </c>
      <c r="I20" s="8" t="s">
        <v>234</v>
      </c>
      <c r="J20" s="8" t="s">
        <v>234</v>
      </c>
      <c r="K20" s="8" t="s">
        <v>234</v>
      </c>
      <c r="L20" s="8" t="s">
        <v>234</v>
      </c>
      <c r="M20" s="8" t="s">
        <v>234</v>
      </c>
      <c r="N20" s="8" t="s">
        <v>234</v>
      </c>
      <c r="O20" s="8" t="s">
        <v>234</v>
      </c>
      <c r="P20" s="8" t="s">
        <v>234</v>
      </c>
      <c r="Q20" s="11" t="s">
        <v>234</v>
      </c>
      <c r="R20" s="11" t="s">
        <v>234</v>
      </c>
      <c r="S20" s="11" t="s">
        <v>234</v>
      </c>
      <c r="T20" s="11" t="s">
        <v>234</v>
      </c>
      <c r="U20" s="11" t="s">
        <v>234</v>
      </c>
      <c r="V20" s="11" t="s">
        <v>234</v>
      </c>
      <c r="W20" s="8" t="s">
        <v>234</v>
      </c>
      <c r="X20" s="8" t="s">
        <v>234</v>
      </c>
      <c r="Y20" s="8" t="s">
        <v>234</v>
      </c>
      <c r="Z20" s="8" t="s">
        <v>234</v>
      </c>
      <c r="AA20" s="8" t="s">
        <v>234</v>
      </c>
      <c r="AB20" s="8" t="s">
        <v>234</v>
      </c>
      <c r="AC20" s="8" t="s">
        <v>234</v>
      </c>
      <c r="AD20" s="8" t="s">
        <v>234</v>
      </c>
      <c r="AE20" s="8"/>
      <c r="AF20" s="8"/>
      <c r="AG20" s="166">
        <f t="shared" ref="AG20:AU20" si="0">AG21+AG107+AG127+AG142+AG157+AG167</f>
        <v>5331.0999999999995</v>
      </c>
      <c r="AH20" s="166">
        <f t="shared" si="0"/>
        <v>5050.2999999999993</v>
      </c>
      <c r="AI20" s="166">
        <f t="shared" si="0"/>
        <v>98.2</v>
      </c>
      <c r="AJ20" s="166">
        <f t="shared" si="0"/>
        <v>98.2</v>
      </c>
      <c r="AK20" s="147">
        <f t="shared" si="0"/>
        <v>1289.5999999999999</v>
      </c>
      <c r="AL20" s="147">
        <f t="shared" si="0"/>
        <v>1289.5999999999999</v>
      </c>
      <c r="AM20" s="147">
        <f t="shared" si="0"/>
        <v>0</v>
      </c>
      <c r="AN20" s="147"/>
      <c r="AO20" s="166">
        <f t="shared" si="0"/>
        <v>3943.3</v>
      </c>
      <c r="AP20" s="166">
        <f t="shared" si="0"/>
        <v>3662.5000000000005</v>
      </c>
      <c r="AQ20" s="166">
        <f t="shared" si="0"/>
        <v>8202.8000000000011</v>
      </c>
      <c r="AR20" s="147">
        <f t="shared" si="0"/>
        <v>202.3</v>
      </c>
      <c r="AS20" s="147">
        <f t="shared" si="0"/>
        <v>4206.5999999999995</v>
      </c>
      <c r="AT20" s="147">
        <f t="shared" si="0"/>
        <v>0</v>
      </c>
      <c r="AU20" s="147">
        <f t="shared" si="0"/>
        <v>3793.9</v>
      </c>
      <c r="AV20" s="166">
        <f t="shared" ref="AV20:BE20" si="1">AV21+AV107+AV127+AV142+AV157+AV167</f>
        <v>4834.0999999999995</v>
      </c>
      <c r="AW20" s="147">
        <f t="shared" si="1"/>
        <v>105.7</v>
      </c>
      <c r="AX20" s="147">
        <f t="shared" si="1"/>
        <v>1340.2</v>
      </c>
      <c r="AY20" s="147">
        <f t="shared" si="1"/>
        <v>0</v>
      </c>
      <c r="AZ20" s="147">
        <f t="shared" si="1"/>
        <v>3388.2</v>
      </c>
      <c r="BA20" s="166">
        <f t="shared" si="1"/>
        <v>4878.7</v>
      </c>
      <c r="BB20" s="147">
        <f t="shared" si="1"/>
        <v>110.60000000000001</v>
      </c>
      <c r="BC20" s="147">
        <f t="shared" si="1"/>
        <v>1340.3</v>
      </c>
      <c r="BD20" s="147">
        <f t="shared" si="1"/>
        <v>0</v>
      </c>
      <c r="BE20" s="147">
        <f t="shared" si="1"/>
        <v>3427.8</v>
      </c>
      <c r="BF20" s="166">
        <f>BF21+BF107+BF127+BF142+BF157+BF167</f>
        <v>4878.7</v>
      </c>
      <c r="BG20" s="147">
        <f>BG21+BG107+BG127+BG142+BG157+BG167</f>
        <v>110.60000000000001</v>
      </c>
      <c r="BH20" s="147">
        <f>BH21+BH107+BH127+BH142+BH157+BH167</f>
        <v>1340.3</v>
      </c>
      <c r="BI20" s="147">
        <f>BI21+BI107+BI127+BI142+BI157+BI167</f>
        <v>0</v>
      </c>
      <c r="BJ20" s="147">
        <f>BJ21+BJ107+BJ127+BJ142+BJ157+BJ167</f>
        <v>3427.8</v>
      </c>
    </row>
    <row r="21" spans="1:62" ht="72">
      <c r="A21" s="111" t="s">
        <v>236</v>
      </c>
      <c r="B21" s="10">
        <v>6501</v>
      </c>
      <c r="C21" s="13" t="s">
        <v>234</v>
      </c>
      <c r="D21" s="8" t="s">
        <v>234</v>
      </c>
      <c r="E21" s="8" t="s">
        <v>234</v>
      </c>
      <c r="F21" s="8" t="s">
        <v>234</v>
      </c>
      <c r="G21" s="8" t="s">
        <v>234</v>
      </c>
      <c r="H21" s="8" t="s">
        <v>234</v>
      </c>
      <c r="I21" s="8" t="s">
        <v>234</v>
      </c>
      <c r="J21" s="8" t="s">
        <v>234</v>
      </c>
      <c r="K21" s="8" t="s">
        <v>234</v>
      </c>
      <c r="L21" s="8" t="s">
        <v>234</v>
      </c>
      <c r="M21" s="8" t="s">
        <v>234</v>
      </c>
      <c r="N21" s="8" t="s">
        <v>234</v>
      </c>
      <c r="O21" s="8" t="s">
        <v>234</v>
      </c>
      <c r="P21" s="8" t="s">
        <v>234</v>
      </c>
      <c r="Q21" s="11" t="s">
        <v>234</v>
      </c>
      <c r="R21" s="11" t="s">
        <v>234</v>
      </c>
      <c r="S21" s="11" t="s">
        <v>234</v>
      </c>
      <c r="T21" s="11" t="s">
        <v>234</v>
      </c>
      <c r="U21" s="11" t="s">
        <v>234</v>
      </c>
      <c r="V21" s="11" t="s">
        <v>234</v>
      </c>
      <c r="W21" s="11" t="s">
        <v>234</v>
      </c>
      <c r="X21" s="8" t="s">
        <v>234</v>
      </c>
      <c r="Y21" s="8" t="s">
        <v>234</v>
      </c>
      <c r="Z21" s="8" t="s">
        <v>234</v>
      </c>
      <c r="AA21" s="8" t="s">
        <v>234</v>
      </c>
      <c r="AB21" s="8" t="s">
        <v>234</v>
      </c>
      <c r="AC21" s="8" t="s">
        <v>234</v>
      </c>
      <c r="AD21" s="8" t="s">
        <v>234</v>
      </c>
      <c r="AE21" s="8"/>
      <c r="AF21" s="8"/>
      <c r="AG21" s="146">
        <f t="shared" ref="AG21:AT21" si="2">AG22+AG68</f>
        <v>3333.8999999999996</v>
      </c>
      <c r="AH21" s="146">
        <f t="shared" si="2"/>
        <v>3104.3999999999996</v>
      </c>
      <c r="AI21" s="146">
        <f t="shared" si="2"/>
        <v>0</v>
      </c>
      <c r="AJ21" s="146">
        <f t="shared" si="2"/>
        <v>0</v>
      </c>
      <c r="AK21" s="146">
        <f t="shared" si="2"/>
        <v>1289.5999999999999</v>
      </c>
      <c r="AL21" s="146">
        <f t="shared" si="2"/>
        <v>1289.5999999999999</v>
      </c>
      <c r="AM21" s="146">
        <f t="shared" si="2"/>
        <v>0</v>
      </c>
      <c r="AN21" s="146"/>
      <c r="AO21" s="146">
        <f t="shared" si="2"/>
        <v>2044.3</v>
      </c>
      <c r="AP21" s="146">
        <f t="shared" si="2"/>
        <v>1814.8</v>
      </c>
      <c r="AQ21" s="148">
        <f t="shared" si="2"/>
        <v>6110.5</v>
      </c>
      <c r="AR21" s="148">
        <f t="shared" si="2"/>
        <v>98.7</v>
      </c>
      <c r="AS21" s="148">
        <f t="shared" si="2"/>
        <v>4206.5999999999995</v>
      </c>
      <c r="AT21" s="148">
        <f t="shared" si="2"/>
        <v>0</v>
      </c>
      <c r="AU21" s="148">
        <f>AU22+AU68</f>
        <v>1805.1999999999998</v>
      </c>
      <c r="AV21" s="145">
        <f t="shared" ref="AV21:BE21" si="3">AV22+AV68</f>
        <v>2655</v>
      </c>
      <c r="AW21" s="145">
        <f t="shared" si="3"/>
        <v>0</v>
      </c>
      <c r="AX21" s="145">
        <f t="shared" si="3"/>
        <v>1340.2</v>
      </c>
      <c r="AY21" s="145">
        <f t="shared" si="3"/>
        <v>0</v>
      </c>
      <c r="AZ21" s="145">
        <f t="shared" si="3"/>
        <v>1314.8</v>
      </c>
      <c r="BA21" s="148">
        <f t="shared" si="3"/>
        <v>2628</v>
      </c>
      <c r="BB21" s="148">
        <f t="shared" si="3"/>
        <v>0</v>
      </c>
      <c r="BC21" s="148">
        <f t="shared" si="3"/>
        <v>1340.3</v>
      </c>
      <c r="BD21" s="148">
        <f t="shared" si="3"/>
        <v>0</v>
      </c>
      <c r="BE21" s="148">
        <f t="shared" si="3"/>
        <v>1287.7</v>
      </c>
      <c r="BF21" s="148">
        <f>BF22+BF68</f>
        <v>2628</v>
      </c>
      <c r="BG21" s="148">
        <f>BG22+BG68</f>
        <v>0</v>
      </c>
      <c r="BH21" s="148">
        <f>BH22+BH68</f>
        <v>1340.3</v>
      </c>
      <c r="BI21" s="148">
        <f>BI22+BI68</f>
        <v>0</v>
      </c>
      <c r="BJ21" s="148">
        <f>BJ22+BJ68</f>
        <v>1287.7</v>
      </c>
    </row>
    <row r="22" spans="1:62" s="40" customFormat="1" ht="60">
      <c r="A22" s="116" t="s">
        <v>476</v>
      </c>
      <c r="B22" s="33">
        <v>6502</v>
      </c>
      <c r="C22" s="41" t="s">
        <v>234</v>
      </c>
      <c r="D22" s="38" t="s">
        <v>234</v>
      </c>
      <c r="E22" s="38" t="s">
        <v>234</v>
      </c>
      <c r="F22" s="38" t="s">
        <v>234</v>
      </c>
      <c r="G22" s="38" t="s">
        <v>234</v>
      </c>
      <c r="H22" s="38" t="s">
        <v>234</v>
      </c>
      <c r="I22" s="38" t="s">
        <v>234</v>
      </c>
      <c r="J22" s="38" t="s">
        <v>234</v>
      </c>
      <c r="K22" s="38" t="s">
        <v>234</v>
      </c>
      <c r="L22" s="38" t="s">
        <v>234</v>
      </c>
      <c r="M22" s="38" t="s">
        <v>234</v>
      </c>
      <c r="N22" s="38" t="s">
        <v>234</v>
      </c>
      <c r="O22" s="38" t="s">
        <v>234</v>
      </c>
      <c r="P22" s="38" t="s">
        <v>234</v>
      </c>
      <c r="Q22" s="39" t="s">
        <v>234</v>
      </c>
      <c r="R22" s="39" t="s">
        <v>234</v>
      </c>
      <c r="S22" s="39" t="s">
        <v>234</v>
      </c>
      <c r="T22" s="39" t="s">
        <v>234</v>
      </c>
      <c r="U22" s="39" t="s">
        <v>234</v>
      </c>
      <c r="V22" s="39" t="s">
        <v>234</v>
      </c>
      <c r="W22" s="39" t="s">
        <v>234</v>
      </c>
      <c r="X22" s="38" t="s">
        <v>234</v>
      </c>
      <c r="Y22" s="38" t="s">
        <v>234</v>
      </c>
      <c r="Z22" s="38" t="s">
        <v>234</v>
      </c>
      <c r="AA22" s="38" t="s">
        <v>234</v>
      </c>
      <c r="AB22" s="38" t="s">
        <v>234</v>
      </c>
      <c r="AC22" s="38" t="s">
        <v>234</v>
      </c>
      <c r="AD22" s="38" t="s">
        <v>234</v>
      </c>
      <c r="AE22" s="38"/>
      <c r="AF22" s="38"/>
      <c r="AG22" s="150">
        <f t="shared" ref="AG22:AL22" si="4">AG25+AG34+AG39+AG54+AG65+AG66+AG67+AG59+AG58+AG60+AG61</f>
        <v>1482.5</v>
      </c>
      <c r="AH22" s="150">
        <f t="shared" si="4"/>
        <v>1369.5</v>
      </c>
      <c r="AI22" s="150">
        <f t="shared" si="4"/>
        <v>0</v>
      </c>
      <c r="AJ22" s="150">
        <f t="shared" si="4"/>
        <v>0</v>
      </c>
      <c r="AK22" s="150">
        <f t="shared" si="4"/>
        <v>354</v>
      </c>
      <c r="AL22" s="150">
        <f t="shared" si="4"/>
        <v>354</v>
      </c>
      <c r="AM22" s="150">
        <f>AM25+AM34+AM39+AM54+AM65+AM66+AM67+AM59+AM58+AM60</f>
        <v>0</v>
      </c>
      <c r="AN22" s="150"/>
      <c r="AO22" s="150">
        <f>AO25+AO34+AO39+AO54+AO65+AO66+AO67+AO59+AO58+AO60+AO61</f>
        <v>1128.5</v>
      </c>
      <c r="AP22" s="150">
        <f>AP25+AP34+AP39+AP54+AP65+AP66+AP67+AP59+AP58+AP60+AP61</f>
        <v>1015.5</v>
      </c>
      <c r="AQ22" s="149">
        <f>AQ25+AQ34+AQ39+AQ54+AQ56+AQ65+AQ66+AQ67</f>
        <v>4063.9999999999995</v>
      </c>
      <c r="AR22" s="149">
        <f>AR25+AR34+AR39+AR54+AR56+AR65+AR66+AR67</f>
        <v>98.7</v>
      </c>
      <c r="AS22" s="149">
        <f>AS25+AS34+AS39+AS54+AS56+AS65+AS66+AS67</f>
        <v>3288.7</v>
      </c>
      <c r="AT22" s="149">
        <f>AT25+AT34+AT39+AT54+AT56+AT65+AT66+AT67</f>
        <v>0</v>
      </c>
      <c r="AU22" s="149">
        <f>AU25+AU34+AU39+AU54+AU56+AU65+AU66+AU67</f>
        <v>676.6</v>
      </c>
      <c r="AV22" s="657">
        <f t="shared" ref="AV22:BE22" si="5">AV25+AV34+AV39+AV54+AV56+AV65+AV66+AV67</f>
        <v>477.5</v>
      </c>
      <c r="AW22" s="657">
        <f t="shared" si="5"/>
        <v>0</v>
      </c>
      <c r="AX22" s="657">
        <f t="shared" si="5"/>
        <v>0</v>
      </c>
      <c r="AY22" s="657">
        <f t="shared" si="5"/>
        <v>0</v>
      </c>
      <c r="AZ22" s="657">
        <f t="shared" si="5"/>
        <v>477.5</v>
      </c>
      <c r="BA22" s="149">
        <f t="shared" si="5"/>
        <v>317.90000000000003</v>
      </c>
      <c r="BB22" s="149">
        <f t="shared" si="5"/>
        <v>0</v>
      </c>
      <c r="BC22" s="149">
        <f t="shared" si="5"/>
        <v>0</v>
      </c>
      <c r="BD22" s="149">
        <f t="shared" si="5"/>
        <v>0</v>
      </c>
      <c r="BE22" s="149">
        <f t="shared" si="5"/>
        <v>317.90000000000003</v>
      </c>
      <c r="BF22" s="149">
        <f>BF25+BF34+BF39+BF54+BF56+BF65+BF66+BF67</f>
        <v>317.90000000000003</v>
      </c>
      <c r="BG22" s="149">
        <f>BG25+BG34+BG39+BG54+BG56+BG65+BG66+BG67</f>
        <v>0</v>
      </c>
      <c r="BH22" s="149">
        <f>BH25+BH34+BH39+BH54+BH56+BH65+BH66+BH67</f>
        <v>0</v>
      </c>
      <c r="BI22" s="149">
        <f>BI25+BI34+BI39+BI54+BI56+BI65+BI66+BI67</f>
        <v>0</v>
      </c>
      <c r="BJ22" s="149">
        <f>BJ25+BJ34+BJ39+BJ54+BJ56+BJ65+BJ66+BJ67</f>
        <v>317.90000000000003</v>
      </c>
    </row>
    <row r="23" spans="1:62" hidden="1">
      <c r="A23" s="112" t="s">
        <v>415</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52"/>
      <c r="AH23" s="152"/>
      <c r="AI23" s="152"/>
      <c r="AJ23" s="152"/>
      <c r="AK23" s="152"/>
      <c r="AL23" s="152"/>
      <c r="AM23" s="152"/>
      <c r="AN23" s="152"/>
      <c r="AO23" s="152"/>
      <c r="AP23" s="152"/>
      <c r="AQ23" s="151"/>
      <c r="AR23" s="151"/>
      <c r="AS23" s="151"/>
      <c r="AT23" s="151"/>
      <c r="AU23" s="151"/>
      <c r="AV23" s="658"/>
      <c r="AW23" s="658"/>
      <c r="AX23" s="658"/>
      <c r="AY23" s="658"/>
      <c r="AZ23" s="658"/>
      <c r="BA23" s="151"/>
      <c r="BB23" s="151"/>
      <c r="BC23" s="151"/>
      <c r="BD23" s="151"/>
      <c r="BE23" s="151"/>
      <c r="BF23" s="151"/>
      <c r="BG23" s="151"/>
      <c r="BH23" s="151"/>
      <c r="BI23" s="151"/>
      <c r="BJ23" s="151"/>
    </row>
    <row r="24" spans="1:62" ht="0.75" hidden="1" customHeight="1">
      <c r="A24" s="113" t="s">
        <v>416</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55"/>
      <c r="AH24" s="155"/>
      <c r="AI24" s="155"/>
      <c r="AJ24" s="155"/>
      <c r="AK24" s="155"/>
      <c r="AL24" s="155"/>
      <c r="AM24" s="155"/>
      <c r="AN24" s="155"/>
      <c r="AO24" s="155"/>
      <c r="AP24" s="155"/>
      <c r="AQ24" s="154"/>
      <c r="AR24" s="154"/>
      <c r="AS24" s="154"/>
      <c r="AT24" s="154"/>
      <c r="AU24" s="154"/>
      <c r="AV24" s="153"/>
      <c r="AW24" s="153"/>
      <c r="AX24" s="153"/>
      <c r="AY24" s="153"/>
      <c r="AZ24" s="153"/>
      <c r="BA24" s="154"/>
      <c r="BB24" s="154"/>
      <c r="BC24" s="154"/>
      <c r="BD24" s="154"/>
      <c r="BE24" s="154"/>
      <c r="BF24" s="154"/>
      <c r="BG24" s="154"/>
      <c r="BH24" s="154"/>
      <c r="BI24" s="154"/>
      <c r="BJ24" s="154"/>
    </row>
    <row r="25" spans="1:62" ht="20.25" customHeight="1">
      <c r="A25" s="904" t="s">
        <v>286</v>
      </c>
      <c r="B25" s="891">
        <v>6505</v>
      </c>
      <c r="C25" s="738" t="s">
        <v>452</v>
      </c>
      <c r="D25" s="735" t="s">
        <v>422</v>
      </c>
      <c r="E25" s="722" t="s">
        <v>453</v>
      </c>
      <c r="F25" s="58"/>
      <c r="G25" s="58"/>
      <c r="H25" s="58"/>
      <c r="I25" s="58"/>
      <c r="J25" s="58"/>
      <c r="K25" s="58"/>
      <c r="L25" s="58"/>
      <c r="M25" s="931" t="s">
        <v>372</v>
      </c>
      <c r="N25" s="59" t="s">
        <v>284</v>
      </c>
      <c r="O25" s="59" t="s">
        <v>373</v>
      </c>
      <c r="P25" s="58">
        <v>29</v>
      </c>
      <c r="Q25" s="58"/>
      <c r="R25" s="58"/>
      <c r="S25" s="58"/>
      <c r="T25" s="58"/>
      <c r="U25" s="58"/>
      <c r="V25" s="58"/>
      <c r="W25" s="738" t="s">
        <v>357</v>
      </c>
      <c r="X25" s="735" t="s">
        <v>238</v>
      </c>
      <c r="Y25" s="735" t="s">
        <v>358</v>
      </c>
      <c r="Z25" s="936" t="s">
        <v>499</v>
      </c>
      <c r="AA25" s="921" t="s">
        <v>284</v>
      </c>
      <c r="AB25" s="921" t="s">
        <v>368</v>
      </c>
      <c r="AC25" s="18"/>
      <c r="AD25" s="18"/>
      <c r="AE25" s="18"/>
      <c r="AF25" s="18"/>
      <c r="AG25" s="154">
        <f>AG26+AG27+AG28+AG32+AG33+AG29</f>
        <v>215.7</v>
      </c>
      <c r="AH25" s="154">
        <f>AH26+AH27+AH28+AH32+AH33+AH29</f>
        <v>215.5</v>
      </c>
      <c r="AI25" s="154">
        <f t="shared" ref="AI25:AU25" si="6">AI26+AI27+AI28+AI32+AI33</f>
        <v>0</v>
      </c>
      <c r="AJ25" s="154"/>
      <c r="AK25" s="154">
        <f t="shared" si="6"/>
        <v>0</v>
      </c>
      <c r="AL25" s="154"/>
      <c r="AM25" s="154">
        <f t="shared" si="6"/>
        <v>0</v>
      </c>
      <c r="AN25" s="154"/>
      <c r="AO25" s="154">
        <f>AO26+AO27+AO28+AO32+AO33+AO29</f>
        <v>215.7</v>
      </c>
      <c r="AP25" s="154">
        <f>AP26+AP27+AP28+AP32+AP33+AP29</f>
        <v>215.5</v>
      </c>
      <c r="AQ25" s="154">
        <f t="shared" si="6"/>
        <v>6</v>
      </c>
      <c r="AR25" s="154">
        <f t="shared" si="6"/>
        <v>0</v>
      </c>
      <c r="AS25" s="154">
        <f t="shared" si="6"/>
        <v>0</v>
      </c>
      <c r="AT25" s="154">
        <f t="shared" si="6"/>
        <v>0</v>
      </c>
      <c r="AU25" s="154">
        <f t="shared" si="6"/>
        <v>6</v>
      </c>
      <c r="AV25" s="153">
        <f t="shared" ref="AV25:BE25" si="7">AV26+AV27+AV28+AV32+AV33</f>
        <v>6.5</v>
      </c>
      <c r="AW25" s="153">
        <f t="shared" si="7"/>
        <v>0</v>
      </c>
      <c r="AX25" s="153">
        <f t="shared" si="7"/>
        <v>0</v>
      </c>
      <c r="AY25" s="153">
        <f t="shared" si="7"/>
        <v>0</v>
      </c>
      <c r="AZ25" s="153">
        <f t="shared" si="7"/>
        <v>6.5</v>
      </c>
      <c r="BA25" s="154">
        <f t="shared" si="7"/>
        <v>7</v>
      </c>
      <c r="BB25" s="154">
        <f t="shared" si="7"/>
        <v>0</v>
      </c>
      <c r="BC25" s="154">
        <f t="shared" si="7"/>
        <v>0</v>
      </c>
      <c r="BD25" s="154">
        <f t="shared" si="7"/>
        <v>0</v>
      </c>
      <c r="BE25" s="154">
        <f t="shared" si="7"/>
        <v>7</v>
      </c>
      <c r="BF25" s="154">
        <f>BF26+BF27+BF28+BF32+BF33</f>
        <v>7</v>
      </c>
      <c r="BG25" s="154">
        <f>BG26+BG27+BG28+BG32+BG33</f>
        <v>0</v>
      </c>
      <c r="BH25" s="154">
        <f>BH26+BH27+BH28+BH32+BH33</f>
        <v>0</v>
      </c>
      <c r="BI25" s="154">
        <f>BI26+BI27+BI28+BI32+BI33</f>
        <v>0</v>
      </c>
      <c r="BJ25" s="154">
        <f>BJ26+BJ27+BJ28+BJ32+BJ33</f>
        <v>7</v>
      </c>
    </row>
    <row r="26" spans="1:62" ht="0.75" customHeight="1">
      <c r="A26" s="898"/>
      <c r="B26" s="892"/>
      <c r="C26" s="739"/>
      <c r="D26" s="736"/>
      <c r="E26" s="723"/>
      <c r="F26" s="58"/>
      <c r="G26" s="58"/>
      <c r="H26" s="58"/>
      <c r="I26" s="58"/>
      <c r="J26" s="58"/>
      <c r="K26" s="58"/>
      <c r="L26" s="58"/>
      <c r="M26" s="932"/>
      <c r="N26" s="59"/>
      <c r="O26" s="59"/>
      <c r="P26" s="58"/>
      <c r="Q26" s="58"/>
      <c r="R26" s="58"/>
      <c r="S26" s="58"/>
      <c r="T26" s="58"/>
      <c r="U26" s="58"/>
      <c r="V26" s="58"/>
      <c r="W26" s="739"/>
      <c r="X26" s="736"/>
      <c r="Y26" s="736"/>
      <c r="Z26" s="937"/>
      <c r="AA26" s="922"/>
      <c r="AB26" s="922"/>
      <c r="AC26" s="18"/>
      <c r="AD26" s="18" t="s">
        <v>491</v>
      </c>
      <c r="AE26" s="18" t="s">
        <v>296</v>
      </c>
      <c r="AF26" s="18" t="s">
        <v>246</v>
      </c>
      <c r="AG26" s="155">
        <f t="shared" ref="AG26:AG44" si="8">AI26+AK26+AM26+AO26</f>
        <v>0</v>
      </c>
      <c r="AH26" s="155"/>
      <c r="AI26" s="155"/>
      <c r="AJ26" s="155"/>
      <c r="AK26" s="155"/>
      <c r="AL26" s="155"/>
      <c r="AM26" s="155"/>
      <c r="AN26" s="155"/>
      <c r="AO26" s="155"/>
      <c r="AP26" s="155"/>
      <c r="AQ26" s="154">
        <f t="shared" ref="AQ26:AQ43" si="9">AR26+AS26+AT26+AU26</f>
        <v>0</v>
      </c>
      <c r="AR26" s="154"/>
      <c r="AS26" s="154"/>
      <c r="AT26" s="154"/>
      <c r="AU26" s="154"/>
      <c r="AV26" s="153">
        <f>AW26+AX26+AY26+AZ26</f>
        <v>0</v>
      </c>
      <c r="AW26" s="153"/>
      <c r="AX26" s="153"/>
      <c r="AY26" s="153"/>
      <c r="AZ26" s="153"/>
      <c r="BA26" s="154">
        <f>BB26+BC26+BD26+BE26</f>
        <v>0</v>
      </c>
      <c r="BB26" s="154"/>
      <c r="BC26" s="154"/>
      <c r="BD26" s="154"/>
      <c r="BE26" s="154"/>
      <c r="BF26" s="154">
        <f>BG26+BH26+BI26+BJ26</f>
        <v>0</v>
      </c>
      <c r="BG26" s="154"/>
      <c r="BH26" s="154"/>
      <c r="BI26" s="154"/>
      <c r="BJ26" s="154"/>
    </row>
    <row r="27" spans="1:62" ht="15" hidden="1" customHeight="1">
      <c r="A27" s="898"/>
      <c r="B27" s="892"/>
      <c r="C27" s="739"/>
      <c r="D27" s="736"/>
      <c r="E27" s="723"/>
      <c r="F27" s="58"/>
      <c r="G27" s="58"/>
      <c r="H27" s="58"/>
      <c r="I27" s="58"/>
      <c r="J27" s="58"/>
      <c r="K27" s="58"/>
      <c r="L27" s="58"/>
      <c r="M27" s="932"/>
      <c r="N27" s="59"/>
      <c r="O27" s="59"/>
      <c r="P27" s="58"/>
      <c r="Q27" s="58"/>
      <c r="R27" s="58"/>
      <c r="S27" s="58"/>
      <c r="T27" s="58"/>
      <c r="U27" s="58"/>
      <c r="V27" s="58"/>
      <c r="W27" s="739"/>
      <c r="X27" s="736"/>
      <c r="Y27" s="736"/>
      <c r="Z27" s="937"/>
      <c r="AA27" s="922"/>
      <c r="AB27" s="922"/>
      <c r="AC27" s="18"/>
      <c r="AD27" s="18" t="s">
        <v>491</v>
      </c>
      <c r="AE27" s="18" t="s">
        <v>297</v>
      </c>
      <c r="AF27" s="18" t="s">
        <v>246</v>
      </c>
      <c r="AG27" s="155">
        <f t="shared" si="8"/>
        <v>0</v>
      </c>
      <c r="AH27" s="155"/>
      <c r="AI27" s="155"/>
      <c r="AJ27" s="155"/>
      <c r="AK27" s="155"/>
      <c r="AL27" s="155"/>
      <c r="AM27" s="155"/>
      <c r="AN27" s="155"/>
      <c r="AO27" s="155"/>
      <c r="AP27" s="155"/>
      <c r="AQ27" s="154">
        <f t="shared" si="9"/>
        <v>0</v>
      </c>
      <c r="AR27" s="154"/>
      <c r="AS27" s="154"/>
      <c r="AT27" s="154"/>
      <c r="AU27" s="154"/>
      <c r="AV27" s="153">
        <f>AW27+AX27+AY27+AZ27</f>
        <v>0</v>
      </c>
      <c r="AW27" s="153"/>
      <c r="AX27" s="153"/>
      <c r="AY27" s="153"/>
      <c r="AZ27" s="153"/>
      <c r="BA27" s="154">
        <f>BB27+BC27+BD27+BE27</f>
        <v>0</v>
      </c>
      <c r="BB27" s="154"/>
      <c r="BC27" s="154"/>
      <c r="BD27" s="154"/>
      <c r="BE27" s="154"/>
      <c r="BF27" s="154">
        <f>BG27+BH27+BI27+BJ27</f>
        <v>0</v>
      </c>
      <c r="BG27" s="154"/>
      <c r="BH27" s="154"/>
      <c r="BI27" s="154"/>
      <c r="BJ27" s="154"/>
    </row>
    <row r="28" spans="1:62" ht="13.5" hidden="1" customHeight="1">
      <c r="A28" s="898"/>
      <c r="B28" s="892"/>
      <c r="C28" s="739"/>
      <c r="D28" s="736"/>
      <c r="E28" s="723"/>
      <c r="F28" s="58"/>
      <c r="G28" s="58"/>
      <c r="H28" s="58"/>
      <c r="I28" s="58"/>
      <c r="J28" s="58"/>
      <c r="K28" s="58"/>
      <c r="L28" s="58"/>
      <c r="M28" s="932"/>
      <c r="N28" s="59"/>
      <c r="O28" s="59"/>
      <c r="P28" s="58"/>
      <c r="Q28" s="58"/>
      <c r="R28" s="58"/>
      <c r="S28" s="58"/>
      <c r="T28" s="58"/>
      <c r="U28" s="58"/>
      <c r="V28" s="58"/>
      <c r="W28" s="739"/>
      <c r="X28" s="736"/>
      <c r="Y28" s="736"/>
      <c r="Z28" s="937"/>
      <c r="AA28" s="922"/>
      <c r="AB28" s="922"/>
      <c r="AC28" s="18"/>
      <c r="AD28" s="18" t="s">
        <v>491</v>
      </c>
      <c r="AE28" s="18" t="s">
        <v>260</v>
      </c>
      <c r="AF28" s="18" t="s">
        <v>246</v>
      </c>
      <c r="AG28" s="155">
        <f t="shared" si="8"/>
        <v>0</v>
      </c>
      <c r="AH28" s="155"/>
      <c r="AI28" s="155"/>
      <c r="AJ28" s="155"/>
      <c r="AK28" s="155"/>
      <c r="AL28" s="155"/>
      <c r="AM28" s="155"/>
      <c r="AN28" s="155"/>
      <c r="AO28" s="155"/>
      <c r="AP28" s="155"/>
      <c r="AQ28" s="154">
        <f t="shared" si="9"/>
        <v>0</v>
      </c>
      <c r="AR28" s="154"/>
      <c r="AS28" s="154"/>
      <c r="AT28" s="154"/>
      <c r="AU28" s="154"/>
      <c r="AV28" s="153">
        <f>AW28+AX28+AY28+AZ28</f>
        <v>0</v>
      </c>
      <c r="AW28" s="153"/>
      <c r="AX28" s="153"/>
      <c r="AY28" s="153"/>
      <c r="AZ28" s="153"/>
      <c r="BA28" s="154">
        <f>BB28+BC28+BD28+BE28</f>
        <v>0</v>
      </c>
      <c r="BB28" s="154"/>
      <c r="BC28" s="154"/>
      <c r="BD28" s="154"/>
      <c r="BE28" s="154"/>
      <c r="BF28" s="154">
        <f>BG28+BH28+BI28+BJ28</f>
        <v>0</v>
      </c>
      <c r="BG28" s="154"/>
      <c r="BH28" s="154"/>
      <c r="BI28" s="154"/>
      <c r="BJ28" s="154"/>
    </row>
    <row r="29" spans="1:62" ht="15" hidden="1" customHeight="1">
      <c r="A29" s="898"/>
      <c r="B29" s="892"/>
      <c r="C29" s="739"/>
      <c r="D29" s="736"/>
      <c r="E29" s="723"/>
      <c r="F29" s="58"/>
      <c r="G29" s="58"/>
      <c r="H29" s="58"/>
      <c r="I29" s="58"/>
      <c r="J29" s="58"/>
      <c r="K29" s="58"/>
      <c r="L29" s="58"/>
      <c r="M29" s="932"/>
      <c r="N29" s="59"/>
      <c r="O29" s="59"/>
      <c r="P29" s="58"/>
      <c r="Q29" s="58"/>
      <c r="R29" s="58"/>
      <c r="S29" s="58"/>
      <c r="T29" s="58"/>
      <c r="U29" s="58"/>
      <c r="V29" s="58"/>
      <c r="W29" s="739"/>
      <c r="X29" s="736"/>
      <c r="Y29" s="736"/>
      <c r="Z29" s="937"/>
      <c r="AA29" s="922"/>
      <c r="AB29" s="922"/>
      <c r="AC29" s="21"/>
      <c r="AD29" s="18" t="s">
        <v>485</v>
      </c>
      <c r="AE29" s="18" t="s">
        <v>428</v>
      </c>
      <c r="AF29" s="18">
        <v>244</v>
      </c>
      <c r="AG29" s="155"/>
      <c r="AH29" s="155"/>
      <c r="AI29" s="155"/>
      <c r="AJ29" s="155"/>
      <c r="AK29" s="155"/>
      <c r="AL29" s="155"/>
      <c r="AM29" s="155"/>
      <c r="AN29" s="155"/>
      <c r="AO29" s="155"/>
      <c r="AP29" s="155"/>
      <c r="AQ29" s="154">
        <f t="shared" si="9"/>
        <v>0</v>
      </c>
      <c r="AR29" s="154"/>
      <c r="AS29" s="154"/>
      <c r="AT29" s="154"/>
      <c r="AU29" s="154"/>
      <c r="AV29" s="153">
        <f>AW29+AX29+AY29+AZ29</f>
        <v>0</v>
      </c>
      <c r="AW29" s="153"/>
      <c r="AX29" s="153"/>
      <c r="AY29" s="153"/>
      <c r="AZ29" s="153"/>
      <c r="BA29" s="154">
        <f>BB29+BC29+BD29+BE29</f>
        <v>0</v>
      </c>
      <c r="BB29" s="154"/>
      <c r="BC29" s="154"/>
      <c r="BD29" s="154"/>
      <c r="BE29" s="154"/>
      <c r="BF29" s="154">
        <f>BG29+BH29+BI29+BJ29</f>
        <v>0</v>
      </c>
      <c r="BG29" s="154"/>
      <c r="BH29" s="154"/>
      <c r="BI29" s="154"/>
      <c r="BJ29" s="154"/>
    </row>
    <row r="30" spans="1:62" ht="17.25" hidden="1" customHeight="1">
      <c r="A30" s="898"/>
      <c r="B30" s="892"/>
      <c r="C30" s="739"/>
      <c r="D30" s="736"/>
      <c r="E30" s="723"/>
      <c r="F30" s="58"/>
      <c r="G30" s="58"/>
      <c r="H30" s="58"/>
      <c r="I30" s="58"/>
      <c r="J30" s="58"/>
      <c r="K30" s="58"/>
      <c r="L30" s="58"/>
      <c r="M30" s="932"/>
      <c r="N30" s="59"/>
      <c r="O30" s="59"/>
      <c r="P30" s="58"/>
      <c r="Q30" s="58"/>
      <c r="R30" s="58"/>
      <c r="S30" s="58"/>
      <c r="T30" s="58"/>
      <c r="U30" s="58"/>
      <c r="V30" s="58"/>
      <c r="W30" s="739"/>
      <c r="X30" s="736"/>
      <c r="Y30" s="736"/>
      <c r="Z30" s="937"/>
      <c r="AA30" s="922"/>
      <c r="AB30" s="922"/>
      <c r="AC30" s="21"/>
      <c r="AD30" s="18" t="s">
        <v>485</v>
      </c>
      <c r="AE30" s="18" t="s">
        <v>263</v>
      </c>
      <c r="AF30" s="18" t="s">
        <v>246</v>
      </c>
      <c r="AG30" s="155">
        <f t="shared" si="8"/>
        <v>0</v>
      </c>
      <c r="AH30" s="155"/>
      <c r="AI30" s="155"/>
      <c r="AJ30" s="155"/>
      <c r="AK30" s="155"/>
      <c r="AL30" s="155"/>
      <c r="AM30" s="155"/>
      <c r="AN30" s="155"/>
      <c r="AO30" s="155"/>
      <c r="AP30" s="155"/>
      <c r="AQ30" s="154">
        <f t="shared" si="9"/>
        <v>0</v>
      </c>
      <c r="AR30" s="154"/>
      <c r="AS30" s="154"/>
      <c r="AT30" s="154"/>
      <c r="AU30" s="154"/>
      <c r="AV30" s="153">
        <f>AW30+AX30+AY30+AZ30</f>
        <v>0</v>
      </c>
      <c r="AW30" s="153"/>
      <c r="AX30" s="153"/>
      <c r="AY30" s="153"/>
      <c r="AZ30" s="153"/>
      <c r="BA30" s="154">
        <f>BB30+BC30+BD30+BE30</f>
        <v>0</v>
      </c>
      <c r="BB30" s="154"/>
      <c r="BC30" s="154"/>
      <c r="BD30" s="154"/>
      <c r="BE30" s="154"/>
      <c r="BF30" s="154">
        <f>BG30+BH30+BI30+BJ30</f>
        <v>0</v>
      </c>
      <c r="BG30" s="154"/>
      <c r="BH30" s="154"/>
      <c r="BI30" s="154"/>
      <c r="BJ30" s="154"/>
    </row>
    <row r="31" spans="1:62" hidden="1">
      <c r="A31" s="898"/>
      <c r="B31" s="892"/>
      <c r="C31" s="739"/>
      <c r="D31" s="736"/>
      <c r="E31" s="723"/>
      <c r="F31" s="58"/>
      <c r="G31" s="58"/>
      <c r="H31" s="58"/>
      <c r="I31" s="58"/>
      <c r="J31" s="58"/>
      <c r="K31" s="58"/>
      <c r="L31" s="58"/>
      <c r="M31" s="932"/>
      <c r="N31" s="59"/>
      <c r="O31" s="59"/>
      <c r="P31" s="58"/>
      <c r="Q31" s="58"/>
      <c r="R31" s="58"/>
      <c r="S31" s="58"/>
      <c r="T31" s="58"/>
      <c r="U31" s="58"/>
      <c r="V31" s="58"/>
      <c r="W31" s="739"/>
      <c r="X31" s="736"/>
      <c r="Y31" s="736"/>
      <c r="Z31" s="937"/>
      <c r="AA31" s="922"/>
      <c r="AB31" s="922"/>
      <c r="AC31" s="21"/>
      <c r="AD31" s="18" t="s">
        <v>489</v>
      </c>
      <c r="AE31" s="18" t="s">
        <v>427</v>
      </c>
      <c r="AF31" s="18">
        <v>244</v>
      </c>
      <c r="AG31" s="155"/>
      <c r="AH31" s="155"/>
      <c r="AI31" s="155"/>
      <c r="AJ31" s="155"/>
      <c r="AK31" s="155"/>
      <c r="AL31" s="155"/>
      <c r="AM31" s="155"/>
      <c r="AN31" s="155"/>
      <c r="AO31" s="155"/>
      <c r="AP31" s="155"/>
      <c r="AQ31" s="154"/>
      <c r="AR31" s="154"/>
      <c r="AS31" s="154"/>
      <c r="AT31" s="154"/>
      <c r="AU31" s="154"/>
      <c r="AV31" s="153"/>
      <c r="AW31" s="153"/>
      <c r="AX31" s="153"/>
      <c r="AY31" s="153"/>
      <c r="AZ31" s="153"/>
      <c r="BA31" s="154"/>
      <c r="BB31" s="154"/>
      <c r="BC31" s="154"/>
      <c r="BD31" s="154"/>
      <c r="BE31" s="154"/>
      <c r="BF31" s="154"/>
      <c r="BG31" s="154"/>
      <c r="BH31" s="154"/>
      <c r="BI31" s="154"/>
      <c r="BJ31" s="154"/>
    </row>
    <row r="32" spans="1:62" ht="16.5" customHeight="1">
      <c r="A32" s="898"/>
      <c r="B32" s="892"/>
      <c r="C32" s="739"/>
      <c r="D32" s="877"/>
      <c r="E32" s="723"/>
      <c r="F32" s="58"/>
      <c r="G32" s="58"/>
      <c r="H32" s="58"/>
      <c r="I32" s="58"/>
      <c r="J32" s="58"/>
      <c r="K32" s="58"/>
      <c r="L32" s="58"/>
      <c r="M32" s="932"/>
      <c r="N32" s="59"/>
      <c r="O32" s="59"/>
      <c r="P32" s="58"/>
      <c r="Q32" s="58"/>
      <c r="R32" s="58"/>
      <c r="S32" s="58"/>
      <c r="T32" s="58"/>
      <c r="U32" s="58"/>
      <c r="V32" s="58"/>
      <c r="W32" s="739"/>
      <c r="X32" s="877"/>
      <c r="Y32" s="736"/>
      <c r="Z32" s="937"/>
      <c r="AA32" s="922"/>
      <c r="AB32" s="922"/>
      <c r="AC32" s="21"/>
      <c r="AD32" s="18" t="s">
        <v>489</v>
      </c>
      <c r="AE32" s="18" t="s">
        <v>19</v>
      </c>
      <c r="AF32" s="18" t="s">
        <v>246</v>
      </c>
      <c r="AG32" s="155">
        <f t="shared" si="8"/>
        <v>13.2</v>
      </c>
      <c r="AH32" s="155">
        <f>AJ32+AL32+AP32</f>
        <v>13</v>
      </c>
      <c r="AI32" s="155"/>
      <c r="AJ32" s="155"/>
      <c r="AK32" s="155"/>
      <c r="AL32" s="155"/>
      <c r="AM32" s="155"/>
      <c r="AN32" s="155"/>
      <c r="AO32" s="155">
        <v>13.2</v>
      </c>
      <c r="AP32" s="155">
        <v>13</v>
      </c>
      <c r="AQ32" s="154">
        <f t="shared" si="9"/>
        <v>6</v>
      </c>
      <c r="AR32" s="154"/>
      <c r="AS32" s="154"/>
      <c r="AT32" s="154"/>
      <c r="AU32" s="154">
        <v>6</v>
      </c>
      <c r="AV32" s="153">
        <f>AW32+AX32+AY32+AZ32</f>
        <v>6.5</v>
      </c>
      <c r="AW32" s="153"/>
      <c r="AX32" s="153"/>
      <c r="AY32" s="153"/>
      <c r="AZ32" s="153">
        <v>6.5</v>
      </c>
      <c r="BA32" s="154">
        <f>BB32+BC32+BD32+BE32</f>
        <v>7</v>
      </c>
      <c r="BB32" s="154"/>
      <c r="BC32" s="154"/>
      <c r="BD32" s="154"/>
      <c r="BE32" s="154">
        <v>7</v>
      </c>
      <c r="BF32" s="154">
        <f>BG32+BH32+BI32+BJ32</f>
        <v>7</v>
      </c>
      <c r="BG32" s="154"/>
      <c r="BH32" s="154"/>
      <c r="BI32" s="154"/>
      <c r="BJ32" s="154">
        <v>7</v>
      </c>
    </row>
    <row r="33" spans="1:62" ht="16.5" customHeight="1">
      <c r="A33" s="899"/>
      <c r="B33" s="893"/>
      <c r="C33" s="869"/>
      <c r="D33" s="57"/>
      <c r="E33" s="868"/>
      <c r="F33" s="58"/>
      <c r="G33" s="58"/>
      <c r="H33" s="58"/>
      <c r="I33" s="58"/>
      <c r="J33" s="58"/>
      <c r="K33" s="58"/>
      <c r="L33" s="58"/>
      <c r="M33" s="933"/>
      <c r="N33" s="59"/>
      <c r="O33" s="59"/>
      <c r="P33" s="58"/>
      <c r="Q33" s="58"/>
      <c r="R33" s="58"/>
      <c r="S33" s="58"/>
      <c r="T33" s="58"/>
      <c r="U33" s="58"/>
      <c r="V33" s="58"/>
      <c r="W33" s="869"/>
      <c r="X33" s="57"/>
      <c r="Y33" s="877"/>
      <c r="Z33" s="938"/>
      <c r="AA33" s="923"/>
      <c r="AB33" s="923"/>
      <c r="AC33" s="21"/>
      <c r="AD33" s="18">
        <v>1003</v>
      </c>
      <c r="AE33" s="18" t="s">
        <v>118</v>
      </c>
      <c r="AF33" s="12">
        <v>410</v>
      </c>
      <c r="AG33" s="155">
        <f t="shared" si="8"/>
        <v>202.5</v>
      </c>
      <c r="AH33" s="155">
        <f t="shared" ref="AH33:AH96" si="10">AJ33+AL33+AP33</f>
        <v>202.5</v>
      </c>
      <c r="AI33" s="155"/>
      <c r="AJ33" s="155"/>
      <c r="AK33" s="155"/>
      <c r="AL33" s="155"/>
      <c r="AM33" s="155"/>
      <c r="AN33" s="155"/>
      <c r="AO33" s="155">
        <v>202.5</v>
      </c>
      <c r="AP33" s="155">
        <v>202.5</v>
      </c>
      <c r="AQ33" s="154">
        <f t="shared" si="9"/>
        <v>0</v>
      </c>
      <c r="AR33" s="154"/>
      <c r="AS33" s="154"/>
      <c r="AT33" s="154"/>
      <c r="AU33" s="154"/>
      <c r="AV33" s="153">
        <f>AW33+AX33+AY33+AZ33</f>
        <v>0</v>
      </c>
      <c r="AW33" s="153"/>
      <c r="AX33" s="153"/>
      <c r="AY33" s="153"/>
      <c r="AZ33" s="153"/>
      <c r="BA33" s="154">
        <f>BB33+BC33+BD33+BE33</f>
        <v>0</v>
      </c>
      <c r="BB33" s="154"/>
      <c r="BC33" s="154"/>
      <c r="BD33" s="154"/>
      <c r="BE33" s="154"/>
      <c r="BF33" s="154">
        <f>BG33+BH33+BI33+BJ33</f>
        <v>0</v>
      </c>
      <c r="BG33" s="154"/>
      <c r="BH33" s="154"/>
      <c r="BI33" s="154"/>
      <c r="BJ33" s="154"/>
    </row>
    <row r="34" spans="1:62" ht="30.75" customHeight="1">
      <c r="A34" s="904" t="s">
        <v>287</v>
      </c>
      <c r="B34" s="891">
        <v>6506</v>
      </c>
      <c r="C34" s="958" t="s">
        <v>383</v>
      </c>
      <c r="D34" s="57" t="s">
        <v>239</v>
      </c>
      <c r="E34" s="960" t="s">
        <v>384</v>
      </c>
      <c r="F34" s="58"/>
      <c r="G34" s="58"/>
      <c r="H34" s="58"/>
      <c r="I34" s="58"/>
      <c r="J34" s="58"/>
      <c r="K34" s="58"/>
      <c r="L34" s="58"/>
      <c r="M34" s="63" t="s">
        <v>341</v>
      </c>
      <c r="N34" s="59" t="s">
        <v>284</v>
      </c>
      <c r="O34" s="59" t="s">
        <v>373</v>
      </c>
      <c r="P34" s="58" t="s">
        <v>425</v>
      </c>
      <c r="Q34" s="58"/>
      <c r="R34" s="58"/>
      <c r="S34" s="58"/>
      <c r="T34" s="58"/>
      <c r="U34" s="58"/>
      <c r="V34" s="58"/>
      <c r="W34" s="958" t="s">
        <v>385</v>
      </c>
      <c r="X34" s="57" t="s">
        <v>386</v>
      </c>
      <c r="Y34" s="960" t="s">
        <v>387</v>
      </c>
      <c r="Z34" s="65"/>
      <c r="AA34" s="65"/>
      <c r="AB34" s="65"/>
      <c r="AC34" s="12"/>
      <c r="AD34" s="18" t="s">
        <v>285</v>
      </c>
      <c r="AE34" s="18"/>
      <c r="AF34" s="18"/>
      <c r="AG34" s="155">
        <f>AI34+AK34+AM34+AO34</f>
        <v>276.5</v>
      </c>
      <c r="AH34" s="155">
        <f>AJ34+AL34+AN34+AP34</f>
        <v>271.2</v>
      </c>
      <c r="AI34" s="155">
        <f>AI37+AI38</f>
        <v>0</v>
      </c>
      <c r="AJ34" s="155"/>
      <c r="AK34" s="155">
        <f>AK37+AK38</f>
        <v>0</v>
      </c>
      <c r="AL34" s="155"/>
      <c r="AM34" s="155">
        <f>AM37+AM38</f>
        <v>0</v>
      </c>
      <c r="AN34" s="155"/>
      <c r="AO34" s="155">
        <f>AO37+AO38+AO35+AO36</f>
        <v>276.5</v>
      </c>
      <c r="AP34" s="155">
        <f>AP37+AP38+AP35+AP36</f>
        <v>271.2</v>
      </c>
      <c r="AQ34" s="154">
        <f t="shared" si="9"/>
        <v>314.60000000000002</v>
      </c>
      <c r="AR34" s="154">
        <f>AR37+AR38</f>
        <v>0</v>
      </c>
      <c r="AS34" s="154">
        <f>AS37+AS38</f>
        <v>0</v>
      </c>
      <c r="AT34" s="154">
        <f>AT37+AT38</f>
        <v>0</v>
      </c>
      <c r="AU34" s="154">
        <f>AU37+AU38+AU35+AU36</f>
        <v>314.60000000000002</v>
      </c>
      <c r="AV34" s="154">
        <f>AV37+AV38+AV35+AV36</f>
        <v>314.60000000000002</v>
      </c>
      <c r="AW34" s="154">
        <f t="shared" ref="AW34:BE34" si="11">AW37+AW38+AW35+AW36</f>
        <v>0</v>
      </c>
      <c r="AX34" s="154">
        <f t="shared" si="11"/>
        <v>0</v>
      </c>
      <c r="AY34" s="154">
        <f t="shared" si="11"/>
        <v>0</v>
      </c>
      <c r="AZ34" s="154">
        <f t="shared" si="11"/>
        <v>314.60000000000002</v>
      </c>
      <c r="BA34" s="154">
        <f t="shared" si="11"/>
        <v>310.90000000000003</v>
      </c>
      <c r="BB34" s="154">
        <f t="shared" si="11"/>
        <v>0</v>
      </c>
      <c r="BC34" s="154">
        <f t="shared" si="11"/>
        <v>0</v>
      </c>
      <c r="BD34" s="154">
        <f t="shared" si="11"/>
        <v>0</v>
      </c>
      <c r="BE34" s="154">
        <f t="shared" si="11"/>
        <v>310.90000000000003</v>
      </c>
      <c r="BF34" s="154">
        <f>BF37+BF38+BF35+BF36</f>
        <v>310.90000000000003</v>
      </c>
      <c r="BG34" s="154">
        <f>BG37+BG38+BG35+BG36</f>
        <v>0</v>
      </c>
      <c r="BH34" s="154">
        <f>BH37+BH38+BH35+BH36</f>
        <v>0</v>
      </c>
      <c r="BI34" s="154">
        <f>BI37+BI38+BI35+BI36</f>
        <v>0</v>
      </c>
      <c r="BJ34" s="154">
        <f>BJ37+BJ38+BJ35+BJ36</f>
        <v>310.90000000000003</v>
      </c>
    </row>
    <row r="35" spans="1:62">
      <c r="A35" s="898"/>
      <c r="B35" s="892"/>
      <c r="C35" s="739"/>
      <c r="D35" s="57"/>
      <c r="E35" s="723"/>
      <c r="F35" s="58"/>
      <c r="G35" s="58"/>
      <c r="H35" s="58"/>
      <c r="I35" s="58"/>
      <c r="J35" s="58"/>
      <c r="K35" s="58"/>
      <c r="L35" s="58"/>
      <c r="M35" s="63"/>
      <c r="N35" s="59"/>
      <c r="O35" s="66"/>
      <c r="P35" s="58"/>
      <c r="Q35" s="58"/>
      <c r="R35" s="58"/>
      <c r="S35" s="58"/>
      <c r="T35" s="58"/>
      <c r="U35" s="58"/>
      <c r="V35" s="58"/>
      <c r="W35" s="739"/>
      <c r="X35" s="57"/>
      <c r="Y35" s="723"/>
      <c r="Z35" s="65"/>
      <c r="AA35" s="65"/>
      <c r="AB35" s="65"/>
      <c r="AC35" s="12"/>
      <c r="AD35" s="18" t="s">
        <v>285</v>
      </c>
      <c r="AE35" s="18" t="s">
        <v>354</v>
      </c>
      <c r="AF35" s="18" t="s">
        <v>266</v>
      </c>
      <c r="AG35" s="155">
        <f>AI35+AK35+AO35</f>
        <v>261.5</v>
      </c>
      <c r="AH35" s="155">
        <f t="shared" si="10"/>
        <v>256.2</v>
      </c>
      <c r="AI35" s="155"/>
      <c r="AJ35" s="155"/>
      <c r="AK35" s="155"/>
      <c r="AL35" s="155"/>
      <c r="AM35" s="155"/>
      <c r="AN35" s="155"/>
      <c r="AO35" s="155">
        <v>261.5</v>
      </c>
      <c r="AP35" s="155">
        <v>256.2</v>
      </c>
      <c r="AQ35" s="154">
        <f t="shared" si="9"/>
        <v>299.60000000000002</v>
      </c>
      <c r="AR35" s="154"/>
      <c r="AS35" s="154"/>
      <c r="AT35" s="154"/>
      <c r="AU35" s="154">
        <v>299.60000000000002</v>
      </c>
      <c r="AV35" s="153">
        <f>AW35+AX35+AZ35</f>
        <v>299.60000000000002</v>
      </c>
      <c r="AW35" s="153"/>
      <c r="AX35" s="153"/>
      <c r="AY35" s="153"/>
      <c r="AZ35" s="153">
        <v>299.60000000000002</v>
      </c>
      <c r="BA35" s="154">
        <f>BB35+BC35+BE35</f>
        <v>299.60000000000002</v>
      </c>
      <c r="BB35" s="154"/>
      <c r="BC35" s="154"/>
      <c r="BD35" s="154"/>
      <c r="BE35" s="154">
        <v>299.60000000000002</v>
      </c>
      <c r="BF35" s="154">
        <f>BG35+BH35+BJ35</f>
        <v>299.60000000000002</v>
      </c>
      <c r="BG35" s="154"/>
      <c r="BH35" s="154"/>
      <c r="BI35" s="154"/>
      <c r="BJ35" s="154">
        <v>299.60000000000002</v>
      </c>
    </row>
    <row r="36" spans="1:62">
      <c r="A36" s="898"/>
      <c r="B36" s="892"/>
      <c r="C36" s="739"/>
      <c r="D36" s="57"/>
      <c r="E36" s="723"/>
      <c r="F36" s="58"/>
      <c r="G36" s="58"/>
      <c r="H36" s="58"/>
      <c r="I36" s="58"/>
      <c r="J36" s="58"/>
      <c r="K36" s="58"/>
      <c r="L36" s="58"/>
      <c r="M36" s="63"/>
      <c r="N36" s="59"/>
      <c r="O36" s="66"/>
      <c r="P36" s="58"/>
      <c r="Q36" s="58"/>
      <c r="R36" s="58"/>
      <c r="S36" s="58"/>
      <c r="T36" s="58"/>
      <c r="U36" s="58"/>
      <c r="V36" s="58"/>
      <c r="W36" s="739"/>
      <c r="X36" s="57"/>
      <c r="Y36" s="723"/>
      <c r="Z36" s="65"/>
      <c r="AA36" s="65"/>
      <c r="AB36" s="65"/>
      <c r="AC36" s="12"/>
      <c r="AD36" s="18" t="s">
        <v>285</v>
      </c>
      <c r="AE36" s="18" t="s">
        <v>354</v>
      </c>
      <c r="AF36" s="18">
        <v>244</v>
      </c>
      <c r="AG36" s="155">
        <f>AI36+AK36+AO36</f>
        <v>15</v>
      </c>
      <c r="AH36" s="155">
        <f t="shared" si="10"/>
        <v>15</v>
      </c>
      <c r="AI36" s="155"/>
      <c r="AJ36" s="155"/>
      <c r="AK36" s="155"/>
      <c r="AL36" s="155"/>
      <c r="AM36" s="155"/>
      <c r="AN36" s="155"/>
      <c r="AO36" s="155">
        <v>15</v>
      </c>
      <c r="AP36" s="155">
        <v>15</v>
      </c>
      <c r="AQ36" s="154">
        <f t="shared" si="9"/>
        <v>15</v>
      </c>
      <c r="AR36" s="154"/>
      <c r="AS36" s="154"/>
      <c r="AT36" s="154"/>
      <c r="AU36" s="154">
        <v>15</v>
      </c>
      <c r="AV36" s="153">
        <f>AW36+AX36+AZ36</f>
        <v>15</v>
      </c>
      <c r="AW36" s="153"/>
      <c r="AX36" s="153"/>
      <c r="AY36" s="153"/>
      <c r="AZ36" s="153">
        <v>15</v>
      </c>
      <c r="BA36" s="154">
        <f>BB36+BC36+BE36</f>
        <v>11.3</v>
      </c>
      <c r="BB36" s="154"/>
      <c r="BC36" s="154"/>
      <c r="BD36" s="154"/>
      <c r="BE36" s="154">
        <v>11.3</v>
      </c>
      <c r="BF36" s="154">
        <f>BG36+BH36+BJ36</f>
        <v>11.3</v>
      </c>
      <c r="BG36" s="154"/>
      <c r="BH36" s="154"/>
      <c r="BI36" s="154"/>
      <c r="BJ36" s="154">
        <v>11.3</v>
      </c>
    </row>
    <row r="37" spans="1:62">
      <c r="A37" s="898"/>
      <c r="B37" s="892"/>
      <c r="C37" s="739"/>
      <c r="D37" s="57"/>
      <c r="E37" s="723"/>
      <c r="F37" s="58"/>
      <c r="G37" s="58"/>
      <c r="H37" s="58"/>
      <c r="I37" s="58"/>
      <c r="J37" s="58"/>
      <c r="K37" s="58"/>
      <c r="L37" s="58"/>
      <c r="M37" s="63"/>
      <c r="N37" s="59"/>
      <c r="O37" s="66"/>
      <c r="P37" s="58"/>
      <c r="Q37" s="58"/>
      <c r="R37" s="58"/>
      <c r="S37" s="58"/>
      <c r="T37" s="58"/>
      <c r="U37" s="58"/>
      <c r="V37" s="58"/>
      <c r="W37" s="739"/>
      <c r="X37" s="57"/>
      <c r="Y37" s="723"/>
      <c r="Z37" s="65"/>
      <c r="AA37" s="65"/>
      <c r="AB37" s="65"/>
      <c r="AC37" s="12"/>
      <c r="AD37" s="18" t="s">
        <v>285</v>
      </c>
      <c r="AE37" s="18" t="s">
        <v>299</v>
      </c>
      <c r="AF37" s="18" t="s">
        <v>266</v>
      </c>
      <c r="AG37" s="155">
        <v>0</v>
      </c>
      <c r="AH37" s="155">
        <f t="shared" si="10"/>
        <v>0</v>
      </c>
      <c r="AI37" s="155"/>
      <c r="AJ37" s="155"/>
      <c r="AK37" s="155"/>
      <c r="AL37" s="155"/>
      <c r="AM37" s="155"/>
      <c r="AN37" s="155"/>
      <c r="AO37" s="155">
        <v>0</v>
      </c>
      <c r="AP37" s="155"/>
      <c r="AQ37" s="154">
        <v>0</v>
      </c>
      <c r="AR37" s="154"/>
      <c r="AS37" s="154"/>
      <c r="AT37" s="154"/>
      <c r="AU37" s="154">
        <v>0</v>
      </c>
      <c r="AV37" s="153">
        <v>0</v>
      </c>
      <c r="AW37" s="153"/>
      <c r="AX37" s="153"/>
      <c r="AY37" s="153"/>
      <c r="AZ37" s="153">
        <v>0</v>
      </c>
      <c r="BA37" s="154">
        <v>0</v>
      </c>
      <c r="BB37" s="154"/>
      <c r="BC37" s="154"/>
      <c r="BD37" s="154"/>
      <c r="BE37" s="154">
        <v>0</v>
      </c>
      <c r="BF37" s="154">
        <v>0</v>
      </c>
      <c r="BG37" s="154"/>
      <c r="BH37" s="154"/>
      <c r="BI37" s="154"/>
      <c r="BJ37" s="154">
        <v>0</v>
      </c>
    </row>
    <row r="38" spans="1:62">
      <c r="A38" s="899"/>
      <c r="B38" s="893"/>
      <c r="C38" s="869"/>
      <c r="D38" s="57"/>
      <c r="E38" s="868"/>
      <c r="F38" s="58"/>
      <c r="G38" s="58"/>
      <c r="H38" s="58"/>
      <c r="I38" s="58"/>
      <c r="J38" s="58"/>
      <c r="K38" s="58"/>
      <c r="L38" s="58"/>
      <c r="M38" s="63"/>
      <c r="N38" s="59"/>
      <c r="O38" s="66"/>
      <c r="P38" s="58"/>
      <c r="Q38" s="58"/>
      <c r="R38" s="58"/>
      <c r="S38" s="58"/>
      <c r="T38" s="58"/>
      <c r="U38" s="58"/>
      <c r="V38" s="58"/>
      <c r="W38" s="869"/>
      <c r="X38" s="57"/>
      <c r="Y38" s="868"/>
      <c r="Z38" s="65"/>
      <c r="AA38" s="65"/>
      <c r="AB38" s="65"/>
      <c r="AC38" s="12"/>
      <c r="AD38" s="18" t="s">
        <v>285</v>
      </c>
      <c r="AE38" s="18" t="s">
        <v>299</v>
      </c>
      <c r="AF38" s="18">
        <v>244</v>
      </c>
      <c r="AG38" s="155">
        <f t="shared" si="8"/>
        <v>0</v>
      </c>
      <c r="AH38" s="155">
        <f t="shared" si="10"/>
        <v>0</v>
      </c>
      <c r="AI38" s="155"/>
      <c r="AJ38" s="155"/>
      <c r="AK38" s="155"/>
      <c r="AL38" s="155"/>
      <c r="AM38" s="155"/>
      <c r="AN38" s="155"/>
      <c r="AO38" s="155"/>
      <c r="AP38" s="155"/>
      <c r="AQ38" s="154">
        <f t="shared" si="9"/>
        <v>0</v>
      </c>
      <c r="AR38" s="154"/>
      <c r="AS38" s="154"/>
      <c r="AT38" s="154"/>
      <c r="AU38" s="154"/>
      <c r="AV38" s="153">
        <f>AW38+AX38+AY38+AZ38</f>
        <v>0</v>
      </c>
      <c r="AW38" s="153"/>
      <c r="AX38" s="153"/>
      <c r="AY38" s="153"/>
      <c r="AZ38" s="153"/>
      <c r="BA38" s="154">
        <f>BB38+BC38+BD38+BE38</f>
        <v>0</v>
      </c>
      <c r="BB38" s="154"/>
      <c r="BC38" s="154"/>
      <c r="BD38" s="154"/>
      <c r="BE38" s="154"/>
      <c r="BF38" s="154">
        <f>BG38+BH38+BI38+BJ38</f>
        <v>0</v>
      </c>
      <c r="BG38" s="154"/>
      <c r="BH38" s="154"/>
      <c r="BI38" s="154"/>
      <c r="BJ38" s="154"/>
    </row>
    <row r="39" spans="1:62" ht="22.5" customHeight="1">
      <c r="A39" s="904" t="s">
        <v>441</v>
      </c>
      <c r="B39" s="906">
        <v>6508</v>
      </c>
      <c r="C39" s="905" t="s">
        <v>452</v>
      </c>
      <c r="D39" s="905" t="s">
        <v>422</v>
      </c>
      <c r="E39" s="960" t="s">
        <v>453</v>
      </c>
      <c r="F39" s="58"/>
      <c r="G39" s="58"/>
      <c r="H39" s="58"/>
      <c r="I39" s="58"/>
      <c r="J39" s="58"/>
      <c r="K39" s="58"/>
      <c r="L39" s="58"/>
      <c r="M39" s="931" t="s">
        <v>451</v>
      </c>
      <c r="N39" s="59" t="s">
        <v>284</v>
      </c>
      <c r="O39" s="66" t="s">
        <v>373</v>
      </c>
      <c r="P39" s="58">
        <v>9</v>
      </c>
      <c r="Q39" s="58"/>
      <c r="R39" s="58"/>
      <c r="S39" s="58"/>
      <c r="T39" s="58"/>
      <c r="U39" s="58"/>
      <c r="V39" s="58"/>
      <c r="W39" s="958" t="s">
        <v>357</v>
      </c>
      <c r="X39" s="905" t="s">
        <v>238</v>
      </c>
      <c r="Y39" s="905" t="s">
        <v>358</v>
      </c>
      <c r="Z39" s="928" t="s">
        <v>419</v>
      </c>
      <c r="AA39" s="990" t="s">
        <v>420</v>
      </c>
      <c r="AB39" s="990" t="s">
        <v>421</v>
      </c>
      <c r="AC39" s="18"/>
      <c r="AD39" s="18" t="s">
        <v>486</v>
      </c>
      <c r="AE39" s="18"/>
      <c r="AF39" s="18"/>
      <c r="AG39" s="154">
        <f t="shared" ref="AG39:AU39" si="12">AG40+AG41+AG42+AG44+AG45+AG46+AG47+AG48+AG49+AG50+AG51+AG52+AG43</f>
        <v>252.2</v>
      </c>
      <c r="AH39" s="155">
        <f t="shared" si="10"/>
        <v>225.9</v>
      </c>
      <c r="AI39" s="154">
        <f t="shared" si="12"/>
        <v>0</v>
      </c>
      <c r="AJ39" s="154"/>
      <c r="AK39" s="154">
        <f t="shared" si="12"/>
        <v>0</v>
      </c>
      <c r="AL39" s="154"/>
      <c r="AM39" s="154">
        <f t="shared" si="12"/>
        <v>0</v>
      </c>
      <c r="AN39" s="154"/>
      <c r="AO39" s="154">
        <f>AO40+AO41+AO42+AO44+AO45+AO46+AO47+AO48+AO49+AO50+AO51+AO52+AO43</f>
        <v>252.2</v>
      </c>
      <c r="AP39" s="154">
        <f>AP40+AP41+AP42+AP44+AP45+AP46+AP47+AP48+AP49+AP50+AP51+AP52+AP43</f>
        <v>225.9</v>
      </c>
      <c r="AQ39" s="154">
        <f>AQ40+AQ41+AQ42+AQ44+AQ45+AQ46+AQ47+AQ48+AQ49+AQ50+AQ51+AQ52+AQ43</f>
        <v>230</v>
      </c>
      <c r="AR39" s="154">
        <f t="shared" si="12"/>
        <v>0</v>
      </c>
      <c r="AS39" s="154">
        <f t="shared" si="12"/>
        <v>0</v>
      </c>
      <c r="AT39" s="154">
        <f t="shared" si="12"/>
        <v>0</v>
      </c>
      <c r="AU39" s="154">
        <f t="shared" si="12"/>
        <v>230</v>
      </c>
      <c r="AV39" s="153">
        <f t="shared" ref="AV39:BE39" si="13">AV40+AV41+AV42+AV44+AV45+AV46+AV47+AV48+AV49+AV50+AV51+AV52+AV43</f>
        <v>86.4</v>
      </c>
      <c r="AW39" s="153">
        <f t="shared" si="13"/>
        <v>0</v>
      </c>
      <c r="AX39" s="153">
        <f t="shared" si="13"/>
        <v>0</v>
      </c>
      <c r="AY39" s="153">
        <f t="shared" si="13"/>
        <v>0</v>
      </c>
      <c r="AZ39" s="153">
        <f t="shared" si="13"/>
        <v>86.4</v>
      </c>
      <c r="BA39" s="154">
        <f t="shared" si="13"/>
        <v>0</v>
      </c>
      <c r="BB39" s="154">
        <f t="shared" si="13"/>
        <v>0</v>
      </c>
      <c r="BC39" s="154">
        <f t="shared" si="13"/>
        <v>0</v>
      </c>
      <c r="BD39" s="154">
        <f t="shared" si="13"/>
        <v>0</v>
      </c>
      <c r="BE39" s="154">
        <f t="shared" si="13"/>
        <v>0</v>
      </c>
      <c r="BF39" s="154">
        <f>BF40+BF41+BF42+BF44+BF45+BF46+BF47+BF48+BF49+BF50+BF51+BF52+BF43</f>
        <v>0</v>
      </c>
      <c r="BG39" s="154">
        <f>BG40+BG41+BG42+BG44+BG45+BG46+BG47+BG48+BG49+BG50+BG51+BG52+BG43</f>
        <v>0</v>
      </c>
      <c r="BH39" s="154">
        <f>BH40+BH41+BH42+BH44+BH45+BH46+BH47+BH48+BH49+BH50+BH51+BH52+BH43</f>
        <v>0</v>
      </c>
      <c r="BI39" s="154">
        <f>BI40+BI41+BI42+BI44+BI45+BI46+BI47+BI48+BI49+BI50+BI51+BI52+BI43</f>
        <v>0</v>
      </c>
      <c r="BJ39" s="154">
        <f>BJ40+BJ41+BJ42+BJ44+BJ45+BJ46+BJ47+BJ48+BJ49+BJ50+BJ51+BJ52+BJ43</f>
        <v>0</v>
      </c>
    </row>
    <row r="40" spans="1:62" ht="12" customHeight="1">
      <c r="A40" s="898"/>
      <c r="B40" s="907"/>
      <c r="C40" s="736"/>
      <c r="D40" s="736"/>
      <c r="E40" s="723"/>
      <c r="F40" s="58"/>
      <c r="G40" s="58"/>
      <c r="H40" s="58"/>
      <c r="I40" s="58"/>
      <c r="J40" s="58"/>
      <c r="K40" s="58"/>
      <c r="L40" s="58"/>
      <c r="M40" s="932"/>
      <c r="N40" s="59"/>
      <c r="O40" s="66"/>
      <c r="P40" s="58"/>
      <c r="Q40" s="58"/>
      <c r="R40" s="58"/>
      <c r="S40" s="58"/>
      <c r="T40" s="58"/>
      <c r="U40" s="58"/>
      <c r="V40" s="58"/>
      <c r="W40" s="739"/>
      <c r="X40" s="736"/>
      <c r="Y40" s="736"/>
      <c r="Z40" s="929"/>
      <c r="AA40" s="991"/>
      <c r="AB40" s="991"/>
      <c r="AC40" s="18"/>
      <c r="AD40" s="18" t="s">
        <v>486</v>
      </c>
      <c r="AE40" s="18" t="s">
        <v>283</v>
      </c>
      <c r="AF40" s="18" t="s">
        <v>246</v>
      </c>
      <c r="AG40" s="155">
        <f t="shared" si="8"/>
        <v>0</v>
      </c>
      <c r="AH40" s="155">
        <f t="shared" si="10"/>
        <v>0</v>
      </c>
      <c r="AI40" s="155"/>
      <c r="AJ40" s="155"/>
      <c r="AK40" s="155"/>
      <c r="AL40" s="155"/>
      <c r="AM40" s="155"/>
      <c r="AN40" s="155"/>
      <c r="AO40" s="155">
        <v>0</v>
      </c>
      <c r="AP40" s="155"/>
      <c r="AQ40" s="154">
        <f t="shared" si="9"/>
        <v>0</v>
      </c>
      <c r="AR40" s="154"/>
      <c r="AS40" s="154"/>
      <c r="AT40" s="154"/>
      <c r="AU40" s="154">
        <v>0</v>
      </c>
      <c r="AV40" s="153">
        <f t="shared" ref="AV40:AV54" si="14">AW40+AX40+AY40+AZ40</f>
        <v>0</v>
      </c>
      <c r="AW40" s="153"/>
      <c r="AX40" s="153"/>
      <c r="AY40" s="153"/>
      <c r="AZ40" s="153">
        <v>0</v>
      </c>
      <c r="BA40" s="154">
        <f t="shared" ref="BA40:BA54" si="15">BB40+BC40+BD40+BE40</f>
        <v>0</v>
      </c>
      <c r="BB40" s="154"/>
      <c r="BC40" s="154"/>
      <c r="BD40" s="154"/>
      <c r="BE40" s="154">
        <v>0</v>
      </c>
      <c r="BF40" s="154">
        <f t="shared" ref="BF40:BF54" si="16">BG40+BH40+BI40+BJ40</f>
        <v>0</v>
      </c>
      <c r="BG40" s="154"/>
      <c r="BH40" s="154"/>
      <c r="BI40" s="154"/>
      <c r="BJ40" s="154">
        <v>0</v>
      </c>
    </row>
    <row r="41" spans="1:62" hidden="1">
      <c r="A41" s="898"/>
      <c r="B41" s="907"/>
      <c r="C41" s="736"/>
      <c r="D41" s="736"/>
      <c r="E41" s="723"/>
      <c r="F41" s="58"/>
      <c r="G41" s="58"/>
      <c r="H41" s="58"/>
      <c r="I41" s="58"/>
      <c r="J41" s="58"/>
      <c r="K41" s="58"/>
      <c r="L41" s="58"/>
      <c r="M41" s="932"/>
      <c r="N41" s="59"/>
      <c r="O41" s="66"/>
      <c r="P41" s="58"/>
      <c r="Q41" s="58"/>
      <c r="R41" s="58"/>
      <c r="S41" s="58"/>
      <c r="T41" s="58"/>
      <c r="U41" s="58"/>
      <c r="V41" s="58"/>
      <c r="W41" s="739"/>
      <c r="X41" s="736"/>
      <c r="Y41" s="736"/>
      <c r="Z41" s="929"/>
      <c r="AA41" s="991"/>
      <c r="AB41" s="991"/>
      <c r="AC41" s="18"/>
      <c r="AD41" s="18" t="s">
        <v>486</v>
      </c>
      <c r="AE41" s="18" t="s">
        <v>292</v>
      </c>
      <c r="AF41" s="18" t="s">
        <v>246</v>
      </c>
      <c r="AG41" s="155">
        <f t="shared" si="8"/>
        <v>0</v>
      </c>
      <c r="AH41" s="155">
        <f t="shared" si="10"/>
        <v>0</v>
      </c>
      <c r="AI41" s="155"/>
      <c r="AJ41" s="155"/>
      <c r="AK41" s="155"/>
      <c r="AL41" s="155"/>
      <c r="AM41" s="155"/>
      <c r="AN41" s="155"/>
      <c r="AO41" s="155">
        <v>0</v>
      </c>
      <c r="AP41" s="155"/>
      <c r="AQ41" s="154">
        <f t="shared" si="9"/>
        <v>0</v>
      </c>
      <c r="AR41" s="154"/>
      <c r="AS41" s="154"/>
      <c r="AT41" s="154"/>
      <c r="AU41" s="154">
        <v>0</v>
      </c>
      <c r="AV41" s="153">
        <f t="shared" si="14"/>
        <v>0</v>
      </c>
      <c r="AW41" s="153"/>
      <c r="AX41" s="153"/>
      <c r="AY41" s="153"/>
      <c r="AZ41" s="153">
        <v>0</v>
      </c>
      <c r="BA41" s="154">
        <f t="shared" si="15"/>
        <v>0</v>
      </c>
      <c r="BB41" s="154"/>
      <c r="BC41" s="154"/>
      <c r="BD41" s="154"/>
      <c r="BE41" s="154">
        <v>0</v>
      </c>
      <c r="BF41" s="154">
        <f t="shared" si="16"/>
        <v>0</v>
      </c>
      <c r="BG41" s="154"/>
      <c r="BH41" s="154"/>
      <c r="BI41" s="154"/>
      <c r="BJ41" s="154">
        <v>0</v>
      </c>
    </row>
    <row r="42" spans="1:62" hidden="1">
      <c r="A42" s="898"/>
      <c r="B42" s="907"/>
      <c r="C42" s="736"/>
      <c r="D42" s="736"/>
      <c r="E42" s="723"/>
      <c r="F42" s="58"/>
      <c r="G42" s="58"/>
      <c r="H42" s="58"/>
      <c r="I42" s="58"/>
      <c r="J42" s="58"/>
      <c r="K42" s="58"/>
      <c r="L42" s="58"/>
      <c r="M42" s="932"/>
      <c r="N42" s="59"/>
      <c r="O42" s="66"/>
      <c r="P42" s="58"/>
      <c r="Q42" s="58"/>
      <c r="R42" s="58"/>
      <c r="S42" s="58"/>
      <c r="T42" s="58"/>
      <c r="U42" s="58"/>
      <c r="V42" s="58"/>
      <c r="W42" s="739"/>
      <c r="X42" s="736"/>
      <c r="Y42" s="736"/>
      <c r="Z42" s="929"/>
      <c r="AA42" s="991"/>
      <c r="AB42" s="991"/>
      <c r="AC42" s="18"/>
      <c r="AD42" s="18" t="s">
        <v>486</v>
      </c>
      <c r="AE42" s="18" t="s">
        <v>293</v>
      </c>
      <c r="AF42" s="18" t="s">
        <v>246</v>
      </c>
      <c r="AG42" s="155">
        <f t="shared" si="8"/>
        <v>0</v>
      </c>
      <c r="AH42" s="155">
        <f t="shared" si="10"/>
        <v>0</v>
      </c>
      <c r="AI42" s="155"/>
      <c r="AJ42" s="155"/>
      <c r="AK42" s="155"/>
      <c r="AL42" s="155"/>
      <c r="AM42" s="155"/>
      <c r="AN42" s="155"/>
      <c r="AO42" s="155"/>
      <c r="AP42" s="155"/>
      <c r="AQ42" s="154">
        <f t="shared" si="9"/>
        <v>0</v>
      </c>
      <c r="AR42" s="154"/>
      <c r="AS42" s="154"/>
      <c r="AT42" s="154"/>
      <c r="AU42" s="154"/>
      <c r="AV42" s="153">
        <f t="shared" si="14"/>
        <v>0</v>
      </c>
      <c r="AW42" s="153"/>
      <c r="AX42" s="153"/>
      <c r="AY42" s="153"/>
      <c r="AZ42" s="153"/>
      <c r="BA42" s="154">
        <f t="shared" si="15"/>
        <v>0</v>
      </c>
      <c r="BB42" s="154"/>
      <c r="BC42" s="154"/>
      <c r="BD42" s="154"/>
      <c r="BE42" s="154"/>
      <c r="BF42" s="154">
        <f t="shared" si="16"/>
        <v>0</v>
      </c>
      <c r="BG42" s="154"/>
      <c r="BH42" s="154"/>
      <c r="BI42" s="154"/>
      <c r="BJ42" s="154"/>
    </row>
    <row r="43" spans="1:62" ht="24" customHeight="1">
      <c r="A43" s="898"/>
      <c r="B43" s="907"/>
      <c r="C43" s="736"/>
      <c r="D43" s="736"/>
      <c r="E43" s="723"/>
      <c r="F43" s="58"/>
      <c r="G43" s="58"/>
      <c r="H43" s="58"/>
      <c r="I43" s="58"/>
      <c r="J43" s="58"/>
      <c r="K43" s="58"/>
      <c r="L43" s="58"/>
      <c r="M43" s="932"/>
      <c r="N43" s="59"/>
      <c r="O43" s="66"/>
      <c r="P43" s="58"/>
      <c r="Q43" s="58"/>
      <c r="R43" s="58"/>
      <c r="S43" s="58"/>
      <c r="T43" s="58"/>
      <c r="U43" s="58"/>
      <c r="V43" s="58"/>
      <c r="W43" s="739"/>
      <c r="X43" s="736"/>
      <c r="Y43" s="736"/>
      <c r="Z43" s="929"/>
      <c r="AA43" s="991"/>
      <c r="AB43" s="991"/>
      <c r="AC43" s="18"/>
      <c r="AD43" s="18" t="s">
        <v>486</v>
      </c>
      <c r="AE43" s="18" t="s">
        <v>17</v>
      </c>
      <c r="AF43" s="18">
        <v>240</v>
      </c>
      <c r="AG43" s="155">
        <f t="shared" si="8"/>
        <v>252.2</v>
      </c>
      <c r="AH43" s="155">
        <f t="shared" si="10"/>
        <v>225.9</v>
      </c>
      <c r="AI43" s="155"/>
      <c r="AJ43" s="155"/>
      <c r="AK43" s="155"/>
      <c r="AL43" s="155"/>
      <c r="AM43" s="155"/>
      <c r="AN43" s="155"/>
      <c r="AO43" s="155">
        <v>252.2</v>
      </c>
      <c r="AP43" s="155">
        <v>225.9</v>
      </c>
      <c r="AQ43" s="154">
        <f t="shared" si="9"/>
        <v>230</v>
      </c>
      <c r="AR43" s="154"/>
      <c r="AS43" s="154"/>
      <c r="AT43" s="154"/>
      <c r="AU43" s="154">
        <v>230</v>
      </c>
      <c r="AV43" s="153">
        <f t="shared" si="14"/>
        <v>86.4</v>
      </c>
      <c r="AW43" s="153"/>
      <c r="AX43" s="153"/>
      <c r="AY43" s="153"/>
      <c r="AZ43" s="153">
        <v>86.4</v>
      </c>
      <c r="BA43" s="154">
        <f t="shared" si="15"/>
        <v>0</v>
      </c>
      <c r="BB43" s="154"/>
      <c r="BC43" s="154"/>
      <c r="BD43" s="154"/>
      <c r="BE43" s="154">
        <v>0</v>
      </c>
      <c r="BF43" s="154">
        <f t="shared" si="16"/>
        <v>0</v>
      </c>
      <c r="BG43" s="154"/>
      <c r="BH43" s="154"/>
      <c r="BI43" s="154"/>
      <c r="BJ43" s="154">
        <v>0</v>
      </c>
    </row>
    <row r="44" spans="1:62" ht="15" customHeight="1">
      <c r="A44" s="898"/>
      <c r="B44" s="907"/>
      <c r="C44" s="736"/>
      <c r="D44" s="877"/>
      <c r="E44" s="868"/>
      <c r="F44" s="58"/>
      <c r="G44" s="58"/>
      <c r="H44" s="58"/>
      <c r="I44" s="58"/>
      <c r="J44" s="58"/>
      <c r="K44" s="58"/>
      <c r="L44" s="58"/>
      <c r="M44" s="932"/>
      <c r="N44" s="59"/>
      <c r="O44" s="66"/>
      <c r="P44" s="58"/>
      <c r="Q44" s="58"/>
      <c r="R44" s="58"/>
      <c r="S44" s="58"/>
      <c r="T44" s="58"/>
      <c r="U44" s="58"/>
      <c r="V44" s="58"/>
      <c r="W44" s="739"/>
      <c r="X44" s="877"/>
      <c r="Y44" s="877"/>
      <c r="Z44" s="929"/>
      <c r="AA44" s="992"/>
      <c r="AB44" s="992"/>
      <c r="AC44" s="18"/>
      <c r="AD44" s="18" t="s">
        <v>486</v>
      </c>
      <c r="AE44" s="18" t="s">
        <v>496</v>
      </c>
      <c r="AF44" s="18">
        <v>244</v>
      </c>
      <c r="AG44" s="155">
        <f t="shared" si="8"/>
        <v>0</v>
      </c>
      <c r="AH44" s="155">
        <f t="shared" si="10"/>
        <v>0</v>
      </c>
      <c r="AI44" s="155"/>
      <c r="AJ44" s="155"/>
      <c r="AK44" s="155"/>
      <c r="AL44" s="155"/>
      <c r="AM44" s="155"/>
      <c r="AN44" s="155"/>
      <c r="AO44" s="155"/>
      <c r="AP44" s="155"/>
      <c r="AQ44" s="154"/>
      <c r="AR44" s="154"/>
      <c r="AS44" s="154"/>
      <c r="AT44" s="154"/>
      <c r="AU44" s="154"/>
      <c r="AV44" s="153">
        <f t="shared" si="14"/>
        <v>0</v>
      </c>
      <c r="AW44" s="153"/>
      <c r="AX44" s="153"/>
      <c r="AY44" s="153"/>
      <c r="AZ44" s="153"/>
      <c r="BA44" s="154">
        <f t="shared" si="15"/>
        <v>0</v>
      </c>
      <c r="BB44" s="154"/>
      <c r="BC44" s="154"/>
      <c r="BD44" s="154"/>
      <c r="BE44" s="154"/>
      <c r="BF44" s="154">
        <f t="shared" si="16"/>
        <v>0</v>
      </c>
      <c r="BG44" s="154"/>
      <c r="BH44" s="154"/>
      <c r="BI44" s="154"/>
      <c r="BJ44" s="154"/>
    </row>
    <row r="45" spans="1:62" ht="0.75" hidden="1" customHeight="1">
      <c r="A45" s="898"/>
      <c r="B45" s="907"/>
      <c r="C45" s="736"/>
      <c r="D45" s="57"/>
      <c r="E45" s="57"/>
      <c r="F45" s="58"/>
      <c r="G45" s="58"/>
      <c r="H45" s="58"/>
      <c r="I45" s="58"/>
      <c r="J45" s="58"/>
      <c r="K45" s="58"/>
      <c r="L45" s="58"/>
      <c r="M45" s="932"/>
      <c r="N45" s="59"/>
      <c r="O45" s="66"/>
      <c r="P45" s="58"/>
      <c r="Q45" s="58"/>
      <c r="R45" s="58"/>
      <c r="S45" s="58"/>
      <c r="T45" s="58"/>
      <c r="U45" s="58"/>
      <c r="V45" s="58"/>
      <c r="W45" s="739"/>
      <c r="X45" s="57"/>
      <c r="Y45" s="57"/>
      <c r="Z45" s="929"/>
      <c r="AA45" s="68"/>
      <c r="AB45" s="68"/>
      <c r="AC45" s="18"/>
      <c r="AD45" s="18" t="s">
        <v>486</v>
      </c>
      <c r="AE45" s="18" t="s">
        <v>279</v>
      </c>
      <c r="AF45" s="18" t="s">
        <v>246</v>
      </c>
      <c r="AG45" s="155">
        <f t="shared" ref="AG45:AG54" si="17">AI45+AK45+AM45+AO45</f>
        <v>0</v>
      </c>
      <c r="AH45" s="155">
        <f t="shared" si="10"/>
        <v>0</v>
      </c>
      <c r="AI45" s="155"/>
      <c r="AJ45" s="155"/>
      <c r="AK45" s="155"/>
      <c r="AL45" s="155"/>
      <c r="AM45" s="155"/>
      <c r="AN45" s="155"/>
      <c r="AO45" s="155"/>
      <c r="AP45" s="155"/>
      <c r="AQ45" s="154">
        <f>AR45+AS45+AT45+AU45</f>
        <v>0</v>
      </c>
      <c r="AR45" s="154"/>
      <c r="AS45" s="154"/>
      <c r="AT45" s="154"/>
      <c r="AU45" s="154"/>
      <c r="AV45" s="153">
        <f t="shared" si="14"/>
        <v>0</v>
      </c>
      <c r="AW45" s="153"/>
      <c r="AX45" s="153"/>
      <c r="AY45" s="153"/>
      <c r="AZ45" s="153"/>
      <c r="BA45" s="154">
        <f t="shared" si="15"/>
        <v>0</v>
      </c>
      <c r="BB45" s="154"/>
      <c r="BC45" s="154"/>
      <c r="BD45" s="154"/>
      <c r="BE45" s="154"/>
      <c r="BF45" s="154">
        <f t="shared" si="16"/>
        <v>0</v>
      </c>
      <c r="BG45" s="154"/>
      <c r="BH45" s="154"/>
      <c r="BI45" s="154"/>
      <c r="BJ45" s="154"/>
    </row>
    <row r="46" spans="1:62" hidden="1">
      <c r="A46" s="898"/>
      <c r="B46" s="907"/>
      <c r="C46" s="736"/>
      <c r="D46" s="57"/>
      <c r="E46" s="57"/>
      <c r="F46" s="58"/>
      <c r="G46" s="58"/>
      <c r="H46" s="58"/>
      <c r="I46" s="58"/>
      <c r="J46" s="58"/>
      <c r="K46" s="58"/>
      <c r="L46" s="58"/>
      <c r="M46" s="932"/>
      <c r="N46" s="59"/>
      <c r="O46" s="66"/>
      <c r="P46" s="58"/>
      <c r="Q46" s="58"/>
      <c r="R46" s="58"/>
      <c r="S46" s="58"/>
      <c r="T46" s="58"/>
      <c r="U46" s="58"/>
      <c r="V46" s="58"/>
      <c r="W46" s="739"/>
      <c r="X46" s="57"/>
      <c r="Y46" s="57"/>
      <c r="Z46" s="929"/>
      <c r="AA46" s="68"/>
      <c r="AB46" s="68"/>
      <c r="AC46" s="18"/>
      <c r="AD46" s="18" t="s">
        <v>486</v>
      </c>
      <c r="AE46" s="18" t="s">
        <v>265</v>
      </c>
      <c r="AF46" s="18" t="s">
        <v>246</v>
      </c>
      <c r="AG46" s="155">
        <f t="shared" si="17"/>
        <v>0</v>
      </c>
      <c r="AH46" s="155">
        <f t="shared" si="10"/>
        <v>0</v>
      </c>
      <c r="AI46" s="155"/>
      <c r="AJ46" s="155"/>
      <c r="AK46" s="155"/>
      <c r="AL46" s="155"/>
      <c r="AM46" s="155"/>
      <c r="AN46" s="155"/>
      <c r="AO46" s="155"/>
      <c r="AP46" s="155"/>
      <c r="AQ46" s="154">
        <f t="shared" ref="AQ46:AQ127" si="18">AR46+AS46+AT46+AU46</f>
        <v>0</v>
      </c>
      <c r="AR46" s="154"/>
      <c r="AS46" s="154"/>
      <c r="AT46" s="154"/>
      <c r="AU46" s="154"/>
      <c r="AV46" s="153">
        <f t="shared" si="14"/>
        <v>0</v>
      </c>
      <c r="AW46" s="153"/>
      <c r="AX46" s="153"/>
      <c r="AY46" s="153"/>
      <c r="AZ46" s="153"/>
      <c r="BA46" s="154">
        <f t="shared" si="15"/>
        <v>0</v>
      </c>
      <c r="BB46" s="154"/>
      <c r="BC46" s="154"/>
      <c r="BD46" s="154"/>
      <c r="BE46" s="154"/>
      <c r="BF46" s="154">
        <f t="shared" si="16"/>
        <v>0</v>
      </c>
      <c r="BG46" s="154"/>
      <c r="BH46" s="154"/>
      <c r="BI46" s="154"/>
      <c r="BJ46" s="154"/>
    </row>
    <row r="47" spans="1:62" hidden="1">
      <c r="A47" s="898"/>
      <c r="B47" s="907"/>
      <c r="C47" s="736"/>
      <c r="D47" s="57"/>
      <c r="E47" s="57"/>
      <c r="F47" s="58"/>
      <c r="G47" s="58"/>
      <c r="H47" s="58"/>
      <c r="I47" s="58"/>
      <c r="J47" s="58"/>
      <c r="K47" s="58"/>
      <c r="L47" s="58"/>
      <c r="M47" s="932"/>
      <c r="N47" s="59"/>
      <c r="O47" s="66"/>
      <c r="P47" s="58"/>
      <c r="Q47" s="58"/>
      <c r="R47" s="58"/>
      <c r="S47" s="58"/>
      <c r="T47" s="58"/>
      <c r="U47" s="58"/>
      <c r="V47" s="58"/>
      <c r="W47" s="739"/>
      <c r="X47" s="57"/>
      <c r="Y47" s="57"/>
      <c r="Z47" s="929"/>
      <c r="AA47" s="68"/>
      <c r="AB47" s="68"/>
      <c r="AC47" s="18"/>
      <c r="AD47" s="18" t="s">
        <v>486</v>
      </c>
      <c r="AE47" s="18" t="s">
        <v>280</v>
      </c>
      <c r="AF47" s="18" t="s">
        <v>262</v>
      </c>
      <c r="AG47" s="155">
        <f t="shared" si="17"/>
        <v>0</v>
      </c>
      <c r="AH47" s="155">
        <f t="shared" si="10"/>
        <v>0</v>
      </c>
      <c r="AI47" s="155"/>
      <c r="AJ47" s="155"/>
      <c r="AK47" s="155"/>
      <c r="AL47" s="155"/>
      <c r="AM47" s="155"/>
      <c r="AN47" s="155"/>
      <c r="AO47" s="155"/>
      <c r="AP47" s="155"/>
      <c r="AQ47" s="154">
        <f t="shared" si="18"/>
        <v>0</v>
      </c>
      <c r="AR47" s="154"/>
      <c r="AS47" s="154"/>
      <c r="AT47" s="154"/>
      <c r="AU47" s="154"/>
      <c r="AV47" s="153">
        <f t="shared" si="14"/>
        <v>0</v>
      </c>
      <c r="AW47" s="153"/>
      <c r="AX47" s="153"/>
      <c r="AY47" s="153"/>
      <c r="AZ47" s="153"/>
      <c r="BA47" s="154">
        <f t="shared" si="15"/>
        <v>0</v>
      </c>
      <c r="BB47" s="154"/>
      <c r="BC47" s="154"/>
      <c r="BD47" s="154"/>
      <c r="BE47" s="154"/>
      <c r="BF47" s="154">
        <f t="shared" si="16"/>
        <v>0</v>
      </c>
      <c r="BG47" s="154"/>
      <c r="BH47" s="154"/>
      <c r="BI47" s="154"/>
      <c r="BJ47" s="154"/>
    </row>
    <row r="48" spans="1:62" hidden="1">
      <c r="A48" s="898"/>
      <c r="B48" s="907"/>
      <c r="C48" s="736"/>
      <c r="D48" s="57"/>
      <c r="E48" s="57"/>
      <c r="F48" s="58"/>
      <c r="G48" s="58"/>
      <c r="H48" s="58"/>
      <c r="I48" s="58"/>
      <c r="J48" s="58"/>
      <c r="K48" s="58"/>
      <c r="L48" s="58"/>
      <c r="M48" s="932"/>
      <c r="N48" s="59"/>
      <c r="O48" s="66"/>
      <c r="P48" s="58"/>
      <c r="Q48" s="58"/>
      <c r="R48" s="58"/>
      <c r="S48" s="58"/>
      <c r="T48" s="58"/>
      <c r="U48" s="58"/>
      <c r="V48" s="58"/>
      <c r="W48" s="739"/>
      <c r="X48" s="57"/>
      <c r="Y48" s="57"/>
      <c r="Z48" s="929"/>
      <c r="AA48" s="68"/>
      <c r="AB48" s="68"/>
      <c r="AC48" s="18"/>
      <c r="AD48" s="18" t="s">
        <v>486</v>
      </c>
      <c r="AE48" s="18" t="s">
        <v>300</v>
      </c>
      <c r="AF48" s="18" t="s">
        <v>261</v>
      </c>
      <c r="AG48" s="155">
        <f t="shared" si="17"/>
        <v>0</v>
      </c>
      <c r="AH48" s="155">
        <f t="shared" si="10"/>
        <v>0</v>
      </c>
      <c r="AI48" s="155"/>
      <c r="AJ48" s="155"/>
      <c r="AK48" s="155"/>
      <c r="AL48" s="155"/>
      <c r="AM48" s="155"/>
      <c r="AN48" s="155"/>
      <c r="AO48" s="155"/>
      <c r="AP48" s="155"/>
      <c r="AQ48" s="154">
        <f t="shared" si="18"/>
        <v>0</v>
      </c>
      <c r="AR48" s="154"/>
      <c r="AS48" s="154"/>
      <c r="AT48" s="154"/>
      <c r="AU48" s="154"/>
      <c r="AV48" s="153">
        <f t="shared" si="14"/>
        <v>0</v>
      </c>
      <c r="AW48" s="153"/>
      <c r="AX48" s="153"/>
      <c r="AY48" s="153"/>
      <c r="AZ48" s="153"/>
      <c r="BA48" s="154">
        <f t="shared" si="15"/>
        <v>0</v>
      </c>
      <c r="BB48" s="154"/>
      <c r="BC48" s="154"/>
      <c r="BD48" s="154"/>
      <c r="BE48" s="154"/>
      <c r="BF48" s="154">
        <f t="shared" si="16"/>
        <v>0</v>
      </c>
      <c r="BG48" s="154"/>
      <c r="BH48" s="154"/>
      <c r="BI48" s="154"/>
      <c r="BJ48" s="154"/>
    </row>
    <row r="49" spans="1:62" hidden="1">
      <c r="A49" s="898"/>
      <c r="B49" s="907"/>
      <c r="C49" s="736"/>
      <c r="D49" s="57"/>
      <c r="E49" s="57"/>
      <c r="F49" s="58"/>
      <c r="G49" s="58"/>
      <c r="H49" s="58"/>
      <c r="I49" s="58"/>
      <c r="J49" s="58"/>
      <c r="K49" s="58"/>
      <c r="L49" s="58"/>
      <c r="M49" s="932"/>
      <c r="N49" s="59"/>
      <c r="O49" s="66"/>
      <c r="P49" s="58"/>
      <c r="Q49" s="58"/>
      <c r="R49" s="58"/>
      <c r="S49" s="58"/>
      <c r="T49" s="58"/>
      <c r="U49" s="58"/>
      <c r="V49" s="58"/>
      <c r="W49" s="739"/>
      <c r="X49" s="57"/>
      <c r="Y49" s="57"/>
      <c r="Z49" s="929"/>
      <c r="AA49" s="68"/>
      <c r="AB49" s="68"/>
      <c r="AC49" s="18"/>
      <c r="AD49" s="18" t="s">
        <v>486</v>
      </c>
      <c r="AE49" s="18" t="s">
        <v>301</v>
      </c>
      <c r="AF49" s="18" t="s">
        <v>246</v>
      </c>
      <c r="AG49" s="155">
        <f t="shared" si="17"/>
        <v>0</v>
      </c>
      <c r="AH49" s="155">
        <f t="shared" si="10"/>
        <v>0</v>
      </c>
      <c r="AI49" s="155"/>
      <c r="AJ49" s="155"/>
      <c r="AK49" s="155"/>
      <c r="AL49" s="155"/>
      <c r="AM49" s="155"/>
      <c r="AN49" s="155"/>
      <c r="AO49" s="155"/>
      <c r="AP49" s="155"/>
      <c r="AQ49" s="154">
        <f t="shared" si="18"/>
        <v>0</v>
      </c>
      <c r="AR49" s="154"/>
      <c r="AS49" s="154"/>
      <c r="AT49" s="154"/>
      <c r="AU49" s="154"/>
      <c r="AV49" s="153">
        <f t="shared" si="14"/>
        <v>0</v>
      </c>
      <c r="AW49" s="153"/>
      <c r="AX49" s="153"/>
      <c r="AY49" s="153"/>
      <c r="AZ49" s="153"/>
      <c r="BA49" s="154">
        <f t="shared" si="15"/>
        <v>0</v>
      </c>
      <c r="BB49" s="154"/>
      <c r="BC49" s="154"/>
      <c r="BD49" s="154"/>
      <c r="BE49" s="154"/>
      <c r="BF49" s="154">
        <f t="shared" si="16"/>
        <v>0</v>
      </c>
      <c r="BG49" s="154"/>
      <c r="BH49" s="154"/>
      <c r="BI49" s="154"/>
      <c r="BJ49" s="154"/>
    </row>
    <row r="50" spans="1:62" hidden="1">
      <c r="A50" s="898"/>
      <c r="B50" s="907"/>
      <c r="C50" s="736"/>
      <c r="D50" s="57"/>
      <c r="E50" s="57"/>
      <c r="F50" s="58"/>
      <c r="G50" s="58"/>
      <c r="H50" s="58"/>
      <c r="I50" s="58"/>
      <c r="J50" s="58"/>
      <c r="K50" s="58"/>
      <c r="L50" s="58"/>
      <c r="M50" s="932"/>
      <c r="N50" s="59"/>
      <c r="O50" s="66"/>
      <c r="P50" s="58"/>
      <c r="Q50" s="58"/>
      <c r="R50" s="58"/>
      <c r="S50" s="58"/>
      <c r="T50" s="58"/>
      <c r="U50" s="58"/>
      <c r="V50" s="58"/>
      <c r="W50" s="739"/>
      <c r="X50" s="57"/>
      <c r="Y50" s="57"/>
      <c r="Z50" s="929"/>
      <c r="AA50" s="68"/>
      <c r="AB50" s="68"/>
      <c r="AC50" s="18"/>
      <c r="AD50" s="18" t="s">
        <v>486</v>
      </c>
      <c r="AE50" s="18" t="s">
        <v>311</v>
      </c>
      <c r="AF50" s="18" t="s">
        <v>246</v>
      </c>
      <c r="AG50" s="155">
        <f t="shared" si="17"/>
        <v>0</v>
      </c>
      <c r="AH50" s="155">
        <f t="shared" si="10"/>
        <v>0</v>
      </c>
      <c r="AI50" s="155"/>
      <c r="AJ50" s="155"/>
      <c r="AK50" s="155"/>
      <c r="AL50" s="155"/>
      <c r="AM50" s="155"/>
      <c r="AN50" s="155"/>
      <c r="AO50" s="155"/>
      <c r="AP50" s="155"/>
      <c r="AQ50" s="154">
        <f t="shared" si="18"/>
        <v>0</v>
      </c>
      <c r="AR50" s="154"/>
      <c r="AS50" s="154"/>
      <c r="AT50" s="154"/>
      <c r="AU50" s="154"/>
      <c r="AV50" s="153">
        <f t="shared" si="14"/>
        <v>0</v>
      </c>
      <c r="AW50" s="153"/>
      <c r="AX50" s="153"/>
      <c r="AY50" s="153"/>
      <c r="AZ50" s="153"/>
      <c r="BA50" s="154">
        <f t="shared" si="15"/>
        <v>0</v>
      </c>
      <c r="BB50" s="154"/>
      <c r="BC50" s="154"/>
      <c r="BD50" s="154"/>
      <c r="BE50" s="154"/>
      <c r="BF50" s="154">
        <f t="shared" si="16"/>
        <v>0</v>
      </c>
      <c r="BG50" s="154"/>
      <c r="BH50" s="154"/>
      <c r="BI50" s="154"/>
      <c r="BJ50" s="154"/>
    </row>
    <row r="51" spans="1:62" hidden="1">
      <c r="A51" s="898"/>
      <c r="B51" s="907"/>
      <c r="C51" s="736"/>
      <c r="D51" s="57"/>
      <c r="E51" s="57"/>
      <c r="F51" s="58"/>
      <c r="G51" s="58"/>
      <c r="H51" s="58"/>
      <c r="I51" s="58"/>
      <c r="J51" s="58"/>
      <c r="K51" s="58"/>
      <c r="L51" s="58"/>
      <c r="M51" s="932"/>
      <c r="N51" s="59"/>
      <c r="O51" s="66"/>
      <c r="P51" s="58"/>
      <c r="Q51" s="58"/>
      <c r="R51" s="58"/>
      <c r="S51" s="58"/>
      <c r="T51" s="58"/>
      <c r="U51" s="58"/>
      <c r="V51" s="58"/>
      <c r="W51" s="739"/>
      <c r="X51" s="57"/>
      <c r="Y51" s="57"/>
      <c r="Z51" s="929"/>
      <c r="AA51" s="68"/>
      <c r="AB51" s="68"/>
      <c r="AC51" s="18"/>
      <c r="AD51" s="18" t="s">
        <v>486</v>
      </c>
      <c r="AE51" s="18" t="s">
        <v>291</v>
      </c>
      <c r="AF51" s="18" t="s">
        <v>262</v>
      </c>
      <c r="AG51" s="155">
        <f t="shared" si="17"/>
        <v>0</v>
      </c>
      <c r="AH51" s="155">
        <f t="shared" si="10"/>
        <v>0</v>
      </c>
      <c r="AI51" s="155"/>
      <c r="AJ51" s="155"/>
      <c r="AK51" s="155"/>
      <c r="AL51" s="155"/>
      <c r="AM51" s="155"/>
      <c r="AN51" s="155"/>
      <c r="AO51" s="155"/>
      <c r="AP51" s="155"/>
      <c r="AQ51" s="154">
        <f t="shared" si="18"/>
        <v>0</v>
      </c>
      <c r="AR51" s="154"/>
      <c r="AS51" s="154"/>
      <c r="AT51" s="154"/>
      <c r="AU51" s="154"/>
      <c r="AV51" s="153">
        <f t="shared" si="14"/>
        <v>0</v>
      </c>
      <c r="AW51" s="153"/>
      <c r="AX51" s="153"/>
      <c r="AY51" s="153"/>
      <c r="AZ51" s="153"/>
      <c r="BA51" s="154">
        <f t="shared" si="15"/>
        <v>0</v>
      </c>
      <c r="BB51" s="154"/>
      <c r="BC51" s="154"/>
      <c r="BD51" s="154"/>
      <c r="BE51" s="154"/>
      <c r="BF51" s="154">
        <f t="shared" si="16"/>
        <v>0</v>
      </c>
      <c r="BG51" s="154"/>
      <c r="BH51" s="154"/>
      <c r="BI51" s="154"/>
      <c r="BJ51" s="154"/>
    </row>
    <row r="52" spans="1:62" hidden="1">
      <c r="A52" s="898"/>
      <c r="B52" s="907"/>
      <c r="C52" s="736"/>
      <c r="D52" s="57"/>
      <c r="E52" s="57"/>
      <c r="F52" s="58"/>
      <c r="G52" s="58"/>
      <c r="H52" s="58"/>
      <c r="I52" s="58"/>
      <c r="J52" s="58"/>
      <c r="K52" s="58"/>
      <c r="L52" s="58"/>
      <c r="M52" s="932"/>
      <c r="N52" s="59"/>
      <c r="O52" s="66"/>
      <c r="P52" s="58"/>
      <c r="Q52" s="58"/>
      <c r="R52" s="58"/>
      <c r="S52" s="58"/>
      <c r="T52" s="58"/>
      <c r="U52" s="58"/>
      <c r="V52" s="58"/>
      <c r="W52" s="739"/>
      <c r="X52" s="57"/>
      <c r="Y52" s="57"/>
      <c r="Z52" s="929"/>
      <c r="AA52" s="68"/>
      <c r="AB52" s="68"/>
      <c r="AC52" s="18"/>
      <c r="AD52" s="18" t="s">
        <v>486</v>
      </c>
      <c r="AE52" s="18" t="s">
        <v>290</v>
      </c>
      <c r="AF52" s="18" t="s">
        <v>246</v>
      </c>
      <c r="AG52" s="155">
        <f t="shared" si="17"/>
        <v>0</v>
      </c>
      <c r="AH52" s="155">
        <f t="shared" si="10"/>
        <v>0</v>
      </c>
      <c r="AI52" s="155"/>
      <c r="AJ52" s="155"/>
      <c r="AK52" s="155"/>
      <c r="AL52" s="155"/>
      <c r="AM52" s="155"/>
      <c r="AN52" s="155"/>
      <c r="AO52" s="155"/>
      <c r="AP52" s="155"/>
      <c r="AQ52" s="154">
        <f t="shared" si="18"/>
        <v>0</v>
      </c>
      <c r="AR52" s="154"/>
      <c r="AS52" s="154"/>
      <c r="AT52" s="154"/>
      <c r="AU52" s="154"/>
      <c r="AV52" s="153">
        <f t="shared" si="14"/>
        <v>0</v>
      </c>
      <c r="AW52" s="153"/>
      <c r="AX52" s="153"/>
      <c r="AY52" s="153"/>
      <c r="AZ52" s="153"/>
      <c r="BA52" s="154">
        <f t="shared" si="15"/>
        <v>0</v>
      </c>
      <c r="BB52" s="154"/>
      <c r="BC52" s="154"/>
      <c r="BD52" s="154"/>
      <c r="BE52" s="154"/>
      <c r="BF52" s="154">
        <f t="shared" si="16"/>
        <v>0</v>
      </c>
      <c r="BG52" s="154"/>
      <c r="BH52" s="154"/>
      <c r="BI52" s="154"/>
      <c r="BJ52" s="154"/>
    </row>
    <row r="53" spans="1:62" ht="17.25" customHeight="1">
      <c r="A53" s="899"/>
      <c r="B53" s="908"/>
      <c r="C53" s="877"/>
      <c r="D53" s="57"/>
      <c r="E53" s="57"/>
      <c r="F53" s="58"/>
      <c r="G53" s="58"/>
      <c r="H53" s="58"/>
      <c r="I53" s="58"/>
      <c r="J53" s="58"/>
      <c r="K53" s="58"/>
      <c r="L53" s="58"/>
      <c r="M53" s="933"/>
      <c r="N53" s="59"/>
      <c r="O53" s="66"/>
      <c r="P53" s="58"/>
      <c r="Q53" s="58"/>
      <c r="R53" s="58"/>
      <c r="S53" s="58"/>
      <c r="T53" s="58"/>
      <c r="U53" s="58"/>
      <c r="V53" s="58"/>
      <c r="W53" s="869"/>
      <c r="X53" s="57"/>
      <c r="Y53" s="57"/>
      <c r="Z53" s="930"/>
      <c r="AA53" s="68"/>
      <c r="AB53" s="68"/>
      <c r="AC53" s="18"/>
      <c r="AD53" s="18"/>
      <c r="AE53" s="18"/>
      <c r="AF53" s="18"/>
      <c r="AG53" s="155">
        <f t="shared" si="17"/>
        <v>252.2</v>
      </c>
      <c r="AH53" s="155">
        <f t="shared" si="10"/>
        <v>225.9</v>
      </c>
      <c r="AI53" s="155"/>
      <c r="AJ53" s="155"/>
      <c r="AK53" s="155"/>
      <c r="AL53" s="155"/>
      <c r="AM53" s="155"/>
      <c r="AN53" s="155"/>
      <c r="AO53" s="155">
        <f>SUM(AO40:AO52)</f>
        <v>252.2</v>
      </c>
      <c r="AP53" s="155">
        <f>SUM(AP40:AP52)</f>
        <v>225.9</v>
      </c>
      <c r="AQ53" s="154">
        <f t="shared" si="18"/>
        <v>230</v>
      </c>
      <c r="AR53" s="154"/>
      <c r="AS53" s="154"/>
      <c r="AT53" s="154"/>
      <c r="AU53" s="154">
        <f>SUM(AU40:AU52)</f>
        <v>230</v>
      </c>
      <c r="AV53" s="153">
        <f t="shared" si="14"/>
        <v>86.4</v>
      </c>
      <c r="AW53" s="153"/>
      <c r="AX53" s="153"/>
      <c r="AY53" s="153"/>
      <c r="AZ53" s="153">
        <f>SUM(AZ40:AZ52)</f>
        <v>86.4</v>
      </c>
      <c r="BA53" s="154">
        <f t="shared" si="15"/>
        <v>0</v>
      </c>
      <c r="BB53" s="154"/>
      <c r="BC53" s="154"/>
      <c r="BD53" s="154"/>
      <c r="BE53" s="154">
        <f>SUM(BE40:BE52)</f>
        <v>0</v>
      </c>
      <c r="BF53" s="154">
        <f t="shared" si="16"/>
        <v>0</v>
      </c>
      <c r="BG53" s="154"/>
      <c r="BH53" s="154"/>
      <c r="BI53" s="154"/>
      <c r="BJ53" s="154">
        <f>SUM(BJ40:BJ52)</f>
        <v>0</v>
      </c>
    </row>
    <row r="54" spans="1:62" ht="9.75" hidden="1" customHeight="1">
      <c r="A54" s="115" t="s">
        <v>315</v>
      </c>
      <c r="B54" s="17">
        <v>6509</v>
      </c>
      <c r="C54" s="67" t="s">
        <v>459</v>
      </c>
      <c r="D54" s="67" t="s">
        <v>240</v>
      </c>
      <c r="E54" s="67" t="s">
        <v>460</v>
      </c>
      <c r="F54" s="58"/>
      <c r="G54" s="58"/>
      <c r="H54" s="58"/>
      <c r="I54" s="58"/>
      <c r="J54" s="58"/>
      <c r="K54" s="58"/>
      <c r="L54" s="58"/>
      <c r="M54" s="63" t="s">
        <v>324</v>
      </c>
      <c r="N54" s="59" t="s">
        <v>284</v>
      </c>
      <c r="O54" s="59" t="s">
        <v>373</v>
      </c>
      <c r="P54" s="58">
        <v>11</v>
      </c>
      <c r="Q54" s="58"/>
      <c r="R54" s="58"/>
      <c r="S54" s="58"/>
      <c r="T54" s="58"/>
      <c r="U54" s="58"/>
      <c r="V54" s="58"/>
      <c r="W54" s="57" t="s">
        <v>462</v>
      </c>
      <c r="X54" s="67" t="s">
        <v>422</v>
      </c>
      <c r="Y54" s="67" t="s">
        <v>464</v>
      </c>
      <c r="Z54" s="69" t="s">
        <v>479</v>
      </c>
      <c r="AA54" s="69" t="s">
        <v>284</v>
      </c>
      <c r="AB54" s="69" t="s">
        <v>421</v>
      </c>
      <c r="AC54" s="18"/>
      <c r="AD54" s="18" t="s">
        <v>222</v>
      </c>
      <c r="AE54" s="18" t="s">
        <v>267</v>
      </c>
      <c r="AF54" s="18" t="s">
        <v>246</v>
      </c>
      <c r="AG54" s="155">
        <f t="shared" si="17"/>
        <v>0</v>
      </c>
      <c r="AH54" s="155">
        <f t="shared" si="10"/>
        <v>0</v>
      </c>
      <c r="AI54" s="155"/>
      <c r="AJ54" s="155"/>
      <c r="AK54" s="155"/>
      <c r="AL54" s="155"/>
      <c r="AM54" s="155"/>
      <c r="AN54" s="155"/>
      <c r="AO54" s="155"/>
      <c r="AP54" s="155"/>
      <c r="AQ54" s="154">
        <f t="shared" si="18"/>
        <v>0</v>
      </c>
      <c r="AR54" s="154"/>
      <c r="AS54" s="154"/>
      <c r="AT54" s="154"/>
      <c r="AU54" s="154"/>
      <c r="AV54" s="153">
        <f t="shared" si="14"/>
        <v>0</v>
      </c>
      <c r="AW54" s="153"/>
      <c r="AX54" s="153"/>
      <c r="AY54" s="153"/>
      <c r="AZ54" s="153"/>
      <c r="BA54" s="154">
        <f t="shared" si="15"/>
        <v>0</v>
      </c>
      <c r="BB54" s="154"/>
      <c r="BC54" s="154"/>
      <c r="BD54" s="154"/>
      <c r="BE54" s="154"/>
      <c r="BF54" s="154">
        <f t="shared" si="16"/>
        <v>0</v>
      </c>
      <c r="BG54" s="154"/>
      <c r="BH54" s="154"/>
      <c r="BI54" s="154"/>
      <c r="BJ54" s="154"/>
    </row>
    <row r="55" spans="1:62" ht="13.5" customHeight="1">
      <c r="A55" s="890" t="s">
        <v>316</v>
      </c>
      <c r="B55" s="891">
        <v>6513</v>
      </c>
      <c r="C55" s="909" t="s">
        <v>452</v>
      </c>
      <c r="D55" s="909" t="s">
        <v>422</v>
      </c>
      <c r="E55" s="864" t="s">
        <v>453</v>
      </c>
      <c r="F55" s="58"/>
      <c r="G55" s="58"/>
      <c r="H55" s="58"/>
      <c r="I55" s="58"/>
      <c r="J55" s="58"/>
      <c r="K55" s="58"/>
      <c r="L55" s="58"/>
      <c r="M55" s="953" t="s">
        <v>374</v>
      </c>
      <c r="N55" s="59" t="s">
        <v>284</v>
      </c>
      <c r="O55" s="59" t="s">
        <v>373</v>
      </c>
      <c r="P55" s="58" t="s">
        <v>424</v>
      </c>
      <c r="Q55" s="58"/>
      <c r="R55" s="58"/>
      <c r="S55" s="58"/>
      <c r="T55" s="58"/>
      <c r="U55" s="58"/>
      <c r="V55" s="58"/>
      <c r="W55" s="912" t="s">
        <v>357</v>
      </c>
      <c r="X55" s="909" t="s">
        <v>238</v>
      </c>
      <c r="Y55" s="909" t="s">
        <v>358</v>
      </c>
      <c r="Z55" s="983" t="s">
        <v>417</v>
      </c>
      <c r="AA55" s="70" t="s">
        <v>284</v>
      </c>
      <c r="AB55" s="987" t="s">
        <v>368</v>
      </c>
      <c r="AC55" s="18"/>
      <c r="AD55" s="18"/>
      <c r="AE55" s="18"/>
      <c r="AF55" s="18"/>
      <c r="AG55" s="154"/>
      <c r="AH55" s="155">
        <f t="shared" si="10"/>
        <v>0</v>
      </c>
      <c r="AI55" s="154"/>
      <c r="AJ55" s="154"/>
      <c r="AK55" s="154"/>
      <c r="AL55" s="154"/>
      <c r="AM55" s="154"/>
      <c r="AN55" s="154"/>
      <c r="AO55" s="154"/>
      <c r="AP55" s="154"/>
      <c r="AQ55" s="154">
        <f t="shared" ref="AQ55:AZ55" si="19">AQ64</f>
        <v>0</v>
      </c>
      <c r="AR55" s="154">
        <f t="shared" si="19"/>
        <v>0</v>
      </c>
      <c r="AS55" s="154">
        <f t="shared" si="19"/>
        <v>0</v>
      </c>
      <c r="AT55" s="154">
        <f t="shared" si="19"/>
        <v>0</v>
      </c>
      <c r="AU55" s="154">
        <f t="shared" si="19"/>
        <v>0</v>
      </c>
      <c r="AV55" s="153">
        <f t="shared" si="19"/>
        <v>70</v>
      </c>
      <c r="AW55" s="153">
        <f t="shared" si="19"/>
        <v>0</v>
      </c>
      <c r="AX55" s="153">
        <f t="shared" si="19"/>
        <v>0</v>
      </c>
      <c r="AY55" s="153">
        <f t="shared" si="19"/>
        <v>0</v>
      </c>
      <c r="AZ55" s="153">
        <f t="shared" si="19"/>
        <v>70</v>
      </c>
      <c r="BA55" s="154">
        <f t="shared" ref="BA55:BJ55" si="20">BA64</f>
        <v>0</v>
      </c>
      <c r="BB55" s="154">
        <f t="shared" si="20"/>
        <v>0</v>
      </c>
      <c r="BC55" s="154">
        <f t="shared" si="20"/>
        <v>0</v>
      </c>
      <c r="BD55" s="154">
        <f t="shared" si="20"/>
        <v>0</v>
      </c>
      <c r="BE55" s="154">
        <f t="shared" si="20"/>
        <v>0</v>
      </c>
      <c r="BF55" s="154">
        <f t="shared" si="20"/>
        <v>0</v>
      </c>
      <c r="BG55" s="154">
        <f t="shared" si="20"/>
        <v>0</v>
      </c>
      <c r="BH55" s="154">
        <f t="shared" si="20"/>
        <v>0</v>
      </c>
      <c r="BI55" s="154">
        <f t="shared" si="20"/>
        <v>0</v>
      </c>
      <c r="BJ55" s="154">
        <f t="shared" si="20"/>
        <v>0</v>
      </c>
    </row>
    <row r="56" spans="1:62" ht="12.75" customHeight="1">
      <c r="A56" s="888"/>
      <c r="B56" s="892"/>
      <c r="C56" s="909"/>
      <c r="D56" s="909"/>
      <c r="E56" s="865"/>
      <c r="F56" s="58"/>
      <c r="G56" s="58"/>
      <c r="H56" s="58"/>
      <c r="I56" s="58"/>
      <c r="J56" s="58"/>
      <c r="K56" s="58"/>
      <c r="L56" s="58"/>
      <c r="M56" s="954"/>
      <c r="N56" s="71"/>
      <c r="O56" s="71"/>
      <c r="P56" s="71"/>
      <c r="Q56" s="58"/>
      <c r="R56" s="58"/>
      <c r="S56" s="58"/>
      <c r="T56" s="58"/>
      <c r="U56" s="58"/>
      <c r="V56" s="58"/>
      <c r="W56" s="733"/>
      <c r="X56" s="909"/>
      <c r="Y56" s="909"/>
      <c r="Z56" s="984"/>
      <c r="AA56" s="58"/>
      <c r="AB56" s="988"/>
      <c r="AC56" s="18"/>
      <c r="AD56" s="18" t="s">
        <v>484</v>
      </c>
      <c r="AE56" s="18"/>
      <c r="AF56" s="18"/>
      <c r="AG56" s="154"/>
      <c r="AH56" s="155">
        <f t="shared" si="10"/>
        <v>0</v>
      </c>
      <c r="AI56" s="154"/>
      <c r="AJ56" s="154"/>
      <c r="AK56" s="154"/>
      <c r="AL56" s="154"/>
      <c r="AM56" s="154"/>
      <c r="AN56" s="154"/>
      <c r="AO56" s="154"/>
      <c r="AP56" s="154"/>
      <c r="AQ56" s="154">
        <f>AQ57+AQ60+AQ61+AQ58+AQ59+AQ62</f>
        <v>3513.3999999999996</v>
      </c>
      <c r="AR56" s="154">
        <f>AR57+AR60+AR61+AR58+AR59</f>
        <v>98.7</v>
      </c>
      <c r="AS56" s="154">
        <f>AS57+AS60+AS61+AS58+AS59+AS62</f>
        <v>3288.7</v>
      </c>
      <c r="AT56" s="154">
        <f>AT57+AT60+AT61+AT58+AT59</f>
        <v>0</v>
      </c>
      <c r="AU56" s="154">
        <f>AU57+AU60+AU61+AU58+AU59+AU62</f>
        <v>126</v>
      </c>
      <c r="AV56" s="153">
        <f t="shared" ref="AV56:BE56" si="21">AV57+AV60+AV61+AV58</f>
        <v>70</v>
      </c>
      <c r="AW56" s="153">
        <f t="shared" si="21"/>
        <v>0</v>
      </c>
      <c r="AX56" s="153">
        <f t="shared" si="21"/>
        <v>0</v>
      </c>
      <c r="AY56" s="153">
        <f t="shared" si="21"/>
        <v>0</v>
      </c>
      <c r="AZ56" s="153">
        <f t="shared" si="21"/>
        <v>70</v>
      </c>
      <c r="BA56" s="154">
        <f t="shared" si="21"/>
        <v>0</v>
      </c>
      <c r="BB56" s="154">
        <f t="shared" si="21"/>
        <v>0</v>
      </c>
      <c r="BC56" s="154">
        <f t="shared" si="21"/>
        <v>0</v>
      </c>
      <c r="BD56" s="154">
        <f t="shared" si="21"/>
        <v>0</v>
      </c>
      <c r="BE56" s="154">
        <f t="shared" si="21"/>
        <v>0</v>
      </c>
      <c r="BF56" s="154">
        <f>BF57+BF60+BF61+BF58</f>
        <v>0</v>
      </c>
      <c r="BG56" s="154">
        <f>BG57+BG60+BG61+BG58</f>
        <v>0</v>
      </c>
      <c r="BH56" s="154">
        <f>BH57+BH60+BH61+BH58</f>
        <v>0</v>
      </c>
      <c r="BI56" s="154">
        <f>BI57+BI60+BI61+BI58</f>
        <v>0</v>
      </c>
      <c r="BJ56" s="154">
        <f>BJ57+BJ60+BJ61+BJ58</f>
        <v>0</v>
      </c>
    </row>
    <row r="57" spans="1:62" ht="12.75" customHeight="1">
      <c r="A57" s="888"/>
      <c r="B57" s="892"/>
      <c r="C57" s="909"/>
      <c r="D57" s="909"/>
      <c r="E57" s="865"/>
      <c r="F57" s="58"/>
      <c r="G57" s="58"/>
      <c r="H57" s="58"/>
      <c r="I57" s="58"/>
      <c r="J57" s="58"/>
      <c r="K57" s="58"/>
      <c r="L57" s="58"/>
      <c r="M57" s="954"/>
      <c r="N57" s="59"/>
      <c r="O57" s="59"/>
      <c r="P57" s="58"/>
      <c r="Q57" s="58"/>
      <c r="R57" s="58"/>
      <c r="S57" s="58"/>
      <c r="T57" s="58"/>
      <c r="U57" s="58"/>
      <c r="V57" s="58"/>
      <c r="W57" s="733"/>
      <c r="X57" s="909"/>
      <c r="Y57" s="909"/>
      <c r="Z57" s="984"/>
      <c r="AA57" s="58"/>
      <c r="AB57" s="988"/>
      <c r="AC57" s="18"/>
      <c r="AD57" s="18" t="s">
        <v>484</v>
      </c>
      <c r="AE57" s="18" t="s">
        <v>496</v>
      </c>
      <c r="AF57" s="18">
        <v>244</v>
      </c>
      <c r="AG57" s="155">
        <f>AI57+AK57+AM57+AO57</f>
        <v>0</v>
      </c>
      <c r="AH57" s="155">
        <f t="shared" si="10"/>
        <v>0</v>
      </c>
      <c r="AI57" s="146"/>
      <c r="AJ57" s="146"/>
      <c r="AK57" s="146"/>
      <c r="AL57" s="146"/>
      <c r="AM57" s="146"/>
      <c r="AN57" s="146"/>
      <c r="AO57" s="146"/>
      <c r="AP57" s="155"/>
      <c r="AQ57" s="154">
        <f>AR57+AS57+AT57+AU57</f>
        <v>100.7</v>
      </c>
      <c r="AR57" s="154">
        <v>98.7</v>
      </c>
      <c r="AS57" s="154">
        <v>1</v>
      </c>
      <c r="AT57" s="154"/>
      <c r="AU57" s="154">
        <v>1</v>
      </c>
      <c r="AV57" s="153">
        <f>AW57+AX57+AY57+AZ57</f>
        <v>0</v>
      </c>
      <c r="AW57" s="153"/>
      <c r="AX57" s="153"/>
      <c r="AY57" s="153"/>
      <c r="AZ57" s="145"/>
      <c r="BA57" s="154">
        <f>BB57+BC57+BD57+BE57</f>
        <v>0</v>
      </c>
      <c r="BB57" s="154"/>
      <c r="BC57" s="154"/>
      <c r="BD57" s="154"/>
      <c r="BE57" s="148"/>
      <c r="BF57" s="154">
        <f>BG57+BH57+BI57+BJ57</f>
        <v>0</v>
      </c>
      <c r="BG57" s="154"/>
      <c r="BH57" s="154"/>
      <c r="BI57" s="154"/>
      <c r="BJ57" s="148"/>
    </row>
    <row r="58" spans="1:62" ht="12.75" customHeight="1">
      <c r="A58" s="888"/>
      <c r="B58" s="892"/>
      <c r="C58" s="909"/>
      <c r="D58" s="909"/>
      <c r="E58" s="865"/>
      <c r="F58" s="58"/>
      <c r="G58" s="58"/>
      <c r="H58" s="58"/>
      <c r="I58" s="58"/>
      <c r="J58" s="58"/>
      <c r="K58" s="58"/>
      <c r="L58" s="58"/>
      <c r="M58" s="954"/>
      <c r="N58" s="59"/>
      <c r="O58" s="59"/>
      <c r="P58" s="58"/>
      <c r="Q58" s="58"/>
      <c r="R58" s="58"/>
      <c r="S58" s="58"/>
      <c r="T58" s="58"/>
      <c r="U58" s="58"/>
      <c r="V58" s="58"/>
      <c r="W58" s="733"/>
      <c r="X58" s="909"/>
      <c r="Y58" s="909"/>
      <c r="Z58" s="984"/>
      <c r="AA58" s="58"/>
      <c r="AB58" s="988"/>
      <c r="AC58" s="18"/>
      <c r="AD58" s="18" t="s">
        <v>484</v>
      </c>
      <c r="AE58" s="18" t="s">
        <v>14</v>
      </c>
      <c r="AF58" s="18" t="s">
        <v>246</v>
      </c>
      <c r="AG58" s="155">
        <f>AI58+AK58+AM58+AO58</f>
        <v>80</v>
      </c>
      <c r="AH58" s="155">
        <f t="shared" si="10"/>
        <v>80</v>
      </c>
      <c r="AI58" s="146"/>
      <c r="AJ58" s="146"/>
      <c r="AK58" s="146"/>
      <c r="AL58" s="146"/>
      <c r="AM58" s="146"/>
      <c r="AN58" s="146"/>
      <c r="AO58" s="146">
        <v>80</v>
      </c>
      <c r="AP58" s="155">
        <v>80</v>
      </c>
      <c r="AQ58" s="154">
        <f t="shared" si="18"/>
        <v>100</v>
      </c>
      <c r="AR58" s="154"/>
      <c r="AS58" s="154"/>
      <c r="AT58" s="154"/>
      <c r="AU58" s="148">
        <v>100</v>
      </c>
      <c r="AV58" s="153">
        <f>AW58+AX58+AY58+AZ58</f>
        <v>70</v>
      </c>
      <c r="AW58" s="153"/>
      <c r="AX58" s="153"/>
      <c r="AY58" s="153"/>
      <c r="AZ58" s="145">
        <v>70</v>
      </c>
      <c r="BA58" s="154">
        <f>BB58+BC58+BD58+BE58</f>
        <v>0</v>
      </c>
      <c r="BB58" s="154"/>
      <c r="BC58" s="154"/>
      <c r="BD58" s="154"/>
      <c r="BE58" s="148">
        <v>0</v>
      </c>
      <c r="BF58" s="154">
        <f>BG58+BH58+BI58+BJ58</f>
        <v>0</v>
      </c>
      <c r="BG58" s="154"/>
      <c r="BH58" s="154"/>
      <c r="BI58" s="154"/>
      <c r="BJ58" s="148">
        <v>0</v>
      </c>
    </row>
    <row r="59" spans="1:62" ht="12.75" customHeight="1">
      <c r="A59" s="888"/>
      <c r="B59" s="892"/>
      <c r="C59" s="909"/>
      <c r="D59" s="909"/>
      <c r="E59" s="865"/>
      <c r="F59" s="58"/>
      <c r="G59" s="58"/>
      <c r="H59" s="58"/>
      <c r="I59" s="58"/>
      <c r="J59" s="58"/>
      <c r="K59" s="58"/>
      <c r="L59" s="58"/>
      <c r="M59" s="954"/>
      <c r="N59" s="59"/>
      <c r="O59" s="59"/>
      <c r="P59" s="58"/>
      <c r="Q59" s="58"/>
      <c r="R59" s="58"/>
      <c r="S59" s="58"/>
      <c r="T59" s="58"/>
      <c r="U59" s="58"/>
      <c r="V59" s="58"/>
      <c r="W59" s="733"/>
      <c r="X59" s="909"/>
      <c r="Y59" s="909"/>
      <c r="Z59" s="984"/>
      <c r="AA59" s="58"/>
      <c r="AB59" s="988"/>
      <c r="AC59" s="18"/>
      <c r="AD59" s="18" t="s">
        <v>484</v>
      </c>
      <c r="AE59" s="18" t="s">
        <v>18</v>
      </c>
      <c r="AF59" s="18">
        <v>244</v>
      </c>
      <c r="AG59" s="155">
        <f>AI59+AK59+AM59+AO59</f>
        <v>304.10000000000002</v>
      </c>
      <c r="AH59" s="155">
        <f t="shared" si="10"/>
        <v>222.9</v>
      </c>
      <c r="AI59" s="146"/>
      <c r="AJ59" s="146"/>
      <c r="AK59" s="146"/>
      <c r="AL59" s="146"/>
      <c r="AM59" s="146"/>
      <c r="AN59" s="146"/>
      <c r="AO59" s="146">
        <v>304.10000000000002</v>
      </c>
      <c r="AP59" s="155">
        <v>222.9</v>
      </c>
      <c r="AQ59" s="154">
        <f t="shared" si="18"/>
        <v>25</v>
      </c>
      <c r="AR59" s="154"/>
      <c r="AS59" s="154"/>
      <c r="AT59" s="154"/>
      <c r="AU59" s="148">
        <v>25</v>
      </c>
      <c r="AV59" s="153"/>
      <c r="AW59" s="153"/>
      <c r="AX59" s="153"/>
      <c r="AY59" s="153"/>
      <c r="AZ59" s="145"/>
      <c r="BA59" s="154"/>
      <c r="BB59" s="154"/>
      <c r="BC59" s="154"/>
      <c r="BD59" s="154"/>
      <c r="BE59" s="148"/>
      <c r="BF59" s="154"/>
      <c r="BG59" s="154"/>
      <c r="BH59" s="154"/>
      <c r="BI59" s="154"/>
      <c r="BJ59" s="148"/>
    </row>
    <row r="60" spans="1:62" ht="12.75" customHeight="1">
      <c r="A60" s="888"/>
      <c r="B60" s="892"/>
      <c r="C60" s="909"/>
      <c r="D60" s="909"/>
      <c r="E60" s="865"/>
      <c r="F60" s="58"/>
      <c r="G60" s="58"/>
      <c r="H60" s="58"/>
      <c r="I60" s="58"/>
      <c r="J60" s="58"/>
      <c r="K60" s="58"/>
      <c r="L60" s="58"/>
      <c r="M60" s="954"/>
      <c r="N60" s="59"/>
      <c r="O60" s="59"/>
      <c r="P60" s="58"/>
      <c r="Q60" s="58"/>
      <c r="R60" s="58"/>
      <c r="S60" s="58"/>
      <c r="T60" s="58"/>
      <c r="U60" s="58"/>
      <c r="V60" s="58"/>
      <c r="W60" s="733"/>
      <c r="X60" s="909"/>
      <c r="Y60" s="909"/>
      <c r="Z60" s="984"/>
      <c r="AA60" s="58"/>
      <c r="AB60" s="988"/>
      <c r="AC60" s="18"/>
      <c r="AD60" s="18" t="s">
        <v>484</v>
      </c>
      <c r="AE60" s="18" t="s">
        <v>449</v>
      </c>
      <c r="AF60" s="18" t="s">
        <v>246</v>
      </c>
      <c r="AG60" s="155">
        <f>AI60+AK60+AM60+AO60</f>
        <v>300</v>
      </c>
      <c r="AH60" s="155">
        <f t="shared" si="10"/>
        <v>300</v>
      </c>
      <c r="AI60" s="146"/>
      <c r="AJ60" s="146"/>
      <c r="AK60" s="146">
        <v>300</v>
      </c>
      <c r="AL60" s="146">
        <v>300</v>
      </c>
      <c r="AM60" s="146"/>
      <c r="AN60" s="146"/>
      <c r="AO60" s="146"/>
      <c r="AP60" s="155"/>
      <c r="AQ60" s="154">
        <f t="shared" si="18"/>
        <v>0</v>
      </c>
      <c r="AR60" s="154"/>
      <c r="AS60" s="154"/>
      <c r="AT60" s="154"/>
      <c r="AU60" s="148"/>
      <c r="AV60" s="153">
        <f>AW60+AX60+AY60+AZ60</f>
        <v>0</v>
      </c>
      <c r="AW60" s="153"/>
      <c r="AX60" s="153"/>
      <c r="AY60" s="153"/>
      <c r="AZ60" s="145"/>
      <c r="BA60" s="154">
        <f>BB60+BC60+BD60+BE60</f>
        <v>0</v>
      </c>
      <c r="BB60" s="154"/>
      <c r="BC60" s="154"/>
      <c r="BD60" s="154"/>
      <c r="BE60" s="148"/>
      <c r="BF60" s="154">
        <f>BG60+BH60+BI60+BJ60</f>
        <v>0</v>
      </c>
      <c r="BG60" s="154"/>
      <c r="BH60" s="154"/>
      <c r="BI60" s="154"/>
      <c r="BJ60" s="148"/>
    </row>
    <row r="61" spans="1:62" ht="12.75" customHeight="1">
      <c r="A61" s="888"/>
      <c r="B61" s="892"/>
      <c r="C61" s="909"/>
      <c r="D61" s="909"/>
      <c r="E61" s="865"/>
      <c r="F61" s="58"/>
      <c r="G61" s="58"/>
      <c r="H61" s="58"/>
      <c r="I61" s="58"/>
      <c r="J61" s="58"/>
      <c r="K61" s="58"/>
      <c r="L61" s="58"/>
      <c r="M61" s="954"/>
      <c r="N61" s="59"/>
      <c r="O61" s="59"/>
      <c r="P61" s="58"/>
      <c r="Q61" s="58"/>
      <c r="R61" s="58"/>
      <c r="S61" s="58"/>
      <c r="T61" s="58"/>
      <c r="U61" s="58"/>
      <c r="V61" s="58"/>
      <c r="W61" s="733"/>
      <c r="X61" s="909"/>
      <c r="Y61" s="909"/>
      <c r="Z61" s="984"/>
      <c r="AA61" s="58"/>
      <c r="AB61" s="988"/>
      <c r="AC61" s="18"/>
      <c r="AD61" s="18" t="s">
        <v>484</v>
      </c>
      <c r="AE61" s="18" t="s">
        <v>223</v>
      </c>
      <c r="AF61" s="18" t="s">
        <v>246</v>
      </c>
      <c r="AG61" s="155">
        <f>AI61+AK61+AM61+AO61</f>
        <v>54</v>
      </c>
      <c r="AH61" s="155">
        <f t="shared" si="10"/>
        <v>54</v>
      </c>
      <c r="AI61" s="146"/>
      <c r="AJ61" s="146"/>
      <c r="AK61" s="146">
        <v>54</v>
      </c>
      <c r="AL61" s="146">
        <v>54</v>
      </c>
      <c r="AM61" s="146"/>
      <c r="AN61" s="146"/>
      <c r="AO61" s="146">
        <v>0</v>
      </c>
      <c r="AP61" s="155"/>
      <c r="AQ61" s="154">
        <f t="shared" si="18"/>
        <v>0</v>
      </c>
      <c r="AR61" s="154"/>
      <c r="AS61" s="154"/>
      <c r="AT61" s="154"/>
      <c r="AU61" s="148"/>
      <c r="AV61" s="153">
        <f>AW61+AX61+AY61+AZ61</f>
        <v>0</v>
      </c>
      <c r="AW61" s="153"/>
      <c r="AX61" s="153"/>
      <c r="AY61" s="153"/>
      <c r="AZ61" s="145"/>
      <c r="BA61" s="154">
        <f>BB61+BC61+BD61+BE61</f>
        <v>0</v>
      </c>
      <c r="BB61" s="154"/>
      <c r="BC61" s="154"/>
      <c r="BD61" s="154"/>
      <c r="BE61" s="148"/>
      <c r="BF61" s="154">
        <f>BG61+BH61+BI61+BJ61</f>
        <v>0</v>
      </c>
      <c r="BG61" s="154"/>
      <c r="BH61" s="154"/>
      <c r="BI61" s="154"/>
      <c r="BJ61" s="148"/>
    </row>
    <row r="62" spans="1:62" ht="12.75" customHeight="1">
      <c r="A62" s="888"/>
      <c r="B62" s="892"/>
      <c r="C62" s="909"/>
      <c r="D62" s="909"/>
      <c r="E62" s="865"/>
      <c r="F62" s="58"/>
      <c r="G62" s="58"/>
      <c r="H62" s="58"/>
      <c r="I62" s="58"/>
      <c r="J62" s="58"/>
      <c r="K62" s="58"/>
      <c r="L62" s="58"/>
      <c r="M62" s="954"/>
      <c r="N62" s="59"/>
      <c r="O62" s="59"/>
      <c r="P62" s="58"/>
      <c r="Q62" s="58"/>
      <c r="R62" s="58"/>
      <c r="S62" s="58"/>
      <c r="T62" s="58"/>
      <c r="U62" s="58"/>
      <c r="V62" s="58"/>
      <c r="W62" s="733"/>
      <c r="X62" s="909"/>
      <c r="Y62" s="909"/>
      <c r="Z62" s="984"/>
      <c r="AA62" s="58"/>
      <c r="AB62" s="988"/>
      <c r="AC62" s="18"/>
      <c r="AD62" s="18" t="s">
        <v>484</v>
      </c>
      <c r="AE62" s="18" t="s">
        <v>202</v>
      </c>
      <c r="AF62" s="18" t="s">
        <v>246</v>
      </c>
      <c r="AG62" s="155"/>
      <c r="AH62" s="155">
        <f t="shared" si="10"/>
        <v>0</v>
      </c>
      <c r="AI62" s="146"/>
      <c r="AJ62" s="146"/>
      <c r="AK62" s="146"/>
      <c r="AL62" s="146"/>
      <c r="AM62" s="146"/>
      <c r="AN62" s="146"/>
      <c r="AO62" s="146"/>
      <c r="AP62" s="155"/>
      <c r="AQ62" s="154">
        <f t="shared" si="18"/>
        <v>3287.7</v>
      </c>
      <c r="AR62" s="154"/>
      <c r="AS62" s="154">
        <v>3287.7</v>
      </c>
      <c r="AT62" s="154"/>
      <c r="AU62" s="148">
        <v>0</v>
      </c>
      <c r="AV62" s="153"/>
      <c r="AW62" s="153"/>
      <c r="AX62" s="153"/>
      <c r="AY62" s="153"/>
      <c r="AZ62" s="145"/>
      <c r="BA62" s="154"/>
      <c r="BB62" s="154"/>
      <c r="BC62" s="154"/>
      <c r="BD62" s="154"/>
      <c r="BE62" s="148"/>
      <c r="BF62" s="154"/>
      <c r="BG62" s="154"/>
      <c r="BH62" s="154"/>
      <c r="BI62" s="154"/>
      <c r="BJ62" s="148"/>
    </row>
    <row r="63" spans="1:62" ht="12.75" customHeight="1">
      <c r="A63" s="888"/>
      <c r="B63" s="892"/>
      <c r="C63" s="909"/>
      <c r="D63" s="909"/>
      <c r="E63" s="866"/>
      <c r="F63" s="58"/>
      <c r="G63" s="58"/>
      <c r="H63" s="58"/>
      <c r="I63" s="58"/>
      <c r="J63" s="58"/>
      <c r="K63" s="58"/>
      <c r="L63" s="58"/>
      <c r="M63" s="954"/>
      <c r="N63" s="59"/>
      <c r="O63" s="59"/>
      <c r="P63" s="58"/>
      <c r="Q63" s="58"/>
      <c r="R63" s="58"/>
      <c r="S63" s="58"/>
      <c r="T63" s="58"/>
      <c r="U63" s="58"/>
      <c r="V63" s="58"/>
      <c r="W63" s="733"/>
      <c r="X63" s="909"/>
      <c r="Y63" s="909"/>
      <c r="Z63" s="984"/>
      <c r="AA63" s="58"/>
      <c r="AB63" s="989"/>
      <c r="AC63" s="18"/>
      <c r="AD63" s="12" t="s">
        <v>484</v>
      </c>
      <c r="AE63" s="18" t="s">
        <v>305</v>
      </c>
      <c r="AF63" s="18" t="s">
        <v>246</v>
      </c>
      <c r="AG63" s="155"/>
      <c r="AH63" s="155">
        <f t="shared" si="10"/>
        <v>0</v>
      </c>
      <c r="AI63" s="146"/>
      <c r="AJ63" s="146"/>
      <c r="AK63" s="146"/>
      <c r="AL63" s="146"/>
      <c r="AM63" s="146"/>
      <c r="AN63" s="146"/>
      <c r="AO63" s="146"/>
      <c r="AP63" s="155"/>
      <c r="AQ63" s="154"/>
      <c r="AR63" s="154"/>
      <c r="AS63" s="154"/>
      <c r="AT63" s="154"/>
      <c r="AU63" s="148"/>
      <c r="AV63" s="153"/>
      <c r="AW63" s="153"/>
      <c r="AX63" s="153"/>
      <c r="AY63" s="153"/>
      <c r="AZ63" s="145"/>
      <c r="BA63" s="154"/>
      <c r="BB63" s="154"/>
      <c r="BC63" s="154"/>
      <c r="BD63" s="154"/>
      <c r="BE63" s="148"/>
      <c r="BF63" s="154"/>
      <c r="BG63" s="154"/>
      <c r="BH63" s="154"/>
      <c r="BI63" s="154"/>
      <c r="BJ63" s="148"/>
    </row>
    <row r="64" spans="1:62" ht="14.25" customHeight="1">
      <c r="A64" s="888"/>
      <c r="B64" s="892"/>
      <c r="C64" s="909"/>
      <c r="D64" s="142"/>
      <c r="E64" s="58"/>
      <c r="F64" s="58"/>
      <c r="G64" s="58"/>
      <c r="H64" s="58"/>
      <c r="I64" s="58"/>
      <c r="J64" s="58"/>
      <c r="K64" s="58"/>
      <c r="L64" s="58"/>
      <c r="M64" s="955"/>
      <c r="N64" s="59"/>
      <c r="O64" s="59"/>
      <c r="P64" s="58"/>
      <c r="Q64" s="58"/>
      <c r="R64" s="58"/>
      <c r="S64" s="58"/>
      <c r="T64" s="58"/>
      <c r="U64" s="58"/>
      <c r="V64" s="58"/>
      <c r="W64" s="734"/>
      <c r="X64" s="58"/>
      <c r="Y64" s="58"/>
      <c r="Z64" s="985"/>
      <c r="AA64" s="58"/>
      <c r="AB64" s="58"/>
      <c r="AC64" s="18"/>
      <c r="AD64" s="18"/>
      <c r="AE64" s="18"/>
      <c r="AF64" s="18"/>
      <c r="AG64" s="155">
        <f t="shared" ref="AG64:AG82" si="22">AI64+AK64+AM64+AO64</f>
        <v>738.1</v>
      </c>
      <c r="AH64" s="155">
        <f t="shared" si="10"/>
        <v>656.9</v>
      </c>
      <c r="AI64" s="146"/>
      <c r="AJ64" s="146"/>
      <c r="AK64" s="146">
        <f>SUM(AK60:AK63)</f>
        <v>354</v>
      </c>
      <c r="AL64" s="146">
        <f>SUM(AL60:AL63)</f>
        <v>354</v>
      </c>
      <c r="AM64" s="146"/>
      <c r="AN64" s="146"/>
      <c r="AO64" s="146">
        <f>SUM(AO57:AO61)</f>
        <v>384.1</v>
      </c>
      <c r="AP64" s="146">
        <f>SUM(AP57:AP61)</f>
        <v>302.89999999999998</v>
      </c>
      <c r="AQ64" s="154">
        <f t="shared" si="18"/>
        <v>0</v>
      </c>
      <c r="AR64" s="154"/>
      <c r="AS64" s="154"/>
      <c r="AT64" s="154"/>
      <c r="AU64" s="148">
        <v>0</v>
      </c>
      <c r="AV64" s="153">
        <f t="shared" ref="AV64:AV82" si="23">AW64+AX64+AY64+AZ64</f>
        <v>70</v>
      </c>
      <c r="AW64" s="153"/>
      <c r="AX64" s="153"/>
      <c r="AY64" s="153"/>
      <c r="AZ64" s="145">
        <f>SUM(AZ57:AZ61)</f>
        <v>70</v>
      </c>
      <c r="BA64" s="154">
        <f t="shared" ref="BA64:BA82" si="24">BB64+BC64+BD64+BE64</f>
        <v>0</v>
      </c>
      <c r="BB64" s="154"/>
      <c r="BC64" s="154"/>
      <c r="BD64" s="154"/>
      <c r="BE64" s="148">
        <f>SUM(BE57:BE61)</f>
        <v>0</v>
      </c>
      <c r="BF64" s="154">
        <f t="shared" ref="BF64:BF82" si="25">BG64+BH64+BI64+BJ64</f>
        <v>0</v>
      </c>
      <c r="BG64" s="154"/>
      <c r="BH64" s="154"/>
      <c r="BI64" s="154"/>
      <c r="BJ64" s="148">
        <f>SUM(BJ57:BJ61)</f>
        <v>0</v>
      </c>
    </row>
    <row r="65" spans="1:62" ht="9" hidden="1" customHeight="1">
      <c r="A65" s="889"/>
      <c r="B65" s="893"/>
      <c r="C65" s="65"/>
      <c r="D65" s="65"/>
      <c r="E65" s="65"/>
      <c r="F65" s="65"/>
      <c r="G65" s="65"/>
      <c r="H65" s="65"/>
      <c r="I65" s="65"/>
      <c r="J65" s="65"/>
      <c r="K65" s="65"/>
      <c r="L65" s="65"/>
      <c r="M65" s="63" t="s">
        <v>362</v>
      </c>
      <c r="N65" s="59" t="s">
        <v>284</v>
      </c>
      <c r="O65" s="59" t="s">
        <v>373</v>
      </c>
      <c r="P65" s="65" t="s">
        <v>426</v>
      </c>
      <c r="Q65" s="65"/>
      <c r="R65" s="65"/>
      <c r="S65" s="65"/>
      <c r="T65" s="65"/>
      <c r="U65" s="65"/>
      <c r="V65" s="65"/>
      <c r="W65" s="65"/>
      <c r="X65" s="65"/>
      <c r="Y65" s="65"/>
      <c r="Z65" s="72"/>
      <c r="AA65" s="72"/>
      <c r="AB65" s="72"/>
      <c r="AC65" s="12"/>
      <c r="AD65" s="12"/>
      <c r="AE65" s="12"/>
      <c r="AF65" s="12"/>
      <c r="AG65" s="155">
        <f t="shared" si="22"/>
        <v>0</v>
      </c>
      <c r="AH65" s="155">
        <f t="shared" si="10"/>
        <v>0</v>
      </c>
      <c r="AI65" s="146"/>
      <c r="AJ65" s="146"/>
      <c r="AK65" s="146"/>
      <c r="AL65" s="146"/>
      <c r="AM65" s="146"/>
      <c r="AN65" s="146"/>
      <c r="AO65" s="146"/>
      <c r="AP65" s="155"/>
      <c r="AQ65" s="154">
        <f t="shared" si="18"/>
        <v>0</v>
      </c>
      <c r="AR65" s="119"/>
      <c r="AS65" s="119"/>
      <c r="AT65" s="119"/>
      <c r="AU65" s="119"/>
      <c r="AV65" s="153">
        <f t="shared" si="23"/>
        <v>0</v>
      </c>
      <c r="AW65" s="145"/>
      <c r="AX65" s="145"/>
      <c r="AY65" s="145"/>
      <c r="AZ65" s="145"/>
      <c r="BA65" s="154">
        <f t="shared" si="24"/>
        <v>0</v>
      </c>
      <c r="BB65" s="119"/>
      <c r="BC65" s="119"/>
      <c r="BD65" s="119"/>
      <c r="BE65" s="119"/>
      <c r="BF65" s="154">
        <f t="shared" si="25"/>
        <v>0</v>
      </c>
      <c r="BG65" s="119"/>
      <c r="BH65" s="119"/>
      <c r="BI65" s="119"/>
      <c r="BJ65" s="119"/>
    </row>
    <row r="66" spans="1:62" ht="24" hidden="1" customHeight="1">
      <c r="A66" s="111"/>
      <c r="B66" s="14"/>
      <c r="C66" s="65"/>
      <c r="D66" s="65"/>
      <c r="E66" s="65"/>
      <c r="F66" s="65"/>
      <c r="G66" s="65"/>
      <c r="H66" s="65"/>
      <c r="I66" s="65"/>
      <c r="J66" s="65"/>
      <c r="K66" s="65"/>
      <c r="L66" s="65"/>
      <c r="M66" s="65"/>
      <c r="N66" s="65"/>
      <c r="O66" s="65"/>
      <c r="P66" s="65"/>
      <c r="Q66" s="58"/>
      <c r="R66" s="58"/>
      <c r="S66" s="58"/>
      <c r="T66" s="58"/>
      <c r="U66" s="58"/>
      <c r="V66" s="58"/>
      <c r="W66" s="58"/>
      <c r="X66" s="65"/>
      <c r="Y66" s="65"/>
      <c r="Z66" s="65"/>
      <c r="AA66" s="65"/>
      <c r="AB66" s="65"/>
      <c r="AC66" s="12"/>
      <c r="AD66" s="12"/>
      <c r="AE66" s="12"/>
      <c r="AF66" s="12"/>
      <c r="AG66" s="155">
        <f t="shared" si="22"/>
        <v>0</v>
      </c>
      <c r="AH66" s="155">
        <f t="shared" si="10"/>
        <v>0</v>
      </c>
      <c r="AI66" s="157"/>
      <c r="AJ66" s="157"/>
      <c r="AK66" s="157"/>
      <c r="AL66" s="157"/>
      <c r="AM66" s="157"/>
      <c r="AN66" s="157"/>
      <c r="AO66" s="158"/>
      <c r="AP66" s="158"/>
      <c r="AQ66" s="154">
        <f t="shared" si="18"/>
        <v>0</v>
      </c>
      <c r="AR66" s="159"/>
      <c r="AS66" s="159"/>
      <c r="AT66" s="159"/>
      <c r="AU66" s="159"/>
      <c r="AV66" s="153">
        <f t="shared" si="23"/>
        <v>0</v>
      </c>
      <c r="AW66" s="659"/>
      <c r="AX66" s="659"/>
      <c r="AY66" s="659"/>
      <c r="AZ66" s="659"/>
      <c r="BA66" s="154">
        <f t="shared" si="24"/>
        <v>0</v>
      </c>
      <c r="BB66" s="159"/>
      <c r="BC66" s="159"/>
      <c r="BD66" s="159"/>
      <c r="BE66" s="159"/>
      <c r="BF66" s="154">
        <f t="shared" si="25"/>
        <v>0</v>
      </c>
      <c r="BG66" s="159"/>
      <c r="BH66" s="159"/>
      <c r="BI66" s="159"/>
      <c r="BJ66" s="159"/>
    </row>
    <row r="67" spans="1:62" ht="180" hidden="1" customHeight="1">
      <c r="A67" s="111" t="s">
        <v>439</v>
      </c>
      <c r="B67" s="14">
        <v>6519</v>
      </c>
      <c r="C67" s="57" t="s">
        <v>452</v>
      </c>
      <c r="D67" s="57" t="s">
        <v>422</v>
      </c>
      <c r="E67" s="57" t="s">
        <v>453</v>
      </c>
      <c r="F67" s="65"/>
      <c r="G67" s="65"/>
      <c r="H67" s="65"/>
      <c r="I67" s="65"/>
      <c r="J67" s="65"/>
      <c r="K67" s="65"/>
      <c r="L67" s="65"/>
      <c r="M67" s="73" t="s">
        <v>362</v>
      </c>
      <c r="N67" s="59" t="s">
        <v>284</v>
      </c>
      <c r="O67" s="59" t="s">
        <v>373</v>
      </c>
      <c r="P67" s="65" t="s">
        <v>426</v>
      </c>
      <c r="Q67" s="58"/>
      <c r="R67" s="58"/>
      <c r="S67" s="58"/>
      <c r="T67" s="58"/>
      <c r="U67" s="58"/>
      <c r="V67" s="58"/>
      <c r="W67" s="57" t="s">
        <v>357</v>
      </c>
      <c r="X67" s="57" t="s">
        <v>351</v>
      </c>
      <c r="Y67" s="57" t="s">
        <v>358</v>
      </c>
      <c r="Z67" s="72" t="s">
        <v>364</v>
      </c>
      <c r="AA67" s="72"/>
      <c r="AB67" s="72" t="s">
        <v>365</v>
      </c>
      <c r="AC67" s="12"/>
      <c r="AD67" s="12" t="s">
        <v>484</v>
      </c>
      <c r="AE67" s="18" t="s">
        <v>305</v>
      </c>
      <c r="AF67" s="18" t="s">
        <v>246</v>
      </c>
      <c r="AG67" s="155">
        <f t="shared" si="22"/>
        <v>0</v>
      </c>
      <c r="AH67" s="155">
        <f t="shared" si="10"/>
        <v>0</v>
      </c>
      <c r="AI67" s="146"/>
      <c r="AJ67" s="146"/>
      <c r="AK67" s="146"/>
      <c r="AL67" s="146"/>
      <c r="AM67" s="146"/>
      <c r="AN67" s="146"/>
      <c r="AO67" s="146"/>
      <c r="AP67" s="155"/>
      <c r="AQ67" s="154">
        <f t="shared" si="18"/>
        <v>0</v>
      </c>
      <c r="AR67" s="119"/>
      <c r="AS67" s="119"/>
      <c r="AT67" s="119"/>
      <c r="AU67" s="119"/>
      <c r="AV67" s="153">
        <f t="shared" si="23"/>
        <v>0</v>
      </c>
      <c r="AW67" s="145"/>
      <c r="AX67" s="145"/>
      <c r="AY67" s="145"/>
      <c r="AZ67" s="145"/>
      <c r="BA67" s="154">
        <f t="shared" si="24"/>
        <v>0</v>
      </c>
      <c r="BB67" s="119"/>
      <c r="BC67" s="119"/>
      <c r="BD67" s="119"/>
      <c r="BE67" s="119"/>
      <c r="BF67" s="154">
        <f t="shared" si="25"/>
        <v>0</v>
      </c>
      <c r="BG67" s="119"/>
      <c r="BH67" s="119"/>
      <c r="BI67" s="119"/>
      <c r="BJ67" s="119"/>
    </row>
    <row r="68" spans="1:62" s="40" customFormat="1" ht="118.5" customHeight="1">
      <c r="A68" s="116" t="s">
        <v>497</v>
      </c>
      <c r="B68" s="33">
        <v>6600</v>
      </c>
      <c r="C68" s="74" t="s">
        <v>234</v>
      </c>
      <c r="D68" s="75" t="s">
        <v>234</v>
      </c>
      <c r="E68" s="75" t="s">
        <v>234</v>
      </c>
      <c r="F68" s="75" t="s">
        <v>234</v>
      </c>
      <c r="G68" s="75" t="s">
        <v>234</v>
      </c>
      <c r="H68" s="75" t="s">
        <v>234</v>
      </c>
      <c r="I68" s="75" t="s">
        <v>234</v>
      </c>
      <c r="J68" s="75" t="s">
        <v>234</v>
      </c>
      <c r="K68" s="75" t="s">
        <v>234</v>
      </c>
      <c r="L68" s="75" t="s">
        <v>234</v>
      </c>
      <c r="M68" s="75" t="s">
        <v>234</v>
      </c>
      <c r="N68" s="75" t="s">
        <v>234</v>
      </c>
      <c r="O68" s="75" t="s">
        <v>234</v>
      </c>
      <c r="P68" s="75" t="s">
        <v>234</v>
      </c>
      <c r="Q68" s="76" t="s">
        <v>234</v>
      </c>
      <c r="R68" s="76" t="s">
        <v>234</v>
      </c>
      <c r="S68" s="76" t="s">
        <v>234</v>
      </c>
      <c r="T68" s="76" t="s">
        <v>234</v>
      </c>
      <c r="U68" s="76" t="s">
        <v>234</v>
      </c>
      <c r="V68" s="76" t="s">
        <v>234</v>
      </c>
      <c r="W68" s="76" t="s">
        <v>234</v>
      </c>
      <c r="X68" s="75" t="s">
        <v>234</v>
      </c>
      <c r="Y68" s="75" t="s">
        <v>234</v>
      </c>
      <c r="Z68" s="75" t="s">
        <v>234</v>
      </c>
      <c r="AA68" s="75" t="s">
        <v>234</v>
      </c>
      <c r="AB68" s="75" t="s">
        <v>234</v>
      </c>
      <c r="AC68" s="38" t="s">
        <v>234</v>
      </c>
      <c r="AD68" s="38" t="s">
        <v>234</v>
      </c>
      <c r="AE68" s="38"/>
      <c r="AF68" s="38"/>
      <c r="AG68" s="161">
        <f t="shared" si="22"/>
        <v>1851.3999999999999</v>
      </c>
      <c r="AH68" s="155">
        <f t="shared" si="10"/>
        <v>1734.8999999999999</v>
      </c>
      <c r="AI68" s="150">
        <f>AI71+AI79+AI98+AI99+AI101+AI74+AI75+AI97+AI96</f>
        <v>0</v>
      </c>
      <c r="AJ68" s="150"/>
      <c r="AK68" s="150">
        <f>AK71+AK79+AK98+AK99+AK101+AK74+AK75+AK97+AK96</f>
        <v>935.59999999999991</v>
      </c>
      <c r="AL68" s="150">
        <f>AL71+AL79+AL98+AL99+AL101+AL74+AL75+AL97+AL96</f>
        <v>935.59999999999991</v>
      </c>
      <c r="AM68" s="150">
        <f>AM71+AM79+AM98+AM99+AM101+AM74+AM75+AM97+AM96</f>
        <v>0</v>
      </c>
      <c r="AN68" s="150"/>
      <c r="AO68" s="150">
        <f>AO71+AO79+AO98+AO99+AO101+AO74+AO75+AO97+AO96+AO100</f>
        <v>915.8</v>
      </c>
      <c r="AP68" s="150">
        <f>AP71+AP79+AP98+AP99+AP101+AP74+AP75+AP97+AP96+AP100</f>
        <v>799.3</v>
      </c>
      <c r="AQ68" s="160">
        <f>AR68+AS68+AT68+AU68</f>
        <v>2046.5</v>
      </c>
      <c r="AR68" s="149">
        <f>AR71+AR79+AR98+AR99+AR101+AR74+AR75+AR97+AR96</f>
        <v>0</v>
      </c>
      <c r="AS68" s="149">
        <f>AS71+AS79+AS98+AS99+AS101+AS74+AS75+AS97+AS96+AS100</f>
        <v>917.9</v>
      </c>
      <c r="AT68" s="149">
        <f>AT71+AT79+AT98+AT99+AT101+AT74+AT75+AT97+AT96+AT100</f>
        <v>0</v>
      </c>
      <c r="AU68" s="149">
        <f>AU71+AU79+AU98+AU99+AU101+AU74+AU75+AU97+AU96+AU100</f>
        <v>1128.5999999999999</v>
      </c>
      <c r="AV68" s="162">
        <f t="shared" si="23"/>
        <v>2177.5</v>
      </c>
      <c r="AW68" s="657">
        <f>AW71+AW79+AW98+AW99+AW101+AW74+AW75+AW97+AW96</f>
        <v>0</v>
      </c>
      <c r="AX68" s="657">
        <f>AX71+AX79+AX98+AX99+AX101+AX74+AX75+AX97+AX96</f>
        <v>1340.2</v>
      </c>
      <c r="AY68" s="657">
        <f>AY71+AY79+AY98+AY99+AY101+AY74+AY75+AY97+AY96</f>
        <v>0</v>
      </c>
      <c r="AZ68" s="657">
        <f>AZ71+AZ79+AZ98+AZ99+AZ101+AZ74+AZ75+AZ97+AZ96</f>
        <v>837.3</v>
      </c>
      <c r="BA68" s="160">
        <f t="shared" si="24"/>
        <v>2310.1</v>
      </c>
      <c r="BB68" s="149">
        <f>BB71+BB79+BB98+BB99+BB101+BB74+BB75+BB97+BB96</f>
        <v>0</v>
      </c>
      <c r="BC68" s="149">
        <f>BC71+BC79+BC98+BC99+BC101+BC74+BC75+BC97+BC96</f>
        <v>1340.3</v>
      </c>
      <c r="BD68" s="149">
        <f>BD71+BD79+BD98+BD99+BD101+BD74+BD75+BD97+BD96</f>
        <v>0</v>
      </c>
      <c r="BE68" s="149">
        <f>BE71+BE79+BE98+BE99+BE101+BE74+BE75+BE97+BE96</f>
        <v>969.8</v>
      </c>
      <c r="BF68" s="160">
        <f t="shared" si="25"/>
        <v>2310.1</v>
      </c>
      <c r="BG68" s="149">
        <f>BG71+BG79+BG98+BG99+BG101+BG74+BG75+BG97+BG96</f>
        <v>0</v>
      </c>
      <c r="BH68" s="149">
        <f>BH71+BH79+BH98+BH99+BH101+BH74+BH75+BH97+BH96</f>
        <v>1340.3</v>
      </c>
      <c r="BI68" s="149">
        <f>BI71+BI79+BI98+BI99+BI101+BI74+BI75+BI97+BI96</f>
        <v>0</v>
      </c>
      <c r="BJ68" s="149">
        <f>BJ71+BJ79+BJ98+BJ99+BJ101+BJ74+BJ75+BJ97+BJ96</f>
        <v>969.8</v>
      </c>
    </row>
    <row r="69" spans="1:62" hidden="1">
      <c r="A69" s="112" t="s">
        <v>415</v>
      </c>
      <c r="B69" s="15"/>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16"/>
      <c r="AD69" s="16"/>
      <c r="AE69" s="16"/>
      <c r="AF69" s="16"/>
      <c r="AG69" s="155">
        <f t="shared" si="22"/>
        <v>0</v>
      </c>
      <c r="AH69" s="155">
        <f t="shared" si="10"/>
        <v>0</v>
      </c>
      <c r="AI69" s="152"/>
      <c r="AJ69" s="152"/>
      <c r="AK69" s="152"/>
      <c r="AL69" s="152"/>
      <c r="AM69" s="152"/>
      <c r="AN69" s="152"/>
      <c r="AO69" s="152"/>
      <c r="AP69" s="158"/>
      <c r="AQ69" s="154">
        <f t="shared" si="18"/>
        <v>0</v>
      </c>
      <c r="AR69" s="151"/>
      <c r="AS69" s="151"/>
      <c r="AT69" s="151"/>
      <c r="AU69" s="151"/>
      <c r="AV69" s="153">
        <f t="shared" si="23"/>
        <v>0</v>
      </c>
      <c r="AW69" s="658"/>
      <c r="AX69" s="658"/>
      <c r="AY69" s="658"/>
      <c r="AZ69" s="658"/>
      <c r="BA69" s="154">
        <f t="shared" si="24"/>
        <v>0</v>
      </c>
      <c r="BB69" s="151"/>
      <c r="BC69" s="151"/>
      <c r="BD69" s="151"/>
      <c r="BE69" s="151"/>
      <c r="BF69" s="154">
        <f t="shared" si="25"/>
        <v>0</v>
      </c>
      <c r="BG69" s="151"/>
      <c r="BH69" s="151"/>
      <c r="BI69" s="151"/>
      <c r="BJ69" s="151"/>
    </row>
    <row r="70" spans="1:62" ht="16.5" hidden="1" customHeight="1">
      <c r="A70" s="113" t="s">
        <v>416</v>
      </c>
      <c r="B70" s="17"/>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18"/>
      <c r="AD70" s="18"/>
      <c r="AE70" s="18"/>
      <c r="AF70" s="18"/>
      <c r="AG70" s="155">
        <f t="shared" si="22"/>
        <v>0</v>
      </c>
      <c r="AH70" s="155">
        <f t="shared" si="10"/>
        <v>0</v>
      </c>
      <c r="AI70" s="155"/>
      <c r="AJ70" s="155"/>
      <c r="AK70" s="155"/>
      <c r="AL70" s="155"/>
      <c r="AM70" s="155"/>
      <c r="AN70" s="155"/>
      <c r="AO70" s="155"/>
      <c r="AP70" s="155"/>
      <c r="AQ70" s="154">
        <f t="shared" si="18"/>
        <v>0</v>
      </c>
      <c r="AR70" s="154"/>
      <c r="AS70" s="154"/>
      <c r="AT70" s="154"/>
      <c r="AU70" s="154"/>
      <c r="AV70" s="153">
        <f t="shared" si="23"/>
        <v>0</v>
      </c>
      <c r="AW70" s="153"/>
      <c r="AX70" s="153"/>
      <c r="AY70" s="153"/>
      <c r="AZ70" s="153"/>
      <c r="BA70" s="154">
        <f t="shared" si="24"/>
        <v>0</v>
      </c>
      <c r="BB70" s="154"/>
      <c r="BC70" s="154"/>
      <c r="BD70" s="154"/>
      <c r="BE70" s="154"/>
      <c r="BF70" s="154">
        <f t="shared" si="25"/>
        <v>0</v>
      </c>
      <c r="BG70" s="154"/>
      <c r="BH70" s="154"/>
      <c r="BI70" s="154"/>
      <c r="BJ70" s="154"/>
    </row>
    <row r="71" spans="1:62" ht="18" hidden="1" customHeight="1">
      <c r="A71" s="904" t="s">
        <v>423</v>
      </c>
      <c r="B71" s="22">
        <v>6601</v>
      </c>
      <c r="C71" s="67" t="s">
        <v>452</v>
      </c>
      <c r="D71" s="67" t="s">
        <v>241</v>
      </c>
      <c r="E71" s="67" t="s">
        <v>453</v>
      </c>
      <c r="F71" s="58"/>
      <c r="G71" s="58"/>
      <c r="H71" s="58"/>
      <c r="I71" s="58"/>
      <c r="J71" s="58"/>
      <c r="K71" s="58"/>
      <c r="L71" s="58"/>
      <c r="M71" s="63" t="s">
        <v>374</v>
      </c>
      <c r="N71" s="59" t="s">
        <v>284</v>
      </c>
      <c r="O71" s="59" t="s">
        <v>373</v>
      </c>
      <c r="P71" s="58" t="s">
        <v>424</v>
      </c>
      <c r="Q71" s="58"/>
      <c r="R71" s="58"/>
      <c r="S71" s="58"/>
      <c r="T71" s="58"/>
      <c r="U71" s="58"/>
      <c r="V71" s="58"/>
      <c r="W71" s="67" t="s">
        <v>357</v>
      </c>
      <c r="X71" s="67" t="s">
        <v>238</v>
      </c>
      <c r="Y71" s="67" t="s">
        <v>358</v>
      </c>
      <c r="Z71" s="69" t="s">
        <v>417</v>
      </c>
      <c r="AA71" s="70" t="s">
        <v>284</v>
      </c>
      <c r="AB71" s="70" t="s">
        <v>368</v>
      </c>
      <c r="AC71" s="18"/>
      <c r="AD71" s="18" t="s">
        <v>488</v>
      </c>
      <c r="AE71" s="18"/>
      <c r="AF71" s="18"/>
      <c r="AG71" s="155">
        <f t="shared" si="22"/>
        <v>0</v>
      </c>
      <c r="AH71" s="155">
        <f t="shared" si="10"/>
        <v>0</v>
      </c>
      <c r="AI71" s="155"/>
      <c r="AJ71" s="155"/>
      <c r="AK71" s="155"/>
      <c r="AL71" s="155"/>
      <c r="AM71" s="155"/>
      <c r="AN71" s="155"/>
      <c r="AO71" s="155"/>
      <c r="AP71" s="155"/>
      <c r="AQ71" s="154">
        <f t="shared" si="18"/>
        <v>0</v>
      </c>
      <c r="AR71" s="154"/>
      <c r="AS71" s="154"/>
      <c r="AT71" s="154"/>
      <c r="AU71" s="154"/>
      <c r="AV71" s="153">
        <f t="shared" si="23"/>
        <v>0</v>
      </c>
      <c r="AW71" s="153"/>
      <c r="AX71" s="153"/>
      <c r="AY71" s="153"/>
      <c r="AZ71" s="153"/>
      <c r="BA71" s="154">
        <f t="shared" si="24"/>
        <v>0</v>
      </c>
      <c r="BB71" s="154"/>
      <c r="BC71" s="154"/>
      <c r="BD71" s="154"/>
      <c r="BE71" s="154"/>
      <c r="BF71" s="154">
        <f t="shared" si="25"/>
        <v>0</v>
      </c>
      <c r="BG71" s="154"/>
      <c r="BH71" s="154"/>
      <c r="BI71" s="154"/>
      <c r="BJ71" s="154"/>
    </row>
    <row r="72" spans="1:62" ht="20.25" hidden="1" customHeight="1">
      <c r="A72" s="898"/>
      <c r="B72" s="22"/>
      <c r="C72" s="78"/>
      <c r="D72" s="78"/>
      <c r="E72" s="78"/>
      <c r="F72" s="58"/>
      <c r="G72" s="58"/>
      <c r="H72" s="58"/>
      <c r="I72" s="58"/>
      <c r="J72" s="58"/>
      <c r="K72" s="58"/>
      <c r="L72" s="58"/>
      <c r="M72" s="63"/>
      <c r="N72" s="59"/>
      <c r="O72" s="59"/>
      <c r="P72" s="58"/>
      <c r="Q72" s="58"/>
      <c r="R72" s="58"/>
      <c r="S72" s="58"/>
      <c r="T72" s="58"/>
      <c r="U72" s="58"/>
      <c r="V72" s="58"/>
      <c r="W72" s="78"/>
      <c r="X72" s="78"/>
      <c r="Y72" s="78"/>
      <c r="Z72" s="69"/>
      <c r="AA72" s="70"/>
      <c r="AB72" s="70"/>
      <c r="AC72" s="18"/>
      <c r="AD72" s="18" t="s">
        <v>488</v>
      </c>
      <c r="AE72" s="18" t="s">
        <v>289</v>
      </c>
      <c r="AF72" s="18" t="s">
        <v>262</v>
      </c>
      <c r="AG72" s="155">
        <f t="shared" si="22"/>
        <v>0</v>
      </c>
      <c r="AH72" s="155">
        <f t="shared" si="10"/>
        <v>0</v>
      </c>
      <c r="AI72" s="155"/>
      <c r="AJ72" s="155"/>
      <c r="AK72" s="155"/>
      <c r="AL72" s="155"/>
      <c r="AM72" s="155"/>
      <c r="AN72" s="155"/>
      <c r="AO72" s="155"/>
      <c r="AP72" s="155"/>
      <c r="AQ72" s="154">
        <f t="shared" si="18"/>
        <v>0</v>
      </c>
      <c r="AR72" s="154"/>
      <c r="AS72" s="154"/>
      <c r="AT72" s="154"/>
      <c r="AU72" s="154"/>
      <c r="AV72" s="153">
        <f t="shared" si="23"/>
        <v>0</v>
      </c>
      <c r="AW72" s="153"/>
      <c r="AX72" s="153"/>
      <c r="AY72" s="153"/>
      <c r="AZ72" s="153"/>
      <c r="BA72" s="154">
        <f t="shared" si="24"/>
        <v>0</v>
      </c>
      <c r="BB72" s="154"/>
      <c r="BC72" s="154"/>
      <c r="BD72" s="154"/>
      <c r="BE72" s="154"/>
      <c r="BF72" s="154">
        <f t="shared" si="25"/>
        <v>0</v>
      </c>
      <c r="BG72" s="154"/>
      <c r="BH72" s="154"/>
      <c r="BI72" s="154"/>
      <c r="BJ72" s="154"/>
    </row>
    <row r="73" spans="1:62" ht="14.25" hidden="1" customHeight="1">
      <c r="A73" s="898"/>
      <c r="B73" s="22"/>
      <c r="C73" s="78"/>
      <c r="D73" s="78"/>
      <c r="E73" s="78"/>
      <c r="F73" s="58"/>
      <c r="G73" s="58"/>
      <c r="H73" s="58"/>
      <c r="I73" s="58"/>
      <c r="J73" s="58"/>
      <c r="K73" s="58"/>
      <c r="L73" s="58"/>
      <c r="M73" s="63"/>
      <c r="N73" s="59"/>
      <c r="O73" s="59"/>
      <c r="P73" s="58"/>
      <c r="Q73" s="58"/>
      <c r="R73" s="58"/>
      <c r="S73" s="58"/>
      <c r="T73" s="58"/>
      <c r="U73" s="58"/>
      <c r="V73" s="58"/>
      <c r="W73" s="78"/>
      <c r="X73" s="78"/>
      <c r="Y73" s="78"/>
      <c r="Z73" s="69"/>
      <c r="AA73" s="70"/>
      <c r="AB73" s="70"/>
      <c r="AC73" s="18"/>
      <c r="AD73" s="18" t="s">
        <v>488</v>
      </c>
      <c r="AE73" s="18" t="s">
        <v>288</v>
      </c>
      <c r="AF73" s="18" t="s">
        <v>262</v>
      </c>
      <c r="AG73" s="155">
        <f t="shared" si="22"/>
        <v>0</v>
      </c>
      <c r="AH73" s="155">
        <f t="shared" si="10"/>
        <v>0</v>
      </c>
      <c r="AI73" s="155"/>
      <c r="AJ73" s="155"/>
      <c r="AK73" s="155"/>
      <c r="AL73" s="155"/>
      <c r="AM73" s="155"/>
      <c r="AN73" s="155"/>
      <c r="AO73" s="155"/>
      <c r="AP73" s="155"/>
      <c r="AQ73" s="154">
        <f t="shared" si="18"/>
        <v>0</v>
      </c>
      <c r="AR73" s="154"/>
      <c r="AS73" s="154"/>
      <c r="AT73" s="154"/>
      <c r="AU73" s="154"/>
      <c r="AV73" s="153">
        <f t="shared" si="23"/>
        <v>0</v>
      </c>
      <c r="AW73" s="153"/>
      <c r="AX73" s="153"/>
      <c r="AY73" s="153"/>
      <c r="AZ73" s="153"/>
      <c r="BA73" s="154">
        <f t="shared" si="24"/>
        <v>0</v>
      </c>
      <c r="BB73" s="154"/>
      <c r="BC73" s="154"/>
      <c r="BD73" s="154"/>
      <c r="BE73" s="154"/>
      <c r="BF73" s="154">
        <f t="shared" si="25"/>
        <v>0</v>
      </c>
      <c r="BG73" s="154"/>
      <c r="BH73" s="154"/>
      <c r="BI73" s="154"/>
      <c r="BJ73" s="154"/>
    </row>
    <row r="74" spans="1:62" ht="12" hidden="1" customHeight="1">
      <c r="A74" s="898"/>
      <c r="B74" s="22"/>
      <c r="C74" s="58"/>
      <c r="D74" s="58"/>
      <c r="E74" s="58"/>
      <c r="F74" s="58"/>
      <c r="G74" s="58"/>
      <c r="H74" s="58"/>
      <c r="I74" s="58"/>
      <c r="J74" s="58"/>
      <c r="K74" s="58"/>
      <c r="L74" s="58"/>
      <c r="M74" s="63" t="s">
        <v>372</v>
      </c>
      <c r="N74" s="59" t="s">
        <v>284</v>
      </c>
      <c r="O74" s="59" t="s">
        <v>373</v>
      </c>
      <c r="P74" s="58">
        <v>29</v>
      </c>
      <c r="Q74" s="58"/>
      <c r="R74" s="58"/>
      <c r="S74" s="58"/>
      <c r="T74" s="58"/>
      <c r="U74" s="58"/>
      <c r="V74" s="58"/>
      <c r="W74" s="58"/>
      <c r="X74" s="58"/>
      <c r="Y74" s="58"/>
      <c r="Z74" s="62" t="s">
        <v>499</v>
      </c>
      <c r="AA74" s="62" t="s">
        <v>284</v>
      </c>
      <c r="AB74" s="62" t="s">
        <v>368</v>
      </c>
      <c r="AC74" s="18"/>
      <c r="AD74" s="18" t="s">
        <v>488</v>
      </c>
      <c r="AE74" s="18"/>
      <c r="AF74" s="18"/>
      <c r="AG74" s="155">
        <f t="shared" si="22"/>
        <v>0</v>
      </c>
      <c r="AH74" s="155">
        <f t="shared" si="10"/>
        <v>0</v>
      </c>
      <c r="AI74" s="155"/>
      <c r="AJ74" s="155"/>
      <c r="AK74" s="155"/>
      <c r="AL74" s="155"/>
      <c r="AM74" s="155"/>
      <c r="AN74" s="155"/>
      <c r="AO74" s="155"/>
      <c r="AP74" s="155"/>
      <c r="AQ74" s="154">
        <f t="shared" si="18"/>
        <v>0</v>
      </c>
      <c r="AR74" s="154"/>
      <c r="AS74" s="154"/>
      <c r="AT74" s="154"/>
      <c r="AU74" s="154"/>
      <c r="AV74" s="153">
        <f t="shared" si="23"/>
        <v>0</v>
      </c>
      <c r="AW74" s="153"/>
      <c r="AX74" s="153"/>
      <c r="AY74" s="153"/>
      <c r="AZ74" s="153"/>
      <c r="BA74" s="154">
        <f t="shared" si="24"/>
        <v>0</v>
      </c>
      <c r="BB74" s="154"/>
      <c r="BC74" s="154"/>
      <c r="BD74" s="154"/>
      <c r="BE74" s="154"/>
      <c r="BF74" s="154">
        <f t="shared" si="25"/>
        <v>0</v>
      </c>
      <c r="BG74" s="154"/>
      <c r="BH74" s="154"/>
      <c r="BI74" s="154"/>
      <c r="BJ74" s="154"/>
    </row>
    <row r="75" spans="1:62" ht="16.5" hidden="1" customHeight="1">
      <c r="A75" s="898"/>
      <c r="B75" s="22"/>
      <c r="C75" s="58"/>
      <c r="D75" s="58"/>
      <c r="E75" s="58"/>
      <c r="F75" s="58"/>
      <c r="G75" s="58"/>
      <c r="H75" s="58"/>
      <c r="I75" s="58"/>
      <c r="J75" s="58"/>
      <c r="K75" s="58"/>
      <c r="L75" s="58"/>
      <c r="M75" s="931" t="s">
        <v>454</v>
      </c>
      <c r="N75" s="59" t="s">
        <v>284</v>
      </c>
      <c r="O75" s="59" t="s">
        <v>373</v>
      </c>
      <c r="P75" s="58">
        <v>10</v>
      </c>
      <c r="Q75" s="58"/>
      <c r="R75" s="58"/>
      <c r="S75" s="58"/>
      <c r="T75" s="58"/>
      <c r="U75" s="58"/>
      <c r="V75" s="58"/>
      <c r="W75" s="58"/>
      <c r="X75" s="58"/>
      <c r="Y75" s="58"/>
      <c r="Z75" s="65"/>
      <c r="AA75" s="65"/>
      <c r="AB75" s="65"/>
      <c r="AC75" s="18"/>
      <c r="AD75" s="18" t="s">
        <v>442</v>
      </c>
      <c r="AE75" s="18"/>
      <c r="AF75" s="18"/>
      <c r="AG75" s="155">
        <f t="shared" si="22"/>
        <v>0</v>
      </c>
      <c r="AH75" s="155">
        <f t="shared" si="10"/>
        <v>0</v>
      </c>
      <c r="AI75" s="155"/>
      <c r="AJ75" s="155"/>
      <c r="AK75" s="155"/>
      <c r="AL75" s="155"/>
      <c r="AM75" s="155"/>
      <c r="AN75" s="155"/>
      <c r="AO75" s="155"/>
      <c r="AP75" s="155"/>
      <c r="AQ75" s="154">
        <f t="shared" si="18"/>
        <v>0</v>
      </c>
      <c r="AR75" s="154"/>
      <c r="AS75" s="154"/>
      <c r="AT75" s="154"/>
      <c r="AU75" s="154"/>
      <c r="AV75" s="153">
        <f t="shared" si="23"/>
        <v>0</v>
      </c>
      <c r="AW75" s="153"/>
      <c r="AX75" s="153"/>
      <c r="AY75" s="153"/>
      <c r="AZ75" s="153"/>
      <c r="BA75" s="154">
        <f t="shared" si="24"/>
        <v>0</v>
      </c>
      <c r="BB75" s="154"/>
      <c r="BC75" s="154"/>
      <c r="BD75" s="154"/>
      <c r="BE75" s="154"/>
      <c r="BF75" s="154">
        <f t="shared" si="25"/>
        <v>0</v>
      </c>
      <c r="BG75" s="154"/>
      <c r="BH75" s="154"/>
      <c r="BI75" s="154"/>
      <c r="BJ75" s="154"/>
    </row>
    <row r="76" spans="1:62" ht="14.25" hidden="1" customHeight="1">
      <c r="A76" s="898"/>
      <c r="B76" s="22"/>
      <c r="C76" s="65"/>
      <c r="D76" s="65"/>
      <c r="E76" s="65"/>
      <c r="F76" s="58"/>
      <c r="G76" s="58"/>
      <c r="H76" s="58"/>
      <c r="I76" s="58"/>
      <c r="J76" s="58"/>
      <c r="K76" s="58"/>
      <c r="L76" s="58"/>
      <c r="M76" s="932"/>
      <c r="N76" s="66"/>
      <c r="O76" s="66"/>
      <c r="P76" s="58"/>
      <c r="Q76" s="58"/>
      <c r="R76" s="58"/>
      <c r="S76" s="58"/>
      <c r="T76" s="58"/>
      <c r="U76" s="58"/>
      <c r="V76" s="58"/>
      <c r="W76" s="65"/>
      <c r="X76" s="65"/>
      <c r="Y76" s="65"/>
      <c r="Z76" s="58"/>
      <c r="AA76" s="58"/>
      <c r="AB76" s="58"/>
      <c r="AC76" s="18"/>
      <c r="AD76" s="18" t="s">
        <v>442</v>
      </c>
      <c r="AE76" s="18" t="s">
        <v>306</v>
      </c>
      <c r="AF76" s="18" t="s">
        <v>246</v>
      </c>
      <c r="AG76" s="155">
        <f t="shared" si="22"/>
        <v>0</v>
      </c>
      <c r="AH76" s="155">
        <f t="shared" si="10"/>
        <v>0</v>
      </c>
      <c r="AI76" s="155"/>
      <c r="AJ76" s="155"/>
      <c r="AK76" s="155"/>
      <c r="AL76" s="155"/>
      <c r="AM76" s="155"/>
      <c r="AN76" s="155"/>
      <c r="AO76" s="155"/>
      <c r="AP76" s="155"/>
      <c r="AQ76" s="154">
        <f t="shared" si="18"/>
        <v>0</v>
      </c>
      <c r="AR76" s="154"/>
      <c r="AS76" s="154"/>
      <c r="AT76" s="154"/>
      <c r="AU76" s="154"/>
      <c r="AV76" s="153">
        <f t="shared" si="23"/>
        <v>0</v>
      </c>
      <c r="AW76" s="153"/>
      <c r="AX76" s="153"/>
      <c r="AY76" s="153"/>
      <c r="AZ76" s="153"/>
      <c r="BA76" s="154">
        <f t="shared" si="24"/>
        <v>0</v>
      </c>
      <c r="BB76" s="154"/>
      <c r="BC76" s="154"/>
      <c r="BD76" s="154"/>
      <c r="BE76" s="154"/>
      <c r="BF76" s="154">
        <f t="shared" si="25"/>
        <v>0</v>
      </c>
      <c r="BG76" s="154"/>
      <c r="BH76" s="154"/>
      <c r="BI76" s="154"/>
      <c r="BJ76" s="154"/>
    </row>
    <row r="77" spans="1:62" ht="15" hidden="1" customHeight="1">
      <c r="A77" s="898"/>
      <c r="B77" s="22"/>
      <c r="C77" s="65"/>
      <c r="D77" s="65"/>
      <c r="E77" s="65"/>
      <c r="F77" s="58"/>
      <c r="G77" s="58"/>
      <c r="H77" s="58"/>
      <c r="I77" s="58"/>
      <c r="J77" s="58"/>
      <c r="K77" s="58"/>
      <c r="L77" s="58"/>
      <c r="M77" s="932"/>
      <c r="N77" s="66"/>
      <c r="O77" s="66"/>
      <c r="P77" s="58"/>
      <c r="Q77" s="58"/>
      <c r="R77" s="58"/>
      <c r="S77" s="58"/>
      <c r="T77" s="58"/>
      <c r="U77" s="58"/>
      <c r="V77" s="58"/>
      <c r="W77" s="65"/>
      <c r="X77" s="65"/>
      <c r="Y77" s="65"/>
      <c r="Z77" s="58"/>
      <c r="AA77" s="58"/>
      <c r="AB77" s="58"/>
      <c r="AC77" s="18"/>
      <c r="AD77" s="18" t="s">
        <v>442</v>
      </c>
      <c r="AE77" s="18" t="s">
        <v>275</v>
      </c>
      <c r="AF77" s="18" t="s">
        <v>246</v>
      </c>
      <c r="AG77" s="155">
        <f t="shared" si="22"/>
        <v>0</v>
      </c>
      <c r="AH77" s="155">
        <f t="shared" si="10"/>
        <v>0</v>
      </c>
      <c r="AI77" s="155"/>
      <c r="AJ77" s="155"/>
      <c r="AK77" s="155"/>
      <c r="AL77" s="155"/>
      <c r="AM77" s="155"/>
      <c r="AN77" s="155"/>
      <c r="AO77" s="155"/>
      <c r="AP77" s="155"/>
      <c r="AQ77" s="154">
        <f t="shared" si="18"/>
        <v>0</v>
      </c>
      <c r="AR77" s="154"/>
      <c r="AS77" s="154"/>
      <c r="AT77" s="154"/>
      <c r="AU77" s="154"/>
      <c r="AV77" s="153">
        <f t="shared" si="23"/>
        <v>0</v>
      </c>
      <c r="AW77" s="153"/>
      <c r="AX77" s="153"/>
      <c r="AY77" s="153"/>
      <c r="AZ77" s="153"/>
      <c r="BA77" s="154">
        <f t="shared" si="24"/>
        <v>0</v>
      </c>
      <c r="BB77" s="154"/>
      <c r="BC77" s="154"/>
      <c r="BD77" s="154"/>
      <c r="BE77" s="154"/>
      <c r="BF77" s="154">
        <f t="shared" si="25"/>
        <v>0</v>
      </c>
      <c r="BG77" s="154"/>
      <c r="BH77" s="154"/>
      <c r="BI77" s="154"/>
      <c r="BJ77" s="154"/>
    </row>
    <row r="78" spans="1:62" ht="9" hidden="1" customHeight="1">
      <c r="A78" s="899"/>
      <c r="B78" s="22"/>
      <c r="C78" s="65"/>
      <c r="D78" s="65"/>
      <c r="E78" s="65"/>
      <c r="F78" s="58"/>
      <c r="G78" s="58"/>
      <c r="H78" s="58"/>
      <c r="I78" s="58"/>
      <c r="J78" s="58"/>
      <c r="K78" s="58"/>
      <c r="L78" s="58"/>
      <c r="M78" s="933"/>
      <c r="N78" s="66"/>
      <c r="O78" s="66"/>
      <c r="P78" s="58"/>
      <c r="Q78" s="58"/>
      <c r="R78" s="58"/>
      <c r="S78" s="58"/>
      <c r="T78" s="58"/>
      <c r="U78" s="58"/>
      <c r="V78" s="58"/>
      <c r="W78" s="65"/>
      <c r="X78" s="65"/>
      <c r="Y78" s="65"/>
      <c r="Z78" s="58"/>
      <c r="AA78" s="58"/>
      <c r="AB78" s="58"/>
      <c r="AC78" s="18"/>
      <c r="AD78" s="18" t="s">
        <v>442</v>
      </c>
      <c r="AE78" s="18" t="s">
        <v>263</v>
      </c>
      <c r="AF78" s="18" t="s">
        <v>246</v>
      </c>
      <c r="AG78" s="155">
        <f t="shared" si="22"/>
        <v>0</v>
      </c>
      <c r="AH78" s="155">
        <f t="shared" si="10"/>
        <v>0</v>
      </c>
      <c r="AI78" s="155"/>
      <c r="AJ78" s="155"/>
      <c r="AK78" s="155"/>
      <c r="AL78" s="155"/>
      <c r="AM78" s="155"/>
      <c r="AN78" s="155"/>
      <c r="AO78" s="155"/>
      <c r="AP78" s="155"/>
      <c r="AQ78" s="154">
        <f t="shared" si="18"/>
        <v>0</v>
      </c>
      <c r="AR78" s="154"/>
      <c r="AS78" s="154"/>
      <c r="AT78" s="154"/>
      <c r="AU78" s="154"/>
      <c r="AV78" s="153">
        <f t="shared" si="23"/>
        <v>0</v>
      </c>
      <c r="AW78" s="153"/>
      <c r="AX78" s="153"/>
      <c r="AY78" s="153"/>
      <c r="AZ78" s="153"/>
      <c r="BA78" s="154">
        <f t="shared" si="24"/>
        <v>0</v>
      </c>
      <c r="BB78" s="154"/>
      <c r="BC78" s="154"/>
      <c r="BD78" s="154"/>
      <c r="BE78" s="154"/>
      <c r="BF78" s="154">
        <f t="shared" si="25"/>
        <v>0</v>
      </c>
      <c r="BG78" s="154"/>
      <c r="BH78" s="154"/>
      <c r="BI78" s="154"/>
      <c r="BJ78" s="154"/>
    </row>
    <row r="79" spans="1:62" ht="26.25" customHeight="1">
      <c r="A79" s="904" t="s">
        <v>430</v>
      </c>
      <c r="B79" s="891">
        <v>6603</v>
      </c>
      <c r="C79" s="732" t="s">
        <v>452</v>
      </c>
      <c r="D79" s="909" t="s">
        <v>242</v>
      </c>
      <c r="E79" s="909" t="s">
        <v>453</v>
      </c>
      <c r="F79" s="58"/>
      <c r="G79" s="58"/>
      <c r="H79" s="58"/>
      <c r="I79" s="58"/>
      <c r="J79" s="58"/>
      <c r="K79" s="58"/>
      <c r="L79" s="58"/>
      <c r="M79" s="65"/>
      <c r="N79" s="58"/>
      <c r="O79" s="58"/>
      <c r="P79" s="58" t="s">
        <v>440</v>
      </c>
      <c r="Q79" s="58"/>
      <c r="R79" s="58"/>
      <c r="S79" s="58"/>
      <c r="T79" s="58"/>
      <c r="U79" s="58"/>
      <c r="V79" s="58"/>
      <c r="W79" s="732" t="s">
        <v>357</v>
      </c>
      <c r="X79" s="909" t="s">
        <v>238</v>
      </c>
      <c r="Y79" s="909" t="s">
        <v>358</v>
      </c>
      <c r="Z79" s="58"/>
      <c r="AA79" s="58"/>
      <c r="AB79" s="58"/>
      <c r="AC79" s="18"/>
      <c r="AD79" s="18" t="s">
        <v>481</v>
      </c>
      <c r="AE79" s="18"/>
      <c r="AF79" s="18"/>
      <c r="AG79" s="155">
        <f t="shared" si="22"/>
        <v>1715.1</v>
      </c>
      <c r="AH79" s="155">
        <f t="shared" si="10"/>
        <v>1598.6</v>
      </c>
      <c r="AI79" s="155">
        <f t="shared" ref="AI79:AU79" si="26">AI80+AI83+AI93</f>
        <v>0</v>
      </c>
      <c r="AJ79" s="155"/>
      <c r="AK79" s="155">
        <f t="shared" si="26"/>
        <v>935.59999999999991</v>
      </c>
      <c r="AL79" s="155">
        <f t="shared" si="26"/>
        <v>935.59999999999991</v>
      </c>
      <c r="AM79" s="155">
        <f t="shared" si="26"/>
        <v>0</v>
      </c>
      <c r="AN79" s="155"/>
      <c r="AO79" s="155">
        <f t="shared" si="26"/>
        <v>779.5</v>
      </c>
      <c r="AP79" s="155">
        <f t="shared" si="26"/>
        <v>663</v>
      </c>
      <c r="AQ79" s="154">
        <f t="shared" si="18"/>
        <v>1635.5</v>
      </c>
      <c r="AR79" s="154">
        <f t="shared" si="26"/>
        <v>0</v>
      </c>
      <c r="AS79" s="154">
        <f t="shared" si="26"/>
        <v>917.9</v>
      </c>
      <c r="AT79" s="154">
        <f t="shared" si="26"/>
        <v>0</v>
      </c>
      <c r="AU79" s="154">
        <f t="shared" si="26"/>
        <v>717.6</v>
      </c>
      <c r="AV79" s="153">
        <f t="shared" si="23"/>
        <v>2127.5</v>
      </c>
      <c r="AW79" s="153">
        <f>AW80+AW83+AW93</f>
        <v>0</v>
      </c>
      <c r="AX79" s="153">
        <f>AX80+AX83+AX93</f>
        <v>1340.2</v>
      </c>
      <c r="AY79" s="153">
        <f>AY80+AY83+AY93</f>
        <v>0</v>
      </c>
      <c r="AZ79" s="153">
        <f>AZ80+AZ83+AZ93</f>
        <v>787.3</v>
      </c>
      <c r="BA79" s="154">
        <f t="shared" si="24"/>
        <v>2260.1</v>
      </c>
      <c r="BB79" s="154">
        <f>BB80+BB83+BB93</f>
        <v>0</v>
      </c>
      <c r="BC79" s="154">
        <f>BC80+BC83+BC93</f>
        <v>1340.3</v>
      </c>
      <c r="BD79" s="154">
        <f>BD80+BD83+BD93</f>
        <v>0</v>
      </c>
      <c r="BE79" s="154">
        <f>BE80+BE83+BE93</f>
        <v>919.8</v>
      </c>
      <c r="BF79" s="154">
        <f t="shared" si="25"/>
        <v>2260.1</v>
      </c>
      <c r="BG79" s="154">
        <f>BG80+BG83+BG93</f>
        <v>0</v>
      </c>
      <c r="BH79" s="154">
        <f>BH80+BH83+BH93</f>
        <v>1340.3</v>
      </c>
      <c r="BI79" s="154">
        <f>BI80+BI83+BI93</f>
        <v>0</v>
      </c>
      <c r="BJ79" s="154">
        <f>BJ80+BJ83+BJ93</f>
        <v>919.8</v>
      </c>
    </row>
    <row r="80" spans="1:62" ht="26.25" hidden="1" customHeight="1">
      <c r="A80" s="898"/>
      <c r="B80" s="892"/>
      <c r="C80" s="733"/>
      <c r="D80" s="909"/>
      <c r="E80" s="909"/>
      <c r="F80" s="58"/>
      <c r="G80" s="58"/>
      <c r="H80" s="58"/>
      <c r="I80" s="58"/>
      <c r="J80" s="58"/>
      <c r="K80" s="58"/>
      <c r="L80" s="58"/>
      <c r="M80" s="63"/>
      <c r="N80" s="65"/>
      <c r="O80" s="59"/>
      <c r="P80" s="58"/>
      <c r="Q80" s="58"/>
      <c r="R80" s="58"/>
      <c r="S80" s="58"/>
      <c r="T80" s="58"/>
      <c r="U80" s="58"/>
      <c r="V80" s="58"/>
      <c r="W80" s="733"/>
      <c r="X80" s="909"/>
      <c r="Y80" s="909"/>
      <c r="Z80" s="79"/>
      <c r="AA80" s="80"/>
      <c r="AB80" s="80"/>
      <c r="AC80" s="18"/>
      <c r="AD80" s="18"/>
      <c r="AE80" s="18"/>
      <c r="AF80" s="18"/>
      <c r="AG80" s="155">
        <f t="shared" si="22"/>
        <v>0</v>
      </c>
      <c r="AH80" s="155">
        <f t="shared" si="10"/>
        <v>0</v>
      </c>
      <c r="AI80" s="155"/>
      <c r="AJ80" s="155"/>
      <c r="AK80" s="155"/>
      <c r="AL80" s="155"/>
      <c r="AM80" s="155"/>
      <c r="AN80" s="155"/>
      <c r="AO80" s="155"/>
      <c r="AP80" s="155"/>
      <c r="AQ80" s="154">
        <f t="shared" si="18"/>
        <v>0</v>
      </c>
      <c r="AR80" s="154"/>
      <c r="AS80" s="154"/>
      <c r="AT80" s="154"/>
      <c r="AU80" s="154"/>
      <c r="AV80" s="153">
        <f t="shared" si="23"/>
        <v>0</v>
      </c>
      <c r="AW80" s="153"/>
      <c r="AX80" s="153"/>
      <c r="AY80" s="153"/>
      <c r="AZ80" s="153"/>
      <c r="BA80" s="154">
        <f t="shared" si="24"/>
        <v>0</v>
      </c>
      <c r="BB80" s="154"/>
      <c r="BC80" s="154"/>
      <c r="BD80" s="154"/>
      <c r="BE80" s="154"/>
      <c r="BF80" s="154">
        <f t="shared" si="25"/>
        <v>0</v>
      </c>
      <c r="BG80" s="154"/>
      <c r="BH80" s="154"/>
      <c r="BI80" s="154"/>
      <c r="BJ80" s="154"/>
    </row>
    <row r="81" spans="1:62" ht="0.75" hidden="1" customHeight="1">
      <c r="A81" s="898"/>
      <c r="B81" s="892"/>
      <c r="C81" s="733"/>
      <c r="D81" s="909"/>
      <c r="E81" s="909"/>
      <c r="F81" s="58"/>
      <c r="G81" s="58"/>
      <c r="H81" s="58"/>
      <c r="I81" s="58"/>
      <c r="J81" s="58"/>
      <c r="K81" s="58"/>
      <c r="L81" s="58"/>
      <c r="M81" s="63"/>
      <c r="N81" s="58"/>
      <c r="O81" s="66"/>
      <c r="P81" s="58"/>
      <c r="Q81" s="58"/>
      <c r="R81" s="58"/>
      <c r="S81" s="58"/>
      <c r="T81" s="58"/>
      <c r="U81" s="58"/>
      <c r="V81" s="58"/>
      <c r="W81" s="733"/>
      <c r="X81" s="909"/>
      <c r="Y81" s="909"/>
      <c r="Z81" s="81"/>
      <c r="AA81" s="82"/>
      <c r="AB81" s="82"/>
      <c r="AC81" s="18"/>
      <c r="AD81" s="18" t="s">
        <v>481</v>
      </c>
      <c r="AE81" s="18" t="s">
        <v>307</v>
      </c>
      <c r="AF81" s="18" t="s">
        <v>262</v>
      </c>
      <c r="AG81" s="155">
        <f t="shared" si="22"/>
        <v>0</v>
      </c>
      <c r="AH81" s="155">
        <f t="shared" si="10"/>
        <v>0</v>
      </c>
      <c r="AI81" s="155"/>
      <c r="AJ81" s="155"/>
      <c r="AK81" s="155"/>
      <c r="AL81" s="155"/>
      <c r="AM81" s="155"/>
      <c r="AN81" s="155"/>
      <c r="AO81" s="155"/>
      <c r="AP81" s="155"/>
      <c r="AQ81" s="154">
        <f t="shared" si="18"/>
        <v>0</v>
      </c>
      <c r="AR81" s="154"/>
      <c r="AS81" s="154"/>
      <c r="AT81" s="154"/>
      <c r="AU81" s="154"/>
      <c r="AV81" s="153">
        <f t="shared" si="23"/>
        <v>0</v>
      </c>
      <c r="AW81" s="153"/>
      <c r="AX81" s="153"/>
      <c r="AY81" s="153"/>
      <c r="AZ81" s="153"/>
      <c r="BA81" s="154">
        <f t="shared" si="24"/>
        <v>0</v>
      </c>
      <c r="BB81" s="154"/>
      <c r="BC81" s="154"/>
      <c r="BD81" s="154"/>
      <c r="BE81" s="154"/>
      <c r="BF81" s="154">
        <f t="shared" si="25"/>
        <v>0</v>
      </c>
      <c r="BG81" s="154"/>
      <c r="BH81" s="154"/>
      <c r="BI81" s="154"/>
      <c r="BJ81" s="154"/>
    </row>
    <row r="82" spans="1:62" ht="12.75" hidden="1" customHeight="1">
      <c r="A82" s="898"/>
      <c r="B82" s="892"/>
      <c r="C82" s="733"/>
      <c r="D82" s="909"/>
      <c r="E82" s="909"/>
      <c r="F82" s="58"/>
      <c r="G82" s="58"/>
      <c r="H82" s="58"/>
      <c r="I82" s="58"/>
      <c r="J82" s="58"/>
      <c r="K82" s="58"/>
      <c r="L82" s="58"/>
      <c r="M82" s="63"/>
      <c r="N82" s="58"/>
      <c r="O82" s="66"/>
      <c r="P82" s="58"/>
      <c r="Q82" s="58"/>
      <c r="R82" s="58"/>
      <c r="S82" s="58"/>
      <c r="T82" s="58"/>
      <c r="U82" s="58"/>
      <c r="V82" s="58"/>
      <c r="W82" s="733"/>
      <c r="X82" s="909"/>
      <c r="Y82" s="909"/>
      <c r="Z82" s="81"/>
      <c r="AA82" s="82"/>
      <c r="AB82" s="82"/>
      <c r="AC82" s="18"/>
      <c r="AD82" s="18" t="s">
        <v>481</v>
      </c>
      <c r="AE82" s="18" t="s">
        <v>277</v>
      </c>
      <c r="AF82" s="18" t="s">
        <v>262</v>
      </c>
      <c r="AG82" s="155">
        <f t="shared" si="22"/>
        <v>0</v>
      </c>
      <c r="AH82" s="155">
        <f t="shared" si="10"/>
        <v>0</v>
      </c>
      <c r="AI82" s="155"/>
      <c r="AJ82" s="155"/>
      <c r="AK82" s="155"/>
      <c r="AL82" s="155"/>
      <c r="AM82" s="155"/>
      <c r="AN82" s="155"/>
      <c r="AO82" s="155"/>
      <c r="AP82" s="155"/>
      <c r="AQ82" s="154">
        <f t="shared" si="18"/>
        <v>0</v>
      </c>
      <c r="AR82" s="154"/>
      <c r="AS82" s="154"/>
      <c r="AT82" s="154"/>
      <c r="AU82" s="154"/>
      <c r="AV82" s="153">
        <f t="shared" si="23"/>
        <v>0</v>
      </c>
      <c r="AW82" s="153"/>
      <c r="AX82" s="153"/>
      <c r="AY82" s="153"/>
      <c r="AZ82" s="153"/>
      <c r="BA82" s="154">
        <f t="shared" si="24"/>
        <v>0</v>
      </c>
      <c r="BB82" s="154"/>
      <c r="BC82" s="154"/>
      <c r="BD82" s="154"/>
      <c r="BE82" s="154"/>
      <c r="BF82" s="154">
        <f t="shared" si="25"/>
        <v>0</v>
      </c>
      <c r="BG82" s="154"/>
      <c r="BH82" s="154"/>
      <c r="BI82" s="154"/>
      <c r="BJ82" s="154"/>
    </row>
    <row r="83" spans="1:62" ht="32.25" customHeight="1">
      <c r="A83" s="898"/>
      <c r="B83" s="892"/>
      <c r="C83" s="733"/>
      <c r="D83" s="909"/>
      <c r="E83" s="909"/>
      <c r="F83" s="58"/>
      <c r="G83" s="58"/>
      <c r="H83" s="58"/>
      <c r="I83" s="58"/>
      <c r="J83" s="58"/>
      <c r="K83" s="58"/>
      <c r="L83" s="58"/>
      <c r="M83" s="931" t="s">
        <v>455</v>
      </c>
      <c r="N83" s="58"/>
      <c r="O83" s="58"/>
      <c r="P83" s="58">
        <v>35</v>
      </c>
      <c r="Q83" s="58"/>
      <c r="R83" s="58"/>
      <c r="S83" s="58"/>
      <c r="T83" s="58"/>
      <c r="U83" s="58"/>
      <c r="V83" s="58"/>
      <c r="W83" s="733"/>
      <c r="X83" s="909"/>
      <c r="Y83" s="909"/>
      <c r="Z83" s="924" t="s">
        <v>369</v>
      </c>
      <c r="AA83" s="83" t="s">
        <v>284</v>
      </c>
      <c r="AB83" s="100" t="s">
        <v>370</v>
      </c>
      <c r="AC83" s="18"/>
      <c r="AD83" s="18" t="s">
        <v>481</v>
      </c>
      <c r="AE83" s="18"/>
      <c r="AF83" s="18"/>
      <c r="AG83" s="154">
        <f t="shared" ref="AG83:AZ83" si="27">AG84+AG85+AG86+AG89+AG87+AG88+AG90+AG91</f>
        <v>1715.1</v>
      </c>
      <c r="AH83" s="155">
        <f t="shared" si="10"/>
        <v>1598.6</v>
      </c>
      <c r="AI83" s="154">
        <f t="shared" si="27"/>
        <v>0</v>
      </c>
      <c r="AJ83" s="154"/>
      <c r="AK83" s="154">
        <f t="shared" si="27"/>
        <v>935.59999999999991</v>
      </c>
      <c r="AL83" s="154">
        <f t="shared" si="27"/>
        <v>935.59999999999991</v>
      </c>
      <c r="AM83" s="154">
        <f t="shared" si="27"/>
        <v>0</v>
      </c>
      <c r="AN83" s="154"/>
      <c r="AO83" s="154">
        <f t="shared" si="27"/>
        <v>779.5</v>
      </c>
      <c r="AP83" s="154">
        <f t="shared" si="27"/>
        <v>663</v>
      </c>
      <c r="AQ83" s="154">
        <f t="shared" si="27"/>
        <v>1635.5</v>
      </c>
      <c r="AR83" s="154">
        <f t="shared" si="27"/>
        <v>0</v>
      </c>
      <c r="AS83" s="154">
        <f t="shared" si="27"/>
        <v>917.9</v>
      </c>
      <c r="AT83" s="154">
        <f t="shared" si="27"/>
        <v>0</v>
      </c>
      <c r="AU83" s="154">
        <f t="shared" si="27"/>
        <v>717.6</v>
      </c>
      <c r="AV83" s="153">
        <f t="shared" si="27"/>
        <v>2127.5</v>
      </c>
      <c r="AW83" s="153">
        <f t="shared" si="27"/>
        <v>0</v>
      </c>
      <c r="AX83" s="153">
        <f t="shared" si="27"/>
        <v>1340.2</v>
      </c>
      <c r="AY83" s="153">
        <f t="shared" si="27"/>
        <v>0</v>
      </c>
      <c r="AZ83" s="153">
        <f t="shared" si="27"/>
        <v>787.3</v>
      </c>
      <c r="BA83" s="154">
        <f t="shared" ref="BA83:BJ83" si="28">BA84+BA85+BA86+BA89+BA87+BA88+BA90+BA91</f>
        <v>2260.1</v>
      </c>
      <c r="BB83" s="154">
        <f t="shared" si="28"/>
        <v>0</v>
      </c>
      <c r="BC83" s="154">
        <f t="shared" si="28"/>
        <v>1340.3</v>
      </c>
      <c r="BD83" s="154">
        <f t="shared" si="28"/>
        <v>0</v>
      </c>
      <c r="BE83" s="154">
        <f t="shared" si="28"/>
        <v>919.8</v>
      </c>
      <c r="BF83" s="154">
        <f t="shared" si="28"/>
        <v>2260.1</v>
      </c>
      <c r="BG83" s="154">
        <f t="shared" si="28"/>
        <v>0</v>
      </c>
      <c r="BH83" s="154">
        <f t="shared" si="28"/>
        <v>1340.3</v>
      </c>
      <c r="BI83" s="154">
        <f t="shared" si="28"/>
        <v>0</v>
      </c>
      <c r="BJ83" s="154">
        <f t="shared" si="28"/>
        <v>919.8</v>
      </c>
    </row>
    <row r="84" spans="1:62">
      <c r="A84" s="898"/>
      <c r="B84" s="892"/>
      <c r="C84" s="733"/>
      <c r="D84" s="909"/>
      <c r="E84" s="909"/>
      <c r="F84" s="58"/>
      <c r="G84" s="58"/>
      <c r="H84" s="58"/>
      <c r="I84" s="58"/>
      <c r="J84" s="58"/>
      <c r="K84" s="58"/>
      <c r="L84" s="58"/>
      <c r="M84" s="932"/>
      <c r="N84" s="58"/>
      <c r="O84" s="58"/>
      <c r="P84" s="58"/>
      <c r="Q84" s="58"/>
      <c r="R84" s="58"/>
      <c r="S84" s="58"/>
      <c r="T84" s="58"/>
      <c r="U84" s="58"/>
      <c r="V84" s="58"/>
      <c r="W84" s="733"/>
      <c r="X84" s="909"/>
      <c r="Y84" s="909"/>
      <c r="Z84" s="925"/>
      <c r="AA84" s="84"/>
      <c r="AB84" s="84"/>
      <c r="AC84" s="12"/>
      <c r="AD84" s="12" t="s">
        <v>481</v>
      </c>
      <c r="AE84" s="12" t="s">
        <v>308</v>
      </c>
      <c r="AF84" s="12" t="s">
        <v>246</v>
      </c>
      <c r="AG84" s="155">
        <f t="shared" ref="AG84:AG95" si="29">AI84+AK84+AM84+AO84</f>
        <v>0</v>
      </c>
      <c r="AH84" s="155">
        <f t="shared" si="10"/>
        <v>0</v>
      </c>
      <c r="AI84" s="155"/>
      <c r="AJ84" s="155"/>
      <c r="AK84" s="155"/>
      <c r="AL84" s="155"/>
      <c r="AM84" s="155"/>
      <c r="AN84" s="155"/>
      <c r="AO84" s="155"/>
      <c r="AP84" s="155"/>
      <c r="AQ84" s="154">
        <f t="shared" si="18"/>
        <v>0</v>
      </c>
      <c r="AR84" s="154"/>
      <c r="AS84" s="154"/>
      <c r="AT84" s="154"/>
      <c r="AU84" s="154"/>
      <c r="AV84" s="153">
        <f t="shared" ref="AV84:AV109" si="30">AW84+AX84+AY84+AZ84</f>
        <v>0</v>
      </c>
      <c r="AW84" s="153"/>
      <c r="AX84" s="153"/>
      <c r="AY84" s="153"/>
      <c r="AZ84" s="153"/>
      <c r="BA84" s="154">
        <f t="shared" ref="BA84:BA99" si="31">BB84+BC84+BD84+BE84</f>
        <v>0</v>
      </c>
      <c r="BB84" s="154"/>
      <c r="BC84" s="154"/>
      <c r="BD84" s="154"/>
      <c r="BE84" s="154"/>
      <c r="BF84" s="154">
        <f t="shared" ref="BF84:BF99" si="32">BG84+BH84+BI84+BJ84</f>
        <v>0</v>
      </c>
      <c r="BG84" s="154"/>
      <c r="BH84" s="154"/>
      <c r="BI84" s="154"/>
      <c r="BJ84" s="154"/>
    </row>
    <row r="85" spans="1:62">
      <c r="A85" s="898"/>
      <c r="B85" s="892"/>
      <c r="C85" s="733"/>
      <c r="D85" s="909"/>
      <c r="E85" s="909"/>
      <c r="F85" s="58"/>
      <c r="G85" s="58"/>
      <c r="H85" s="58"/>
      <c r="I85" s="58"/>
      <c r="J85" s="58"/>
      <c r="K85" s="58"/>
      <c r="L85" s="58"/>
      <c r="M85" s="932"/>
      <c r="N85" s="58"/>
      <c r="O85" s="58"/>
      <c r="P85" s="58"/>
      <c r="Q85" s="58"/>
      <c r="R85" s="58"/>
      <c r="S85" s="58"/>
      <c r="T85" s="58"/>
      <c r="U85" s="58"/>
      <c r="V85" s="58"/>
      <c r="W85" s="733"/>
      <c r="X85" s="909"/>
      <c r="Y85" s="909"/>
      <c r="Z85" s="925"/>
      <c r="AA85" s="84"/>
      <c r="AB85" s="84"/>
      <c r="AC85" s="12"/>
      <c r="AD85" s="12" t="s">
        <v>481</v>
      </c>
      <c r="AE85" s="12" t="s">
        <v>278</v>
      </c>
      <c r="AF85" s="12" t="s">
        <v>246</v>
      </c>
      <c r="AG85" s="155">
        <f t="shared" si="29"/>
        <v>0</v>
      </c>
      <c r="AH85" s="155">
        <f t="shared" si="10"/>
        <v>0</v>
      </c>
      <c r="AI85" s="155"/>
      <c r="AJ85" s="155"/>
      <c r="AK85" s="155"/>
      <c r="AL85" s="155"/>
      <c r="AM85" s="155"/>
      <c r="AN85" s="155"/>
      <c r="AO85" s="155"/>
      <c r="AP85" s="155"/>
      <c r="AQ85" s="154">
        <f t="shared" si="18"/>
        <v>0</v>
      </c>
      <c r="AR85" s="154"/>
      <c r="AS85" s="154"/>
      <c r="AT85" s="154"/>
      <c r="AU85" s="154"/>
      <c r="AV85" s="153">
        <f t="shared" si="30"/>
        <v>0</v>
      </c>
      <c r="AW85" s="153"/>
      <c r="AX85" s="153"/>
      <c r="AY85" s="153"/>
      <c r="AZ85" s="153"/>
      <c r="BA85" s="154">
        <f t="shared" si="31"/>
        <v>0</v>
      </c>
      <c r="BB85" s="154"/>
      <c r="BC85" s="154"/>
      <c r="BD85" s="154"/>
      <c r="BE85" s="154"/>
      <c r="BF85" s="154">
        <f t="shared" si="32"/>
        <v>0</v>
      </c>
      <c r="BG85" s="154"/>
      <c r="BH85" s="154"/>
      <c r="BI85" s="154"/>
      <c r="BJ85" s="154"/>
    </row>
    <row r="86" spans="1:62">
      <c r="A86" s="898"/>
      <c r="B86" s="892"/>
      <c r="C86" s="733"/>
      <c r="D86" s="909"/>
      <c r="E86" s="909"/>
      <c r="F86" s="58"/>
      <c r="G86" s="58"/>
      <c r="H86" s="58"/>
      <c r="I86" s="58"/>
      <c r="J86" s="58"/>
      <c r="K86" s="58"/>
      <c r="L86" s="58"/>
      <c r="M86" s="932"/>
      <c r="N86" s="58"/>
      <c r="O86" s="58"/>
      <c r="P86" s="58"/>
      <c r="Q86" s="58"/>
      <c r="R86" s="58"/>
      <c r="S86" s="58"/>
      <c r="T86" s="58"/>
      <c r="U86" s="58"/>
      <c r="V86" s="58"/>
      <c r="W86" s="733"/>
      <c r="X86" s="909"/>
      <c r="Y86" s="909"/>
      <c r="Z86" s="925"/>
      <c r="AA86" s="85"/>
      <c r="AB86" s="85"/>
      <c r="AC86" s="21"/>
      <c r="AD86" s="12" t="s">
        <v>481</v>
      </c>
      <c r="AE86" s="12" t="s">
        <v>15</v>
      </c>
      <c r="AF86" s="12" t="s">
        <v>246</v>
      </c>
      <c r="AG86" s="155">
        <f t="shared" si="29"/>
        <v>0</v>
      </c>
      <c r="AH86" s="155">
        <f t="shared" si="10"/>
        <v>0</v>
      </c>
      <c r="AI86" s="155"/>
      <c r="AJ86" s="155"/>
      <c r="AK86" s="155"/>
      <c r="AL86" s="155"/>
      <c r="AM86" s="155"/>
      <c r="AN86" s="155"/>
      <c r="AO86" s="155">
        <v>0</v>
      </c>
      <c r="AP86" s="155"/>
      <c r="AQ86" s="154">
        <f t="shared" si="18"/>
        <v>0</v>
      </c>
      <c r="AR86" s="154"/>
      <c r="AS86" s="154"/>
      <c r="AT86" s="154"/>
      <c r="AU86" s="154">
        <v>0</v>
      </c>
      <c r="AV86" s="153">
        <f t="shared" si="30"/>
        <v>0</v>
      </c>
      <c r="AW86" s="153"/>
      <c r="AX86" s="153"/>
      <c r="AY86" s="153"/>
      <c r="AZ86" s="153">
        <v>0</v>
      </c>
      <c r="BA86" s="154">
        <f t="shared" si="31"/>
        <v>0</v>
      </c>
      <c r="BB86" s="154"/>
      <c r="BC86" s="154"/>
      <c r="BD86" s="154"/>
      <c r="BE86" s="154">
        <v>0</v>
      </c>
      <c r="BF86" s="154">
        <f t="shared" si="32"/>
        <v>0</v>
      </c>
      <c r="BG86" s="154"/>
      <c r="BH86" s="154"/>
      <c r="BI86" s="154"/>
      <c r="BJ86" s="154">
        <v>0</v>
      </c>
    </row>
    <row r="87" spans="1:62">
      <c r="A87" s="898"/>
      <c r="B87" s="892"/>
      <c r="C87" s="733"/>
      <c r="D87" s="909"/>
      <c r="E87" s="909"/>
      <c r="F87" s="58"/>
      <c r="G87" s="58"/>
      <c r="H87" s="58"/>
      <c r="I87" s="58"/>
      <c r="J87" s="58"/>
      <c r="K87" s="58"/>
      <c r="L87" s="58"/>
      <c r="M87" s="932"/>
      <c r="N87" s="58"/>
      <c r="O87" s="58"/>
      <c r="P87" s="58"/>
      <c r="Q87" s="58"/>
      <c r="R87" s="58"/>
      <c r="S87" s="58"/>
      <c r="T87" s="58"/>
      <c r="U87" s="58"/>
      <c r="V87" s="58"/>
      <c r="W87" s="733"/>
      <c r="X87" s="909"/>
      <c r="Y87" s="909"/>
      <c r="Z87" s="925"/>
      <c r="AA87" s="85"/>
      <c r="AB87" s="85"/>
      <c r="AC87" s="21"/>
      <c r="AD87" s="12" t="s">
        <v>481</v>
      </c>
      <c r="AE87" s="12" t="s">
        <v>379</v>
      </c>
      <c r="AF87" s="12" t="s">
        <v>246</v>
      </c>
      <c r="AG87" s="155">
        <f t="shared" si="29"/>
        <v>299.10000000000002</v>
      </c>
      <c r="AH87" s="155">
        <f t="shared" si="10"/>
        <v>182.6</v>
      </c>
      <c r="AI87" s="155"/>
      <c r="AJ87" s="155"/>
      <c r="AK87" s="155"/>
      <c r="AL87" s="155"/>
      <c r="AM87" s="155"/>
      <c r="AN87" s="155"/>
      <c r="AO87" s="155">
        <v>299.10000000000002</v>
      </c>
      <c r="AP87" s="155">
        <v>182.6</v>
      </c>
      <c r="AQ87" s="154">
        <f t="shared" si="18"/>
        <v>330</v>
      </c>
      <c r="AR87" s="154"/>
      <c r="AS87" s="154"/>
      <c r="AT87" s="154"/>
      <c r="AU87" s="154">
        <v>330</v>
      </c>
      <c r="AV87" s="153">
        <f t="shared" si="30"/>
        <v>340</v>
      </c>
      <c r="AW87" s="153"/>
      <c r="AX87" s="153"/>
      <c r="AY87" s="153"/>
      <c r="AZ87" s="153">
        <v>340</v>
      </c>
      <c r="BA87" s="154">
        <f t="shared" si="31"/>
        <v>410</v>
      </c>
      <c r="BB87" s="154"/>
      <c r="BC87" s="154"/>
      <c r="BD87" s="154"/>
      <c r="BE87" s="154">
        <v>410</v>
      </c>
      <c r="BF87" s="154">
        <f t="shared" si="32"/>
        <v>410</v>
      </c>
      <c r="BG87" s="154"/>
      <c r="BH87" s="154"/>
      <c r="BI87" s="154"/>
      <c r="BJ87" s="154">
        <v>410</v>
      </c>
    </row>
    <row r="88" spans="1:62">
      <c r="A88" s="898"/>
      <c r="B88" s="892"/>
      <c r="C88" s="733"/>
      <c r="D88" s="909"/>
      <c r="E88" s="909"/>
      <c r="F88" s="58"/>
      <c r="G88" s="58"/>
      <c r="H88" s="58"/>
      <c r="I88" s="58"/>
      <c r="J88" s="58"/>
      <c r="K88" s="58"/>
      <c r="L88" s="58"/>
      <c r="M88" s="932"/>
      <c r="N88" s="58"/>
      <c r="O88" s="58"/>
      <c r="P88" s="58"/>
      <c r="Q88" s="58"/>
      <c r="R88" s="58"/>
      <c r="S88" s="58"/>
      <c r="T88" s="58"/>
      <c r="U88" s="58"/>
      <c r="V88" s="58"/>
      <c r="W88" s="733"/>
      <c r="X88" s="909"/>
      <c r="Y88" s="909"/>
      <c r="Z88" s="925"/>
      <c r="AA88" s="85"/>
      <c r="AB88" s="85"/>
      <c r="AC88" s="21"/>
      <c r="AD88" s="12" t="s">
        <v>481</v>
      </c>
      <c r="AE88" s="12" t="s">
        <v>380</v>
      </c>
      <c r="AF88" s="12" t="s">
        <v>246</v>
      </c>
      <c r="AG88" s="155">
        <f t="shared" si="29"/>
        <v>376.5</v>
      </c>
      <c r="AH88" s="155">
        <f t="shared" si="10"/>
        <v>376.5</v>
      </c>
      <c r="AI88" s="155"/>
      <c r="AJ88" s="155"/>
      <c r="AK88" s="155"/>
      <c r="AL88" s="155"/>
      <c r="AM88" s="155"/>
      <c r="AN88" s="155"/>
      <c r="AO88" s="155">
        <v>376.5</v>
      </c>
      <c r="AP88" s="155">
        <v>376.5</v>
      </c>
      <c r="AQ88" s="154">
        <f t="shared" si="18"/>
        <v>285.7</v>
      </c>
      <c r="AR88" s="154"/>
      <c r="AS88" s="154"/>
      <c r="AT88" s="154"/>
      <c r="AU88" s="154">
        <v>285.7</v>
      </c>
      <c r="AV88" s="153">
        <f t="shared" si="30"/>
        <v>298.39999999999998</v>
      </c>
      <c r="AW88" s="153"/>
      <c r="AX88" s="153"/>
      <c r="AY88" s="153"/>
      <c r="AZ88" s="153">
        <v>298.39999999999998</v>
      </c>
      <c r="BA88" s="154">
        <f t="shared" si="31"/>
        <v>360.9</v>
      </c>
      <c r="BB88" s="154"/>
      <c r="BC88" s="154"/>
      <c r="BD88" s="154"/>
      <c r="BE88" s="154">
        <v>360.9</v>
      </c>
      <c r="BF88" s="154">
        <f t="shared" si="32"/>
        <v>360.9</v>
      </c>
      <c r="BG88" s="154"/>
      <c r="BH88" s="154"/>
      <c r="BI88" s="154"/>
      <c r="BJ88" s="154">
        <v>360.9</v>
      </c>
    </row>
    <row r="89" spans="1:62">
      <c r="A89" s="898"/>
      <c r="B89" s="892"/>
      <c r="C89" s="733"/>
      <c r="D89" s="909"/>
      <c r="E89" s="909"/>
      <c r="F89" s="58"/>
      <c r="G89" s="58"/>
      <c r="H89" s="58"/>
      <c r="I89" s="58"/>
      <c r="J89" s="58"/>
      <c r="K89" s="58"/>
      <c r="L89" s="58"/>
      <c r="M89" s="932"/>
      <c r="N89" s="58"/>
      <c r="O89" s="58"/>
      <c r="P89" s="58"/>
      <c r="Q89" s="58"/>
      <c r="R89" s="58"/>
      <c r="S89" s="58"/>
      <c r="T89" s="58"/>
      <c r="U89" s="58"/>
      <c r="V89" s="58"/>
      <c r="W89" s="733"/>
      <c r="X89" s="909"/>
      <c r="Y89" s="909"/>
      <c r="Z89" s="925"/>
      <c r="AA89" s="85"/>
      <c r="AB89" s="85"/>
      <c r="AC89" s="21"/>
      <c r="AD89" s="12" t="s">
        <v>481</v>
      </c>
      <c r="AE89" s="12" t="s">
        <v>16</v>
      </c>
      <c r="AF89" s="12" t="s">
        <v>246</v>
      </c>
      <c r="AG89" s="155">
        <f t="shared" si="29"/>
        <v>0</v>
      </c>
      <c r="AH89" s="155">
        <f t="shared" si="10"/>
        <v>0</v>
      </c>
      <c r="AI89" s="155"/>
      <c r="AJ89" s="155"/>
      <c r="AK89" s="155">
        <v>0</v>
      </c>
      <c r="AL89" s="155"/>
      <c r="AM89" s="155"/>
      <c r="AN89" s="155"/>
      <c r="AO89" s="155">
        <v>0</v>
      </c>
      <c r="AP89" s="155"/>
      <c r="AQ89" s="154">
        <f t="shared" si="18"/>
        <v>0</v>
      </c>
      <c r="AR89" s="154"/>
      <c r="AS89" s="154">
        <v>0</v>
      </c>
      <c r="AT89" s="154"/>
      <c r="AU89" s="154">
        <v>0</v>
      </c>
      <c r="AV89" s="153">
        <f t="shared" si="30"/>
        <v>0</v>
      </c>
      <c r="AW89" s="153"/>
      <c r="AX89" s="153">
        <v>0</v>
      </c>
      <c r="AY89" s="153"/>
      <c r="AZ89" s="153">
        <v>0</v>
      </c>
      <c r="BA89" s="154">
        <f t="shared" si="31"/>
        <v>0</v>
      </c>
      <c r="BB89" s="154"/>
      <c r="BC89" s="154">
        <v>0</v>
      </c>
      <c r="BD89" s="154"/>
      <c r="BE89" s="154">
        <v>0</v>
      </c>
      <c r="BF89" s="154">
        <f t="shared" si="32"/>
        <v>0</v>
      </c>
      <c r="BG89" s="154"/>
      <c r="BH89" s="154">
        <v>0</v>
      </c>
      <c r="BI89" s="154"/>
      <c r="BJ89" s="154">
        <v>0</v>
      </c>
    </row>
    <row r="90" spans="1:62" ht="22.5" customHeight="1">
      <c r="A90" s="898"/>
      <c r="B90" s="892"/>
      <c r="C90" s="733"/>
      <c r="D90" s="597"/>
      <c r="E90" s="597"/>
      <c r="F90" s="58"/>
      <c r="G90" s="58"/>
      <c r="H90" s="58"/>
      <c r="I90" s="58"/>
      <c r="J90" s="58"/>
      <c r="K90" s="58"/>
      <c r="L90" s="58"/>
      <c r="M90" s="932"/>
      <c r="N90" s="58"/>
      <c r="O90" s="58"/>
      <c r="P90" s="58"/>
      <c r="Q90" s="58"/>
      <c r="R90" s="58"/>
      <c r="S90" s="58"/>
      <c r="T90" s="58"/>
      <c r="U90" s="58"/>
      <c r="V90" s="58"/>
      <c r="W90" s="733"/>
      <c r="X90" s="597"/>
      <c r="Y90" s="597"/>
      <c r="Z90" s="925"/>
      <c r="AA90" s="85"/>
      <c r="AB90" s="85"/>
      <c r="AC90" s="21"/>
      <c r="AD90" s="12" t="s">
        <v>481</v>
      </c>
      <c r="AE90" s="12" t="s">
        <v>375</v>
      </c>
      <c r="AF90" s="12" t="s">
        <v>246</v>
      </c>
      <c r="AG90" s="155">
        <f t="shared" si="29"/>
        <v>595.4</v>
      </c>
      <c r="AH90" s="155">
        <f t="shared" si="10"/>
        <v>595.4</v>
      </c>
      <c r="AI90" s="155"/>
      <c r="AJ90" s="155"/>
      <c r="AK90" s="155">
        <v>535.9</v>
      </c>
      <c r="AL90" s="155">
        <v>535.9</v>
      </c>
      <c r="AM90" s="155"/>
      <c r="AN90" s="155"/>
      <c r="AO90" s="155">
        <v>59.5</v>
      </c>
      <c r="AP90" s="155">
        <v>59.5</v>
      </c>
      <c r="AQ90" s="154">
        <f t="shared" si="18"/>
        <v>579.4</v>
      </c>
      <c r="AR90" s="154"/>
      <c r="AS90" s="154">
        <v>521.5</v>
      </c>
      <c r="AT90" s="154"/>
      <c r="AU90" s="154">
        <v>57.9</v>
      </c>
      <c r="AV90" s="153">
        <f t="shared" si="30"/>
        <v>1048.8</v>
      </c>
      <c r="AW90" s="153"/>
      <c r="AX90" s="153">
        <v>943.9</v>
      </c>
      <c r="AY90" s="153"/>
      <c r="AZ90" s="153">
        <v>104.9</v>
      </c>
      <c r="BA90" s="154">
        <f t="shared" si="31"/>
        <v>1048.8</v>
      </c>
      <c r="BB90" s="154"/>
      <c r="BC90" s="154">
        <v>943.9</v>
      </c>
      <c r="BD90" s="154"/>
      <c r="BE90" s="154">
        <v>104.9</v>
      </c>
      <c r="BF90" s="154">
        <f t="shared" si="32"/>
        <v>1048.8</v>
      </c>
      <c r="BG90" s="154"/>
      <c r="BH90" s="154">
        <v>943.9</v>
      </c>
      <c r="BI90" s="154"/>
      <c r="BJ90" s="154">
        <v>104.9</v>
      </c>
    </row>
    <row r="91" spans="1:62" ht="21.75" customHeight="1">
      <c r="A91" s="898"/>
      <c r="B91" s="893"/>
      <c r="C91" s="733"/>
      <c r="D91" s="597"/>
      <c r="E91" s="597"/>
      <c r="F91" s="58"/>
      <c r="G91" s="58"/>
      <c r="H91" s="58"/>
      <c r="I91" s="58"/>
      <c r="J91" s="58"/>
      <c r="K91" s="58"/>
      <c r="L91" s="58"/>
      <c r="M91" s="932"/>
      <c r="N91" s="58"/>
      <c r="O91" s="58"/>
      <c r="P91" s="58"/>
      <c r="Q91" s="58"/>
      <c r="R91" s="58"/>
      <c r="S91" s="58"/>
      <c r="T91" s="58"/>
      <c r="U91" s="58"/>
      <c r="V91" s="58"/>
      <c r="W91" s="733"/>
      <c r="X91" s="597"/>
      <c r="Y91" s="597"/>
      <c r="Z91" s="925"/>
      <c r="AA91" s="85"/>
      <c r="AB91" s="85"/>
      <c r="AC91" s="21"/>
      <c r="AD91" s="12" t="s">
        <v>481</v>
      </c>
      <c r="AE91" s="12" t="s">
        <v>376</v>
      </c>
      <c r="AF91" s="12" t="s">
        <v>246</v>
      </c>
      <c r="AG91" s="155">
        <f t="shared" si="29"/>
        <v>444.09999999999997</v>
      </c>
      <c r="AH91" s="155">
        <f t="shared" si="10"/>
        <v>444.09999999999997</v>
      </c>
      <c r="AI91" s="155"/>
      <c r="AJ91" s="155"/>
      <c r="AK91" s="155">
        <v>399.7</v>
      </c>
      <c r="AL91" s="155">
        <v>399.7</v>
      </c>
      <c r="AM91" s="155"/>
      <c r="AN91" s="155"/>
      <c r="AO91" s="155">
        <v>44.4</v>
      </c>
      <c r="AP91" s="155">
        <v>44.4</v>
      </c>
      <c r="AQ91" s="154">
        <f t="shared" si="18"/>
        <v>440.4</v>
      </c>
      <c r="AR91" s="154"/>
      <c r="AS91" s="154">
        <v>396.4</v>
      </c>
      <c r="AT91" s="154"/>
      <c r="AU91" s="154">
        <v>44</v>
      </c>
      <c r="AV91" s="153">
        <f t="shared" si="30"/>
        <v>440.3</v>
      </c>
      <c r="AW91" s="153"/>
      <c r="AX91" s="153">
        <v>396.3</v>
      </c>
      <c r="AY91" s="153"/>
      <c r="AZ91" s="153">
        <v>44</v>
      </c>
      <c r="BA91" s="154">
        <f t="shared" si="31"/>
        <v>440.4</v>
      </c>
      <c r="BB91" s="154"/>
      <c r="BC91" s="154">
        <v>396.4</v>
      </c>
      <c r="BD91" s="154"/>
      <c r="BE91" s="154">
        <v>44</v>
      </c>
      <c r="BF91" s="154">
        <f t="shared" si="32"/>
        <v>440.4</v>
      </c>
      <c r="BG91" s="154"/>
      <c r="BH91" s="154">
        <v>396.4</v>
      </c>
      <c r="BI91" s="154"/>
      <c r="BJ91" s="154">
        <v>44</v>
      </c>
    </row>
    <row r="92" spans="1:62" ht="51.75" hidden="1" customHeight="1">
      <c r="A92" s="898"/>
      <c r="B92" s="17"/>
      <c r="C92" s="734"/>
      <c r="D92" s="58"/>
      <c r="E92" s="58"/>
      <c r="F92" s="58"/>
      <c r="G92" s="58"/>
      <c r="H92" s="58"/>
      <c r="I92" s="58"/>
      <c r="J92" s="58"/>
      <c r="K92" s="58"/>
      <c r="L92" s="58"/>
      <c r="M92" s="933"/>
      <c r="N92" s="58"/>
      <c r="O92" s="58"/>
      <c r="P92" s="58"/>
      <c r="Q92" s="58"/>
      <c r="R92" s="58"/>
      <c r="S92" s="58"/>
      <c r="T92" s="58"/>
      <c r="U92" s="58"/>
      <c r="V92" s="58"/>
      <c r="W92" s="734"/>
      <c r="X92" s="58"/>
      <c r="Y92" s="58"/>
      <c r="Z92" s="925"/>
      <c r="AA92" s="85"/>
      <c r="AB92" s="85"/>
      <c r="AC92" s="21"/>
      <c r="AD92" s="21"/>
      <c r="AE92" s="16"/>
      <c r="AF92" s="12"/>
      <c r="AG92" s="155">
        <f t="shared" si="29"/>
        <v>0</v>
      </c>
      <c r="AH92" s="155">
        <f t="shared" si="10"/>
        <v>0</v>
      </c>
      <c r="AI92" s="155"/>
      <c r="AJ92" s="155"/>
      <c r="AK92" s="155"/>
      <c r="AL92" s="155"/>
      <c r="AM92" s="155"/>
      <c r="AN92" s="155"/>
      <c r="AO92" s="155">
        <f>SUM(AO84:AO85)</f>
        <v>0</v>
      </c>
      <c r="AP92" s="155"/>
      <c r="AQ92" s="154">
        <f t="shared" si="18"/>
        <v>0</v>
      </c>
      <c r="AR92" s="154"/>
      <c r="AS92" s="154"/>
      <c r="AT92" s="154"/>
      <c r="AU92" s="154">
        <f>SUM(AU84:AU85)</f>
        <v>0</v>
      </c>
      <c r="AV92" s="153">
        <f t="shared" si="30"/>
        <v>0</v>
      </c>
      <c r="AW92" s="153"/>
      <c r="AX92" s="153"/>
      <c r="AY92" s="153"/>
      <c r="AZ92" s="153">
        <f>SUM(AZ84:AZ85)</f>
        <v>0</v>
      </c>
      <c r="BA92" s="154">
        <f t="shared" si="31"/>
        <v>0</v>
      </c>
      <c r="BB92" s="154"/>
      <c r="BC92" s="154"/>
      <c r="BD92" s="154"/>
      <c r="BE92" s="154">
        <f>SUM(BE84:BE85)</f>
        <v>0</v>
      </c>
      <c r="BF92" s="154">
        <f t="shared" si="32"/>
        <v>0</v>
      </c>
      <c r="BG92" s="154"/>
      <c r="BH92" s="154"/>
      <c r="BI92" s="154"/>
      <c r="BJ92" s="154">
        <f>SUM(BJ84:BJ85)</f>
        <v>0</v>
      </c>
    </row>
    <row r="93" spans="1:62" ht="24" hidden="1" customHeight="1">
      <c r="A93" s="899"/>
      <c r="B93" s="17"/>
      <c r="C93" s="58"/>
      <c r="D93" s="58"/>
      <c r="E93" s="58"/>
      <c r="F93" s="58"/>
      <c r="G93" s="58"/>
      <c r="H93" s="58"/>
      <c r="I93" s="58"/>
      <c r="J93" s="58"/>
      <c r="K93" s="58"/>
      <c r="L93" s="58"/>
      <c r="M93" s="931"/>
      <c r="N93" s="59"/>
      <c r="O93" s="59"/>
      <c r="P93" s="58"/>
      <c r="Q93" s="58"/>
      <c r="R93" s="58"/>
      <c r="S93" s="58"/>
      <c r="T93" s="58"/>
      <c r="U93" s="58"/>
      <c r="V93" s="58"/>
      <c r="W93" s="58"/>
      <c r="X93" s="58"/>
      <c r="Y93" s="58"/>
      <c r="Z93" s="981"/>
      <c r="AA93" s="86"/>
      <c r="AB93" s="86"/>
      <c r="AC93" s="12"/>
      <c r="AD93" s="12"/>
      <c r="AE93" s="12"/>
      <c r="AF93" s="12"/>
      <c r="AG93" s="155">
        <f t="shared" si="29"/>
        <v>0</v>
      </c>
      <c r="AH93" s="155">
        <f t="shared" si="10"/>
        <v>0</v>
      </c>
      <c r="AI93" s="155"/>
      <c r="AJ93" s="155"/>
      <c r="AK93" s="155"/>
      <c r="AL93" s="155"/>
      <c r="AM93" s="155"/>
      <c r="AN93" s="155"/>
      <c r="AO93" s="155"/>
      <c r="AP93" s="155"/>
      <c r="AQ93" s="154">
        <f t="shared" si="18"/>
        <v>0</v>
      </c>
      <c r="AR93" s="154"/>
      <c r="AS93" s="154"/>
      <c r="AT93" s="154"/>
      <c r="AU93" s="154"/>
      <c r="AV93" s="153">
        <f t="shared" si="30"/>
        <v>0</v>
      </c>
      <c r="AW93" s="153"/>
      <c r="AX93" s="153"/>
      <c r="AY93" s="153"/>
      <c r="AZ93" s="153"/>
      <c r="BA93" s="154">
        <f t="shared" si="31"/>
        <v>0</v>
      </c>
      <c r="BB93" s="154"/>
      <c r="BC93" s="154"/>
      <c r="BD93" s="154"/>
      <c r="BE93" s="154"/>
      <c r="BF93" s="154">
        <f t="shared" si="32"/>
        <v>0</v>
      </c>
      <c r="BG93" s="154"/>
      <c r="BH93" s="154"/>
      <c r="BI93" s="154"/>
      <c r="BJ93" s="154"/>
    </row>
    <row r="94" spans="1:62" hidden="1">
      <c r="A94" s="114"/>
      <c r="B94" s="22"/>
      <c r="C94" s="58"/>
      <c r="D94" s="58"/>
      <c r="E94" s="58"/>
      <c r="F94" s="58"/>
      <c r="G94" s="58"/>
      <c r="H94" s="58"/>
      <c r="I94" s="58"/>
      <c r="J94" s="58"/>
      <c r="K94" s="58"/>
      <c r="L94" s="58"/>
      <c r="M94" s="932"/>
      <c r="N94" s="59"/>
      <c r="O94" s="59"/>
      <c r="P94" s="58"/>
      <c r="Q94" s="58"/>
      <c r="R94" s="58"/>
      <c r="S94" s="58"/>
      <c r="T94" s="58"/>
      <c r="U94" s="58"/>
      <c r="V94" s="58"/>
      <c r="W94" s="58"/>
      <c r="X94" s="58"/>
      <c r="Y94" s="58"/>
      <c r="Z94" s="981"/>
      <c r="AA94" s="86"/>
      <c r="AB94" s="86"/>
      <c r="AC94" s="12"/>
      <c r="AD94" s="12" t="s">
        <v>481</v>
      </c>
      <c r="AE94" s="12" t="s">
        <v>309</v>
      </c>
      <c r="AF94" s="12" t="s">
        <v>246</v>
      </c>
      <c r="AG94" s="155">
        <f t="shared" si="29"/>
        <v>0</v>
      </c>
      <c r="AH94" s="155">
        <f t="shared" si="10"/>
        <v>0</v>
      </c>
      <c r="AI94" s="155"/>
      <c r="AJ94" s="155"/>
      <c r="AK94" s="155"/>
      <c r="AL94" s="155"/>
      <c r="AM94" s="155"/>
      <c r="AN94" s="155"/>
      <c r="AO94" s="155"/>
      <c r="AP94" s="155"/>
      <c r="AQ94" s="154">
        <f t="shared" si="18"/>
        <v>0</v>
      </c>
      <c r="AR94" s="154"/>
      <c r="AS94" s="154"/>
      <c r="AT94" s="154"/>
      <c r="AU94" s="154"/>
      <c r="AV94" s="153">
        <f t="shared" si="30"/>
        <v>0</v>
      </c>
      <c r="AW94" s="153"/>
      <c r="AX94" s="153"/>
      <c r="AY94" s="153"/>
      <c r="AZ94" s="153"/>
      <c r="BA94" s="154">
        <f t="shared" si="31"/>
        <v>0</v>
      </c>
      <c r="BB94" s="154"/>
      <c r="BC94" s="154"/>
      <c r="BD94" s="154"/>
      <c r="BE94" s="154"/>
      <c r="BF94" s="154">
        <f t="shared" si="32"/>
        <v>0</v>
      </c>
      <c r="BG94" s="154"/>
      <c r="BH94" s="154"/>
      <c r="BI94" s="154"/>
      <c r="BJ94" s="154"/>
    </row>
    <row r="95" spans="1:62" hidden="1">
      <c r="A95" s="114"/>
      <c r="B95" s="22"/>
      <c r="C95" s="58"/>
      <c r="D95" s="58"/>
      <c r="E95" s="58"/>
      <c r="F95" s="58"/>
      <c r="G95" s="58"/>
      <c r="H95" s="58"/>
      <c r="I95" s="58"/>
      <c r="J95" s="58"/>
      <c r="K95" s="58"/>
      <c r="L95" s="58"/>
      <c r="M95" s="933"/>
      <c r="N95" s="59"/>
      <c r="O95" s="59"/>
      <c r="P95" s="58"/>
      <c r="Q95" s="58"/>
      <c r="R95" s="58"/>
      <c r="S95" s="58"/>
      <c r="T95" s="58"/>
      <c r="U95" s="58"/>
      <c r="V95" s="58"/>
      <c r="W95" s="58"/>
      <c r="X95" s="58"/>
      <c r="Y95" s="58"/>
      <c r="Z95" s="981"/>
      <c r="AA95" s="86"/>
      <c r="AB95" s="86"/>
      <c r="AC95" s="12"/>
      <c r="AD95" s="12" t="s">
        <v>481</v>
      </c>
      <c r="AE95" s="12" t="s">
        <v>297</v>
      </c>
      <c r="AF95" s="12" t="s">
        <v>246</v>
      </c>
      <c r="AG95" s="155">
        <f t="shared" si="29"/>
        <v>0</v>
      </c>
      <c r="AH95" s="155">
        <f t="shared" si="10"/>
        <v>0</v>
      </c>
      <c r="AI95" s="155"/>
      <c r="AJ95" s="155"/>
      <c r="AK95" s="155"/>
      <c r="AL95" s="155"/>
      <c r="AM95" s="155"/>
      <c r="AN95" s="155"/>
      <c r="AO95" s="155"/>
      <c r="AP95" s="155"/>
      <c r="AQ95" s="154">
        <f t="shared" si="18"/>
        <v>0</v>
      </c>
      <c r="AR95" s="154"/>
      <c r="AS95" s="154"/>
      <c r="AT95" s="154"/>
      <c r="AU95" s="154"/>
      <c r="AV95" s="153">
        <f t="shared" si="30"/>
        <v>0</v>
      </c>
      <c r="AW95" s="153"/>
      <c r="AX95" s="153"/>
      <c r="AY95" s="153"/>
      <c r="AZ95" s="153"/>
      <c r="BA95" s="154">
        <f t="shared" si="31"/>
        <v>0</v>
      </c>
      <c r="BB95" s="154"/>
      <c r="BC95" s="154"/>
      <c r="BD95" s="154"/>
      <c r="BE95" s="154"/>
      <c r="BF95" s="154">
        <f t="shared" si="32"/>
        <v>0</v>
      </c>
      <c r="BG95" s="154"/>
      <c r="BH95" s="154"/>
      <c r="BI95" s="154"/>
      <c r="BJ95" s="154"/>
    </row>
    <row r="96" spans="1:62" ht="119.25" hidden="1" customHeight="1">
      <c r="A96" s="114" t="s">
        <v>381</v>
      </c>
      <c r="B96" s="23">
        <v>6604</v>
      </c>
      <c r="C96" s="87" t="s">
        <v>452</v>
      </c>
      <c r="D96" s="67" t="s">
        <v>347</v>
      </c>
      <c r="E96" s="67" t="s">
        <v>453</v>
      </c>
      <c r="F96" s="58"/>
      <c r="G96" s="58"/>
      <c r="H96" s="58"/>
      <c r="I96" s="58"/>
      <c r="J96" s="58"/>
      <c r="K96" s="58"/>
      <c r="L96" s="58"/>
      <c r="M96" s="88" t="s">
        <v>374</v>
      </c>
      <c r="N96" s="59" t="s">
        <v>284</v>
      </c>
      <c r="O96" s="59" t="s">
        <v>373</v>
      </c>
      <c r="P96" s="58" t="s">
        <v>424</v>
      </c>
      <c r="Q96" s="58"/>
      <c r="R96" s="58"/>
      <c r="S96" s="58"/>
      <c r="T96" s="58"/>
      <c r="U96" s="58"/>
      <c r="V96" s="58"/>
      <c r="W96" s="87" t="s">
        <v>357</v>
      </c>
      <c r="X96" s="67" t="s">
        <v>348</v>
      </c>
      <c r="Y96" s="67" t="s">
        <v>358</v>
      </c>
      <c r="Z96" s="89" t="s">
        <v>417</v>
      </c>
      <c r="AA96" s="70" t="s">
        <v>284</v>
      </c>
      <c r="AB96" s="70" t="s">
        <v>368</v>
      </c>
      <c r="AC96" s="18"/>
      <c r="AD96" s="18">
        <v>1003</v>
      </c>
      <c r="AE96" s="18" t="s">
        <v>118</v>
      </c>
      <c r="AF96" s="12">
        <v>410</v>
      </c>
      <c r="AG96" s="155"/>
      <c r="AH96" s="155">
        <f t="shared" si="10"/>
        <v>0</v>
      </c>
      <c r="AI96" s="155"/>
      <c r="AJ96" s="155"/>
      <c r="AK96" s="155"/>
      <c r="AL96" s="155"/>
      <c r="AM96" s="155"/>
      <c r="AN96" s="155"/>
      <c r="AO96" s="155"/>
      <c r="AP96" s="155"/>
      <c r="AQ96" s="154"/>
      <c r="AR96" s="154"/>
      <c r="AS96" s="154"/>
      <c r="AT96" s="154"/>
      <c r="AU96" s="154"/>
      <c r="AV96" s="153">
        <f t="shared" si="30"/>
        <v>0</v>
      </c>
      <c r="AW96" s="153"/>
      <c r="AX96" s="153"/>
      <c r="AY96" s="153"/>
      <c r="AZ96" s="153"/>
      <c r="BA96" s="154">
        <f t="shared" si="31"/>
        <v>0</v>
      </c>
      <c r="BB96" s="154"/>
      <c r="BC96" s="154"/>
      <c r="BD96" s="154"/>
      <c r="BE96" s="154"/>
      <c r="BF96" s="154">
        <f t="shared" si="32"/>
        <v>0</v>
      </c>
      <c r="BG96" s="154"/>
      <c r="BH96" s="154"/>
      <c r="BI96" s="154"/>
      <c r="BJ96" s="154"/>
    </row>
    <row r="97" spans="1:62" ht="27" hidden="1" customHeight="1">
      <c r="A97" s="117" t="s">
        <v>345</v>
      </c>
      <c r="B97" s="24">
        <v>6610</v>
      </c>
      <c r="C97" s="90"/>
      <c r="D97" s="65"/>
      <c r="E97" s="65"/>
      <c r="F97" s="58"/>
      <c r="G97" s="58"/>
      <c r="H97" s="58"/>
      <c r="I97" s="58"/>
      <c r="J97" s="58"/>
      <c r="K97" s="58"/>
      <c r="L97" s="58"/>
      <c r="M97" s="63"/>
      <c r="N97" s="59"/>
      <c r="O97" s="59"/>
      <c r="P97" s="58"/>
      <c r="Q97" s="58"/>
      <c r="R97" s="58"/>
      <c r="S97" s="58"/>
      <c r="T97" s="58"/>
      <c r="U97" s="58"/>
      <c r="V97" s="58"/>
      <c r="W97" s="65"/>
      <c r="X97" s="65"/>
      <c r="Y97" s="65"/>
      <c r="Z97" s="86"/>
      <c r="AA97" s="86"/>
      <c r="AB97" s="86"/>
      <c r="AC97" s="12"/>
      <c r="AD97" s="12" t="s">
        <v>487</v>
      </c>
      <c r="AE97" s="18" t="s">
        <v>313</v>
      </c>
      <c r="AF97" s="18" t="s">
        <v>246</v>
      </c>
      <c r="AG97" s="155">
        <f>AI97+AK97+AM97+AO97</f>
        <v>0</v>
      </c>
      <c r="AH97" s="155">
        <f t="shared" ref="AH97:AH160" si="33">AJ97+AL97+AP97</f>
        <v>0</v>
      </c>
      <c r="AI97" s="155"/>
      <c r="AJ97" s="155"/>
      <c r="AK97" s="155"/>
      <c r="AL97" s="155"/>
      <c r="AM97" s="155"/>
      <c r="AN97" s="155"/>
      <c r="AO97" s="155"/>
      <c r="AP97" s="155"/>
      <c r="AQ97" s="154">
        <f t="shared" si="18"/>
        <v>0</v>
      </c>
      <c r="AR97" s="154"/>
      <c r="AS97" s="154"/>
      <c r="AT97" s="154"/>
      <c r="AU97" s="154"/>
      <c r="AV97" s="153">
        <f t="shared" si="30"/>
        <v>0</v>
      </c>
      <c r="AW97" s="153"/>
      <c r="AX97" s="153"/>
      <c r="AY97" s="153"/>
      <c r="AZ97" s="153"/>
      <c r="BA97" s="154">
        <f t="shared" si="31"/>
        <v>0</v>
      </c>
      <c r="BB97" s="154"/>
      <c r="BC97" s="154"/>
      <c r="BD97" s="154"/>
      <c r="BE97" s="154"/>
      <c r="BF97" s="154">
        <f t="shared" si="32"/>
        <v>0</v>
      </c>
      <c r="BG97" s="154"/>
      <c r="BH97" s="154"/>
      <c r="BI97" s="154"/>
      <c r="BJ97" s="154"/>
    </row>
    <row r="98" spans="1:62" ht="147" customHeight="1">
      <c r="A98" s="114" t="s">
        <v>431</v>
      </c>
      <c r="B98" s="17">
        <v>6612</v>
      </c>
      <c r="C98" s="78" t="s">
        <v>407</v>
      </c>
      <c r="D98" s="78" t="s">
        <v>349</v>
      </c>
      <c r="E98" s="78" t="s">
        <v>408</v>
      </c>
      <c r="F98" s="65"/>
      <c r="G98" s="65"/>
      <c r="H98" s="65"/>
      <c r="I98" s="65"/>
      <c r="J98" s="65"/>
      <c r="K98" s="65"/>
      <c r="L98" s="65"/>
      <c r="M98" s="63" t="s">
        <v>372</v>
      </c>
      <c r="N98" s="59" t="s">
        <v>284</v>
      </c>
      <c r="O98" s="59" t="s">
        <v>373</v>
      </c>
      <c r="P98" s="65">
        <v>29</v>
      </c>
      <c r="Q98" s="65"/>
      <c r="R98" s="65"/>
      <c r="S98" s="65"/>
      <c r="T98" s="65"/>
      <c r="U98" s="65"/>
      <c r="V98" s="65"/>
      <c r="W98" s="78" t="s">
        <v>456</v>
      </c>
      <c r="X98" s="78" t="s">
        <v>457</v>
      </c>
      <c r="Y98" s="78" t="s">
        <v>458</v>
      </c>
      <c r="Z98" s="86" t="s">
        <v>499</v>
      </c>
      <c r="AA98" s="86" t="s">
        <v>284</v>
      </c>
      <c r="AB98" s="86" t="s">
        <v>368</v>
      </c>
      <c r="AC98" s="18"/>
      <c r="AD98" s="18" t="s">
        <v>482</v>
      </c>
      <c r="AE98" s="18" t="s">
        <v>281</v>
      </c>
      <c r="AF98" s="12" t="s">
        <v>282</v>
      </c>
      <c r="AG98" s="155">
        <f>AI98+AK98+AM98+AO98</f>
        <v>0</v>
      </c>
      <c r="AH98" s="155">
        <f t="shared" si="33"/>
        <v>0</v>
      </c>
      <c r="AI98" s="155"/>
      <c r="AJ98" s="155"/>
      <c r="AK98" s="155"/>
      <c r="AL98" s="155"/>
      <c r="AM98" s="155"/>
      <c r="AN98" s="155"/>
      <c r="AO98" s="155">
        <v>0</v>
      </c>
      <c r="AP98" s="155"/>
      <c r="AQ98" s="154">
        <f t="shared" si="18"/>
        <v>50</v>
      </c>
      <c r="AR98" s="154"/>
      <c r="AS98" s="154"/>
      <c r="AT98" s="154"/>
      <c r="AU98" s="154">
        <v>50</v>
      </c>
      <c r="AV98" s="153">
        <f t="shared" si="30"/>
        <v>50</v>
      </c>
      <c r="AW98" s="153"/>
      <c r="AX98" s="153"/>
      <c r="AY98" s="153"/>
      <c r="AZ98" s="153">
        <v>50</v>
      </c>
      <c r="BA98" s="154">
        <f t="shared" si="31"/>
        <v>50</v>
      </c>
      <c r="BB98" s="154"/>
      <c r="BC98" s="154"/>
      <c r="BD98" s="154"/>
      <c r="BE98" s="154">
        <v>50</v>
      </c>
      <c r="BF98" s="154">
        <f t="shared" si="32"/>
        <v>50</v>
      </c>
      <c r="BG98" s="154"/>
      <c r="BH98" s="154"/>
      <c r="BI98" s="154"/>
      <c r="BJ98" s="154">
        <v>50</v>
      </c>
    </row>
    <row r="99" spans="1:62" ht="113.25" customHeight="1">
      <c r="A99" s="114" t="s">
        <v>363</v>
      </c>
      <c r="B99" s="17">
        <v>6617</v>
      </c>
      <c r="C99" s="61" t="s">
        <v>452</v>
      </c>
      <c r="D99" s="61" t="s">
        <v>422</v>
      </c>
      <c r="E99" s="61" t="s">
        <v>453</v>
      </c>
      <c r="F99" s="58"/>
      <c r="G99" s="58"/>
      <c r="H99" s="58"/>
      <c r="I99" s="58"/>
      <c r="J99" s="58"/>
      <c r="K99" s="58"/>
      <c r="L99" s="58"/>
      <c r="M99" s="183" t="s">
        <v>374</v>
      </c>
      <c r="N99" s="66" t="s">
        <v>284</v>
      </c>
      <c r="O99" s="66" t="s">
        <v>373</v>
      </c>
      <c r="P99" s="58" t="s">
        <v>424</v>
      </c>
      <c r="Q99" s="58"/>
      <c r="R99" s="58"/>
      <c r="S99" s="58"/>
      <c r="T99" s="58"/>
      <c r="U99" s="58"/>
      <c r="V99" s="58"/>
      <c r="W99" s="61" t="s">
        <v>357</v>
      </c>
      <c r="X99" s="61" t="s">
        <v>350</v>
      </c>
      <c r="Y99" s="61" t="s">
        <v>358</v>
      </c>
      <c r="Z99" s="69" t="s">
        <v>417</v>
      </c>
      <c r="AA99" s="70" t="s">
        <v>284</v>
      </c>
      <c r="AB99" s="70" t="s">
        <v>368</v>
      </c>
      <c r="AC99" s="18"/>
      <c r="AD99" s="18" t="s">
        <v>484</v>
      </c>
      <c r="AE99" s="18" t="s">
        <v>304</v>
      </c>
      <c r="AF99" s="18" t="s">
        <v>246</v>
      </c>
      <c r="AG99" s="155">
        <f>AI99+AK99+AM99+AO99</f>
        <v>0</v>
      </c>
      <c r="AH99" s="155">
        <f t="shared" si="33"/>
        <v>0</v>
      </c>
      <c r="AI99" s="155"/>
      <c r="AJ99" s="155"/>
      <c r="AK99" s="155"/>
      <c r="AL99" s="155"/>
      <c r="AM99" s="155"/>
      <c r="AN99" s="155"/>
      <c r="AO99" s="155"/>
      <c r="AP99" s="155"/>
      <c r="AQ99" s="154">
        <f t="shared" si="18"/>
        <v>0</v>
      </c>
      <c r="AR99" s="154"/>
      <c r="AS99" s="154"/>
      <c r="AT99" s="154"/>
      <c r="AU99" s="154"/>
      <c r="AV99" s="153">
        <f t="shared" si="30"/>
        <v>0</v>
      </c>
      <c r="AW99" s="153"/>
      <c r="AX99" s="153"/>
      <c r="AY99" s="153"/>
      <c r="AZ99" s="153"/>
      <c r="BA99" s="154">
        <f t="shared" si="31"/>
        <v>0</v>
      </c>
      <c r="BB99" s="154"/>
      <c r="BC99" s="154"/>
      <c r="BD99" s="154"/>
      <c r="BE99" s="154"/>
      <c r="BF99" s="154">
        <f t="shared" si="32"/>
        <v>0</v>
      </c>
      <c r="BG99" s="154"/>
      <c r="BH99" s="154"/>
      <c r="BI99" s="154"/>
      <c r="BJ99" s="154"/>
    </row>
    <row r="100" spans="1:62" ht="49.5" customHeight="1">
      <c r="A100" s="996" t="s">
        <v>435</v>
      </c>
      <c r="B100" s="17">
        <v>6618</v>
      </c>
      <c r="C100" s="57" t="s">
        <v>452</v>
      </c>
      <c r="D100" s="57" t="s">
        <v>463</v>
      </c>
      <c r="E100" s="57" t="s">
        <v>453</v>
      </c>
      <c r="F100" s="58"/>
      <c r="G100" s="58"/>
      <c r="H100" s="58"/>
      <c r="I100" s="58"/>
      <c r="J100" s="58"/>
      <c r="K100" s="58"/>
      <c r="L100" s="58"/>
      <c r="M100" s="63" t="s">
        <v>372</v>
      </c>
      <c r="N100" s="59" t="s">
        <v>284</v>
      </c>
      <c r="O100" s="59" t="s">
        <v>373</v>
      </c>
      <c r="P100" s="58">
        <v>29</v>
      </c>
      <c r="Q100" s="58"/>
      <c r="R100" s="58"/>
      <c r="S100" s="58"/>
      <c r="T100" s="58"/>
      <c r="U100" s="58"/>
      <c r="V100" s="58"/>
      <c r="W100" s="57" t="s">
        <v>357</v>
      </c>
      <c r="X100" s="57" t="s">
        <v>238</v>
      </c>
      <c r="Y100" s="57" t="s">
        <v>358</v>
      </c>
      <c r="Z100" s="62" t="s">
        <v>499</v>
      </c>
      <c r="AA100" s="62" t="s">
        <v>284</v>
      </c>
      <c r="AB100" s="62" t="s">
        <v>368</v>
      </c>
      <c r="AC100" s="18"/>
      <c r="AD100" s="18" t="s">
        <v>485</v>
      </c>
      <c r="AE100" s="18" t="s">
        <v>428</v>
      </c>
      <c r="AF100" s="18">
        <v>244</v>
      </c>
      <c r="AG100" s="155">
        <f>AI100+AK100+AM100+AO100</f>
        <v>136.30000000000001</v>
      </c>
      <c r="AH100" s="155">
        <f t="shared" si="33"/>
        <v>136.30000000000001</v>
      </c>
      <c r="AI100" s="155"/>
      <c r="AJ100" s="155"/>
      <c r="AK100" s="155"/>
      <c r="AL100" s="155"/>
      <c r="AM100" s="155"/>
      <c r="AN100" s="155"/>
      <c r="AO100" s="155">
        <v>136.30000000000001</v>
      </c>
      <c r="AP100" s="155">
        <v>136.30000000000001</v>
      </c>
      <c r="AQ100" s="154">
        <f t="shared" si="18"/>
        <v>361</v>
      </c>
      <c r="AR100" s="154"/>
      <c r="AS100" s="154"/>
      <c r="AT100" s="154"/>
      <c r="AU100" s="154">
        <v>361</v>
      </c>
      <c r="AV100" s="153"/>
      <c r="AW100" s="153"/>
      <c r="AX100" s="153"/>
      <c r="AY100" s="153"/>
      <c r="AZ100" s="153"/>
      <c r="BA100" s="154"/>
      <c r="BB100" s="154"/>
      <c r="BC100" s="154"/>
      <c r="BD100" s="154"/>
      <c r="BE100" s="154"/>
      <c r="BF100" s="154"/>
      <c r="BG100" s="154"/>
      <c r="BH100" s="154"/>
      <c r="BI100" s="154"/>
      <c r="BJ100" s="154"/>
    </row>
    <row r="101" spans="1:62" ht="15.75" customHeight="1">
      <c r="A101" s="997"/>
      <c r="B101" s="17"/>
      <c r="C101" s="58"/>
      <c r="D101" s="58"/>
      <c r="E101" s="58"/>
      <c r="F101" s="58"/>
      <c r="G101" s="58"/>
      <c r="H101" s="58"/>
      <c r="I101" s="58">
        <v>30</v>
      </c>
      <c r="J101" s="58"/>
      <c r="K101" s="58"/>
      <c r="L101" s="58"/>
      <c r="M101" s="71"/>
      <c r="N101" s="71"/>
      <c r="O101" s="71"/>
      <c r="P101" s="71"/>
      <c r="Q101" s="58"/>
      <c r="R101" s="58"/>
      <c r="S101" s="58"/>
      <c r="T101" s="58"/>
      <c r="U101" s="58"/>
      <c r="V101" s="58"/>
      <c r="W101" s="58"/>
      <c r="X101" s="58"/>
      <c r="Y101" s="58"/>
      <c r="Z101" s="58"/>
      <c r="AA101" s="58"/>
      <c r="AB101" s="58"/>
      <c r="AC101" s="18"/>
      <c r="AD101" s="18" t="s">
        <v>485</v>
      </c>
      <c r="AE101" s="18" t="s">
        <v>263</v>
      </c>
      <c r="AF101" s="18" t="s">
        <v>246</v>
      </c>
      <c r="AG101" s="155"/>
      <c r="AH101" s="155">
        <f t="shared" si="33"/>
        <v>0</v>
      </c>
      <c r="AI101" s="155"/>
      <c r="AJ101" s="155"/>
      <c r="AK101" s="155"/>
      <c r="AL101" s="155"/>
      <c r="AM101" s="155"/>
      <c r="AN101" s="155"/>
      <c r="AO101" s="155"/>
      <c r="AP101" s="155"/>
      <c r="AQ101" s="154"/>
      <c r="AR101" s="154"/>
      <c r="AS101" s="154"/>
      <c r="AT101" s="154"/>
      <c r="AU101" s="154"/>
      <c r="AV101" s="153"/>
      <c r="AW101" s="153"/>
      <c r="AX101" s="153"/>
      <c r="AY101" s="153"/>
      <c r="AZ101" s="153"/>
      <c r="BA101" s="154"/>
      <c r="BB101" s="154"/>
      <c r="BC101" s="154"/>
      <c r="BD101" s="154"/>
      <c r="BE101" s="154"/>
      <c r="BF101" s="154"/>
      <c r="BG101" s="154"/>
      <c r="BH101" s="154"/>
      <c r="BI101" s="154"/>
      <c r="BJ101" s="154"/>
    </row>
    <row r="102" spans="1:62" ht="24.75" hidden="1" customHeight="1">
      <c r="A102" s="111" t="s">
        <v>416</v>
      </c>
      <c r="B102" s="14"/>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12"/>
      <c r="AD102" s="12"/>
      <c r="AE102" s="12"/>
      <c r="AF102" s="12"/>
      <c r="AG102" s="155">
        <f t="shared" ref="AG102:AG109" si="34">AI102+AK102+AM102+AO102</f>
        <v>0</v>
      </c>
      <c r="AH102" s="155">
        <f t="shared" si="33"/>
        <v>0</v>
      </c>
      <c r="AI102" s="146"/>
      <c r="AJ102" s="146"/>
      <c r="AK102" s="146"/>
      <c r="AL102" s="146"/>
      <c r="AM102" s="146"/>
      <c r="AN102" s="146"/>
      <c r="AO102" s="146"/>
      <c r="AP102" s="155"/>
      <c r="AQ102" s="154">
        <f t="shared" si="18"/>
        <v>0</v>
      </c>
      <c r="AR102" s="148"/>
      <c r="AS102" s="148"/>
      <c r="AT102" s="148"/>
      <c r="AU102" s="148"/>
      <c r="AV102" s="153">
        <f t="shared" si="30"/>
        <v>0</v>
      </c>
      <c r="AW102" s="145"/>
      <c r="AX102" s="145"/>
      <c r="AY102" s="145"/>
      <c r="AZ102" s="145"/>
      <c r="BA102" s="154">
        <f t="shared" ref="BA102:BA109" si="35">BB102+BC102+BD102+BE102</f>
        <v>0</v>
      </c>
      <c r="BB102" s="148"/>
      <c r="BC102" s="148"/>
      <c r="BD102" s="148"/>
      <c r="BE102" s="148"/>
      <c r="BF102" s="154">
        <f t="shared" ref="BF102:BF109" si="36">BG102+BH102+BI102+BJ102</f>
        <v>0</v>
      </c>
      <c r="BG102" s="148"/>
      <c r="BH102" s="148"/>
      <c r="BI102" s="148"/>
      <c r="BJ102" s="148"/>
    </row>
    <row r="103" spans="1:62" ht="0.75" customHeight="1">
      <c r="A103" s="111" t="s">
        <v>475</v>
      </c>
      <c r="B103" s="14">
        <v>6700</v>
      </c>
      <c r="C103" s="91" t="s">
        <v>234</v>
      </c>
      <c r="D103" s="92" t="s">
        <v>234</v>
      </c>
      <c r="E103" s="92" t="s">
        <v>234</v>
      </c>
      <c r="F103" s="92" t="s">
        <v>234</v>
      </c>
      <c r="G103" s="92" t="s">
        <v>234</v>
      </c>
      <c r="H103" s="92" t="s">
        <v>234</v>
      </c>
      <c r="I103" s="92" t="s">
        <v>234</v>
      </c>
      <c r="J103" s="92" t="s">
        <v>234</v>
      </c>
      <c r="K103" s="92" t="s">
        <v>234</v>
      </c>
      <c r="L103" s="92" t="s">
        <v>234</v>
      </c>
      <c r="M103" s="92" t="s">
        <v>234</v>
      </c>
      <c r="N103" s="92" t="s">
        <v>234</v>
      </c>
      <c r="O103" s="92" t="s">
        <v>234</v>
      </c>
      <c r="P103" s="92" t="s">
        <v>234</v>
      </c>
      <c r="Q103" s="93" t="s">
        <v>234</v>
      </c>
      <c r="R103" s="93" t="s">
        <v>234</v>
      </c>
      <c r="S103" s="93" t="s">
        <v>234</v>
      </c>
      <c r="T103" s="93" t="s">
        <v>234</v>
      </c>
      <c r="U103" s="93" t="s">
        <v>234</v>
      </c>
      <c r="V103" s="93" t="s">
        <v>234</v>
      </c>
      <c r="W103" s="93" t="s">
        <v>234</v>
      </c>
      <c r="X103" s="92" t="s">
        <v>234</v>
      </c>
      <c r="Y103" s="92" t="s">
        <v>234</v>
      </c>
      <c r="Z103" s="92" t="s">
        <v>234</v>
      </c>
      <c r="AA103" s="92" t="s">
        <v>234</v>
      </c>
      <c r="AB103" s="92" t="s">
        <v>234</v>
      </c>
      <c r="AC103" s="8" t="s">
        <v>234</v>
      </c>
      <c r="AD103" s="8" t="s">
        <v>234</v>
      </c>
      <c r="AE103" s="8"/>
      <c r="AF103" s="8"/>
      <c r="AG103" s="155">
        <f t="shared" si="34"/>
        <v>0</v>
      </c>
      <c r="AH103" s="155">
        <f t="shared" si="33"/>
        <v>0</v>
      </c>
      <c r="AI103" s="146"/>
      <c r="AJ103" s="146"/>
      <c r="AK103" s="146"/>
      <c r="AL103" s="146"/>
      <c r="AM103" s="146"/>
      <c r="AN103" s="146"/>
      <c r="AO103" s="146"/>
      <c r="AP103" s="155"/>
      <c r="AQ103" s="154">
        <f t="shared" si="18"/>
        <v>0</v>
      </c>
      <c r="AR103" s="148"/>
      <c r="AS103" s="148"/>
      <c r="AT103" s="148"/>
      <c r="AU103" s="148"/>
      <c r="AV103" s="153">
        <f t="shared" si="30"/>
        <v>0</v>
      </c>
      <c r="AW103" s="145"/>
      <c r="AX103" s="145"/>
      <c r="AY103" s="145"/>
      <c r="AZ103" s="145"/>
      <c r="BA103" s="154">
        <f t="shared" si="35"/>
        <v>0</v>
      </c>
      <c r="BB103" s="148"/>
      <c r="BC103" s="148"/>
      <c r="BD103" s="148"/>
      <c r="BE103" s="148"/>
      <c r="BF103" s="154">
        <f t="shared" si="36"/>
        <v>0</v>
      </c>
      <c r="BG103" s="148"/>
      <c r="BH103" s="148"/>
      <c r="BI103" s="148"/>
      <c r="BJ103" s="148"/>
    </row>
    <row r="104" spans="1:62" hidden="1">
      <c r="A104" s="112" t="s">
        <v>415</v>
      </c>
      <c r="B104" s="15"/>
      <c r="C104" s="77"/>
      <c r="D104" s="77"/>
      <c r="E104" s="77"/>
      <c r="F104" s="951"/>
      <c r="G104" s="77"/>
      <c r="H104" s="77"/>
      <c r="I104" s="77"/>
      <c r="J104" s="77"/>
      <c r="K104" s="77"/>
      <c r="L104" s="77"/>
      <c r="M104" s="77"/>
      <c r="N104" s="77"/>
      <c r="O104" s="77"/>
      <c r="P104" s="77"/>
      <c r="Q104" s="77"/>
      <c r="R104" s="77"/>
      <c r="S104" s="77"/>
      <c r="T104" s="77"/>
      <c r="U104" s="77"/>
      <c r="V104" s="77"/>
      <c r="W104" s="77"/>
      <c r="X104" s="77"/>
      <c r="Y104" s="77"/>
      <c r="Z104" s="77"/>
      <c r="AA104" s="77"/>
      <c r="AB104" s="77"/>
      <c r="AC104" s="16"/>
      <c r="AD104" s="16"/>
      <c r="AE104" s="16"/>
      <c r="AF104" s="16"/>
      <c r="AG104" s="155">
        <f t="shared" si="34"/>
        <v>0</v>
      </c>
      <c r="AH104" s="155">
        <f t="shared" si="33"/>
        <v>0</v>
      </c>
      <c r="AI104" s="152"/>
      <c r="AJ104" s="152"/>
      <c r="AK104" s="152"/>
      <c r="AL104" s="152"/>
      <c r="AM104" s="152"/>
      <c r="AN104" s="152"/>
      <c r="AO104" s="152"/>
      <c r="AP104" s="158"/>
      <c r="AQ104" s="154">
        <f t="shared" si="18"/>
        <v>0</v>
      </c>
      <c r="AR104" s="151"/>
      <c r="AS104" s="151"/>
      <c r="AT104" s="151"/>
      <c r="AU104" s="151"/>
      <c r="AV104" s="153">
        <f t="shared" si="30"/>
        <v>0</v>
      </c>
      <c r="AW104" s="658"/>
      <c r="AX104" s="658"/>
      <c r="AY104" s="658"/>
      <c r="AZ104" s="658"/>
      <c r="BA104" s="154">
        <f t="shared" si="35"/>
        <v>0</v>
      </c>
      <c r="BB104" s="151"/>
      <c r="BC104" s="151"/>
      <c r="BD104" s="151"/>
      <c r="BE104" s="151"/>
      <c r="BF104" s="154">
        <f t="shared" si="36"/>
        <v>0</v>
      </c>
      <c r="BG104" s="151"/>
      <c r="BH104" s="151"/>
      <c r="BI104" s="151"/>
      <c r="BJ104" s="151"/>
    </row>
    <row r="105" spans="1:62" hidden="1">
      <c r="A105" s="113" t="s">
        <v>416</v>
      </c>
      <c r="B105" s="17"/>
      <c r="C105" s="58"/>
      <c r="D105" s="58"/>
      <c r="E105" s="58"/>
      <c r="F105" s="952"/>
      <c r="G105" s="58"/>
      <c r="H105" s="58"/>
      <c r="I105" s="58"/>
      <c r="J105" s="58"/>
      <c r="K105" s="58"/>
      <c r="L105" s="58"/>
      <c r="M105" s="58"/>
      <c r="N105" s="58"/>
      <c r="O105" s="58"/>
      <c r="P105" s="58"/>
      <c r="Q105" s="58"/>
      <c r="R105" s="58"/>
      <c r="S105" s="58"/>
      <c r="T105" s="58"/>
      <c r="U105" s="58"/>
      <c r="V105" s="58"/>
      <c r="W105" s="58"/>
      <c r="X105" s="58"/>
      <c r="Y105" s="58"/>
      <c r="Z105" s="58"/>
      <c r="AA105" s="58"/>
      <c r="AB105" s="58"/>
      <c r="AC105" s="18"/>
      <c r="AD105" s="18"/>
      <c r="AE105" s="18"/>
      <c r="AF105" s="18"/>
      <c r="AG105" s="155">
        <f t="shared" si="34"/>
        <v>0</v>
      </c>
      <c r="AH105" s="155">
        <f t="shared" si="33"/>
        <v>0</v>
      </c>
      <c r="AI105" s="155"/>
      <c r="AJ105" s="155"/>
      <c r="AK105" s="155"/>
      <c r="AL105" s="155"/>
      <c r="AM105" s="155"/>
      <c r="AN105" s="155"/>
      <c r="AO105" s="155"/>
      <c r="AP105" s="155"/>
      <c r="AQ105" s="154">
        <f t="shared" si="18"/>
        <v>0</v>
      </c>
      <c r="AR105" s="154"/>
      <c r="AS105" s="154"/>
      <c r="AT105" s="154"/>
      <c r="AU105" s="154"/>
      <c r="AV105" s="153">
        <f t="shared" si="30"/>
        <v>0</v>
      </c>
      <c r="AW105" s="153"/>
      <c r="AX105" s="153"/>
      <c r="AY105" s="153"/>
      <c r="AZ105" s="153"/>
      <c r="BA105" s="154">
        <f t="shared" si="35"/>
        <v>0</v>
      </c>
      <c r="BB105" s="154"/>
      <c r="BC105" s="154"/>
      <c r="BD105" s="154"/>
      <c r="BE105" s="154"/>
      <c r="BF105" s="154">
        <f t="shared" si="36"/>
        <v>0</v>
      </c>
      <c r="BG105" s="154"/>
      <c r="BH105" s="154"/>
      <c r="BI105" s="154"/>
      <c r="BJ105" s="154"/>
    </row>
    <row r="106" spans="1:62" hidden="1">
      <c r="A106" s="111" t="s">
        <v>416</v>
      </c>
      <c r="B106" s="14"/>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12"/>
      <c r="AD106" s="12"/>
      <c r="AE106" s="12"/>
      <c r="AF106" s="12"/>
      <c r="AG106" s="155">
        <f t="shared" si="34"/>
        <v>0</v>
      </c>
      <c r="AH106" s="155">
        <f t="shared" si="33"/>
        <v>0</v>
      </c>
      <c r="AI106" s="146"/>
      <c r="AJ106" s="146"/>
      <c r="AK106" s="146"/>
      <c r="AL106" s="146"/>
      <c r="AM106" s="146"/>
      <c r="AN106" s="146"/>
      <c r="AO106" s="146"/>
      <c r="AP106" s="155"/>
      <c r="AQ106" s="154">
        <f t="shared" si="18"/>
        <v>0</v>
      </c>
      <c r="AR106" s="148"/>
      <c r="AS106" s="148"/>
      <c r="AT106" s="148"/>
      <c r="AU106" s="148"/>
      <c r="AV106" s="153">
        <f t="shared" si="30"/>
        <v>0</v>
      </c>
      <c r="AW106" s="145"/>
      <c r="AX106" s="145"/>
      <c r="AY106" s="145"/>
      <c r="AZ106" s="145"/>
      <c r="BA106" s="154">
        <f t="shared" si="35"/>
        <v>0</v>
      </c>
      <c r="BB106" s="148"/>
      <c r="BC106" s="148"/>
      <c r="BD106" s="148"/>
      <c r="BE106" s="148"/>
      <c r="BF106" s="154">
        <f t="shared" si="36"/>
        <v>0</v>
      </c>
      <c r="BG106" s="148"/>
      <c r="BH106" s="148"/>
      <c r="BI106" s="148"/>
      <c r="BJ106" s="148"/>
    </row>
    <row r="107" spans="1:62" s="40" customFormat="1" ht="156">
      <c r="A107" s="116" t="s">
        <v>327</v>
      </c>
      <c r="B107" s="37">
        <v>6800</v>
      </c>
      <c r="C107" s="75" t="s">
        <v>234</v>
      </c>
      <c r="D107" s="75" t="s">
        <v>234</v>
      </c>
      <c r="E107" s="75" t="s">
        <v>234</v>
      </c>
      <c r="F107" s="75" t="s">
        <v>234</v>
      </c>
      <c r="G107" s="75" t="s">
        <v>234</v>
      </c>
      <c r="H107" s="75" t="s">
        <v>234</v>
      </c>
      <c r="I107" s="75" t="s">
        <v>234</v>
      </c>
      <c r="J107" s="75" t="s">
        <v>234</v>
      </c>
      <c r="K107" s="75" t="s">
        <v>234</v>
      </c>
      <c r="L107" s="75" t="s">
        <v>234</v>
      </c>
      <c r="M107" s="75" t="s">
        <v>234</v>
      </c>
      <c r="N107" s="75" t="s">
        <v>234</v>
      </c>
      <c r="O107" s="75" t="s">
        <v>234</v>
      </c>
      <c r="P107" s="75" t="s">
        <v>234</v>
      </c>
      <c r="Q107" s="76" t="s">
        <v>234</v>
      </c>
      <c r="R107" s="76" t="s">
        <v>234</v>
      </c>
      <c r="S107" s="76" t="s">
        <v>234</v>
      </c>
      <c r="T107" s="76" t="s">
        <v>234</v>
      </c>
      <c r="U107" s="76" t="s">
        <v>234</v>
      </c>
      <c r="V107" s="76" t="s">
        <v>234</v>
      </c>
      <c r="W107" s="76" t="s">
        <v>234</v>
      </c>
      <c r="X107" s="75" t="s">
        <v>234</v>
      </c>
      <c r="Y107" s="75" t="s">
        <v>234</v>
      </c>
      <c r="Z107" s="75" t="s">
        <v>234</v>
      </c>
      <c r="AA107" s="75" t="s">
        <v>234</v>
      </c>
      <c r="AB107" s="75" t="s">
        <v>234</v>
      </c>
      <c r="AC107" s="38" t="s">
        <v>234</v>
      </c>
      <c r="AD107" s="38" t="s">
        <v>234</v>
      </c>
      <c r="AE107" s="38"/>
      <c r="AF107" s="38"/>
      <c r="AG107" s="161">
        <f t="shared" si="34"/>
        <v>1517.6000000000001</v>
      </c>
      <c r="AH107" s="161">
        <f>AJ107+AL107+AN107+AP107</f>
        <v>1466.3000000000002</v>
      </c>
      <c r="AI107" s="150">
        <f>AI110+AI119+AI122+AI126</f>
        <v>0</v>
      </c>
      <c r="AJ107" s="150"/>
      <c r="AK107" s="150">
        <f>AK110+AK119+AK122+AK126</f>
        <v>0</v>
      </c>
      <c r="AL107" s="150"/>
      <c r="AM107" s="150">
        <f>AM110+AM119+AM122+AM126</f>
        <v>0</v>
      </c>
      <c r="AN107" s="150"/>
      <c r="AO107" s="150">
        <f>AO110+AO125+AO126</f>
        <v>1517.6000000000001</v>
      </c>
      <c r="AP107" s="150">
        <f>AP110+AP125+AP126</f>
        <v>1466.3000000000002</v>
      </c>
      <c r="AQ107" s="160">
        <f>AR107+AS107+AT107+AU107</f>
        <v>1597.8</v>
      </c>
      <c r="AR107" s="149">
        <f>AR110+AR119+AR122+AR126</f>
        <v>0</v>
      </c>
      <c r="AS107" s="149">
        <f>AS110+AS119+AS122+AS126</f>
        <v>0</v>
      </c>
      <c r="AT107" s="149">
        <f>AT110+AT119+AT122+AT126</f>
        <v>0</v>
      </c>
      <c r="AU107" s="149">
        <f>AU110+AU125+AU126</f>
        <v>1597.8</v>
      </c>
      <c r="AV107" s="162">
        <f t="shared" si="30"/>
        <v>1597.8</v>
      </c>
      <c r="AW107" s="657">
        <f>AW110+AW119+AW122+AW126</f>
        <v>0</v>
      </c>
      <c r="AX107" s="657">
        <f>AX110+AX119+AX122+AX126</f>
        <v>0</v>
      </c>
      <c r="AY107" s="657">
        <f>AY110+AY119+AY122+AY126</f>
        <v>0</v>
      </c>
      <c r="AZ107" s="657">
        <f>AZ110+AZ125+AZ126</f>
        <v>1597.8</v>
      </c>
      <c r="BA107" s="160">
        <f t="shared" si="35"/>
        <v>1577.8</v>
      </c>
      <c r="BB107" s="149">
        <f>BB110+BB119+BB122+BB126</f>
        <v>0</v>
      </c>
      <c r="BC107" s="149">
        <f>BC110+BC119+BC122+BC126</f>
        <v>0</v>
      </c>
      <c r="BD107" s="149">
        <f>BD110+BD119+BD122+BD126</f>
        <v>0</v>
      </c>
      <c r="BE107" s="149">
        <f>BE110+BE125+BE126</f>
        <v>1577.8</v>
      </c>
      <c r="BF107" s="160">
        <f t="shared" si="36"/>
        <v>1577.8</v>
      </c>
      <c r="BG107" s="149">
        <f>BG110+BG119+BG122+BG126</f>
        <v>0</v>
      </c>
      <c r="BH107" s="149">
        <f>BH110+BH119+BH122+BH126</f>
        <v>0</v>
      </c>
      <c r="BI107" s="149">
        <f>BI110+BI119+BI122+BI126</f>
        <v>0</v>
      </c>
      <c r="BJ107" s="149">
        <f>BJ110+BJ125+BJ126</f>
        <v>1577.8</v>
      </c>
    </row>
    <row r="108" spans="1:62">
      <c r="A108" s="118" t="s">
        <v>415</v>
      </c>
      <c r="B108" s="30"/>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16"/>
      <c r="AD108" s="16"/>
      <c r="AE108" s="16"/>
      <c r="AF108" s="16"/>
      <c r="AG108" s="155">
        <f t="shared" si="34"/>
        <v>0</v>
      </c>
      <c r="AH108" s="155">
        <f t="shared" si="33"/>
        <v>0</v>
      </c>
      <c r="AI108" s="152"/>
      <c r="AJ108" s="152"/>
      <c r="AK108" s="152"/>
      <c r="AL108" s="152"/>
      <c r="AM108" s="152"/>
      <c r="AN108" s="152"/>
      <c r="AO108" s="152"/>
      <c r="AP108" s="158"/>
      <c r="AQ108" s="154">
        <f t="shared" si="18"/>
        <v>0</v>
      </c>
      <c r="AR108" s="151"/>
      <c r="AS108" s="151"/>
      <c r="AT108" s="151"/>
      <c r="AU108" s="151"/>
      <c r="AV108" s="153">
        <f t="shared" si="30"/>
        <v>0</v>
      </c>
      <c r="AW108" s="658"/>
      <c r="AX108" s="658"/>
      <c r="AY108" s="658"/>
      <c r="AZ108" s="658"/>
      <c r="BA108" s="154">
        <f t="shared" si="35"/>
        <v>0</v>
      </c>
      <c r="BB108" s="151"/>
      <c r="BC108" s="151"/>
      <c r="BD108" s="151"/>
      <c r="BE108" s="151"/>
      <c r="BF108" s="154">
        <f t="shared" si="36"/>
        <v>0</v>
      </c>
      <c r="BG108" s="151"/>
      <c r="BH108" s="151"/>
      <c r="BI108" s="151"/>
      <c r="BJ108" s="151"/>
    </row>
    <row r="109" spans="1:62" hidden="1">
      <c r="A109" s="119"/>
      <c r="B109" s="31"/>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18"/>
      <c r="AD109" s="18"/>
      <c r="AE109" s="18"/>
      <c r="AF109" s="18"/>
      <c r="AG109" s="155">
        <f t="shared" si="34"/>
        <v>0</v>
      </c>
      <c r="AH109" s="155">
        <f t="shared" si="33"/>
        <v>0</v>
      </c>
      <c r="AI109" s="155"/>
      <c r="AJ109" s="155"/>
      <c r="AK109" s="155"/>
      <c r="AL109" s="155"/>
      <c r="AM109" s="155"/>
      <c r="AN109" s="155"/>
      <c r="AO109" s="155"/>
      <c r="AP109" s="155"/>
      <c r="AQ109" s="154">
        <f t="shared" si="18"/>
        <v>0</v>
      </c>
      <c r="AR109" s="154"/>
      <c r="AS109" s="154"/>
      <c r="AT109" s="154"/>
      <c r="AU109" s="154"/>
      <c r="AV109" s="153">
        <f t="shared" si="30"/>
        <v>0</v>
      </c>
      <c r="AW109" s="153"/>
      <c r="AX109" s="153"/>
      <c r="AY109" s="153"/>
      <c r="AZ109" s="153"/>
      <c r="BA109" s="154">
        <f t="shared" si="35"/>
        <v>0</v>
      </c>
      <c r="BB109" s="154"/>
      <c r="BC109" s="154"/>
      <c r="BD109" s="154"/>
      <c r="BE109" s="154"/>
      <c r="BF109" s="154">
        <f t="shared" si="36"/>
        <v>0</v>
      </c>
      <c r="BG109" s="154"/>
      <c r="BH109" s="154"/>
      <c r="BI109" s="154"/>
      <c r="BJ109" s="154"/>
    </row>
    <row r="110" spans="1:62" ht="26.25" customHeight="1">
      <c r="A110" s="120" t="s">
        <v>352</v>
      </c>
      <c r="B110" s="32"/>
      <c r="C110" s="909" t="s">
        <v>452</v>
      </c>
      <c r="D110" s="494" t="s">
        <v>346</v>
      </c>
      <c r="E110" s="909" t="s">
        <v>453</v>
      </c>
      <c r="F110" s="65"/>
      <c r="G110" s="65"/>
      <c r="H110" s="65"/>
      <c r="I110" s="65"/>
      <c r="J110" s="65"/>
      <c r="K110" s="65"/>
      <c r="L110" s="65"/>
      <c r="M110" s="931" t="s">
        <v>314</v>
      </c>
      <c r="N110" s="59" t="s">
        <v>284</v>
      </c>
      <c r="O110" s="66" t="s">
        <v>373</v>
      </c>
      <c r="P110" s="65">
        <v>38</v>
      </c>
      <c r="Q110" s="65"/>
      <c r="R110" s="65"/>
      <c r="S110" s="65"/>
      <c r="T110" s="65"/>
      <c r="U110" s="65"/>
      <c r="V110" s="65"/>
      <c r="W110" s="864" t="s">
        <v>357</v>
      </c>
      <c r="X110" s="137" t="s">
        <v>351</v>
      </c>
      <c r="Y110" s="78" t="s">
        <v>358</v>
      </c>
      <c r="Z110" s="921" t="s">
        <v>366</v>
      </c>
      <c r="AA110" s="492" t="s">
        <v>284</v>
      </c>
      <c r="AB110" s="492" t="s">
        <v>367</v>
      </c>
      <c r="AC110" s="12"/>
      <c r="AD110" s="12" t="s">
        <v>490</v>
      </c>
      <c r="AE110" s="12"/>
      <c r="AF110" s="12"/>
      <c r="AG110" s="148">
        <f>AG112+AG113+AG116+AG117+AG114</f>
        <v>1206.8000000000002</v>
      </c>
      <c r="AH110" s="155">
        <f t="shared" si="33"/>
        <v>1161.9000000000001</v>
      </c>
      <c r="AI110" s="148">
        <f t="shared" ref="AI110:AT110" si="37">AI112+AI113+AI116+AI117</f>
        <v>0</v>
      </c>
      <c r="AJ110" s="148"/>
      <c r="AK110" s="148">
        <f t="shared" si="37"/>
        <v>0</v>
      </c>
      <c r="AL110" s="148"/>
      <c r="AM110" s="148">
        <f t="shared" si="37"/>
        <v>0</v>
      </c>
      <c r="AN110" s="148"/>
      <c r="AO110" s="148">
        <f>AO112+AO113+AO116+AO117+AO114</f>
        <v>1206.8000000000002</v>
      </c>
      <c r="AP110" s="148">
        <f>AP112+AP113+AP116+AP117+AP114</f>
        <v>1161.9000000000001</v>
      </c>
      <c r="AQ110" s="148">
        <f>AQ112+AQ113+AQ116+AQ117+AQ114</f>
        <v>1250.0999999999999</v>
      </c>
      <c r="AR110" s="148">
        <f t="shared" si="37"/>
        <v>0</v>
      </c>
      <c r="AS110" s="148">
        <f t="shared" si="37"/>
        <v>0</v>
      </c>
      <c r="AT110" s="148">
        <f t="shared" si="37"/>
        <v>0</v>
      </c>
      <c r="AU110" s="148">
        <f>AU112+AU113+AU116+AU117+AU114</f>
        <v>1250.0999999999999</v>
      </c>
      <c r="AV110" s="148">
        <f t="shared" ref="AV110:BE110" si="38">AV112+AV113+AV116+AV117+AV114</f>
        <v>1250.0999999999999</v>
      </c>
      <c r="AW110" s="148">
        <f t="shared" si="38"/>
        <v>0</v>
      </c>
      <c r="AX110" s="148">
        <f t="shared" si="38"/>
        <v>0</v>
      </c>
      <c r="AY110" s="148">
        <f t="shared" si="38"/>
        <v>0</v>
      </c>
      <c r="AZ110" s="148">
        <f t="shared" si="38"/>
        <v>1250.0999999999999</v>
      </c>
      <c r="BA110" s="148">
        <f t="shared" si="38"/>
        <v>1230.0999999999999</v>
      </c>
      <c r="BB110" s="148">
        <f t="shared" si="38"/>
        <v>0</v>
      </c>
      <c r="BC110" s="148">
        <f t="shared" si="38"/>
        <v>0</v>
      </c>
      <c r="BD110" s="148">
        <f t="shared" si="38"/>
        <v>0</v>
      </c>
      <c r="BE110" s="148">
        <f t="shared" si="38"/>
        <v>1230.0999999999999</v>
      </c>
      <c r="BF110" s="148">
        <f>BF112+BF113+BF116+BF117+BF114</f>
        <v>1230.0999999999999</v>
      </c>
      <c r="BG110" s="148">
        <f>BG112+BG113+BG116+BG117+BG114</f>
        <v>0</v>
      </c>
      <c r="BH110" s="148">
        <f>BH112+BH113+BH116+BH117+BH114</f>
        <v>0</v>
      </c>
      <c r="BI110" s="148">
        <f>BI112+BI113+BI116+BI117+BI114</f>
        <v>0</v>
      </c>
      <c r="BJ110" s="148">
        <f>BJ112+BJ113+BJ116+BJ117+BJ114</f>
        <v>1230.0999999999999</v>
      </c>
    </row>
    <row r="111" spans="1:62" ht="18" customHeight="1">
      <c r="A111" s="120"/>
      <c r="B111" s="32"/>
      <c r="C111" s="909"/>
      <c r="D111" s="494"/>
      <c r="E111" s="909"/>
      <c r="F111" s="65"/>
      <c r="G111" s="65"/>
      <c r="H111" s="65"/>
      <c r="I111" s="65"/>
      <c r="J111" s="65"/>
      <c r="K111" s="65"/>
      <c r="L111" s="65"/>
      <c r="M111" s="932"/>
      <c r="N111" s="59"/>
      <c r="O111" s="66"/>
      <c r="P111" s="65"/>
      <c r="Q111" s="58"/>
      <c r="R111" s="58"/>
      <c r="S111" s="58"/>
      <c r="T111" s="58"/>
      <c r="U111" s="58"/>
      <c r="V111" s="58"/>
      <c r="W111" s="865"/>
      <c r="X111" s="138"/>
      <c r="Y111" s="78"/>
      <c r="Z111" s="922"/>
      <c r="AA111" s="605"/>
      <c r="AB111" s="605"/>
      <c r="AC111" s="12"/>
      <c r="AD111" s="12" t="s">
        <v>490</v>
      </c>
      <c r="AE111" s="12" t="s">
        <v>412</v>
      </c>
      <c r="AF111" s="12">
        <v>120</v>
      </c>
      <c r="AG111" s="154"/>
      <c r="AH111" s="155">
        <f t="shared" si="33"/>
        <v>0</v>
      </c>
      <c r="AI111" s="148"/>
      <c r="AJ111" s="148"/>
      <c r="AK111" s="148"/>
      <c r="AL111" s="148"/>
      <c r="AM111" s="148"/>
      <c r="AN111" s="148"/>
      <c r="AO111" s="148"/>
      <c r="AP111" s="154"/>
      <c r="AQ111" s="154"/>
      <c r="AR111" s="148"/>
      <c r="AS111" s="148"/>
      <c r="AT111" s="148"/>
      <c r="AU111" s="148"/>
      <c r="AV111" s="153"/>
      <c r="AW111" s="145"/>
      <c r="AX111" s="145"/>
      <c r="AY111" s="145"/>
      <c r="AZ111" s="145"/>
      <c r="BA111" s="154"/>
      <c r="BB111" s="148"/>
      <c r="BC111" s="148"/>
      <c r="BD111" s="148"/>
      <c r="BE111" s="148"/>
      <c r="BF111" s="154"/>
      <c r="BG111" s="148"/>
      <c r="BH111" s="148"/>
      <c r="BI111" s="148"/>
      <c r="BJ111" s="148"/>
    </row>
    <row r="112" spans="1:62" ht="67.5" customHeight="1">
      <c r="A112" s="120" t="s">
        <v>318</v>
      </c>
      <c r="B112" s="14">
        <v>6802</v>
      </c>
      <c r="C112" s="909"/>
      <c r="D112" s="494"/>
      <c r="E112" s="909"/>
      <c r="F112" s="65"/>
      <c r="G112" s="65"/>
      <c r="H112" s="65"/>
      <c r="I112" s="65"/>
      <c r="J112" s="65"/>
      <c r="K112" s="65"/>
      <c r="L112" s="65"/>
      <c r="M112" s="932"/>
      <c r="N112" s="59"/>
      <c r="O112" s="66"/>
      <c r="P112" s="65"/>
      <c r="Q112" s="58"/>
      <c r="R112" s="58"/>
      <c r="S112" s="58"/>
      <c r="T112" s="58"/>
      <c r="U112" s="58"/>
      <c r="V112" s="58"/>
      <c r="W112" s="866"/>
      <c r="X112" s="139"/>
      <c r="Y112" s="78"/>
      <c r="Z112" s="923"/>
      <c r="AA112" s="493"/>
      <c r="AB112" s="493"/>
      <c r="AC112" s="12"/>
      <c r="AD112" s="12" t="s">
        <v>490</v>
      </c>
      <c r="AE112" s="12" t="s">
        <v>268</v>
      </c>
      <c r="AF112" s="12">
        <v>121</v>
      </c>
      <c r="AG112" s="155">
        <f>AI112+AK112+AM112+AO112</f>
        <v>849.6</v>
      </c>
      <c r="AH112" s="155">
        <f t="shared" si="33"/>
        <v>820</v>
      </c>
      <c r="AI112" s="146"/>
      <c r="AJ112" s="146"/>
      <c r="AK112" s="146"/>
      <c r="AL112" s="146"/>
      <c r="AM112" s="146"/>
      <c r="AN112" s="146"/>
      <c r="AO112" s="146">
        <v>849.6</v>
      </c>
      <c r="AP112" s="155">
        <v>820</v>
      </c>
      <c r="AQ112" s="154">
        <f t="shared" si="18"/>
        <v>888.7</v>
      </c>
      <c r="AR112" s="148"/>
      <c r="AS112" s="148"/>
      <c r="AT112" s="148"/>
      <c r="AU112" s="148">
        <v>888.7</v>
      </c>
      <c r="AV112" s="153">
        <f t="shared" ref="AV112:AV120" si="39">AW112+AX112+AY112+AZ112</f>
        <v>888.7</v>
      </c>
      <c r="AW112" s="145"/>
      <c r="AX112" s="145"/>
      <c r="AY112" s="145"/>
      <c r="AZ112" s="145">
        <v>888.7</v>
      </c>
      <c r="BA112" s="154">
        <f>BB112+BC112+BD112+BE112</f>
        <v>888.7</v>
      </c>
      <c r="BB112" s="148"/>
      <c r="BC112" s="148"/>
      <c r="BD112" s="148"/>
      <c r="BE112" s="148">
        <v>888.7</v>
      </c>
      <c r="BF112" s="154">
        <f>BG112+BH112+BI112+BJ112</f>
        <v>888.7</v>
      </c>
      <c r="BG112" s="148"/>
      <c r="BH112" s="148"/>
      <c r="BI112" s="148"/>
      <c r="BJ112" s="148">
        <v>888.7</v>
      </c>
    </row>
    <row r="113" spans="1:62" ht="19.5" customHeight="1">
      <c r="A113" s="890" t="s">
        <v>317</v>
      </c>
      <c r="B113" s="891">
        <v>6801</v>
      </c>
      <c r="C113" s="909" t="s">
        <v>452</v>
      </c>
      <c r="D113" s="909" t="s">
        <v>346</v>
      </c>
      <c r="E113" s="909" t="s">
        <v>453</v>
      </c>
      <c r="F113" s="65"/>
      <c r="G113" s="65"/>
      <c r="H113" s="65"/>
      <c r="I113" s="65"/>
      <c r="J113" s="65"/>
      <c r="K113" s="65"/>
      <c r="L113" s="65"/>
      <c r="M113" s="932"/>
      <c r="N113" s="59"/>
      <c r="O113" s="66"/>
      <c r="P113" s="65"/>
      <c r="Q113" s="58"/>
      <c r="R113" s="58"/>
      <c r="S113" s="58"/>
      <c r="T113" s="58"/>
      <c r="U113" s="58"/>
      <c r="V113" s="58"/>
      <c r="W113" s="864" t="s">
        <v>357</v>
      </c>
      <c r="X113" s="864" t="s">
        <v>351</v>
      </c>
      <c r="Y113" s="864" t="s">
        <v>358</v>
      </c>
      <c r="Z113" s="921" t="s">
        <v>366</v>
      </c>
      <c r="AA113" s="921" t="s">
        <v>284</v>
      </c>
      <c r="AB113" s="921" t="s">
        <v>367</v>
      </c>
      <c r="AC113" s="12"/>
      <c r="AD113" s="12" t="s">
        <v>490</v>
      </c>
      <c r="AE113" s="12" t="s">
        <v>268</v>
      </c>
      <c r="AF113" s="12">
        <v>120</v>
      </c>
      <c r="AG113" s="155">
        <f>AI113+AK113+AM113+AO113</f>
        <v>256.60000000000002</v>
      </c>
      <c r="AH113" s="155">
        <f t="shared" si="33"/>
        <v>242.5</v>
      </c>
      <c r="AI113" s="146"/>
      <c r="AJ113" s="146"/>
      <c r="AK113" s="146"/>
      <c r="AL113" s="146"/>
      <c r="AM113" s="146"/>
      <c r="AN113" s="146"/>
      <c r="AO113" s="146">
        <v>256.60000000000002</v>
      </c>
      <c r="AP113" s="155">
        <v>242.5</v>
      </c>
      <c r="AQ113" s="154">
        <f t="shared" si="18"/>
        <v>268.39999999999998</v>
      </c>
      <c r="AR113" s="148"/>
      <c r="AS113" s="148"/>
      <c r="AT113" s="148"/>
      <c r="AU113" s="148">
        <v>268.39999999999998</v>
      </c>
      <c r="AV113" s="153">
        <f t="shared" si="39"/>
        <v>268.39999999999998</v>
      </c>
      <c r="AW113" s="145"/>
      <c r="AX113" s="145"/>
      <c r="AY113" s="145"/>
      <c r="AZ113" s="145">
        <v>268.39999999999998</v>
      </c>
      <c r="BA113" s="154">
        <f>BB113+BC113+BD113+BE113</f>
        <v>268.39999999999998</v>
      </c>
      <c r="BB113" s="148"/>
      <c r="BC113" s="148"/>
      <c r="BD113" s="148"/>
      <c r="BE113" s="148">
        <v>268.39999999999998</v>
      </c>
      <c r="BF113" s="154">
        <f>BG113+BH113+BI113+BJ113</f>
        <v>268.39999999999998</v>
      </c>
      <c r="BG113" s="148"/>
      <c r="BH113" s="148"/>
      <c r="BI113" s="148"/>
      <c r="BJ113" s="148">
        <v>268.39999999999998</v>
      </c>
    </row>
    <row r="114" spans="1:62" ht="19.5" customHeight="1">
      <c r="A114" s="888"/>
      <c r="B114" s="892"/>
      <c r="C114" s="909"/>
      <c r="D114" s="909"/>
      <c r="E114" s="909"/>
      <c r="F114" s="65"/>
      <c r="G114" s="65"/>
      <c r="H114" s="65"/>
      <c r="I114" s="65"/>
      <c r="J114" s="65"/>
      <c r="K114" s="65"/>
      <c r="L114" s="65"/>
      <c r="M114" s="932"/>
      <c r="N114" s="59"/>
      <c r="O114" s="66"/>
      <c r="P114" s="65"/>
      <c r="Q114" s="58"/>
      <c r="R114" s="58"/>
      <c r="S114" s="58"/>
      <c r="T114" s="58"/>
      <c r="U114" s="58"/>
      <c r="V114" s="58"/>
      <c r="W114" s="865"/>
      <c r="X114" s="865"/>
      <c r="Y114" s="865"/>
      <c r="Z114" s="922"/>
      <c r="AA114" s="922"/>
      <c r="AB114" s="922"/>
      <c r="AC114" s="12"/>
      <c r="AD114" s="12" t="s">
        <v>490</v>
      </c>
      <c r="AE114" s="12" t="s">
        <v>268</v>
      </c>
      <c r="AF114" s="12">
        <v>122</v>
      </c>
      <c r="AG114" s="155">
        <f>AI114+AK114+AM114+AO114</f>
        <v>54</v>
      </c>
      <c r="AH114" s="155">
        <f t="shared" si="33"/>
        <v>54</v>
      </c>
      <c r="AI114" s="146"/>
      <c r="AJ114" s="146"/>
      <c r="AK114" s="146"/>
      <c r="AL114" s="146"/>
      <c r="AM114" s="146"/>
      <c r="AN114" s="146"/>
      <c r="AO114" s="146">
        <v>54</v>
      </c>
      <c r="AP114" s="155">
        <v>54</v>
      </c>
      <c r="AQ114" s="154">
        <f t="shared" si="18"/>
        <v>54</v>
      </c>
      <c r="AR114" s="148"/>
      <c r="AS114" s="148"/>
      <c r="AT114" s="148"/>
      <c r="AU114" s="148">
        <v>54</v>
      </c>
      <c r="AV114" s="153">
        <f t="shared" si="39"/>
        <v>54</v>
      </c>
      <c r="AW114" s="145"/>
      <c r="AX114" s="145"/>
      <c r="AY114" s="145"/>
      <c r="AZ114" s="145">
        <v>54</v>
      </c>
      <c r="BA114" s="154">
        <f>BB114+BC114+BD114+BE114</f>
        <v>34</v>
      </c>
      <c r="BB114" s="148"/>
      <c r="BC114" s="148"/>
      <c r="BD114" s="148"/>
      <c r="BE114" s="148">
        <v>34</v>
      </c>
      <c r="BF114" s="154">
        <f>BG114+BH114+BI114+BJ114</f>
        <v>34</v>
      </c>
      <c r="BG114" s="148"/>
      <c r="BH114" s="148"/>
      <c r="BI114" s="148"/>
      <c r="BJ114" s="148">
        <v>34</v>
      </c>
    </row>
    <row r="115" spans="1:62" ht="18" customHeight="1">
      <c r="A115" s="888"/>
      <c r="B115" s="892"/>
      <c r="C115" s="909"/>
      <c r="D115" s="909"/>
      <c r="E115" s="909"/>
      <c r="F115" s="65"/>
      <c r="G115" s="65"/>
      <c r="H115" s="65"/>
      <c r="I115" s="65"/>
      <c r="J115" s="65"/>
      <c r="K115" s="65"/>
      <c r="L115" s="65"/>
      <c r="M115" s="932"/>
      <c r="N115" s="59"/>
      <c r="O115" s="66"/>
      <c r="P115" s="65"/>
      <c r="Q115" s="58"/>
      <c r="R115" s="58"/>
      <c r="S115" s="58"/>
      <c r="T115" s="58"/>
      <c r="U115" s="58"/>
      <c r="V115" s="58"/>
      <c r="W115" s="865"/>
      <c r="X115" s="865"/>
      <c r="Y115" s="865"/>
      <c r="Z115" s="922"/>
      <c r="AA115" s="922"/>
      <c r="AB115" s="922"/>
      <c r="AC115" s="12"/>
      <c r="AD115" s="12" t="s">
        <v>490</v>
      </c>
      <c r="AE115" s="12" t="s">
        <v>412</v>
      </c>
      <c r="AF115" s="12">
        <v>120</v>
      </c>
      <c r="AG115" s="155"/>
      <c r="AH115" s="155">
        <f t="shared" si="33"/>
        <v>0</v>
      </c>
      <c r="AI115" s="146"/>
      <c r="AJ115" s="146"/>
      <c r="AK115" s="146"/>
      <c r="AL115" s="146"/>
      <c r="AM115" s="146"/>
      <c r="AN115" s="146"/>
      <c r="AO115" s="146"/>
      <c r="AP115" s="155"/>
      <c r="AQ115" s="154"/>
      <c r="AR115" s="148"/>
      <c r="AS115" s="148"/>
      <c r="AT115" s="148"/>
      <c r="AU115" s="148"/>
      <c r="AV115" s="153"/>
      <c r="AW115" s="145"/>
      <c r="AX115" s="145"/>
      <c r="AY115" s="145"/>
      <c r="AZ115" s="145"/>
      <c r="BA115" s="154"/>
      <c r="BB115" s="148"/>
      <c r="BC115" s="148"/>
      <c r="BD115" s="148"/>
      <c r="BE115" s="148"/>
      <c r="BF115" s="154"/>
      <c r="BG115" s="148"/>
      <c r="BH115" s="148"/>
      <c r="BI115" s="148"/>
      <c r="BJ115" s="148"/>
    </row>
    <row r="116" spans="1:62" ht="18" customHeight="1">
      <c r="A116" s="888"/>
      <c r="B116" s="892"/>
      <c r="C116" s="909"/>
      <c r="D116" s="909"/>
      <c r="E116" s="909"/>
      <c r="F116" s="65"/>
      <c r="G116" s="65"/>
      <c r="H116" s="65"/>
      <c r="I116" s="65"/>
      <c r="J116" s="65"/>
      <c r="K116" s="65"/>
      <c r="L116" s="65"/>
      <c r="M116" s="932"/>
      <c r="N116" s="59"/>
      <c r="O116" s="66"/>
      <c r="P116" s="65"/>
      <c r="Q116" s="58"/>
      <c r="R116" s="58"/>
      <c r="S116" s="58"/>
      <c r="T116" s="58"/>
      <c r="U116" s="58"/>
      <c r="V116" s="58"/>
      <c r="W116" s="865"/>
      <c r="X116" s="865"/>
      <c r="Y116" s="865"/>
      <c r="Z116" s="922"/>
      <c r="AA116" s="922"/>
      <c r="AB116" s="922"/>
      <c r="AC116" s="12"/>
      <c r="AD116" s="12" t="s">
        <v>490</v>
      </c>
      <c r="AE116" s="12" t="s">
        <v>268</v>
      </c>
      <c r="AF116" s="12">
        <v>240</v>
      </c>
      <c r="AG116" s="155">
        <f>AI116+AK116+AM116+AO116</f>
        <v>38.200000000000003</v>
      </c>
      <c r="AH116" s="155">
        <f t="shared" si="33"/>
        <v>38.200000000000003</v>
      </c>
      <c r="AI116" s="146"/>
      <c r="AJ116" s="146"/>
      <c r="AK116" s="146"/>
      <c r="AL116" s="146"/>
      <c r="AM116" s="146"/>
      <c r="AN116" s="146"/>
      <c r="AO116" s="146">
        <v>38.200000000000003</v>
      </c>
      <c r="AP116" s="155">
        <v>38.200000000000003</v>
      </c>
      <c r="AQ116" s="154">
        <f t="shared" si="18"/>
        <v>25</v>
      </c>
      <c r="AR116" s="148"/>
      <c r="AS116" s="148"/>
      <c r="AT116" s="148"/>
      <c r="AU116" s="148">
        <v>25</v>
      </c>
      <c r="AV116" s="153">
        <f t="shared" si="39"/>
        <v>25</v>
      </c>
      <c r="AW116" s="145"/>
      <c r="AX116" s="145"/>
      <c r="AY116" s="145"/>
      <c r="AZ116" s="145">
        <v>25</v>
      </c>
      <c r="BA116" s="154">
        <f>BB116+BC116+BD116+BE116</f>
        <v>25</v>
      </c>
      <c r="BB116" s="148"/>
      <c r="BC116" s="148"/>
      <c r="BD116" s="148"/>
      <c r="BE116" s="148">
        <v>25</v>
      </c>
      <c r="BF116" s="154">
        <f>BG116+BH116+BI116+BJ116</f>
        <v>25</v>
      </c>
      <c r="BG116" s="148"/>
      <c r="BH116" s="148"/>
      <c r="BI116" s="148"/>
      <c r="BJ116" s="148">
        <v>25</v>
      </c>
    </row>
    <row r="117" spans="1:62">
      <c r="A117" s="888"/>
      <c r="B117" s="892"/>
      <c r="C117" s="909"/>
      <c r="D117" s="909"/>
      <c r="E117" s="909"/>
      <c r="F117" s="65"/>
      <c r="G117" s="65"/>
      <c r="H117" s="65"/>
      <c r="I117" s="65"/>
      <c r="J117" s="65"/>
      <c r="K117" s="65"/>
      <c r="L117" s="65"/>
      <c r="M117" s="932"/>
      <c r="N117" s="59"/>
      <c r="O117" s="66"/>
      <c r="P117" s="65"/>
      <c r="Q117" s="58"/>
      <c r="R117" s="58"/>
      <c r="S117" s="58"/>
      <c r="T117" s="58"/>
      <c r="U117" s="58"/>
      <c r="V117" s="58"/>
      <c r="W117" s="865"/>
      <c r="X117" s="865"/>
      <c r="Y117" s="865"/>
      <c r="Z117" s="922"/>
      <c r="AA117" s="922"/>
      <c r="AB117" s="922"/>
      <c r="AC117" s="12"/>
      <c r="AD117" s="12" t="s">
        <v>490</v>
      </c>
      <c r="AE117" s="12" t="s">
        <v>268</v>
      </c>
      <c r="AF117" s="12" t="s">
        <v>269</v>
      </c>
      <c r="AG117" s="155">
        <f>AI117+AK117+AM117+AO117</f>
        <v>8.4</v>
      </c>
      <c r="AH117" s="155">
        <f t="shared" si="33"/>
        <v>7.2</v>
      </c>
      <c r="AI117" s="146"/>
      <c r="AJ117" s="146"/>
      <c r="AK117" s="146"/>
      <c r="AL117" s="146"/>
      <c r="AM117" s="146"/>
      <c r="AN117" s="146"/>
      <c r="AO117" s="146">
        <v>8.4</v>
      </c>
      <c r="AP117" s="155">
        <v>7.2</v>
      </c>
      <c r="AQ117" s="154">
        <f t="shared" si="18"/>
        <v>14</v>
      </c>
      <c r="AR117" s="148"/>
      <c r="AS117" s="148"/>
      <c r="AT117" s="148"/>
      <c r="AU117" s="148">
        <v>14</v>
      </c>
      <c r="AV117" s="153">
        <f t="shared" si="39"/>
        <v>14</v>
      </c>
      <c r="AW117" s="145"/>
      <c r="AX117" s="145"/>
      <c r="AY117" s="145"/>
      <c r="AZ117" s="145">
        <v>14</v>
      </c>
      <c r="BA117" s="154">
        <f>BB117+BC117+BD117+BE117</f>
        <v>14</v>
      </c>
      <c r="BB117" s="148"/>
      <c r="BC117" s="148"/>
      <c r="BD117" s="148"/>
      <c r="BE117" s="148">
        <v>14</v>
      </c>
      <c r="BF117" s="154">
        <f>BG117+BH117+BI117+BJ117</f>
        <v>14</v>
      </c>
      <c r="BG117" s="148"/>
      <c r="BH117" s="148"/>
      <c r="BI117" s="148"/>
      <c r="BJ117" s="148">
        <v>14</v>
      </c>
    </row>
    <row r="118" spans="1:62" ht="16.5" customHeight="1">
      <c r="A118" s="889"/>
      <c r="B118" s="893"/>
      <c r="C118" s="909"/>
      <c r="D118" s="909"/>
      <c r="E118" s="909"/>
      <c r="F118" s="65"/>
      <c r="G118" s="65"/>
      <c r="H118" s="65"/>
      <c r="I118" s="65"/>
      <c r="J118" s="65"/>
      <c r="K118" s="65"/>
      <c r="L118" s="65"/>
      <c r="M118" s="932"/>
      <c r="N118" s="59"/>
      <c r="O118" s="66"/>
      <c r="P118" s="65"/>
      <c r="Q118" s="58"/>
      <c r="R118" s="58"/>
      <c r="S118" s="58"/>
      <c r="T118" s="58"/>
      <c r="U118" s="58"/>
      <c r="V118" s="58"/>
      <c r="W118" s="866"/>
      <c r="X118" s="866"/>
      <c r="Y118" s="866"/>
      <c r="Z118" s="923"/>
      <c r="AA118" s="923"/>
      <c r="AB118" s="923"/>
      <c r="AC118" s="12"/>
      <c r="AD118" s="12"/>
      <c r="AE118" s="12"/>
      <c r="AF118" s="12"/>
      <c r="AG118" s="155">
        <f>AI118+AK118+AM118+AO118</f>
        <v>1206.8000000000002</v>
      </c>
      <c r="AH118" s="155">
        <f t="shared" si="33"/>
        <v>1161.9000000000001</v>
      </c>
      <c r="AI118" s="146"/>
      <c r="AJ118" s="146"/>
      <c r="AK118" s="146"/>
      <c r="AL118" s="146"/>
      <c r="AM118" s="146"/>
      <c r="AN118" s="146"/>
      <c r="AO118" s="146">
        <f>SUM(AO112:AO117)</f>
        <v>1206.8000000000002</v>
      </c>
      <c r="AP118" s="146">
        <f>SUM(AP112:AP117)</f>
        <v>1161.9000000000001</v>
      </c>
      <c r="AQ118" s="154">
        <f t="shared" si="18"/>
        <v>1250.0999999999999</v>
      </c>
      <c r="AR118" s="148"/>
      <c r="AS118" s="148"/>
      <c r="AT118" s="148"/>
      <c r="AU118" s="148">
        <f>SUM(AU112:AU117)</f>
        <v>1250.0999999999999</v>
      </c>
      <c r="AV118" s="153">
        <f t="shared" si="39"/>
        <v>1250.0999999999999</v>
      </c>
      <c r="AW118" s="145"/>
      <c r="AX118" s="145"/>
      <c r="AY118" s="145"/>
      <c r="AZ118" s="145">
        <f>SUM(AZ112:AZ117)</f>
        <v>1250.0999999999999</v>
      </c>
      <c r="BA118" s="154">
        <f>BB118+BC118+BD118+BE118</f>
        <v>1230.0999999999999</v>
      </c>
      <c r="BB118" s="148"/>
      <c r="BC118" s="148"/>
      <c r="BD118" s="148"/>
      <c r="BE118" s="148">
        <f>SUM(BE112:BE117)</f>
        <v>1230.0999999999999</v>
      </c>
      <c r="BF118" s="154">
        <f>BG118+BH118+BI118+BJ118</f>
        <v>1230.0999999999999</v>
      </c>
      <c r="BG118" s="148"/>
      <c r="BH118" s="148"/>
      <c r="BI118" s="148"/>
      <c r="BJ118" s="148">
        <f>SUM(BJ112:BJ117)</f>
        <v>1230.0999999999999</v>
      </c>
    </row>
    <row r="119" spans="1:62" ht="57.75" customHeight="1">
      <c r="A119" s="890" t="s">
        <v>503</v>
      </c>
      <c r="B119" s="891">
        <v>6808</v>
      </c>
      <c r="C119" s="909" t="s">
        <v>452</v>
      </c>
      <c r="D119" s="909" t="s">
        <v>346</v>
      </c>
      <c r="E119" s="909" t="s">
        <v>453</v>
      </c>
      <c r="F119" s="65"/>
      <c r="G119" s="65"/>
      <c r="H119" s="65"/>
      <c r="I119" s="65"/>
      <c r="J119" s="65"/>
      <c r="K119" s="65"/>
      <c r="L119" s="65"/>
      <c r="M119" s="932"/>
      <c r="N119" s="65"/>
      <c r="O119" s="65"/>
      <c r="P119" s="65">
        <v>38</v>
      </c>
      <c r="Q119" s="58"/>
      <c r="R119" s="58"/>
      <c r="S119" s="58"/>
      <c r="T119" s="58"/>
      <c r="U119" s="58"/>
      <c r="V119" s="58"/>
      <c r="W119" s="864" t="s">
        <v>357</v>
      </c>
      <c r="X119" s="864" t="s">
        <v>351</v>
      </c>
      <c r="Y119" s="864" t="s">
        <v>358</v>
      </c>
      <c r="Z119" s="921" t="s">
        <v>366</v>
      </c>
      <c r="AA119" s="921" t="s">
        <v>284</v>
      </c>
      <c r="AB119" s="921" t="s">
        <v>367</v>
      </c>
      <c r="AC119" s="12"/>
      <c r="AD119" s="12" t="s">
        <v>491</v>
      </c>
      <c r="AE119" s="12" t="s">
        <v>271</v>
      </c>
      <c r="AF119" s="12">
        <v>120</v>
      </c>
      <c r="AG119" s="155">
        <f>AI119+AK119+AM119+AO119</f>
        <v>236.4</v>
      </c>
      <c r="AH119" s="155">
        <f t="shared" si="33"/>
        <v>230.8</v>
      </c>
      <c r="AI119" s="146"/>
      <c r="AJ119" s="146"/>
      <c r="AK119" s="146"/>
      <c r="AL119" s="146"/>
      <c r="AM119" s="146"/>
      <c r="AN119" s="146"/>
      <c r="AO119" s="146">
        <v>236.4</v>
      </c>
      <c r="AP119" s="155">
        <v>230.8</v>
      </c>
      <c r="AQ119" s="154">
        <f t="shared" si="18"/>
        <v>264.7</v>
      </c>
      <c r="AR119" s="148"/>
      <c r="AS119" s="148"/>
      <c r="AT119" s="148"/>
      <c r="AU119" s="148">
        <v>264.7</v>
      </c>
      <c r="AV119" s="153">
        <f t="shared" si="39"/>
        <v>264.7</v>
      </c>
      <c r="AW119" s="145"/>
      <c r="AX119" s="145"/>
      <c r="AY119" s="145"/>
      <c r="AZ119" s="145">
        <v>264.7</v>
      </c>
      <c r="BA119" s="154">
        <f>BB119+BC119+BD119+BE119</f>
        <v>264.7</v>
      </c>
      <c r="BB119" s="148"/>
      <c r="BC119" s="148"/>
      <c r="BD119" s="148"/>
      <c r="BE119" s="148">
        <v>264.7</v>
      </c>
      <c r="BF119" s="154">
        <f>BG119+BH119+BI119+BJ119</f>
        <v>264.7</v>
      </c>
      <c r="BG119" s="148"/>
      <c r="BH119" s="148"/>
      <c r="BI119" s="148"/>
      <c r="BJ119" s="148">
        <v>264.7</v>
      </c>
    </row>
    <row r="120" spans="1:62">
      <c r="A120" s="888"/>
      <c r="B120" s="892"/>
      <c r="C120" s="909"/>
      <c r="D120" s="909"/>
      <c r="E120" s="909"/>
      <c r="F120" s="65"/>
      <c r="G120" s="65"/>
      <c r="H120" s="65"/>
      <c r="I120" s="65"/>
      <c r="J120" s="65"/>
      <c r="K120" s="65"/>
      <c r="L120" s="65"/>
      <c r="M120" s="932"/>
      <c r="N120" s="65"/>
      <c r="O120" s="65"/>
      <c r="P120" s="65"/>
      <c r="Q120" s="58"/>
      <c r="R120" s="58"/>
      <c r="S120" s="58"/>
      <c r="T120" s="58"/>
      <c r="U120" s="58"/>
      <c r="V120" s="58"/>
      <c r="W120" s="865"/>
      <c r="X120" s="865"/>
      <c r="Y120" s="865"/>
      <c r="Z120" s="922"/>
      <c r="AA120" s="922"/>
      <c r="AB120" s="922"/>
      <c r="AC120" s="12"/>
      <c r="AD120" s="12" t="s">
        <v>491</v>
      </c>
      <c r="AE120" s="12" t="s">
        <v>271</v>
      </c>
      <c r="AF120" s="12">
        <v>129</v>
      </c>
      <c r="AG120" s="155">
        <f>AI120+AK120+AM120+AO120</f>
        <v>71.400000000000006</v>
      </c>
      <c r="AH120" s="155">
        <f t="shared" si="33"/>
        <v>70.599999999999994</v>
      </c>
      <c r="AI120" s="146"/>
      <c r="AJ120" s="146"/>
      <c r="AK120" s="146"/>
      <c r="AL120" s="146"/>
      <c r="AM120" s="146"/>
      <c r="AN120" s="146"/>
      <c r="AO120" s="146">
        <v>71.400000000000006</v>
      </c>
      <c r="AP120" s="155">
        <v>70.599999999999994</v>
      </c>
      <c r="AQ120" s="154">
        <f t="shared" si="18"/>
        <v>79.900000000000006</v>
      </c>
      <c r="AR120" s="148"/>
      <c r="AS120" s="148"/>
      <c r="AT120" s="148"/>
      <c r="AU120" s="148">
        <v>79.900000000000006</v>
      </c>
      <c r="AV120" s="153">
        <f t="shared" si="39"/>
        <v>79.900000000000006</v>
      </c>
      <c r="AW120" s="145"/>
      <c r="AX120" s="145"/>
      <c r="AY120" s="145"/>
      <c r="AZ120" s="145">
        <v>79.900000000000006</v>
      </c>
      <c r="BA120" s="154">
        <f>BB120+BC120+BD120+BE120</f>
        <v>79.900000000000006</v>
      </c>
      <c r="BB120" s="148"/>
      <c r="BC120" s="148"/>
      <c r="BD120" s="148"/>
      <c r="BE120" s="148">
        <v>79.900000000000006</v>
      </c>
      <c r="BF120" s="154">
        <f>BG120+BH120+BI120+BJ120</f>
        <v>79.900000000000006</v>
      </c>
      <c r="BG120" s="148"/>
      <c r="BH120" s="148"/>
      <c r="BI120" s="148"/>
      <c r="BJ120" s="148">
        <v>79.900000000000006</v>
      </c>
    </row>
    <row r="121" spans="1:62">
      <c r="A121" s="888"/>
      <c r="B121" s="892"/>
      <c r="C121" s="909"/>
      <c r="D121" s="909"/>
      <c r="E121" s="909"/>
      <c r="F121" s="65"/>
      <c r="G121" s="65"/>
      <c r="H121" s="65"/>
      <c r="I121" s="65"/>
      <c r="J121" s="65"/>
      <c r="K121" s="65"/>
      <c r="L121" s="65"/>
      <c r="M121" s="932"/>
      <c r="N121" s="65"/>
      <c r="O121" s="65"/>
      <c r="P121" s="65"/>
      <c r="Q121" s="58"/>
      <c r="R121" s="58"/>
      <c r="S121" s="58"/>
      <c r="T121" s="58"/>
      <c r="U121" s="58"/>
      <c r="V121" s="58"/>
      <c r="W121" s="865"/>
      <c r="X121" s="865"/>
      <c r="Y121" s="865"/>
      <c r="Z121" s="922"/>
      <c r="AA121" s="922"/>
      <c r="AB121" s="922"/>
      <c r="AC121" s="12"/>
      <c r="AD121" s="12" t="s">
        <v>491</v>
      </c>
      <c r="AE121" s="12" t="s">
        <v>271</v>
      </c>
      <c r="AF121" s="12">
        <v>244</v>
      </c>
      <c r="AG121" s="155"/>
      <c r="AH121" s="155">
        <f t="shared" si="33"/>
        <v>0</v>
      </c>
      <c r="AI121" s="146"/>
      <c r="AJ121" s="146"/>
      <c r="AK121" s="146"/>
      <c r="AL121" s="146"/>
      <c r="AM121" s="146"/>
      <c r="AN121" s="146"/>
      <c r="AO121" s="146"/>
      <c r="AP121" s="155"/>
      <c r="AQ121" s="154">
        <f t="shared" si="18"/>
        <v>0</v>
      </c>
      <c r="AR121" s="148"/>
      <c r="AS121" s="148"/>
      <c r="AT121" s="148"/>
      <c r="AU121" s="148">
        <v>0</v>
      </c>
      <c r="AV121" s="153"/>
      <c r="AW121" s="145"/>
      <c r="AX121" s="145"/>
      <c r="AY121" s="145"/>
      <c r="AZ121" s="145"/>
      <c r="BA121" s="154"/>
      <c r="BB121" s="148"/>
      <c r="BC121" s="148"/>
      <c r="BD121" s="148"/>
      <c r="BE121" s="148"/>
      <c r="BF121" s="154"/>
      <c r="BG121" s="148"/>
      <c r="BH121" s="148"/>
      <c r="BI121" s="148"/>
      <c r="BJ121" s="148"/>
    </row>
    <row r="122" spans="1:62">
      <c r="A122" s="888"/>
      <c r="B122" s="892"/>
      <c r="C122" s="909"/>
      <c r="D122" s="909"/>
      <c r="E122" s="909"/>
      <c r="F122" s="65"/>
      <c r="G122" s="65"/>
      <c r="H122" s="65"/>
      <c r="I122" s="65"/>
      <c r="J122" s="65"/>
      <c r="K122" s="65"/>
      <c r="L122" s="65"/>
      <c r="M122" s="932"/>
      <c r="N122" s="65"/>
      <c r="O122" s="65"/>
      <c r="P122" s="65">
        <v>38</v>
      </c>
      <c r="Q122" s="58"/>
      <c r="R122" s="58"/>
      <c r="S122" s="58"/>
      <c r="T122" s="58"/>
      <c r="U122" s="58"/>
      <c r="V122" s="58"/>
      <c r="W122" s="865"/>
      <c r="X122" s="865"/>
      <c r="Y122" s="865"/>
      <c r="Z122" s="922"/>
      <c r="AA122" s="922"/>
      <c r="AB122" s="922"/>
      <c r="AC122" s="12"/>
      <c r="AD122" s="12" t="s">
        <v>491</v>
      </c>
      <c r="AE122" s="12" t="s">
        <v>270</v>
      </c>
      <c r="AF122" s="12" t="s">
        <v>246</v>
      </c>
      <c r="AG122" s="155">
        <f>AI122+AK122+AM122+AO122</f>
        <v>0</v>
      </c>
      <c r="AH122" s="155">
        <f t="shared" si="33"/>
        <v>0</v>
      </c>
      <c r="AI122" s="146"/>
      <c r="AJ122" s="146"/>
      <c r="AK122" s="146"/>
      <c r="AL122" s="146"/>
      <c r="AM122" s="146"/>
      <c r="AN122" s="146"/>
      <c r="AO122" s="146"/>
      <c r="AP122" s="155"/>
      <c r="AQ122" s="154">
        <f t="shared" si="18"/>
        <v>0</v>
      </c>
      <c r="AR122" s="148"/>
      <c r="AS122" s="148"/>
      <c r="AT122" s="148"/>
      <c r="AU122" s="148">
        <v>0</v>
      </c>
      <c r="AV122" s="153">
        <f>AW122+AX122+AY122+AZ122</f>
        <v>0</v>
      </c>
      <c r="AW122" s="145"/>
      <c r="AX122" s="145"/>
      <c r="AY122" s="145"/>
      <c r="AZ122" s="145"/>
      <c r="BA122" s="154">
        <f>BB122+BC122+BD122+BE122</f>
        <v>0</v>
      </c>
      <c r="BB122" s="148"/>
      <c r="BC122" s="148"/>
      <c r="BD122" s="148"/>
      <c r="BE122" s="148"/>
      <c r="BF122" s="154">
        <f>BG122+BH122+BI122+BJ122</f>
        <v>0</v>
      </c>
      <c r="BG122" s="148"/>
      <c r="BH122" s="148"/>
      <c r="BI122" s="148"/>
      <c r="BJ122" s="148"/>
    </row>
    <row r="123" spans="1:62">
      <c r="A123" s="888"/>
      <c r="B123" s="892"/>
      <c r="C123" s="909"/>
      <c r="D123" s="909"/>
      <c r="E123" s="909"/>
      <c r="F123" s="65"/>
      <c r="G123" s="65"/>
      <c r="H123" s="65"/>
      <c r="I123" s="65"/>
      <c r="J123" s="65"/>
      <c r="K123" s="65"/>
      <c r="L123" s="65"/>
      <c r="M123" s="932"/>
      <c r="N123" s="65"/>
      <c r="O123" s="65"/>
      <c r="P123" s="65"/>
      <c r="Q123" s="58"/>
      <c r="R123" s="58"/>
      <c r="S123" s="58"/>
      <c r="T123" s="58"/>
      <c r="U123" s="58"/>
      <c r="V123" s="58"/>
      <c r="W123" s="865"/>
      <c r="X123" s="865"/>
      <c r="Y123" s="865"/>
      <c r="Z123" s="922"/>
      <c r="AA123" s="922"/>
      <c r="AB123" s="922"/>
      <c r="AC123" s="12"/>
      <c r="AD123" s="12" t="s">
        <v>491</v>
      </c>
      <c r="AE123" s="12" t="s">
        <v>270</v>
      </c>
      <c r="AF123" s="12">
        <v>830</v>
      </c>
      <c r="AG123" s="155"/>
      <c r="AH123" s="155">
        <f t="shared" si="33"/>
        <v>0</v>
      </c>
      <c r="AI123" s="146"/>
      <c r="AJ123" s="146"/>
      <c r="AK123" s="146"/>
      <c r="AL123" s="146"/>
      <c r="AM123" s="146"/>
      <c r="AN123" s="146"/>
      <c r="AO123" s="146"/>
      <c r="AP123" s="155"/>
      <c r="AQ123" s="154"/>
      <c r="AR123" s="148"/>
      <c r="AS123" s="148"/>
      <c r="AT123" s="148"/>
      <c r="AU123" s="148"/>
      <c r="AV123" s="153"/>
      <c r="AW123" s="145"/>
      <c r="AX123" s="145"/>
      <c r="AY123" s="145"/>
      <c r="AZ123" s="145"/>
      <c r="BA123" s="154"/>
      <c r="BB123" s="148"/>
      <c r="BC123" s="148"/>
      <c r="BD123" s="148"/>
      <c r="BE123" s="148"/>
      <c r="BF123" s="154"/>
      <c r="BG123" s="148"/>
      <c r="BH123" s="148"/>
      <c r="BI123" s="148"/>
      <c r="BJ123" s="148"/>
    </row>
    <row r="124" spans="1:62">
      <c r="A124" s="888"/>
      <c r="B124" s="892"/>
      <c r="C124" s="909"/>
      <c r="D124" s="909"/>
      <c r="E124" s="909"/>
      <c r="F124" s="65"/>
      <c r="G124" s="65"/>
      <c r="H124" s="65"/>
      <c r="I124" s="65"/>
      <c r="J124" s="65"/>
      <c r="K124" s="65"/>
      <c r="L124" s="65"/>
      <c r="M124" s="932"/>
      <c r="N124" s="65"/>
      <c r="O124" s="65"/>
      <c r="P124" s="65"/>
      <c r="Q124" s="58"/>
      <c r="R124" s="58"/>
      <c r="S124" s="58"/>
      <c r="T124" s="58"/>
      <c r="U124" s="58"/>
      <c r="V124" s="58"/>
      <c r="W124" s="865"/>
      <c r="X124" s="865"/>
      <c r="Y124" s="865"/>
      <c r="Z124" s="922"/>
      <c r="AA124" s="922"/>
      <c r="AB124" s="922"/>
      <c r="AC124" s="12"/>
      <c r="AD124" s="12" t="s">
        <v>491</v>
      </c>
      <c r="AE124" s="12" t="s">
        <v>270</v>
      </c>
      <c r="AF124" s="12">
        <v>850</v>
      </c>
      <c r="AG124" s="155">
        <f>AI124+AK124+AM124+AO124</f>
        <v>3</v>
      </c>
      <c r="AH124" s="155">
        <f t="shared" si="33"/>
        <v>3</v>
      </c>
      <c r="AI124" s="146"/>
      <c r="AJ124" s="146"/>
      <c r="AK124" s="146"/>
      <c r="AL124" s="146"/>
      <c r="AM124" s="146"/>
      <c r="AN124" s="146"/>
      <c r="AO124" s="146">
        <v>3</v>
      </c>
      <c r="AP124" s="155">
        <v>3</v>
      </c>
      <c r="AQ124" s="154">
        <f t="shared" si="18"/>
        <v>3.1</v>
      </c>
      <c r="AR124" s="148"/>
      <c r="AS124" s="148"/>
      <c r="AT124" s="148"/>
      <c r="AU124" s="148">
        <v>3.1</v>
      </c>
      <c r="AV124" s="153">
        <f>AW124+AX124+AY124+AZ124</f>
        <v>3.1</v>
      </c>
      <c r="AW124" s="145"/>
      <c r="AX124" s="145"/>
      <c r="AY124" s="145"/>
      <c r="AZ124" s="145">
        <v>3.1</v>
      </c>
      <c r="BA124" s="154">
        <f>BB124+BC124+BD124+BE124</f>
        <v>3.1</v>
      </c>
      <c r="BB124" s="148"/>
      <c r="BC124" s="148"/>
      <c r="BD124" s="148"/>
      <c r="BE124" s="148">
        <v>3.1</v>
      </c>
      <c r="BF124" s="154">
        <f>BG124+BH124+BI124+BJ124</f>
        <v>3.1</v>
      </c>
      <c r="BG124" s="148"/>
      <c r="BH124" s="148"/>
      <c r="BI124" s="148"/>
      <c r="BJ124" s="148">
        <v>3.1</v>
      </c>
    </row>
    <row r="125" spans="1:62" ht="12" customHeight="1">
      <c r="A125" s="889"/>
      <c r="B125" s="893"/>
      <c r="C125" s="909"/>
      <c r="D125" s="909"/>
      <c r="E125" s="909"/>
      <c r="F125" s="65"/>
      <c r="G125" s="65"/>
      <c r="H125" s="65"/>
      <c r="I125" s="65"/>
      <c r="J125" s="65"/>
      <c r="K125" s="65"/>
      <c r="L125" s="65"/>
      <c r="M125" s="933"/>
      <c r="N125" s="65"/>
      <c r="O125" s="65"/>
      <c r="P125" s="65"/>
      <c r="Q125" s="58"/>
      <c r="R125" s="58"/>
      <c r="S125" s="58"/>
      <c r="T125" s="58"/>
      <c r="U125" s="58"/>
      <c r="V125" s="58"/>
      <c r="W125" s="1021"/>
      <c r="X125" s="1021"/>
      <c r="Y125" s="1021"/>
      <c r="Z125" s="923"/>
      <c r="AA125" s="923"/>
      <c r="AB125" s="923"/>
      <c r="AC125" s="12"/>
      <c r="AD125" s="12"/>
      <c r="AE125" s="12"/>
      <c r="AF125" s="12"/>
      <c r="AG125" s="148">
        <f t="shared" ref="AG125:AT125" si="40">AG119+AG120+AG122+AG124</f>
        <v>310.8</v>
      </c>
      <c r="AH125" s="155">
        <f t="shared" si="33"/>
        <v>304.39999999999998</v>
      </c>
      <c r="AI125" s="148">
        <f t="shared" si="40"/>
        <v>0</v>
      </c>
      <c r="AJ125" s="148"/>
      <c r="AK125" s="148">
        <f t="shared" si="40"/>
        <v>0</v>
      </c>
      <c r="AL125" s="148"/>
      <c r="AM125" s="148">
        <f t="shared" si="40"/>
        <v>0</v>
      </c>
      <c r="AN125" s="148"/>
      <c r="AO125" s="148">
        <f t="shared" si="40"/>
        <v>310.8</v>
      </c>
      <c r="AP125" s="148">
        <f t="shared" si="40"/>
        <v>304.39999999999998</v>
      </c>
      <c r="AQ125" s="148">
        <f>AQ119+AQ120+AQ122+AQ124+AQ121</f>
        <v>347.70000000000005</v>
      </c>
      <c r="AR125" s="148">
        <f t="shared" si="40"/>
        <v>0</v>
      </c>
      <c r="AS125" s="148">
        <f t="shared" si="40"/>
        <v>0</v>
      </c>
      <c r="AT125" s="148">
        <f t="shared" si="40"/>
        <v>0</v>
      </c>
      <c r="AU125" s="148">
        <f>AU119+AU120+AU122+AU124+AU121</f>
        <v>347.70000000000005</v>
      </c>
      <c r="AV125" s="145">
        <f t="shared" ref="AV125:BE125" si="41">AV119+AV120+AV122+AV124</f>
        <v>347.70000000000005</v>
      </c>
      <c r="AW125" s="145">
        <f t="shared" si="41"/>
        <v>0</v>
      </c>
      <c r="AX125" s="145">
        <f t="shared" si="41"/>
        <v>0</v>
      </c>
      <c r="AY125" s="145">
        <f t="shared" si="41"/>
        <v>0</v>
      </c>
      <c r="AZ125" s="145">
        <f t="shared" si="41"/>
        <v>347.70000000000005</v>
      </c>
      <c r="BA125" s="148">
        <f t="shared" si="41"/>
        <v>347.70000000000005</v>
      </c>
      <c r="BB125" s="148">
        <f t="shared" si="41"/>
        <v>0</v>
      </c>
      <c r="BC125" s="148">
        <f t="shared" si="41"/>
        <v>0</v>
      </c>
      <c r="BD125" s="148">
        <f t="shared" si="41"/>
        <v>0</v>
      </c>
      <c r="BE125" s="148">
        <f t="shared" si="41"/>
        <v>347.70000000000005</v>
      </c>
      <c r="BF125" s="148">
        <f>BF119+BF120+BF122+BF124</f>
        <v>347.70000000000005</v>
      </c>
      <c r="BG125" s="148">
        <f>BG119+BG120+BG122+BG124</f>
        <v>0</v>
      </c>
      <c r="BH125" s="148">
        <f>BH119+BH120+BH122+BH124</f>
        <v>0</v>
      </c>
      <c r="BI125" s="148">
        <f>BI119+BI120+BI122+BI124</f>
        <v>0</v>
      </c>
      <c r="BJ125" s="148">
        <f>BJ119+BJ120+BJ122+BJ124</f>
        <v>347.70000000000005</v>
      </c>
    </row>
    <row r="126" spans="1:62" ht="117" customHeight="1">
      <c r="A126" s="111" t="s">
        <v>443</v>
      </c>
      <c r="B126" s="14">
        <v>6813</v>
      </c>
      <c r="C126" s="61" t="s">
        <v>452</v>
      </c>
      <c r="D126" s="61" t="s">
        <v>243</v>
      </c>
      <c r="E126" s="61" t="s">
        <v>453</v>
      </c>
      <c r="F126" s="65"/>
      <c r="G126" s="65"/>
      <c r="H126" s="65"/>
      <c r="I126" s="65"/>
      <c r="J126" s="65"/>
      <c r="K126" s="65"/>
      <c r="L126" s="65"/>
      <c r="M126" s="73" t="s">
        <v>314</v>
      </c>
      <c r="N126" s="59" t="s">
        <v>284</v>
      </c>
      <c r="O126" s="66" t="s">
        <v>373</v>
      </c>
      <c r="P126" s="65">
        <v>38</v>
      </c>
      <c r="Q126" s="58"/>
      <c r="R126" s="58"/>
      <c r="S126" s="58"/>
      <c r="T126" s="58"/>
      <c r="U126" s="58"/>
      <c r="V126" s="58"/>
      <c r="W126" s="57" t="s">
        <v>357</v>
      </c>
      <c r="X126" s="57" t="s">
        <v>244</v>
      </c>
      <c r="Y126" s="57" t="s">
        <v>358</v>
      </c>
      <c r="Z126" s="72" t="s">
        <v>366</v>
      </c>
      <c r="AA126" s="72" t="s">
        <v>284</v>
      </c>
      <c r="AB126" s="72" t="s">
        <v>367</v>
      </c>
      <c r="AC126" s="12"/>
      <c r="AD126" s="12" t="s">
        <v>410</v>
      </c>
      <c r="AE126" s="12" t="s">
        <v>310</v>
      </c>
      <c r="AF126" s="12" t="s">
        <v>246</v>
      </c>
      <c r="AG126" s="155">
        <f>AI126+AK126+AM126+AO126</f>
        <v>0</v>
      </c>
      <c r="AH126" s="155">
        <f t="shared" si="33"/>
        <v>0</v>
      </c>
      <c r="AI126" s="146"/>
      <c r="AJ126" s="146"/>
      <c r="AK126" s="146"/>
      <c r="AL126" s="146"/>
      <c r="AM126" s="146"/>
      <c r="AN126" s="146"/>
      <c r="AO126" s="146"/>
      <c r="AP126" s="155"/>
      <c r="AQ126" s="154">
        <f t="shared" si="18"/>
        <v>0</v>
      </c>
      <c r="AR126" s="148"/>
      <c r="AS126" s="148"/>
      <c r="AT126" s="148"/>
      <c r="AU126" s="148"/>
      <c r="AV126" s="153">
        <f t="shared" ref="AV126:AV159" si="42">AW126+AX126+AY126+AZ126</f>
        <v>0</v>
      </c>
      <c r="AW126" s="145"/>
      <c r="AX126" s="145"/>
      <c r="AY126" s="145"/>
      <c r="AZ126" s="145"/>
      <c r="BA126" s="154">
        <f t="shared" ref="BA126:BA159" si="43">BB126+BC126+BD126+BE126</f>
        <v>0</v>
      </c>
      <c r="BB126" s="148"/>
      <c r="BC126" s="148"/>
      <c r="BD126" s="148"/>
      <c r="BE126" s="148"/>
      <c r="BF126" s="154">
        <f t="shared" ref="BF126:BF159" si="44">BG126+BH126+BI126+BJ126</f>
        <v>0</v>
      </c>
      <c r="BG126" s="148"/>
      <c r="BH126" s="148"/>
      <c r="BI126" s="148"/>
      <c r="BJ126" s="148"/>
    </row>
    <row r="127" spans="1:62" ht="95.25" hidden="1" customHeight="1">
      <c r="A127" s="111" t="s">
        <v>473</v>
      </c>
      <c r="B127" s="10">
        <v>6900</v>
      </c>
      <c r="C127" s="94" t="s">
        <v>234</v>
      </c>
      <c r="D127" s="92" t="s">
        <v>234</v>
      </c>
      <c r="E127" s="92" t="s">
        <v>234</v>
      </c>
      <c r="F127" s="92" t="s">
        <v>234</v>
      </c>
      <c r="G127" s="92" t="s">
        <v>234</v>
      </c>
      <c r="H127" s="92" t="s">
        <v>234</v>
      </c>
      <c r="I127" s="92" t="s">
        <v>234</v>
      </c>
      <c r="J127" s="92" t="s">
        <v>234</v>
      </c>
      <c r="K127" s="92" t="s">
        <v>234</v>
      </c>
      <c r="L127" s="92" t="s">
        <v>234</v>
      </c>
      <c r="M127" s="92" t="s">
        <v>234</v>
      </c>
      <c r="N127" s="92" t="s">
        <v>234</v>
      </c>
      <c r="O127" s="92" t="s">
        <v>234</v>
      </c>
      <c r="P127" s="92" t="s">
        <v>234</v>
      </c>
      <c r="Q127" s="93" t="s">
        <v>234</v>
      </c>
      <c r="R127" s="93" t="s">
        <v>234</v>
      </c>
      <c r="S127" s="93" t="s">
        <v>234</v>
      </c>
      <c r="T127" s="93" t="s">
        <v>234</v>
      </c>
      <c r="U127" s="93" t="s">
        <v>234</v>
      </c>
      <c r="V127" s="93" t="s">
        <v>234</v>
      </c>
      <c r="W127" s="93" t="s">
        <v>234</v>
      </c>
      <c r="X127" s="92" t="s">
        <v>234</v>
      </c>
      <c r="Y127" s="92" t="s">
        <v>234</v>
      </c>
      <c r="Z127" s="92" t="s">
        <v>234</v>
      </c>
      <c r="AA127" s="92" t="s">
        <v>234</v>
      </c>
      <c r="AB127" s="92" t="s">
        <v>234</v>
      </c>
      <c r="AC127" s="8" t="s">
        <v>234</v>
      </c>
      <c r="AD127" s="8" t="s">
        <v>234</v>
      </c>
      <c r="AE127" s="8"/>
      <c r="AF127" s="8"/>
      <c r="AG127" s="155">
        <f>AI127+AK127+AM127+AO127</f>
        <v>0</v>
      </c>
      <c r="AH127" s="155">
        <f t="shared" si="33"/>
        <v>0</v>
      </c>
      <c r="AI127" s="146"/>
      <c r="AJ127" s="146"/>
      <c r="AK127" s="146"/>
      <c r="AL127" s="146"/>
      <c r="AM127" s="146"/>
      <c r="AN127" s="146"/>
      <c r="AO127" s="146"/>
      <c r="AP127" s="155"/>
      <c r="AQ127" s="154">
        <f t="shared" si="18"/>
        <v>0</v>
      </c>
      <c r="AR127" s="148"/>
      <c r="AS127" s="148"/>
      <c r="AT127" s="148"/>
      <c r="AU127" s="148"/>
      <c r="AV127" s="153">
        <f t="shared" si="42"/>
        <v>0</v>
      </c>
      <c r="AW127" s="145"/>
      <c r="AX127" s="145"/>
      <c r="AY127" s="145"/>
      <c r="AZ127" s="145"/>
      <c r="BA127" s="154">
        <f t="shared" si="43"/>
        <v>0</v>
      </c>
      <c r="BB127" s="148"/>
      <c r="BC127" s="148"/>
      <c r="BD127" s="148"/>
      <c r="BE127" s="148"/>
      <c r="BF127" s="154">
        <f t="shared" si="44"/>
        <v>0</v>
      </c>
      <c r="BG127" s="148"/>
      <c r="BH127" s="148"/>
      <c r="BI127" s="148"/>
      <c r="BJ127" s="148"/>
    </row>
    <row r="128" spans="1:62" ht="59.25" hidden="1" customHeight="1">
      <c r="A128" s="111" t="s">
        <v>474</v>
      </c>
      <c r="B128" s="14">
        <v>6901</v>
      </c>
      <c r="C128" s="94" t="s">
        <v>234</v>
      </c>
      <c r="D128" s="92" t="s">
        <v>234</v>
      </c>
      <c r="E128" s="92" t="s">
        <v>234</v>
      </c>
      <c r="F128" s="92" t="s">
        <v>234</v>
      </c>
      <c r="G128" s="92" t="s">
        <v>234</v>
      </c>
      <c r="H128" s="92" t="s">
        <v>234</v>
      </c>
      <c r="I128" s="92" t="s">
        <v>234</v>
      </c>
      <c r="J128" s="92" t="s">
        <v>234</v>
      </c>
      <c r="K128" s="92" t="s">
        <v>234</v>
      </c>
      <c r="L128" s="92" t="s">
        <v>234</v>
      </c>
      <c r="M128" s="92" t="s">
        <v>234</v>
      </c>
      <c r="N128" s="92" t="s">
        <v>234</v>
      </c>
      <c r="O128" s="92" t="s">
        <v>234</v>
      </c>
      <c r="P128" s="92" t="s">
        <v>234</v>
      </c>
      <c r="Q128" s="93" t="s">
        <v>234</v>
      </c>
      <c r="R128" s="93" t="s">
        <v>234</v>
      </c>
      <c r="S128" s="93" t="s">
        <v>234</v>
      </c>
      <c r="T128" s="93" t="s">
        <v>234</v>
      </c>
      <c r="U128" s="93" t="s">
        <v>234</v>
      </c>
      <c r="V128" s="93" t="s">
        <v>234</v>
      </c>
      <c r="W128" s="93" t="s">
        <v>234</v>
      </c>
      <c r="X128" s="92" t="s">
        <v>234</v>
      </c>
      <c r="Y128" s="92" t="s">
        <v>234</v>
      </c>
      <c r="Z128" s="92" t="s">
        <v>234</v>
      </c>
      <c r="AA128" s="92" t="s">
        <v>234</v>
      </c>
      <c r="AB128" s="92" t="s">
        <v>234</v>
      </c>
      <c r="AC128" s="8" t="s">
        <v>234</v>
      </c>
      <c r="AD128" s="8" t="s">
        <v>234</v>
      </c>
      <c r="AE128" s="8"/>
      <c r="AF128" s="8"/>
      <c r="AG128" s="155">
        <f t="shared" ref="AG128:AG167" si="45">AI128+AK128+AM128+AO128</f>
        <v>0</v>
      </c>
      <c r="AH128" s="155">
        <f t="shared" si="33"/>
        <v>0</v>
      </c>
      <c r="AI128" s="146"/>
      <c r="AJ128" s="146"/>
      <c r="AK128" s="146"/>
      <c r="AL128" s="146"/>
      <c r="AM128" s="146"/>
      <c r="AN128" s="146"/>
      <c r="AO128" s="146"/>
      <c r="AP128" s="155"/>
      <c r="AQ128" s="154">
        <f t="shared" ref="AQ128:AQ167" si="46">AR128+AS128+AT128+AU128</f>
        <v>0</v>
      </c>
      <c r="AR128" s="148"/>
      <c r="AS128" s="148"/>
      <c r="AT128" s="148"/>
      <c r="AU128" s="148"/>
      <c r="AV128" s="153">
        <f t="shared" si="42"/>
        <v>0</v>
      </c>
      <c r="AW128" s="145"/>
      <c r="AX128" s="145"/>
      <c r="AY128" s="145"/>
      <c r="AZ128" s="145"/>
      <c r="BA128" s="154">
        <f t="shared" si="43"/>
        <v>0</v>
      </c>
      <c r="BB128" s="148"/>
      <c r="BC128" s="148"/>
      <c r="BD128" s="148"/>
      <c r="BE128" s="148"/>
      <c r="BF128" s="154">
        <f t="shared" si="44"/>
        <v>0</v>
      </c>
      <c r="BG128" s="148"/>
      <c r="BH128" s="148"/>
      <c r="BI128" s="148"/>
      <c r="BJ128" s="148"/>
    </row>
    <row r="129" spans="1:62" hidden="1">
      <c r="A129" s="112" t="s">
        <v>415</v>
      </c>
      <c r="B129" s="15"/>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16"/>
      <c r="AD129" s="16"/>
      <c r="AE129" s="16"/>
      <c r="AF129" s="16"/>
      <c r="AG129" s="155">
        <f t="shared" si="45"/>
        <v>0</v>
      </c>
      <c r="AH129" s="155">
        <f t="shared" si="33"/>
        <v>0</v>
      </c>
      <c r="AI129" s="152"/>
      <c r="AJ129" s="152"/>
      <c r="AK129" s="152"/>
      <c r="AL129" s="152"/>
      <c r="AM129" s="152"/>
      <c r="AN129" s="152"/>
      <c r="AO129" s="152"/>
      <c r="AP129" s="158"/>
      <c r="AQ129" s="154">
        <f t="shared" si="46"/>
        <v>0</v>
      </c>
      <c r="AR129" s="151"/>
      <c r="AS129" s="151"/>
      <c r="AT129" s="151"/>
      <c r="AU129" s="151"/>
      <c r="AV129" s="153">
        <f t="shared" si="42"/>
        <v>0</v>
      </c>
      <c r="AW129" s="658"/>
      <c r="AX129" s="658"/>
      <c r="AY129" s="658"/>
      <c r="AZ129" s="658"/>
      <c r="BA129" s="154">
        <f t="shared" si="43"/>
        <v>0</v>
      </c>
      <c r="BB129" s="151"/>
      <c r="BC129" s="151"/>
      <c r="BD129" s="151"/>
      <c r="BE129" s="151"/>
      <c r="BF129" s="154">
        <f t="shared" si="44"/>
        <v>0</v>
      </c>
      <c r="BG129" s="151"/>
      <c r="BH129" s="151"/>
      <c r="BI129" s="151"/>
      <c r="BJ129" s="151"/>
    </row>
    <row r="130" spans="1:62" ht="0.75" hidden="1" customHeight="1">
      <c r="A130" s="113" t="s">
        <v>416</v>
      </c>
      <c r="B130" s="17"/>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18"/>
      <c r="AD130" s="18"/>
      <c r="AE130" s="18"/>
      <c r="AF130" s="18"/>
      <c r="AG130" s="155">
        <f t="shared" si="45"/>
        <v>0</v>
      </c>
      <c r="AH130" s="155">
        <f t="shared" si="33"/>
        <v>0</v>
      </c>
      <c r="AI130" s="155"/>
      <c r="AJ130" s="155"/>
      <c r="AK130" s="155"/>
      <c r="AL130" s="155"/>
      <c r="AM130" s="155"/>
      <c r="AN130" s="155"/>
      <c r="AO130" s="155"/>
      <c r="AP130" s="155"/>
      <c r="AQ130" s="154">
        <f t="shared" si="46"/>
        <v>0</v>
      </c>
      <c r="AR130" s="154"/>
      <c r="AS130" s="154"/>
      <c r="AT130" s="154"/>
      <c r="AU130" s="154"/>
      <c r="AV130" s="153">
        <f t="shared" si="42"/>
        <v>0</v>
      </c>
      <c r="AW130" s="153"/>
      <c r="AX130" s="153"/>
      <c r="AY130" s="153"/>
      <c r="AZ130" s="153"/>
      <c r="BA130" s="154">
        <f t="shared" si="43"/>
        <v>0</v>
      </c>
      <c r="BB130" s="154"/>
      <c r="BC130" s="154"/>
      <c r="BD130" s="154"/>
      <c r="BE130" s="154"/>
      <c r="BF130" s="154">
        <f t="shared" si="44"/>
        <v>0</v>
      </c>
      <c r="BG130" s="154"/>
      <c r="BH130" s="154"/>
      <c r="BI130" s="154"/>
      <c r="BJ130" s="154"/>
    </row>
    <row r="131" spans="1:62" hidden="1">
      <c r="A131" s="122" t="s">
        <v>444</v>
      </c>
      <c r="B131" s="14">
        <v>6908</v>
      </c>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12"/>
      <c r="AD131" s="12" t="s">
        <v>285</v>
      </c>
      <c r="AE131" s="12"/>
      <c r="AF131" s="12"/>
      <c r="AG131" s="155">
        <f t="shared" si="45"/>
        <v>0</v>
      </c>
      <c r="AH131" s="155">
        <f t="shared" si="33"/>
        <v>0</v>
      </c>
      <c r="AI131" s="146"/>
      <c r="AJ131" s="146"/>
      <c r="AK131" s="146"/>
      <c r="AL131" s="146"/>
      <c r="AM131" s="146"/>
      <c r="AN131" s="146"/>
      <c r="AO131" s="146"/>
      <c r="AP131" s="155"/>
      <c r="AQ131" s="154">
        <f t="shared" si="46"/>
        <v>0</v>
      </c>
      <c r="AR131" s="148"/>
      <c r="AS131" s="148"/>
      <c r="AT131" s="148"/>
      <c r="AU131" s="148"/>
      <c r="AV131" s="153">
        <f t="shared" si="42"/>
        <v>0</v>
      </c>
      <c r="AW131" s="145"/>
      <c r="AX131" s="145"/>
      <c r="AY131" s="145"/>
      <c r="AZ131" s="145"/>
      <c r="BA131" s="154">
        <f t="shared" si="43"/>
        <v>0</v>
      </c>
      <c r="BB131" s="148"/>
      <c r="BC131" s="148"/>
      <c r="BD131" s="148"/>
      <c r="BE131" s="148"/>
      <c r="BF131" s="154">
        <f t="shared" si="44"/>
        <v>0</v>
      </c>
      <c r="BG131" s="148"/>
      <c r="BH131" s="148"/>
      <c r="BI131" s="148"/>
      <c r="BJ131" s="148"/>
    </row>
    <row r="132" spans="1:62" ht="102.75" customHeight="1">
      <c r="A132" s="111" t="s">
        <v>197</v>
      </c>
      <c r="B132" s="14">
        <v>7000</v>
      </c>
      <c r="C132" s="94" t="s">
        <v>234</v>
      </c>
      <c r="D132" s="92" t="s">
        <v>234</v>
      </c>
      <c r="E132" s="92" t="s">
        <v>234</v>
      </c>
      <c r="F132" s="92" t="s">
        <v>234</v>
      </c>
      <c r="G132" s="92" t="s">
        <v>234</v>
      </c>
      <c r="H132" s="92" t="s">
        <v>234</v>
      </c>
      <c r="I132" s="92" t="s">
        <v>234</v>
      </c>
      <c r="J132" s="92" t="s">
        <v>234</v>
      </c>
      <c r="K132" s="92" t="s">
        <v>234</v>
      </c>
      <c r="L132" s="92" t="s">
        <v>234</v>
      </c>
      <c r="M132" s="92" t="s">
        <v>234</v>
      </c>
      <c r="N132" s="92" t="s">
        <v>234</v>
      </c>
      <c r="O132" s="92" t="s">
        <v>234</v>
      </c>
      <c r="P132" s="92" t="s">
        <v>234</v>
      </c>
      <c r="Q132" s="93" t="s">
        <v>234</v>
      </c>
      <c r="R132" s="93" t="s">
        <v>234</v>
      </c>
      <c r="S132" s="93" t="s">
        <v>234</v>
      </c>
      <c r="T132" s="93" t="s">
        <v>234</v>
      </c>
      <c r="U132" s="93" t="s">
        <v>234</v>
      </c>
      <c r="V132" s="93" t="s">
        <v>234</v>
      </c>
      <c r="W132" s="93" t="s">
        <v>234</v>
      </c>
      <c r="X132" s="92" t="s">
        <v>234</v>
      </c>
      <c r="Y132" s="92" t="s">
        <v>234</v>
      </c>
      <c r="Z132" s="92" t="s">
        <v>234</v>
      </c>
      <c r="AA132" s="92" t="s">
        <v>234</v>
      </c>
      <c r="AB132" s="92" t="s">
        <v>234</v>
      </c>
      <c r="AC132" s="8" t="s">
        <v>234</v>
      </c>
      <c r="AD132" s="8" t="s">
        <v>234</v>
      </c>
      <c r="AE132" s="8"/>
      <c r="AF132" s="8"/>
      <c r="AG132" s="155">
        <f t="shared" si="45"/>
        <v>0</v>
      </c>
      <c r="AH132" s="155">
        <f t="shared" si="33"/>
        <v>0</v>
      </c>
      <c r="AI132" s="146"/>
      <c r="AJ132" s="146"/>
      <c r="AK132" s="146"/>
      <c r="AL132" s="146"/>
      <c r="AM132" s="146"/>
      <c r="AN132" s="146"/>
      <c r="AO132" s="146"/>
      <c r="AP132" s="155"/>
      <c r="AQ132" s="154">
        <f t="shared" si="46"/>
        <v>0</v>
      </c>
      <c r="AR132" s="148"/>
      <c r="AS132" s="148"/>
      <c r="AT132" s="148"/>
      <c r="AU132" s="148"/>
      <c r="AV132" s="153">
        <f t="shared" si="42"/>
        <v>0</v>
      </c>
      <c r="AW132" s="145"/>
      <c r="AX132" s="145"/>
      <c r="AY132" s="145"/>
      <c r="AZ132" s="145"/>
      <c r="BA132" s="154">
        <f t="shared" si="43"/>
        <v>0</v>
      </c>
      <c r="BB132" s="148"/>
      <c r="BC132" s="148"/>
      <c r="BD132" s="148"/>
      <c r="BE132" s="148"/>
      <c r="BF132" s="154">
        <f t="shared" si="44"/>
        <v>0</v>
      </c>
      <c r="BG132" s="148"/>
      <c r="BH132" s="148"/>
      <c r="BI132" s="148"/>
      <c r="BJ132" s="148"/>
    </row>
    <row r="133" spans="1:62" hidden="1">
      <c r="A133" s="112" t="s">
        <v>415</v>
      </c>
      <c r="B133" s="15"/>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16"/>
      <c r="AD133" s="16"/>
      <c r="AE133" s="16"/>
      <c r="AF133" s="16"/>
      <c r="AG133" s="155">
        <f t="shared" si="45"/>
        <v>0</v>
      </c>
      <c r="AH133" s="155">
        <f t="shared" si="33"/>
        <v>0</v>
      </c>
      <c r="AI133" s="152"/>
      <c r="AJ133" s="152"/>
      <c r="AK133" s="152"/>
      <c r="AL133" s="152"/>
      <c r="AM133" s="152"/>
      <c r="AN133" s="152"/>
      <c r="AO133" s="152"/>
      <c r="AP133" s="158"/>
      <c r="AQ133" s="154">
        <f t="shared" si="46"/>
        <v>0</v>
      </c>
      <c r="AR133" s="151"/>
      <c r="AS133" s="151"/>
      <c r="AT133" s="151"/>
      <c r="AU133" s="151"/>
      <c r="AV133" s="153">
        <f t="shared" si="42"/>
        <v>0</v>
      </c>
      <c r="AW133" s="658"/>
      <c r="AX133" s="658"/>
      <c r="AY133" s="658"/>
      <c r="AZ133" s="658"/>
      <c r="BA133" s="154">
        <f t="shared" si="43"/>
        <v>0</v>
      </c>
      <c r="BB133" s="151"/>
      <c r="BC133" s="151"/>
      <c r="BD133" s="151"/>
      <c r="BE133" s="151"/>
      <c r="BF133" s="154">
        <f t="shared" si="44"/>
        <v>0</v>
      </c>
      <c r="BG133" s="151"/>
      <c r="BH133" s="151"/>
      <c r="BI133" s="151"/>
      <c r="BJ133" s="151"/>
    </row>
    <row r="134" spans="1:62" ht="13.5" hidden="1" customHeight="1">
      <c r="A134" s="113" t="s">
        <v>416</v>
      </c>
      <c r="B134" s="17"/>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18"/>
      <c r="AD134" s="18"/>
      <c r="AE134" s="18"/>
      <c r="AF134" s="18"/>
      <c r="AG134" s="155">
        <f t="shared" si="45"/>
        <v>0</v>
      </c>
      <c r="AH134" s="155">
        <f t="shared" si="33"/>
        <v>0</v>
      </c>
      <c r="AI134" s="155"/>
      <c r="AJ134" s="155"/>
      <c r="AK134" s="155"/>
      <c r="AL134" s="155"/>
      <c r="AM134" s="155"/>
      <c r="AN134" s="155"/>
      <c r="AO134" s="155"/>
      <c r="AP134" s="155"/>
      <c r="AQ134" s="154">
        <f t="shared" si="46"/>
        <v>0</v>
      </c>
      <c r="AR134" s="154"/>
      <c r="AS134" s="154"/>
      <c r="AT134" s="154"/>
      <c r="AU134" s="154"/>
      <c r="AV134" s="153">
        <f t="shared" si="42"/>
        <v>0</v>
      </c>
      <c r="AW134" s="153"/>
      <c r="AX134" s="153"/>
      <c r="AY134" s="153"/>
      <c r="AZ134" s="153"/>
      <c r="BA134" s="154">
        <f t="shared" si="43"/>
        <v>0</v>
      </c>
      <c r="BB134" s="154"/>
      <c r="BC134" s="154"/>
      <c r="BD134" s="154"/>
      <c r="BE134" s="154"/>
      <c r="BF134" s="154">
        <f t="shared" si="44"/>
        <v>0</v>
      </c>
      <c r="BG134" s="154"/>
      <c r="BH134" s="154"/>
      <c r="BI134" s="154"/>
      <c r="BJ134" s="154"/>
    </row>
    <row r="135" spans="1:62" ht="15" hidden="1" customHeight="1">
      <c r="A135" s="111" t="s">
        <v>416</v>
      </c>
      <c r="B135" s="14"/>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12"/>
      <c r="AD135" s="12"/>
      <c r="AE135" s="12"/>
      <c r="AF135" s="12"/>
      <c r="AG135" s="155">
        <f t="shared" si="45"/>
        <v>0</v>
      </c>
      <c r="AH135" s="155">
        <f t="shared" si="33"/>
        <v>0</v>
      </c>
      <c r="AI135" s="146"/>
      <c r="AJ135" s="146"/>
      <c r="AK135" s="146"/>
      <c r="AL135" s="146"/>
      <c r="AM135" s="146"/>
      <c r="AN135" s="146"/>
      <c r="AO135" s="146"/>
      <c r="AP135" s="155"/>
      <c r="AQ135" s="154">
        <f t="shared" si="46"/>
        <v>0</v>
      </c>
      <c r="AR135" s="148"/>
      <c r="AS135" s="148"/>
      <c r="AT135" s="148"/>
      <c r="AU135" s="148"/>
      <c r="AV135" s="153">
        <f t="shared" si="42"/>
        <v>0</v>
      </c>
      <c r="AW135" s="145"/>
      <c r="AX135" s="145"/>
      <c r="AY135" s="145"/>
      <c r="AZ135" s="145"/>
      <c r="BA135" s="154">
        <f t="shared" si="43"/>
        <v>0</v>
      </c>
      <c r="BB135" s="148"/>
      <c r="BC135" s="148"/>
      <c r="BD135" s="148"/>
      <c r="BE135" s="148"/>
      <c r="BF135" s="154">
        <f t="shared" si="44"/>
        <v>0</v>
      </c>
      <c r="BG135" s="148"/>
      <c r="BH135" s="148"/>
      <c r="BI135" s="148"/>
      <c r="BJ135" s="148"/>
    </row>
    <row r="136" spans="1:62" ht="9" hidden="1" customHeight="1">
      <c r="A136" s="123" t="s">
        <v>359</v>
      </c>
      <c r="B136" s="14">
        <v>7100</v>
      </c>
      <c r="C136" s="65"/>
      <c r="D136" s="65"/>
      <c r="E136" s="65"/>
      <c r="F136" s="65"/>
      <c r="G136" s="65"/>
      <c r="H136" s="65"/>
      <c r="I136" s="65"/>
      <c r="J136" s="65"/>
      <c r="K136" s="65"/>
      <c r="L136" s="65"/>
      <c r="M136" s="65"/>
      <c r="N136" s="65"/>
      <c r="O136" s="65"/>
      <c r="P136" s="65"/>
      <c r="Q136" s="58"/>
      <c r="R136" s="58"/>
      <c r="S136" s="58"/>
      <c r="T136" s="58"/>
      <c r="U136" s="58"/>
      <c r="V136" s="58"/>
      <c r="W136" s="58"/>
      <c r="X136" s="65"/>
      <c r="Y136" s="65"/>
      <c r="Z136" s="65"/>
      <c r="AA136" s="65"/>
      <c r="AB136" s="65"/>
      <c r="AC136" s="12"/>
      <c r="AD136" s="12"/>
      <c r="AE136" s="12"/>
      <c r="AF136" s="12"/>
      <c r="AG136" s="155">
        <f t="shared" si="45"/>
        <v>0</v>
      </c>
      <c r="AH136" s="155">
        <f t="shared" si="33"/>
        <v>0</v>
      </c>
      <c r="AI136" s="146"/>
      <c r="AJ136" s="146"/>
      <c r="AK136" s="146"/>
      <c r="AL136" s="146"/>
      <c r="AM136" s="146"/>
      <c r="AN136" s="146"/>
      <c r="AO136" s="146"/>
      <c r="AP136" s="155"/>
      <c r="AQ136" s="154">
        <f t="shared" si="46"/>
        <v>0</v>
      </c>
      <c r="AR136" s="148"/>
      <c r="AS136" s="148"/>
      <c r="AT136" s="148"/>
      <c r="AU136" s="148"/>
      <c r="AV136" s="153">
        <f t="shared" si="42"/>
        <v>0</v>
      </c>
      <c r="AW136" s="145"/>
      <c r="AX136" s="145"/>
      <c r="AY136" s="145"/>
      <c r="AZ136" s="145"/>
      <c r="BA136" s="154">
        <f t="shared" si="43"/>
        <v>0</v>
      </c>
      <c r="BB136" s="148"/>
      <c r="BC136" s="148"/>
      <c r="BD136" s="148"/>
      <c r="BE136" s="148"/>
      <c r="BF136" s="154">
        <f t="shared" si="44"/>
        <v>0</v>
      </c>
      <c r="BG136" s="148"/>
      <c r="BH136" s="148"/>
      <c r="BI136" s="148"/>
      <c r="BJ136" s="148"/>
    </row>
    <row r="137" spans="1:62" ht="9.75" hidden="1" customHeight="1">
      <c r="A137" s="123" t="s">
        <v>360</v>
      </c>
      <c r="B137" s="14">
        <v>7101</v>
      </c>
      <c r="C137" s="65"/>
      <c r="D137" s="65"/>
      <c r="E137" s="65"/>
      <c r="F137" s="65"/>
      <c r="G137" s="65"/>
      <c r="H137" s="65"/>
      <c r="I137" s="65"/>
      <c r="J137" s="65"/>
      <c r="K137" s="65"/>
      <c r="L137" s="65"/>
      <c r="M137" s="65"/>
      <c r="N137" s="65"/>
      <c r="O137" s="65"/>
      <c r="P137" s="65"/>
      <c r="Q137" s="58"/>
      <c r="R137" s="58"/>
      <c r="S137" s="58"/>
      <c r="T137" s="58"/>
      <c r="U137" s="58"/>
      <c r="V137" s="58"/>
      <c r="W137" s="58"/>
      <c r="X137" s="65"/>
      <c r="Y137" s="65"/>
      <c r="Z137" s="65"/>
      <c r="AA137" s="65"/>
      <c r="AB137" s="65"/>
      <c r="AC137" s="12"/>
      <c r="AD137" s="1"/>
      <c r="AE137" s="12"/>
      <c r="AF137" s="12"/>
      <c r="AG137" s="155">
        <f t="shared" si="45"/>
        <v>0</v>
      </c>
      <c r="AH137" s="155">
        <f t="shared" si="33"/>
        <v>0</v>
      </c>
      <c r="AI137" s="146"/>
      <c r="AJ137" s="146"/>
      <c r="AK137" s="146"/>
      <c r="AL137" s="146"/>
      <c r="AM137" s="146"/>
      <c r="AN137" s="146"/>
      <c r="AO137" s="146"/>
      <c r="AP137" s="155"/>
      <c r="AQ137" s="154">
        <f t="shared" si="46"/>
        <v>0</v>
      </c>
      <c r="AR137" s="148"/>
      <c r="AS137" s="148"/>
      <c r="AT137" s="148"/>
      <c r="AU137" s="148"/>
      <c r="AV137" s="153">
        <f t="shared" si="42"/>
        <v>0</v>
      </c>
      <c r="AW137" s="145"/>
      <c r="AX137" s="145"/>
      <c r="AY137" s="145"/>
      <c r="AZ137" s="145"/>
      <c r="BA137" s="154">
        <f t="shared" si="43"/>
        <v>0</v>
      </c>
      <c r="BB137" s="148"/>
      <c r="BC137" s="148"/>
      <c r="BD137" s="148"/>
      <c r="BE137" s="148"/>
      <c r="BF137" s="154">
        <f t="shared" si="44"/>
        <v>0</v>
      </c>
      <c r="BG137" s="148"/>
      <c r="BH137" s="148"/>
      <c r="BI137" s="148"/>
      <c r="BJ137" s="148"/>
    </row>
    <row r="138" spans="1:62" ht="10.5" hidden="1" customHeight="1">
      <c r="A138" s="111" t="s">
        <v>198</v>
      </c>
      <c r="B138" s="14">
        <v>7200</v>
      </c>
      <c r="C138" s="94" t="s">
        <v>234</v>
      </c>
      <c r="D138" s="92" t="s">
        <v>234</v>
      </c>
      <c r="E138" s="92" t="s">
        <v>234</v>
      </c>
      <c r="F138" s="92" t="s">
        <v>234</v>
      </c>
      <c r="G138" s="92" t="s">
        <v>234</v>
      </c>
      <c r="H138" s="92" t="s">
        <v>234</v>
      </c>
      <c r="I138" s="92" t="s">
        <v>234</v>
      </c>
      <c r="J138" s="92" t="s">
        <v>234</v>
      </c>
      <c r="K138" s="92" t="s">
        <v>234</v>
      </c>
      <c r="L138" s="92" t="s">
        <v>234</v>
      </c>
      <c r="M138" s="92" t="s">
        <v>234</v>
      </c>
      <c r="N138" s="92" t="s">
        <v>234</v>
      </c>
      <c r="O138" s="92" t="s">
        <v>234</v>
      </c>
      <c r="P138" s="92" t="s">
        <v>234</v>
      </c>
      <c r="Q138" s="93" t="s">
        <v>234</v>
      </c>
      <c r="R138" s="93" t="s">
        <v>234</v>
      </c>
      <c r="S138" s="93" t="s">
        <v>234</v>
      </c>
      <c r="T138" s="93" t="s">
        <v>234</v>
      </c>
      <c r="U138" s="93" t="s">
        <v>234</v>
      </c>
      <c r="V138" s="93" t="s">
        <v>234</v>
      </c>
      <c r="W138" s="93" t="s">
        <v>234</v>
      </c>
      <c r="X138" s="92" t="s">
        <v>234</v>
      </c>
      <c r="Y138" s="92" t="s">
        <v>234</v>
      </c>
      <c r="Z138" s="92" t="s">
        <v>234</v>
      </c>
      <c r="AA138" s="92" t="s">
        <v>234</v>
      </c>
      <c r="AB138" s="92" t="s">
        <v>234</v>
      </c>
      <c r="AC138" s="8" t="s">
        <v>234</v>
      </c>
      <c r="AD138" s="8" t="s">
        <v>234</v>
      </c>
      <c r="AE138" s="8"/>
      <c r="AF138" s="8"/>
      <c r="AG138" s="155">
        <f t="shared" si="45"/>
        <v>0</v>
      </c>
      <c r="AH138" s="155">
        <f t="shared" si="33"/>
        <v>0</v>
      </c>
      <c r="AI138" s="146"/>
      <c r="AJ138" s="146"/>
      <c r="AK138" s="146"/>
      <c r="AL138" s="146"/>
      <c r="AM138" s="146"/>
      <c r="AN138" s="146"/>
      <c r="AO138" s="146"/>
      <c r="AP138" s="155"/>
      <c r="AQ138" s="154">
        <f t="shared" si="46"/>
        <v>0</v>
      </c>
      <c r="AR138" s="148"/>
      <c r="AS138" s="148"/>
      <c r="AT138" s="148"/>
      <c r="AU138" s="148"/>
      <c r="AV138" s="153">
        <f t="shared" si="42"/>
        <v>0</v>
      </c>
      <c r="AW138" s="145"/>
      <c r="AX138" s="145"/>
      <c r="AY138" s="145"/>
      <c r="AZ138" s="145"/>
      <c r="BA138" s="154">
        <f t="shared" si="43"/>
        <v>0</v>
      </c>
      <c r="BB138" s="148"/>
      <c r="BC138" s="148"/>
      <c r="BD138" s="148"/>
      <c r="BE138" s="148"/>
      <c r="BF138" s="154">
        <f t="shared" si="44"/>
        <v>0</v>
      </c>
      <c r="BG138" s="148"/>
      <c r="BH138" s="148"/>
      <c r="BI138" s="148"/>
      <c r="BJ138" s="148"/>
    </row>
    <row r="139" spans="1:62" ht="12" hidden="1" customHeight="1">
      <c r="A139" s="112" t="s">
        <v>415</v>
      </c>
      <c r="B139" s="15"/>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16"/>
      <c r="AD139" s="16"/>
      <c r="AE139" s="16"/>
      <c r="AF139" s="16"/>
      <c r="AG139" s="155">
        <f t="shared" si="45"/>
        <v>0</v>
      </c>
      <c r="AH139" s="155">
        <f t="shared" si="33"/>
        <v>0</v>
      </c>
      <c r="AI139" s="152"/>
      <c r="AJ139" s="152"/>
      <c r="AK139" s="152"/>
      <c r="AL139" s="152"/>
      <c r="AM139" s="152"/>
      <c r="AN139" s="152"/>
      <c r="AO139" s="152"/>
      <c r="AP139" s="158"/>
      <c r="AQ139" s="154">
        <f t="shared" si="46"/>
        <v>0</v>
      </c>
      <c r="AR139" s="151"/>
      <c r="AS139" s="151"/>
      <c r="AT139" s="151"/>
      <c r="AU139" s="151"/>
      <c r="AV139" s="153">
        <f t="shared" si="42"/>
        <v>0</v>
      </c>
      <c r="AW139" s="658"/>
      <c r="AX139" s="658"/>
      <c r="AY139" s="658"/>
      <c r="AZ139" s="658"/>
      <c r="BA139" s="154">
        <f t="shared" si="43"/>
        <v>0</v>
      </c>
      <c r="BB139" s="151"/>
      <c r="BC139" s="151"/>
      <c r="BD139" s="151"/>
      <c r="BE139" s="151"/>
      <c r="BF139" s="154">
        <f t="shared" si="44"/>
        <v>0</v>
      </c>
      <c r="BG139" s="151"/>
      <c r="BH139" s="151"/>
      <c r="BI139" s="151"/>
      <c r="BJ139" s="151"/>
    </row>
    <row r="140" spans="1:62" ht="12.75" hidden="1" customHeight="1">
      <c r="A140" s="113" t="s">
        <v>416</v>
      </c>
      <c r="B140" s="17"/>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18"/>
      <c r="AD140" s="18"/>
      <c r="AE140" s="18"/>
      <c r="AF140" s="18"/>
      <c r="AG140" s="155">
        <f t="shared" si="45"/>
        <v>0</v>
      </c>
      <c r="AH140" s="155">
        <f t="shared" si="33"/>
        <v>0</v>
      </c>
      <c r="AI140" s="155"/>
      <c r="AJ140" s="155"/>
      <c r="AK140" s="155"/>
      <c r="AL140" s="155"/>
      <c r="AM140" s="155"/>
      <c r="AN140" s="155"/>
      <c r="AO140" s="155"/>
      <c r="AP140" s="155"/>
      <c r="AQ140" s="154">
        <f t="shared" si="46"/>
        <v>0</v>
      </c>
      <c r="AR140" s="154"/>
      <c r="AS140" s="154"/>
      <c r="AT140" s="154"/>
      <c r="AU140" s="154"/>
      <c r="AV140" s="153">
        <f t="shared" si="42"/>
        <v>0</v>
      </c>
      <c r="AW140" s="153"/>
      <c r="AX140" s="153"/>
      <c r="AY140" s="153"/>
      <c r="AZ140" s="153"/>
      <c r="BA140" s="154">
        <f t="shared" si="43"/>
        <v>0</v>
      </c>
      <c r="BB140" s="154"/>
      <c r="BC140" s="154"/>
      <c r="BD140" s="154"/>
      <c r="BE140" s="154"/>
      <c r="BF140" s="154">
        <f t="shared" si="44"/>
        <v>0</v>
      </c>
      <c r="BG140" s="154"/>
      <c r="BH140" s="154"/>
      <c r="BI140" s="154"/>
      <c r="BJ140" s="154"/>
    </row>
    <row r="141" spans="1:62" ht="13.5" hidden="1" customHeight="1">
      <c r="A141" s="111" t="s">
        <v>416</v>
      </c>
      <c r="B141" s="14"/>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12"/>
      <c r="AD141" s="12"/>
      <c r="AE141" s="12"/>
      <c r="AF141" s="12"/>
      <c r="AG141" s="155">
        <f t="shared" si="45"/>
        <v>0</v>
      </c>
      <c r="AH141" s="155">
        <f t="shared" si="33"/>
        <v>0</v>
      </c>
      <c r="AI141" s="146"/>
      <c r="AJ141" s="146"/>
      <c r="AK141" s="146"/>
      <c r="AL141" s="146"/>
      <c r="AM141" s="146"/>
      <c r="AN141" s="146"/>
      <c r="AO141" s="146"/>
      <c r="AP141" s="155"/>
      <c r="AQ141" s="154">
        <f t="shared" si="46"/>
        <v>0</v>
      </c>
      <c r="AR141" s="148"/>
      <c r="AS141" s="148"/>
      <c r="AT141" s="148"/>
      <c r="AU141" s="148"/>
      <c r="AV141" s="153">
        <f t="shared" si="42"/>
        <v>0</v>
      </c>
      <c r="AW141" s="145"/>
      <c r="AX141" s="145"/>
      <c r="AY141" s="145"/>
      <c r="AZ141" s="145"/>
      <c r="BA141" s="154">
        <f t="shared" si="43"/>
        <v>0</v>
      </c>
      <c r="BB141" s="148"/>
      <c r="BC141" s="148"/>
      <c r="BD141" s="148"/>
      <c r="BE141" s="148"/>
      <c r="BF141" s="154">
        <f t="shared" si="44"/>
        <v>0</v>
      </c>
      <c r="BG141" s="148"/>
      <c r="BH141" s="148"/>
      <c r="BI141" s="148"/>
      <c r="BJ141" s="148"/>
    </row>
    <row r="142" spans="1:62" s="40" customFormat="1" ht="132">
      <c r="A142" s="116" t="s">
        <v>203</v>
      </c>
      <c r="B142" s="37">
        <v>7300</v>
      </c>
      <c r="C142" s="95" t="s">
        <v>234</v>
      </c>
      <c r="D142" s="75" t="s">
        <v>234</v>
      </c>
      <c r="E142" s="75" t="s">
        <v>234</v>
      </c>
      <c r="F142" s="75" t="s">
        <v>234</v>
      </c>
      <c r="G142" s="75" t="s">
        <v>234</v>
      </c>
      <c r="H142" s="75" t="s">
        <v>234</v>
      </c>
      <c r="I142" s="75" t="s">
        <v>234</v>
      </c>
      <c r="J142" s="75" t="s">
        <v>234</v>
      </c>
      <c r="K142" s="75" t="s">
        <v>234</v>
      </c>
      <c r="L142" s="75" t="s">
        <v>234</v>
      </c>
      <c r="M142" s="75" t="s">
        <v>234</v>
      </c>
      <c r="N142" s="75" t="s">
        <v>234</v>
      </c>
      <c r="O142" s="75" t="s">
        <v>234</v>
      </c>
      <c r="P142" s="75" t="s">
        <v>234</v>
      </c>
      <c r="Q142" s="76" t="s">
        <v>234</v>
      </c>
      <c r="R142" s="76" t="s">
        <v>234</v>
      </c>
      <c r="S142" s="76" t="s">
        <v>234</v>
      </c>
      <c r="T142" s="76" t="s">
        <v>234</v>
      </c>
      <c r="U142" s="76" t="s">
        <v>234</v>
      </c>
      <c r="V142" s="76" t="s">
        <v>234</v>
      </c>
      <c r="W142" s="76" t="s">
        <v>234</v>
      </c>
      <c r="X142" s="75" t="s">
        <v>234</v>
      </c>
      <c r="Y142" s="75" t="s">
        <v>234</v>
      </c>
      <c r="Z142" s="75" t="s">
        <v>234</v>
      </c>
      <c r="AA142" s="75" t="s">
        <v>234</v>
      </c>
      <c r="AB142" s="75" t="s">
        <v>234</v>
      </c>
      <c r="AC142" s="38" t="s">
        <v>234</v>
      </c>
      <c r="AD142" s="38" t="s">
        <v>234</v>
      </c>
      <c r="AE142" s="38"/>
      <c r="AF142" s="38"/>
      <c r="AG142" s="161">
        <f t="shared" si="45"/>
        <v>98.2</v>
      </c>
      <c r="AH142" s="155">
        <f t="shared" si="33"/>
        <v>98.2</v>
      </c>
      <c r="AI142" s="150">
        <f t="shared" ref="AI142:AT142" si="47">AI143+AI153</f>
        <v>98.2</v>
      </c>
      <c r="AJ142" s="150">
        <f t="shared" si="47"/>
        <v>98.2</v>
      </c>
      <c r="AK142" s="150">
        <f t="shared" si="47"/>
        <v>0</v>
      </c>
      <c r="AL142" s="150"/>
      <c r="AM142" s="150">
        <f t="shared" si="47"/>
        <v>0</v>
      </c>
      <c r="AN142" s="150"/>
      <c r="AO142" s="150"/>
      <c r="AP142" s="161"/>
      <c r="AQ142" s="160">
        <f t="shared" si="46"/>
        <v>103.6</v>
      </c>
      <c r="AR142" s="149">
        <f t="shared" si="47"/>
        <v>103.6</v>
      </c>
      <c r="AS142" s="149">
        <f t="shared" si="47"/>
        <v>0</v>
      </c>
      <c r="AT142" s="149">
        <f t="shared" si="47"/>
        <v>0</v>
      </c>
      <c r="AU142" s="149"/>
      <c r="AV142" s="162">
        <f t="shared" si="42"/>
        <v>105.7</v>
      </c>
      <c r="AW142" s="657">
        <f>AW143+AW153</f>
        <v>105.7</v>
      </c>
      <c r="AX142" s="657">
        <f>AX143+AX153</f>
        <v>0</v>
      </c>
      <c r="AY142" s="657">
        <f>AY143+AY153</f>
        <v>0</v>
      </c>
      <c r="AZ142" s="657"/>
      <c r="BA142" s="160">
        <f t="shared" si="43"/>
        <v>110.60000000000001</v>
      </c>
      <c r="BB142" s="149">
        <f>BB143+BB153</f>
        <v>110.60000000000001</v>
      </c>
      <c r="BC142" s="149">
        <f>BC143+BC153</f>
        <v>0</v>
      </c>
      <c r="BD142" s="149">
        <f>BD143+BD153</f>
        <v>0</v>
      </c>
      <c r="BE142" s="149"/>
      <c r="BF142" s="160">
        <f t="shared" si="44"/>
        <v>110.60000000000001</v>
      </c>
      <c r="BG142" s="149">
        <f>BG143+BG153</f>
        <v>110.60000000000001</v>
      </c>
      <c r="BH142" s="149">
        <f>BH143+BH153</f>
        <v>0</v>
      </c>
      <c r="BI142" s="149">
        <f>BI143+BI153</f>
        <v>0</v>
      </c>
      <c r="BJ142" s="149"/>
    </row>
    <row r="143" spans="1:62" ht="36" customHeight="1">
      <c r="A143" s="111" t="s">
        <v>356</v>
      </c>
      <c r="B143" s="14">
        <v>7301</v>
      </c>
      <c r="C143" s="96" t="s">
        <v>234</v>
      </c>
      <c r="D143" s="92" t="s">
        <v>234</v>
      </c>
      <c r="E143" s="92" t="s">
        <v>234</v>
      </c>
      <c r="F143" s="92" t="s">
        <v>234</v>
      </c>
      <c r="G143" s="92" t="s">
        <v>234</v>
      </c>
      <c r="H143" s="92" t="s">
        <v>234</v>
      </c>
      <c r="I143" s="92" t="s">
        <v>234</v>
      </c>
      <c r="J143" s="92" t="s">
        <v>234</v>
      </c>
      <c r="K143" s="92" t="s">
        <v>234</v>
      </c>
      <c r="L143" s="92" t="s">
        <v>234</v>
      </c>
      <c r="M143" s="92" t="s">
        <v>234</v>
      </c>
      <c r="N143" s="92" t="s">
        <v>234</v>
      </c>
      <c r="O143" s="92" t="s">
        <v>234</v>
      </c>
      <c r="P143" s="92" t="s">
        <v>234</v>
      </c>
      <c r="Q143" s="93" t="s">
        <v>234</v>
      </c>
      <c r="R143" s="93" t="s">
        <v>234</v>
      </c>
      <c r="S143" s="93" t="s">
        <v>234</v>
      </c>
      <c r="T143" s="93" t="s">
        <v>234</v>
      </c>
      <c r="U143" s="93" t="s">
        <v>234</v>
      </c>
      <c r="V143" s="93" t="s">
        <v>234</v>
      </c>
      <c r="W143" s="93" t="s">
        <v>234</v>
      </c>
      <c r="X143" s="92" t="s">
        <v>234</v>
      </c>
      <c r="Y143" s="92" t="s">
        <v>234</v>
      </c>
      <c r="Z143" s="92" t="s">
        <v>234</v>
      </c>
      <c r="AA143" s="92" t="s">
        <v>234</v>
      </c>
      <c r="AB143" s="92" t="s">
        <v>234</v>
      </c>
      <c r="AC143" s="8" t="s">
        <v>234</v>
      </c>
      <c r="AD143" s="8" t="s">
        <v>234</v>
      </c>
      <c r="AE143" s="8"/>
      <c r="AF143" s="8"/>
      <c r="AG143" s="155">
        <f t="shared" si="45"/>
        <v>98.2</v>
      </c>
      <c r="AH143" s="155">
        <f t="shared" si="33"/>
        <v>98.2</v>
      </c>
      <c r="AI143" s="146">
        <f t="shared" ref="AI143:AT143" si="48">AI146+AI151</f>
        <v>98.2</v>
      </c>
      <c r="AJ143" s="146">
        <f t="shared" si="48"/>
        <v>98.2</v>
      </c>
      <c r="AK143" s="146">
        <f t="shared" si="48"/>
        <v>0</v>
      </c>
      <c r="AL143" s="146"/>
      <c r="AM143" s="146">
        <f t="shared" si="48"/>
        <v>0</v>
      </c>
      <c r="AN143" s="146"/>
      <c r="AO143" s="146"/>
      <c r="AP143" s="155"/>
      <c r="AQ143" s="154">
        <f t="shared" si="46"/>
        <v>103.6</v>
      </c>
      <c r="AR143" s="148">
        <f t="shared" si="48"/>
        <v>103.6</v>
      </c>
      <c r="AS143" s="148">
        <f t="shared" si="48"/>
        <v>0</v>
      </c>
      <c r="AT143" s="148">
        <f t="shared" si="48"/>
        <v>0</v>
      </c>
      <c r="AU143" s="148"/>
      <c r="AV143" s="153">
        <f t="shared" si="42"/>
        <v>105.7</v>
      </c>
      <c r="AW143" s="145">
        <f>AW146+AW151</f>
        <v>105.7</v>
      </c>
      <c r="AX143" s="145">
        <f>AX146+AX151</f>
        <v>0</v>
      </c>
      <c r="AY143" s="145">
        <f>AY146+AY151</f>
        <v>0</v>
      </c>
      <c r="AZ143" s="145"/>
      <c r="BA143" s="154">
        <f t="shared" si="43"/>
        <v>110.60000000000001</v>
      </c>
      <c r="BB143" s="148">
        <f>BB146+BB151</f>
        <v>110.60000000000001</v>
      </c>
      <c r="BC143" s="148">
        <f>BC146+BC151</f>
        <v>0</v>
      </c>
      <c r="BD143" s="148">
        <f>BD146+BD151</f>
        <v>0</v>
      </c>
      <c r="BE143" s="148"/>
      <c r="BF143" s="154">
        <f t="shared" si="44"/>
        <v>110.60000000000001</v>
      </c>
      <c r="BG143" s="148">
        <f>BG146+BG151</f>
        <v>110.60000000000001</v>
      </c>
      <c r="BH143" s="148">
        <f>BH146+BH151</f>
        <v>0</v>
      </c>
      <c r="BI143" s="148">
        <f>BI146+BI151</f>
        <v>0</v>
      </c>
      <c r="BJ143" s="148"/>
    </row>
    <row r="144" spans="1:62" ht="6.75" hidden="1" customHeight="1">
      <c r="A144" s="112" t="s">
        <v>415</v>
      </c>
      <c r="B144" s="15"/>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16"/>
      <c r="AD144" s="16"/>
      <c r="AE144" s="16"/>
      <c r="AF144" s="16"/>
      <c r="AG144" s="155">
        <f t="shared" si="45"/>
        <v>0</v>
      </c>
      <c r="AH144" s="155">
        <f t="shared" si="33"/>
        <v>0</v>
      </c>
      <c r="AI144" s="152"/>
      <c r="AJ144" s="152"/>
      <c r="AK144" s="152"/>
      <c r="AL144" s="152"/>
      <c r="AM144" s="152"/>
      <c r="AN144" s="152"/>
      <c r="AO144" s="152"/>
      <c r="AP144" s="158"/>
      <c r="AQ144" s="154">
        <f t="shared" si="46"/>
        <v>0</v>
      </c>
      <c r="AR144" s="151"/>
      <c r="AS144" s="151"/>
      <c r="AT144" s="151"/>
      <c r="AU144" s="151"/>
      <c r="AV144" s="153">
        <f t="shared" si="42"/>
        <v>0</v>
      </c>
      <c r="AW144" s="658"/>
      <c r="AX144" s="658"/>
      <c r="AY144" s="658"/>
      <c r="AZ144" s="658"/>
      <c r="BA144" s="154">
        <f t="shared" si="43"/>
        <v>0</v>
      </c>
      <c r="BB144" s="151"/>
      <c r="BC144" s="151"/>
      <c r="BD144" s="151"/>
      <c r="BE144" s="151"/>
      <c r="BF144" s="154">
        <f t="shared" si="44"/>
        <v>0</v>
      </c>
      <c r="BG144" s="151"/>
      <c r="BH144" s="151"/>
      <c r="BI144" s="151"/>
      <c r="BJ144" s="151"/>
    </row>
    <row r="145" spans="1:62" ht="0.75" hidden="1" customHeight="1">
      <c r="A145" s="113" t="s">
        <v>416</v>
      </c>
      <c r="B145" s="17"/>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18"/>
      <c r="AD145" s="18"/>
      <c r="AE145" s="18"/>
      <c r="AF145" s="18"/>
      <c r="AG145" s="155">
        <f t="shared" si="45"/>
        <v>0</v>
      </c>
      <c r="AH145" s="155">
        <f t="shared" si="33"/>
        <v>0</v>
      </c>
      <c r="AI145" s="155"/>
      <c r="AJ145" s="155"/>
      <c r="AK145" s="155"/>
      <c r="AL145" s="155"/>
      <c r="AM145" s="155"/>
      <c r="AN145" s="155"/>
      <c r="AO145" s="155"/>
      <c r="AP145" s="155"/>
      <c r="AQ145" s="154">
        <f t="shared" si="46"/>
        <v>0</v>
      </c>
      <c r="AR145" s="154"/>
      <c r="AS145" s="154"/>
      <c r="AT145" s="154"/>
      <c r="AU145" s="154"/>
      <c r="AV145" s="153">
        <f t="shared" si="42"/>
        <v>0</v>
      </c>
      <c r="AW145" s="153"/>
      <c r="AX145" s="153"/>
      <c r="AY145" s="153"/>
      <c r="AZ145" s="153"/>
      <c r="BA145" s="154">
        <f t="shared" si="43"/>
        <v>0</v>
      </c>
      <c r="BB145" s="154"/>
      <c r="BC145" s="154"/>
      <c r="BD145" s="154"/>
      <c r="BE145" s="154"/>
      <c r="BF145" s="154">
        <f t="shared" si="44"/>
        <v>0</v>
      </c>
      <c r="BG145" s="154"/>
      <c r="BH145" s="154"/>
      <c r="BI145" s="154"/>
      <c r="BJ145" s="154"/>
    </row>
    <row r="146" spans="1:62" ht="27.75" customHeight="1">
      <c r="A146" s="890" t="s">
        <v>450</v>
      </c>
      <c r="B146" s="17">
        <v>7304</v>
      </c>
      <c r="C146" s="738" t="s">
        <v>405</v>
      </c>
      <c r="D146" s="57" t="s">
        <v>284</v>
      </c>
      <c r="E146" s="722" t="s">
        <v>406</v>
      </c>
      <c r="F146" s="58"/>
      <c r="G146" s="58"/>
      <c r="H146" s="58"/>
      <c r="I146" s="58"/>
      <c r="J146" s="58"/>
      <c r="K146" s="58"/>
      <c r="L146" s="58"/>
      <c r="M146" s="931" t="s">
        <v>372</v>
      </c>
      <c r="N146" s="59" t="s">
        <v>284</v>
      </c>
      <c r="O146" s="59" t="s">
        <v>373</v>
      </c>
      <c r="P146" s="58">
        <v>29</v>
      </c>
      <c r="Q146" s="58"/>
      <c r="R146" s="58"/>
      <c r="S146" s="58"/>
      <c r="T146" s="58"/>
      <c r="U146" s="58"/>
      <c r="V146" s="58"/>
      <c r="W146" s="738" t="s">
        <v>344</v>
      </c>
      <c r="X146" s="735" t="s">
        <v>235</v>
      </c>
      <c r="Y146" s="735" t="s">
        <v>469</v>
      </c>
      <c r="Z146" s="921" t="s">
        <v>499</v>
      </c>
      <c r="AA146" s="62" t="s">
        <v>284</v>
      </c>
      <c r="AB146" s="62" t="s">
        <v>368</v>
      </c>
      <c r="AC146" s="18"/>
      <c r="AD146" s="18" t="s">
        <v>411</v>
      </c>
      <c r="AE146" s="18"/>
      <c r="AF146" s="18"/>
      <c r="AG146" s="155">
        <f t="shared" si="45"/>
        <v>98.2</v>
      </c>
      <c r="AH146" s="155">
        <f t="shared" si="33"/>
        <v>98.2</v>
      </c>
      <c r="AI146" s="155">
        <f>AI147+AI148</f>
        <v>98.2</v>
      </c>
      <c r="AJ146" s="155">
        <f>AJ147+AJ148</f>
        <v>98.2</v>
      </c>
      <c r="AK146" s="155"/>
      <c r="AL146" s="155"/>
      <c r="AM146" s="155"/>
      <c r="AN146" s="155"/>
      <c r="AO146" s="155"/>
      <c r="AP146" s="155"/>
      <c r="AQ146" s="154">
        <f t="shared" si="46"/>
        <v>103.6</v>
      </c>
      <c r="AR146" s="154">
        <f>AR147+AR148</f>
        <v>103.6</v>
      </c>
      <c r="AS146" s="154"/>
      <c r="AT146" s="154"/>
      <c r="AU146" s="154"/>
      <c r="AV146" s="153">
        <f t="shared" si="42"/>
        <v>105.7</v>
      </c>
      <c r="AW146" s="153">
        <f>AW147+AW148</f>
        <v>105.7</v>
      </c>
      <c r="AX146" s="153"/>
      <c r="AY146" s="153"/>
      <c r="AZ146" s="153"/>
      <c r="BA146" s="154">
        <f t="shared" si="43"/>
        <v>110.60000000000001</v>
      </c>
      <c r="BB146" s="154">
        <f>BB147+BB148</f>
        <v>110.60000000000001</v>
      </c>
      <c r="BC146" s="154"/>
      <c r="BD146" s="154"/>
      <c r="BE146" s="154"/>
      <c r="BF146" s="154">
        <f t="shared" si="44"/>
        <v>110.60000000000001</v>
      </c>
      <c r="BG146" s="154">
        <f>BG147+BG148</f>
        <v>110.60000000000001</v>
      </c>
      <c r="BH146" s="154"/>
      <c r="BI146" s="154"/>
      <c r="BJ146" s="154"/>
    </row>
    <row r="147" spans="1:62">
      <c r="A147" s="888"/>
      <c r="B147" s="17"/>
      <c r="C147" s="739"/>
      <c r="D147" s="57"/>
      <c r="E147" s="723"/>
      <c r="F147" s="58"/>
      <c r="G147" s="58"/>
      <c r="H147" s="58"/>
      <c r="I147" s="58"/>
      <c r="J147" s="58"/>
      <c r="K147" s="58"/>
      <c r="L147" s="58"/>
      <c r="M147" s="932"/>
      <c r="N147" s="59"/>
      <c r="O147" s="59"/>
      <c r="P147" s="58"/>
      <c r="Q147" s="58"/>
      <c r="R147" s="58"/>
      <c r="S147" s="58"/>
      <c r="T147" s="58"/>
      <c r="U147" s="58"/>
      <c r="V147" s="58"/>
      <c r="W147" s="739"/>
      <c r="X147" s="736"/>
      <c r="Y147" s="736"/>
      <c r="Z147" s="922"/>
      <c r="AA147" s="62"/>
      <c r="AB147" s="62"/>
      <c r="AC147" s="18"/>
      <c r="AD147" s="18" t="s">
        <v>411</v>
      </c>
      <c r="AE147" s="18" t="s">
        <v>274</v>
      </c>
      <c r="AF147" s="18" t="s">
        <v>266</v>
      </c>
      <c r="AG147" s="155">
        <f t="shared" si="45"/>
        <v>98.2</v>
      </c>
      <c r="AH147" s="155">
        <f t="shared" si="33"/>
        <v>98.2</v>
      </c>
      <c r="AI147" s="155">
        <v>98.2</v>
      </c>
      <c r="AJ147" s="155">
        <v>98.2</v>
      </c>
      <c r="AK147" s="155"/>
      <c r="AL147" s="155"/>
      <c r="AM147" s="155"/>
      <c r="AN147" s="155"/>
      <c r="AO147" s="155"/>
      <c r="AP147" s="155"/>
      <c r="AQ147" s="154">
        <f t="shared" si="46"/>
        <v>100</v>
      </c>
      <c r="AR147" s="154">
        <v>100</v>
      </c>
      <c r="AS147" s="154"/>
      <c r="AT147" s="154"/>
      <c r="AU147" s="154"/>
      <c r="AV147" s="153">
        <f t="shared" si="42"/>
        <v>105</v>
      </c>
      <c r="AW147" s="153">
        <v>105</v>
      </c>
      <c r="AX147" s="153"/>
      <c r="AY147" s="153"/>
      <c r="AZ147" s="153"/>
      <c r="BA147" s="154">
        <f t="shared" si="43"/>
        <v>107.9</v>
      </c>
      <c r="BB147" s="154">
        <v>107.9</v>
      </c>
      <c r="BC147" s="154"/>
      <c r="BD147" s="154"/>
      <c r="BE147" s="154"/>
      <c r="BF147" s="154">
        <f t="shared" si="44"/>
        <v>107.9</v>
      </c>
      <c r="BG147" s="154">
        <v>107.9</v>
      </c>
      <c r="BH147" s="154"/>
      <c r="BI147" s="154"/>
      <c r="BJ147" s="154"/>
    </row>
    <row r="148" spans="1:62" ht="117" customHeight="1">
      <c r="A148" s="889"/>
      <c r="B148" s="17"/>
      <c r="C148" s="869"/>
      <c r="D148" s="57"/>
      <c r="E148" s="868"/>
      <c r="F148" s="58"/>
      <c r="G148" s="58"/>
      <c r="H148" s="58"/>
      <c r="I148" s="58"/>
      <c r="J148" s="58"/>
      <c r="K148" s="58"/>
      <c r="L148" s="58"/>
      <c r="M148" s="933"/>
      <c r="N148" s="59"/>
      <c r="O148" s="59"/>
      <c r="P148" s="58"/>
      <c r="Q148" s="58"/>
      <c r="R148" s="58"/>
      <c r="S148" s="58"/>
      <c r="T148" s="58"/>
      <c r="U148" s="58"/>
      <c r="V148" s="58"/>
      <c r="W148" s="869"/>
      <c r="X148" s="877"/>
      <c r="Y148" s="877"/>
      <c r="Z148" s="922"/>
      <c r="AA148" s="62"/>
      <c r="AB148" s="62"/>
      <c r="AC148" s="18"/>
      <c r="AD148" s="18" t="s">
        <v>411</v>
      </c>
      <c r="AE148" s="18" t="s">
        <v>274</v>
      </c>
      <c r="AF148" s="18" t="s">
        <v>272</v>
      </c>
      <c r="AG148" s="155">
        <f t="shared" si="45"/>
        <v>0</v>
      </c>
      <c r="AH148" s="155">
        <f t="shared" si="33"/>
        <v>0</v>
      </c>
      <c r="AI148" s="155">
        <v>0</v>
      </c>
      <c r="AJ148" s="155"/>
      <c r="AK148" s="155"/>
      <c r="AL148" s="155"/>
      <c r="AM148" s="155"/>
      <c r="AN148" s="155"/>
      <c r="AO148" s="155"/>
      <c r="AP148" s="155"/>
      <c r="AQ148" s="154">
        <f t="shared" si="46"/>
        <v>3.6</v>
      </c>
      <c r="AR148" s="154">
        <v>3.6</v>
      </c>
      <c r="AS148" s="154"/>
      <c r="AT148" s="154"/>
      <c r="AU148" s="154"/>
      <c r="AV148" s="153">
        <f t="shared" si="42"/>
        <v>0.7</v>
      </c>
      <c r="AW148" s="153">
        <v>0.7</v>
      </c>
      <c r="AX148" s="153"/>
      <c r="AY148" s="153"/>
      <c r="AZ148" s="153"/>
      <c r="BA148" s="154">
        <f t="shared" si="43"/>
        <v>2.7</v>
      </c>
      <c r="BB148" s="154">
        <v>2.7</v>
      </c>
      <c r="BC148" s="154"/>
      <c r="BD148" s="154"/>
      <c r="BE148" s="154"/>
      <c r="BF148" s="154">
        <f t="shared" si="44"/>
        <v>2.7</v>
      </c>
      <c r="BG148" s="154">
        <v>2.7</v>
      </c>
      <c r="BH148" s="154"/>
      <c r="BI148" s="154"/>
      <c r="BJ148" s="154"/>
    </row>
    <row r="149" spans="1:62" ht="24.75" hidden="1" thickBot="1">
      <c r="A149" s="124" t="s">
        <v>319</v>
      </c>
      <c r="B149" s="17">
        <v>7400</v>
      </c>
      <c r="C149" s="97"/>
      <c r="D149" s="57"/>
      <c r="E149" s="57"/>
      <c r="F149" s="58"/>
      <c r="G149" s="58"/>
      <c r="H149" s="58"/>
      <c r="I149" s="58"/>
      <c r="J149" s="58"/>
      <c r="K149" s="58"/>
      <c r="L149" s="58"/>
      <c r="M149" s="60"/>
      <c r="N149" s="59"/>
      <c r="O149" s="59"/>
      <c r="P149" s="58"/>
      <c r="Q149" s="58"/>
      <c r="R149" s="58"/>
      <c r="S149" s="58"/>
      <c r="T149" s="58"/>
      <c r="U149" s="58"/>
      <c r="V149" s="58"/>
      <c r="W149" s="97"/>
      <c r="X149" s="57"/>
      <c r="Y149" s="64"/>
      <c r="Z149" s="86"/>
      <c r="AA149" s="86"/>
      <c r="AB149" s="86"/>
      <c r="AC149" s="18"/>
      <c r="AD149" s="18"/>
      <c r="AE149" s="18"/>
      <c r="AF149" s="18"/>
      <c r="AG149" s="155">
        <f t="shared" si="45"/>
        <v>0</v>
      </c>
      <c r="AH149" s="155">
        <f t="shared" si="33"/>
        <v>0</v>
      </c>
      <c r="AI149" s="155"/>
      <c r="AJ149" s="155"/>
      <c r="AK149" s="155"/>
      <c r="AL149" s="155"/>
      <c r="AM149" s="155"/>
      <c r="AN149" s="155"/>
      <c r="AO149" s="155"/>
      <c r="AP149" s="155"/>
      <c r="AQ149" s="154">
        <f t="shared" si="46"/>
        <v>0</v>
      </c>
      <c r="AR149" s="154"/>
      <c r="AS149" s="154"/>
      <c r="AT149" s="154"/>
      <c r="AU149" s="154"/>
      <c r="AV149" s="153">
        <f t="shared" si="42"/>
        <v>0</v>
      </c>
      <c r="AW149" s="153"/>
      <c r="AX149" s="153"/>
      <c r="AY149" s="153"/>
      <c r="AZ149" s="153"/>
      <c r="BA149" s="154">
        <f t="shared" si="43"/>
        <v>0</v>
      </c>
      <c r="BB149" s="154"/>
      <c r="BC149" s="154"/>
      <c r="BD149" s="154"/>
      <c r="BE149" s="154"/>
      <c r="BF149" s="154">
        <f t="shared" si="44"/>
        <v>0</v>
      </c>
      <c r="BG149" s="154"/>
      <c r="BH149" s="154"/>
      <c r="BI149" s="154"/>
      <c r="BJ149" s="154"/>
    </row>
    <row r="150" spans="1:62" hidden="1">
      <c r="A150" s="125"/>
      <c r="B150" s="17"/>
      <c r="C150" s="97"/>
      <c r="D150" s="57"/>
      <c r="E150" s="57"/>
      <c r="F150" s="58"/>
      <c r="G150" s="58"/>
      <c r="H150" s="58"/>
      <c r="I150" s="58"/>
      <c r="J150" s="58"/>
      <c r="K150" s="58"/>
      <c r="L150" s="58"/>
      <c r="M150" s="60"/>
      <c r="N150" s="59"/>
      <c r="O150" s="59"/>
      <c r="P150" s="58"/>
      <c r="Q150" s="58"/>
      <c r="R150" s="58"/>
      <c r="S150" s="58"/>
      <c r="T150" s="58"/>
      <c r="U150" s="58"/>
      <c r="V150" s="58"/>
      <c r="W150" s="97"/>
      <c r="X150" s="57"/>
      <c r="Y150" s="57"/>
      <c r="Z150" s="62"/>
      <c r="AA150" s="62"/>
      <c r="AB150" s="62"/>
      <c r="AC150" s="18"/>
      <c r="AD150" s="18"/>
      <c r="AE150" s="18"/>
      <c r="AF150" s="18"/>
      <c r="AG150" s="155">
        <f t="shared" si="45"/>
        <v>0</v>
      </c>
      <c r="AH150" s="155">
        <f t="shared" si="33"/>
        <v>0</v>
      </c>
      <c r="AI150" s="155"/>
      <c r="AJ150" s="155"/>
      <c r="AK150" s="155"/>
      <c r="AL150" s="155"/>
      <c r="AM150" s="155"/>
      <c r="AN150" s="155"/>
      <c r="AO150" s="155"/>
      <c r="AP150" s="155"/>
      <c r="AQ150" s="154">
        <f t="shared" si="46"/>
        <v>0</v>
      </c>
      <c r="AR150" s="154"/>
      <c r="AS150" s="154"/>
      <c r="AT150" s="154"/>
      <c r="AU150" s="154"/>
      <c r="AV150" s="153">
        <f t="shared" si="42"/>
        <v>0</v>
      </c>
      <c r="AW150" s="153"/>
      <c r="AX150" s="153"/>
      <c r="AY150" s="153"/>
      <c r="AZ150" s="153"/>
      <c r="BA150" s="154">
        <f t="shared" si="43"/>
        <v>0</v>
      </c>
      <c r="BB150" s="154"/>
      <c r="BC150" s="154"/>
      <c r="BD150" s="154"/>
      <c r="BE150" s="154"/>
      <c r="BF150" s="154">
        <f t="shared" si="44"/>
        <v>0</v>
      </c>
      <c r="BG150" s="154"/>
      <c r="BH150" s="154"/>
      <c r="BI150" s="154"/>
      <c r="BJ150" s="154"/>
    </row>
    <row r="151" spans="1:62" ht="128.25" hidden="1" customHeight="1">
      <c r="A151" s="111" t="s">
        <v>361</v>
      </c>
      <c r="B151" s="17">
        <v>7454</v>
      </c>
      <c r="C151" s="57" t="s">
        <v>452</v>
      </c>
      <c r="D151" s="57" t="s">
        <v>245</v>
      </c>
      <c r="E151" s="57" t="s">
        <v>453</v>
      </c>
      <c r="F151" s="58"/>
      <c r="G151" s="58"/>
      <c r="H151" s="58"/>
      <c r="I151" s="58"/>
      <c r="J151" s="58"/>
      <c r="K151" s="58"/>
      <c r="L151" s="58"/>
      <c r="M151" s="63" t="s">
        <v>342</v>
      </c>
      <c r="N151" s="65" t="s">
        <v>284</v>
      </c>
      <c r="O151" s="59" t="s">
        <v>343</v>
      </c>
      <c r="P151" s="58">
        <v>17</v>
      </c>
      <c r="Q151" s="58"/>
      <c r="R151" s="58"/>
      <c r="S151" s="58"/>
      <c r="T151" s="58"/>
      <c r="U151" s="58"/>
      <c r="V151" s="58"/>
      <c r="W151" s="57" t="s">
        <v>344</v>
      </c>
      <c r="X151" s="57" t="s">
        <v>235</v>
      </c>
      <c r="Y151" s="57" t="s">
        <v>469</v>
      </c>
      <c r="Z151" s="79" t="s">
        <v>477</v>
      </c>
      <c r="AA151" s="80" t="s">
        <v>418</v>
      </c>
      <c r="AB151" s="80" t="s">
        <v>478</v>
      </c>
      <c r="AC151" s="18"/>
      <c r="AD151" s="18" t="s">
        <v>483</v>
      </c>
      <c r="AE151" s="18" t="s">
        <v>273</v>
      </c>
      <c r="AF151" s="18" t="s">
        <v>246</v>
      </c>
      <c r="AG151" s="155">
        <f t="shared" si="45"/>
        <v>0</v>
      </c>
      <c r="AH151" s="155">
        <f t="shared" si="33"/>
        <v>0</v>
      </c>
      <c r="AI151" s="155"/>
      <c r="AJ151" s="155"/>
      <c r="AK151" s="155"/>
      <c r="AL151" s="155"/>
      <c r="AM151" s="155"/>
      <c r="AN151" s="155"/>
      <c r="AO151" s="155"/>
      <c r="AP151" s="155"/>
      <c r="AQ151" s="154">
        <f t="shared" si="46"/>
        <v>0</v>
      </c>
      <c r="AR151" s="154"/>
      <c r="AS151" s="154"/>
      <c r="AT151" s="154"/>
      <c r="AU151" s="154"/>
      <c r="AV151" s="153">
        <f t="shared" si="42"/>
        <v>0</v>
      </c>
      <c r="AW151" s="153"/>
      <c r="AX151" s="153"/>
      <c r="AY151" s="153"/>
      <c r="AZ151" s="153"/>
      <c r="BA151" s="154">
        <f t="shared" si="43"/>
        <v>0</v>
      </c>
      <c r="BB151" s="154"/>
      <c r="BC151" s="154"/>
      <c r="BD151" s="154"/>
      <c r="BE151" s="154"/>
      <c r="BF151" s="154">
        <f t="shared" si="44"/>
        <v>0</v>
      </c>
      <c r="BG151" s="154"/>
      <c r="BH151" s="154"/>
      <c r="BI151" s="154"/>
      <c r="BJ151" s="154"/>
    </row>
    <row r="152" spans="1:62" hidden="1">
      <c r="A152" s="111"/>
      <c r="B152" s="14"/>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12"/>
      <c r="AD152" s="12"/>
      <c r="AE152" s="12"/>
      <c r="AF152" s="12"/>
      <c r="AG152" s="155">
        <f t="shared" si="45"/>
        <v>0</v>
      </c>
      <c r="AH152" s="155">
        <f t="shared" si="33"/>
        <v>0</v>
      </c>
      <c r="AI152" s="146"/>
      <c r="AJ152" s="146"/>
      <c r="AK152" s="146"/>
      <c r="AL152" s="146"/>
      <c r="AM152" s="146"/>
      <c r="AN152" s="146"/>
      <c r="AO152" s="146"/>
      <c r="AP152" s="155"/>
      <c r="AQ152" s="154">
        <f t="shared" si="46"/>
        <v>0</v>
      </c>
      <c r="AR152" s="148"/>
      <c r="AS152" s="148"/>
      <c r="AT152" s="148"/>
      <c r="AU152" s="148"/>
      <c r="AV152" s="153">
        <f t="shared" si="42"/>
        <v>0</v>
      </c>
      <c r="AW152" s="145"/>
      <c r="AX152" s="145"/>
      <c r="AY152" s="145"/>
      <c r="AZ152" s="145"/>
      <c r="BA152" s="154">
        <f t="shared" si="43"/>
        <v>0</v>
      </c>
      <c r="BB152" s="148"/>
      <c r="BC152" s="148"/>
      <c r="BD152" s="148"/>
      <c r="BE152" s="148"/>
      <c r="BF152" s="154">
        <f t="shared" si="44"/>
        <v>0</v>
      </c>
      <c r="BG152" s="148"/>
      <c r="BH152" s="148"/>
      <c r="BI152" s="148"/>
      <c r="BJ152" s="148"/>
    </row>
    <row r="153" spans="1:62" ht="35.25" hidden="1" customHeight="1">
      <c r="A153" s="111" t="s">
        <v>204</v>
      </c>
      <c r="B153" s="14">
        <v>7500</v>
      </c>
      <c r="C153" s="96" t="s">
        <v>234</v>
      </c>
      <c r="D153" s="92" t="s">
        <v>234</v>
      </c>
      <c r="E153" s="92" t="s">
        <v>234</v>
      </c>
      <c r="F153" s="92" t="s">
        <v>234</v>
      </c>
      <c r="G153" s="92" t="s">
        <v>234</v>
      </c>
      <c r="H153" s="92" t="s">
        <v>234</v>
      </c>
      <c r="I153" s="92" t="s">
        <v>234</v>
      </c>
      <c r="J153" s="92" t="s">
        <v>234</v>
      </c>
      <c r="K153" s="92" t="s">
        <v>234</v>
      </c>
      <c r="L153" s="92" t="s">
        <v>234</v>
      </c>
      <c r="M153" s="92" t="s">
        <v>234</v>
      </c>
      <c r="N153" s="92" t="s">
        <v>234</v>
      </c>
      <c r="O153" s="92" t="s">
        <v>234</v>
      </c>
      <c r="P153" s="92" t="s">
        <v>234</v>
      </c>
      <c r="Q153" s="93" t="s">
        <v>234</v>
      </c>
      <c r="R153" s="93" t="s">
        <v>234</v>
      </c>
      <c r="S153" s="93" t="s">
        <v>234</v>
      </c>
      <c r="T153" s="93" t="s">
        <v>234</v>
      </c>
      <c r="U153" s="93" t="s">
        <v>234</v>
      </c>
      <c r="V153" s="93" t="s">
        <v>234</v>
      </c>
      <c r="W153" s="93" t="s">
        <v>234</v>
      </c>
      <c r="X153" s="92" t="s">
        <v>234</v>
      </c>
      <c r="Y153" s="92" t="s">
        <v>234</v>
      </c>
      <c r="Z153" s="92" t="s">
        <v>234</v>
      </c>
      <c r="AA153" s="92" t="s">
        <v>234</v>
      </c>
      <c r="AB153" s="92" t="s">
        <v>234</v>
      </c>
      <c r="AC153" s="8" t="s">
        <v>234</v>
      </c>
      <c r="AD153" s="8" t="s">
        <v>234</v>
      </c>
      <c r="AE153" s="8"/>
      <c r="AF153" s="8"/>
      <c r="AG153" s="155">
        <f t="shared" si="45"/>
        <v>0</v>
      </c>
      <c r="AH153" s="155">
        <f t="shared" si="33"/>
        <v>0</v>
      </c>
      <c r="AI153" s="146"/>
      <c r="AJ153" s="146"/>
      <c r="AK153" s="146"/>
      <c r="AL153" s="146"/>
      <c r="AM153" s="146"/>
      <c r="AN153" s="146"/>
      <c r="AO153" s="146"/>
      <c r="AP153" s="155"/>
      <c r="AQ153" s="154">
        <f t="shared" si="46"/>
        <v>0</v>
      </c>
      <c r="AR153" s="148"/>
      <c r="AS153" s="148"/>
      <c r="AT153" s="148"/>
      <c r="AU153" s="148"/>
      <c r="AV153" s="153">
        <f t="shared" si="42"/>
        <v>0</v>
      </c>
      <c r="AW153" s="145"/>
      <c r="AX153" s="145"/>
      <c r="AY153" s="145"/>
      <c r="AZ153" s="145"/>
      <c r="BA153" s="154">
        <f t="shared" si="43"/>
        <v>0</v>
      </c>
      <c r="BB153" s="148"/>
      <c r="BC153" s="148"/>
      <c r="BD153" s="148"/>
      <c r="BE153" s="148"/>
      <c r="BF153" s="154">
        <f t="shared" si="44"/>
        <v>0</v>
      </c>
      <c r="BG153" s="148"/>
      <c r="BH153" s="148"/>
      <c r="BI153" s="148"/>
      <c r="BJ153" s="148"/>
    </row>
    <row r="154" spans="1:62" hidden="1">
      <c r="A154" s="112" t="s">
        <v>415</v>
      </c>
      <c r="B154" s="15">
        <v>7501</v>
      </c>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16"/>
      <c r="AD154" s="16"/>
      <c r="AE154" s="16"/>
      <c r="AF154" s="16"/>
      <c r="AG154" s="155">
        <f t="shared" si="45"/>
        <v>0</v>
      </c>
      <c r="AH154" s="155">
        <f t="shared" si="33"/>
        <v>0</v>
      </c>
      <c r="AI154" s="152"/>
      <c r="AJ154" s="152"/>
      <c r="AK154" s="152"/>
      <c r="AL154" s="152"/>
      <c r="AM154" s="152"/>
      <c r="AN154" s="152"/>
      <c r="AO154" s="152"/>
      <c r="AP154" s="158"/>
      <c r="AQ154" s="154">
        <f t="shared" si="46"/>
        <v>0</v>
      </c>
      <c r="AR154" s="151"/>
      <c r="AS154" s="151"/>
      <c r="AT154" s="151"/>
      <c r="AU154" s="151"/>
      <c r="AV154" s="153">
        <f t="shared" si="42"/>
        <v>0</v>
      </c>
      <c r="AW154" s="658"/>
      <c r="AX154" s="658"/>
      <c r="AY154" s="658"/>
      <c r="AZ154" s="658"/>
      <c r="BA154" s="154">
        <f t="shared" si="43"/>
        <v>0</v>
      </c>
      <c r="BB154" s="151"/>
      <c r="BC154" s="151"/>
      <c r="BD154" s="151"/>
      <c r="BE154" s="151"/>
      <c r="BF154" s="154">
        <f t="shared" si="44"/>
        <v>0</v>
      </c>
      <c r="BG154" s="151"/>
      <c r="BH154" s="151"/>
      <c r="BI154" s="151"/>
      <c r="BJ154" s="151"/>
    </row>
    <row r="155" spans="1:62" ht="1.5" hidden="1" customHeight="1">
      <c r="A155" s="113" t="s">
        <v>416</v>
      </c>
      <c r="B155" s="17"/>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18"/>
      <c r="AD155" s="18"/>
      <c r="AE155" s="18"/>
      <c r="AF155" s="18"/>
      <c r="AG155" s="155">
        <f t="shared" si="45"/>
        <v>0</v>
      </c>
      <c r="AH155" s="155">
        <f t="shared" si="33"/>
        <v>0</v>
      </c>
      <c r="AI155" s="155"/>
      <c r="AJ155" s="155"/>
      <c r="AK155" s="155"/>
      <c r="AL155" s="155"/>
      <c r="AM155" s="155"/>
      <c r="AN155" s="155"/>
      <c r="AO155" s="155"/>
      <c r="AP155" s="155"/>
      <c r="AQ155" s="154">
        <f t="shared" si="46"/>
        <v>0</v>
      </c>
      <c r="AR155" s="154"/>
      <c r="AS155" s="154"/>
      <c r="AT155" s="154"/>
      <c r="AU155" s="154"/>
      <c r="AV155" s="153">
        <f t="shared" si="42"/>
        <v>0</v>
      </c>
      <c r="AW155" s="153"/>
      <c r="AX155" s="153"/>
      <c r="AY155" s="153"/>
      <c r="AZ155" s="153"/>
      <c r="BA155" s="154">
        <f t="shared" si="43"/>
        <v>0</v>
      </c>
      <c r="BB155" s="154"/>
      <c r="BC155" s="154"/>
      <c r="BD155" s="154"/>
      <c r="BE155" s="154"/>
      <c r="BF155" s="154">
        <f t="shared" si="44"/>
        <v>0</v>
      </c>
      <c r="BG155" s="154"/>
      <c r="BH155" s="154"/>
      <c r="BI155" s="154"/>
      <c r="BJ155" s="154"/>
    </row>
    <row r="156" spans="1:62" ht="0.75" hidden="1" customHeight="1">
      <c r="A156" s="126" t="s">
        <v>320</v>
      </c>
      <c r="B156" s="33">
        <v>7600</v>
      </c>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12"/>
      <c r="AD156" s="12"/>
      <c r="AE156" s="12"/>
      <c r="AF156" s="12"/>
      <c r="AG156" s="155">
        <f t="shared" si="45"/>
        <v>0</v>
      </c>
      <c r="AH156" s="155">
        <f t="shared" si="33"/>
        <v>0</v>
      </c>
      <c r="AI156" s="146"/>
      <c r="AJ156" s="146"/>
      <c r="AK156" s="146"/>
      <c r="AL156" s="146"/>
      <c r="AM156" s="146"/>
      <c r="AN156" s="146"/>
      <c r="AO156" s="146"/>
      <c r="AP156" s="155"/>
      <c r="AQ156" s="154">
        <f t="shared" si="46"/>
        <v>0</v>
      </c>
      <c r="AR156" s="148"/>
      <c r="AS156" s="148"/>
      <c r="AT156" s="148"/>
      <c r="AU156" s="148"/>
      <c r="AV156" s="153">
        <f t="shared" si="42"/>
        <v>0</v>
      </c>
      <c r="AW156" s="145"/>
      <c r="AX156" s="145"/>
      <c r="AY156" s="145"/>
      <c r="AZ156" s="145"/>
      <c r="BA156" s="154">
        <f t="shared" si="43"/>
        <v>0</v>
      </c>
      <c r="BB156" s="148"/>
      <c r="BC156" s="148"/>
      <c r="BD156" s="148"/>
      <c r="BE156" s="148"/>
      <c r="BF156" s="154">
        <f t="shared" si="44"/>
        <v>0</v>
      </c>
      <c r="BG156" s="148"/>
      <c r="BH156" s="148"/>
      <c r="BI156" s="148"/>
      <c r="BJ156" s="148"/>
    </row>
    <row r="157" spans="1:62" ht="96">
      <c r="A157" s="111" t="s">
        <v>205</v>
      </c>
      <c r="B157" s="10">
        <v>7700</v>
      </c>
      <c r="C157" s="99" t="s">
        <v>234</v>
      </c>
      <c r="D157" s="92" t="s">
        <v>234</v>
      </c>
      <c r="E157" s="92" t="s">
        <v>234</v>
      </c>
      <c r="F157" s="92" t="s">
        <v>234</v>
      </c>
      <c r="G157" s="92" t="s">
        <v>234</v>
      </c>
      <c r="H157" s="92" t="s">
        <v>234</v>
      </c>
      <c r="I157" s="92" t="s">
        <v>234</v>
      </c>
      <c r="J157" s="92" t="s">
        <v>234</v>
      </c>
      <c r="K157" s="92" t="s">
        <v>234</v>
      </c>
      <c r="L157" s="92" t="s">
        <v>234</v>
      </c>
      <c r="M157" s="92" t="s">
        <v>234</v>
      </c>
      <c r="N157" s="92" t="s">
        <v>234</v>
      </c>
      <c r="O157" s="92" t="s">
        <v>234</v>
      </c>
      <c r="P157" s="92" t="s">
        <v>234</v>
      </c>
      <c r="Q157" s="93" t="s">
        <v>234</v>
      </c>
      <c r="R157" s="93" t="s">
        <v>234</v>
      </c>
      <c r="S157" s="93" t="s">
        <v>234</v>
      </c>
      <c r="T157" s="93" t="s">
        <v>234</v>
      </c>
      <c r="U157" s="93" t="s">
        <v>234</v>
      </c>
      <c r="V157" s="93" t="s">
        <v>234</v>
      </c>
      <c r="W157" s="93" t="s">
        <v>234</v>
      </c>
      <c r="X157" s="92" t="s">
        <v>234</v>
      </c>
      <c r="Y157" s="92" t="s">
        <v>234</v>
      </c>
      <c r="Z157" s="92" t="s">
        <v>234</v>
      </c>
      <c r="AA157" s="92" t="s">
        <v>234</v>
      </c>
      <c r="AB157" s="92" t="s">
        <v>234</v>
      </c>
      <c r="AC157" s="8" t="s">
        <v>234</v>
      </c>
      <c r="AD157" s="8" t="s">
        <v>234</v>
      </c>
      <c r="AE157" s="8"/>
      <c r="AF157" s="8"/>
      <c r="AG157" s="155">
        <f t="shared" si="45"/>
        <v>381.4</v>
      </c>
      <c r="AH157" s="155">
        <f t="shared" si="33"/>
        <v>381.4</v>
      </c>
      <c r="AI157" s="146">
        <f t="shared" ref="AI157:AU157" si="49">AI158+AI159</f>
        <v>0</v>
      </c>
      <c r="AJ157" s="146"/>
      <c r="AK157" s="146">
        <f t="shared" si="49"/>
        <v>0</v>
      </c>
      <c r="AL157" s="146"/>
      <c r="AM157" s="146">
        <f>AM158+AM159</f>
        <v>0</v>
      </c>
      <c r="AN157" s="146"/>
      <c r="AO157" s="146">
        <f>AO158+AO159</f>
        <v>381.4</v>
      </c>
      <c r="AP157" s="146">
        <f>AP158+AP159</f>
        <v>381.4</v>
      </c>
      <c r="AQ157" s="154">
        <f t="shared" si="46"/>
        <v>390.9</v>
      </c>
      <c r="AR157" s="148">
        <f t="shared" si="49"/>
        <v>0</v>
      </c>
      <c r="AS157" s="148">
        <f t="shared" si="49"/>
        <v>0</v>
      </c>
      <c r="AT157" s="148">
        <f t="shared" si="49"/>
        <v>0</v>
      </c>
      <c r="AU157" s="148">
        <f t="shared" si="49"/>
        <v>390.9</v>
      </c>
      <c r="AV157" s="153">
        <f t="shared" si="42"/>
        <v>390.9</v>
      </c>
      <c r="AW157" s="145">
        <f>AW158+AW159</f>
        <v>0</v>
      </c>
      <c r="AX157" s="145">
        <f>AX158+AX159</f>
        <v>0</v>
      </c>
      <c r="AY157" s="145">
        <f>AY158+AY159</f>
        <v>0</v>
      </c>
      <c r="AZ157" s="145">
        <f>AZ158+AZ159</f>
        <v>390.9</v>
      </c>
      <c r="BA157" s="154">
        <f t="shared" si="43"/>
        <v>390.9</v>
      </c>
      <c r="BB157" s="148">
        <f>BB158+BB159</f>
        <v>0</v>
      </c>
      <c r="BC157" s="148">
        <f>BC158+BC159</f>
        <v>0</v>
      </c>
      <c r="BD157" s="148">
        <f>BD158+BD159</f>
        <v>0</v>
      </c>
      <c r="BE157" s="148">
        <f>BE158+BE159</f>
        <v>390.9</v>
      </c>
      <c r="BF157" s="154">
        <f t="shared" si="44"/>
        <v>390.9</v>
      </c>
      <c r="BG157" s="148">
        <f>BG158+BG159</f>
        <v>0</v>
      </c>
      <c r="BH157" s="148">
        <f>BH158+BH159</f>
        <v>0</v>
      </c>
      <c r="BI157" s="148">
        <f>BI158+BI159</f>
        <v>0</v>
      </c>
      <c r="BJ157" s="148">
        <f>BJ158+BJ159</f>
        <v>390.9</v>
      </c>
    </row>
    <row r="158" spans="1:62" ht="24">
      <c r="A158" s="111" t="s">
        <v>498</v>
      </c>
      <c r="B158" s="14">
        <v>7701</v>
      </c>
      <c r="C158" s="99" t="s">
        <v>234</v>
      </c>
      <c r="D158" s="92" t="s">
        <v>234</v>
      </c>
      <c r="E158" s="92" t="s">
        <v>234</v>
      </c>
      <c r="F158" s="92" t="s">
        <v>234</v>
      </c>
      <c r="G158" s="92" t="s">
        <v>234</v>
      </c>
      <c r="H158" s="92" t="s">
        <v>234</v>
      </c>
      <c r="I158" s="92" t="s">
        <v>234</v>
      </c>
      <c r="J158" s="92" t="s">
        <v>234</v>
      </c>
      <c r="K158" s="92" t="s">
        <v>234</v>
      </c>
      <c r="L158" s="92" t="s">
        <v>234</v>
      </c>
      <c r="M158" s="92" t="s">
        <v>234</v>
      </c>
      <c r="N158" s="92" t="s">
        <v>234</v>
      </c>
      <c r="O158" s="92" t="s">
        <v>234</v>
      </c>
      <c r="P158" s="92" t="s">
        <v>234</v>
      </c>
      <c r="Q158" s="93" t="s">
        <v>234</v>
      </c>
      <c r="R158" s="93" t="s">
        <v>234</v>
      </c>
      <c r="S158" s="93" t="s">
        <v>234</v>
      </c>
      <c r="T158" s="93" t="s">
        <v>234</v>
      </c>
      <c r="U158" s="93" t="s">
        <v>234</v>
      </c>
      <c r="V158" s="93" t="s">
        <v>234</v>
      </c>
      <c r="W158" s="93" t="s">
        <v>234</v>
      </c>
      <c r="X158" s="92" t="s">
        <v>234</v>
      </c>
      <c r="Y158" s="92" t="s">
        <v>234</v>
      </c>
      <c r="Z158" s="92" t="s">
        <v>234</v>
      </c>
      <c r="AA158" s="92" t="s">
        <v>234</v>
      </c>
      <c r="AB158" s="92" t="s">
        <v>234</v>
      </c>
      <c r="AC158" s="8" t="s">
        <v>234</v>
      </c>
      <c r="AD158" s="8" t="s">
        <v>234</v>
      </c>
      <c r="AE158" s="8"/>
      <c r="AF158" s="8"/>
      <c r="AG158" s="155">
        <f t="shared" si="45"/>
        <v>0</v>
      </c>
      <c r="AH158" s="155">
        <f t="shared" si="33"/>
        <v>0</v>
      </c>
      <c r="AI158" s="146"/>
      <c r="AJ158" s="146"/>
      <c r="AK158" s="146"/>
      <c r="AL158" s="146"/>
      <c r="AM158" s="146"/>
      <c r="AN158" s="146"/>
      <c r="AO158" s="146"/>
      <c r="AP158" s="155"/>
      <c r="AQ158" s="154">
        <f t="shared" si="46"/>
        <v>0</v>
      </c>
      <c r="AR158" s="148"/>
      <c r="AS158" s="148"/>
      <c r="AT158" s="148"/>
      <c r="AU158" s="148"/>
      <c r="AV158" s="153">
        <f t="shared" si="42"/>
        <v>0</v>
      </c>
      <c r="AW158" s="145"/>
      <c r="AX158" s="145"/>
      <c r="AY158" s="145"/>
      <c r="AZ158" s="145"/>
      <c r="BA158" s="154">
        <f t="shared" si="43"/>
        <v>0</v>
      </c>
      <c r="BB158" s="148"/>
      <c r="BC158" s="148"/>
      <c r="BD158" s="148"/>
      <c r="BE158" s="148"/>
      <c r="BF158" s="154">
        <f t="shared" si="44"/>
        <v>0</v>
      </c>
      <c r="BG158" s="148"/>
      <c r="BH158" s="148"/>
      <c r="BI158" s="148"/>
      <c r="BJ158" s="148"/>
    </row>
    <row r="159" spans="1:62" ht="24">
      <c r="A159" s="111" t="s">
        <v>219</v>
      </c>
      <c r="B159" s="14">
        <v>7800</v>
      </c>
      <c r="C159" s="99" t="s">
        <v>234</v>
      </c>
      <c r="D159" s="94" t="s">
        <v>234</v>
      </c>
      <c r="E159" s="92" t="s">
        <v>234</v>
      </c>
      <c r="F159" s="92" t="s">
        <v>234</v>
      </c>
      <c r="G159" s="92" t="s">
        <v>234</v>
      </c>
      <c r="H159" s="92" t="s">
        <v>234</v>
      </c>
      <c r="I159" s="92" t="s">
        <v>234</v>
      </c>
      <c r="J159" s="92" t="s">
        <v>234</v>
      </c>
      <c r="K159" s="92" t="s">
        <v>234</v>
      </c>
      <c r="L159" s="92" t="s">
        <v>234</v>
      </c>
      <c r="M159" s="92" t="s">
        <v>234</v>
      </c>
      <c r="N159" s="92" t="s">
        <v>234</v>
      </c>
      <c r="O159" s="92" t="s">
        <v>234</v>
      </c>
      <c r="P159" s="92" t="s">
        <v>234</v>
      </c>
      <c r="Q159" s="93" t="s">
        <v>234</v>
      </c>
      <c r="R159" s="93" t="s">
        <v>234</v>
      </c>
      <c r="S159" s="93" t="s">
        <v>234</v>
      </c>
      <c r="T159" s="93" t="s">
        <v>234</v>
      </c>
      <c r="U159" s="93" t="s">
        <v>234</v>
      </c>
      <c r="V159" s="93" t="s">
        <v>234</v>
      </c>
      <c r="W159" s="93" t="s">
        <v>234</v>
      </c>
      <c r="X159" s="92" t="s">
        <v>234</v>
      </c>
      <c r="Y159" s="92" t="s">
        <v>234</v>
      </c>
      <c r="Z159" s="92" t="s">
        <v>234</v>
      </c>
      <c r="AA159" s="92" t="s">
        <v>234</v>
      </c>
      <c r="AB159" s="92" t="s">
        <v>234</v>
      </c>
      <c r="AC159" s="8" t="s">
        <v>234</v>
      </c>
      <c r="AD159" s="8" t="s">
        <v>234</v>
      </c>
      <c r="AE159" s="8"/>
      <c r="AF159" s="8"/>
      <c r="AG159" s="155">
        <f t="shared" si="45"/>
        <v>381.4</v>
      </c>
      <c r="AH159" s="155">
        <f t="shared" si="33"/>
        <v>381.4</v>
      </c>
      <c r="AI159" s="146">
        <f>AI160+AI164</f>
        <v>0</v>
      </c>
      <c r="AJ159" s="146"/>
      <c r="AK159" s="146">
        <f>AK160+AK164</f>
        <v>0</v>
      </c>
      <c r="AL159" s="146"/>
      <c r="AM159" s="146">
        <f>AM160+AM164</f>
        <v>0</v>
      </c>
      <c r="AN159" s="146"/>
      <c r="AO159" s="146">
        <f>AO160+AO164</f>
        <v>381.4</v>
      </c>
      <c r="AP159" s="146">
        <f>AP160+AP164</f>
        <v>381.4</v>
      </c>
      <c r="AQ159" s="154">
        <f t="shared" si="46"/>
        <v>390.9</v>
      </c>
      <c r="AR159" s="148">
        <f>AR160+AR164</f>
        <v>0</v>
      </c>
      <c r="AS159" s="148">
        <f>AS160+AS164</f>
        <v>0</v>
      </c>
      <c r="AT159" s="148">
        <f>AT160+AT164</f>
        <v>0</v>
      </c>
      <c r="AU159" s="148">
        <f>AU160+AU164</f>
        <v>390.9</v>
      </c>
      <c r="AV159" s="153">
        <f t="shared" si="42"/>
        <v>390.9</v>
      </c>
      <c r="AW159" s="145">
        <f>AW160+AW164</f>
        <v>0</v>
      </c>
      <c r="AX159" s="145">
        <f>AX160+AX164</f>
        <v>0</v>
      </c>
      <c r="AY159" s="145">
        <f>AY160+AY164</f>
        <v>0</v>
      </c>
      <c r="AZ159" s="145">
        <f>AZ160+AZ164</f>
        <v>390.9</v>
      </c>
      <c r="BA159" s="154">
        <f t="shared" si="43"/>
        <v>390.9</v>
      </c>
      <c r="BB159" s="148">
        <f>BB160+BB164</f>
        <v>0</v>
      </c>
      <c r="BC159" s="148">
        <f>BC160+BC164</f>
        <v>0</v>
      </c>
      <c r="BD159" s="148">
        <f>BD160+BD164</f>
        <v>0</v>
      </c>
      <c r="BE159" s="148">
        <f>BE160+BE164</f>
        <v>390.9</v>
      </c>
      <c r="BF159" s="154">
        <f t="shared" si="44"/>
        <v>390.9</v>
      </c>
      <c r="BG159" s="148">
        <f>BG160+BG164</f>
        <v>0</v>
      </c>
      <c r="BH159" s="148">
        <f>BH160+BH164</f>
        <v>0</v>
      </c>
      <c r="BI159" s="148">
        <f>BI160+BI164</f>
        <v>0</v>
      </c>
      <c r="BJ159" s="148">
        <f>BJ160+BJ164</f>
        <v>390.9</v>
      </c>
    </row>
    <row r="160" spans="1:62" ht="82.5" customHeight="1">
      <c r="A160" s="111" t="s">
        <v>493</v>
      </c>
      <c r="B160" s="14">
        <v>7801</v>
      </c>
      <c r="C160" s="92" t="s">
        <v>234</v>
      </c>
      <c r="D160" s="94" t="s">
        <v>234</v>
      </c>
      <c r="E160" s="92" t="s">
        <v>234</v>
      </c>
      <c r="F160" s="92" t="s">
        <v>234</v>
      </c>
      <c r="G160" s="92" t="s">
        <v>234</v>
      </c>
      <c r="H160" s="92" t="s">
        <v>234</v>
      </c>
      <c r="I160" s="92" t="s">
        <v>234</v>
      </c>
      <c r="J160" s="92" t="s">
        <v>234</v>
      </c>
      <c r="K160" s="92" t="s">
        <v>234</v>
      </c>
      <c r="L160" s="92" t="s">
        <v>234</v>
      </c>
      <c r="M160" s="92" t="s">
        <v>234</v>
      </c>
      <c r="N160" s="92" t="s">
        <v>234</v>
      </c>
      <c r="O160" s="92" t="s">
        <v>234</v>
      </c>
      <c r="P160" s="92" t="s">
        <v>234</v>
      </c>
      <c r="Q160" s="93" t="s">
        <v>234</v>
      </c>
      <c r="R160" s="93" t="s">
        <v>234</v>
      </c>
      <c r="S160" s="93" t="s">
        <v>234</v>
      </c>
      <c r="T160" s="93" t="s">
        <v>234</v>
      </c>
      <c r="U160" s="93" t="s">
        <v>234</v>
      </c>
      <c r="V160" s="93" t="s">
        <v>234</v>
      </c>
      <c r="W160" s="93" t="s">
        <v>234</v>
      </c>
      <c r="X160" s="92" t="s">
        <v>234</v>
      </c>
      <c r="Y160" s="92" t="s">
        <v>234</v>
      </c>
      <c r="Z160" s="92" t="s">
        <v>234</v>
      </c>
      <c r="AA160" s="92" t="s">
        <v>234</v>
      </c>
      <c r="AB160" s="92" t="s">
        <v>234</v>
      </c>
      <c r="AC160" s="8" t="s">
        <v>234</v>
      </c>
      <c r="AD160" s="8" t="s">
        <v>234</v>
      </c>
      <c r="AE160" s="8"/>
      <c r="AF160" s="8"/>
      <c r="AG160" s="148">
        <f>AG162+AG163</f>
        <v>381.4</v>
      </c>
      <c r="AH160" s="155">
        <f t="shared" si="33"/>
        <v>381.4</v>
      </c>
      <c r="AI160" s="148">
        <f>AI162+AI163</f>
        <v>0</v>
      </c>
      <c r="AJ160" s="148"/>
      <c r="AK160" s="148">
        <f>AK162+AK163</f>
        <v>0</v>
      </c>
      <c r="AL160" s="148"/>
      <c r="AM160" s="148">
        <f>AM162+AM163</f>
        <v>0</v>
      </c>
      <c r="AN160" s="148"/>
      <c r="AO160" s="148">
        <f>AO162+AO163</f>
        <v>381.4</v>
      </c>
      <c r="AP160" s="148">
        <f>AP162+AP163</f>
        <v>381.4</v>
      </c>
      <c r="AQ160" s="148">
        <f>AQ162+AQ163+AQ166</f>
        <v>390.9</v>
      </c>
      <c r="AR160" s="148">
        <f>AR162+AR163+AR166</f>
        <v>0</v>
      </c>
      <c r="AS160" s="148">
        <f>AS162+AS163+AS166</f>
        <v>0</v>
      </c>
      <c r="AT160" s="148">
        <f>AT162+AT163+AT166</f>
        <v>0</v>
      </c>
      <c r="AU160" s="148">
        <f>AU162+AU163+AU166</f>
        <v>390.9</v>
      </c>
      <c r="AV160" s="145">
        <f t="shared" ref="AV160:BE160" si="50">AV162+AV163</f>
        <v>390.9</v>
      </c>
      <c r="AW160" s="145">
        <f t="shared" si="50"/>
        <v>0</v>
      </c>
      <c r="AX160" s="145">
        <f t="shared" si="50"/>
        <v>0</v>
      </c>
      <c r="AY160" s="145">
        <f t="shared" si="50"/>
        <v>0</v>
      </c>
      <c r="AZ160" s="145">
        <f t="shared" si="50"/>
        <v>390.9</v>
      </c>
      <c r="BA160" s="148">
        <f t="shared" si="50"/>
        <v>390.9</v>
      </c>
      <c r="BB160" s="148">
        <f t="shared" si="50"/>
        <v>0</v>
      </c>
      <c r="BC160" s="148">
        <f t="shared" si="50"/>
        <v>0</v>
      </c>
      <c r="BD160" s="148">
        <f t="shared" si="50"/>
        <v>0</v>
      </c>
      <c r="BE160" s="148">
        <f t="shared" si="50"/>
        <v>390.9</v>
      </c>
      <c r="BF160" s="148">
        <f>BF162+BF163</f>
        <v>390.9</v>
      </c>
      <c r="BG160" s="148">
        <f>BG162+BG163</f>
        <v>0</v>
      </c>
      <c r="BH160" s="148">
        <f>BH162+BH163</f>
        <v>0</v>
      </c>
      <c r="BI160" s="148">
        <f>BI162+BI163</f>
        <v>0</v>
      </c>
      <c r="BJ160" s="148">
        <f>BJ162+BJ163</f>
        <v>390.9</v>
      </c>
    </row>
    <row r="161" spans="1:62" hidden="1">
      <c r="A161" s="112" t="s">
        <v>415</v>
      </c>
      <c r="B161" s="15"/>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16"/>
      <c r="AD161" s="16"/>
      <c r="AE161" s="16"/>
      <c r="AF161" s="16"/>
      <c r="AG161" s="155">
        <f t="shared" si="45"/>
        <v>0</v>
      </c>
      <c r="AH161" s="155">
        <f t="shared" ref="AH161:AH166" si="51">AJ161+AL161+AP161</f>
        <v>0</v>
      </c>
      <c r="AI161" s="152"/>
      <c r="AJ161" s="152"/>
      <c r="AK161" s="152"/>
      <c r="AL161" s="152"/>
      <c r="AM161" s="152"/>
      <c r="AN161" s="152"/>
      <c r="AO161" s="152"/>
      <c r="AP161" s="158"/>
      <c r="AQ161" s="154">
        <f t="shared" si="46"/>
        <v>0</v>
      </c>
      <c r="AR161" s="151"/>
      <c r="AS161" s="151"/>
      <c r="AT161" s="151"/>
      <c r="AU161" s="151"/>
      <c r="AV161" s="153">
        <f t="shared" ref="AV161:AV167" si="52">AW161+AX161+AY161+AZ161</f>
        <v>0</v>
      </c>
      <c r="AW161" s="658"/>
      <c r="AX161" s="658"/>
      <c r="AY161" s="658"/>
      <c r="AZ161" s="658"/>
      <c r="BA161" s="154">
        <f t="shared" ref="BA161:BA167" si="53">BB161+BC161+BD161+BE161</f>
        <v>0</v>
      </c>
      <c r="BB161" s="151"/>
      <c r="BC161" s="151"/>
      <c r="BD161" s="151"/>
      <c r="BE161" s="151"/>
      <c r="BF161" s="154">
        <f t="shared" ref="BF161:BF167" si="54">BG161+BH161+BI161+BJ161</f>
        <v>0</v>
      </c>
      <c r="BG161" s="151"/>
      <c r="BH161" s="151"/>
      <c r="BI161" s="151"/>
      <c r="BJ161" s="151"/>
    </row>
    <row r="162" spans="1:62" ht="114" customHeight="1">
      <c r="A162" s="113" t="s">
        <v>409</v>
      </c>
      <c r="B162" s="17">
        <v>7803</v>
      </c>
      <c r="C162" s="57" t="s">
        <v>452</v>
      </c>
      <c r="D162" s="57" t="s">
        <v>237</v>
      </c>
      <c r="E162" s="57" t="s">
        <v>453</v>
      </c>
      <c r="F162" s="58"/>
      <c r="G162" s="58"/>
      <c r="H162" s="58"/>
      <c r="I162" s="58"/>
      <c r="J162" s="58"/>
      <c r="K162" s="58"/>
      <c r="L162" s="58"/>
      <c r="M162" s="63" t="s">
        <v>451</v>
      </c>
      <c r="N162" s="59" t="s">
        <v>284</v>
      </c>
      <c r="O162" s="66" t="s">
        <v>373</v>
      </c>
      <c r="P162" s="58">
        <v>9</v>
      </c>
      <c r="Q162" s="58"/>
      <c r="R162" s="58"/>
      <c r="S162" s="58"/>
      <c r="T162" s="58"/>
      <c r="U162" s="58"/>
      <c r="V162" s="58"/>
      <c r="W162" s="387" t="s">
        <v>172</v>
      </c>
      <c r="X162" s="292" t="s">
        <v>173</v>
      </c>
      <c r="Y162" s="294" t="s">
        <v>174</v>
      </c>
      <c r="Z162" s="58"/>
      <c r="AA162" s="58"/>
      <c r="AB162" s="58"/>
      <c r="AC162" s="18"/>
      <c r="AD162" s="18" t="s">
        <v>486</v>
      </c>
      <c r="AE162" s="18" t="s">
        <v>264</v>
      </c>
      <c r="AF162" s="18" t="s">
        <v>276</v>
      </c>
      <c r="AG162" s="155">
        <f t="shared" si="45"/>
        <v>0</v>
      </c>
      <c r="AH162" s="155">
        <f t="shared" si="51"/>
        <v>0</v>
      </c>
      <c r="AI162" s="155"/>
      <c r="AJ162" s="155"/>
      <c r="AK162" s="155"/>
      <c r="AL162" s="155"/>
      <c r="AM162" s="155">
        <v>0</v>
      </c>
      <c r="AN162" s="155"/>
      <c r="AO162" s="155"/>
      <c r="AP162" s="155"/>
      <c r="AQ162" s="154">
        <f t="shared" si="46"/>
        <v>0</v>
      </c>
      <c r="AR162" s="154"/>
      <c r="AS162" s="154"/>
      <c r="AT162" s="154">
        <v>0</v>
      </c>
      <c r="AU162" s="154"/>
      <c r="AV162" s="153">
        <f t="shared" si="52"/>
        <v>0</v>
      </c>
      <c r="AW162" s="153"/>
      <c r="AX162" s="153"/>
      <c r="AY162" s="153">
        <v>0</v>
      </c>
      <c r="AZ162" s="153"/>
      <c r="BA162" s="154">
        <f t="shared" si="53"/>
        <v>0</v>
      </c>
      <c r="BB162" s="154"/>
      <c r="BC162" s="154"/>
      <c r="BD162" s="154">
        <v>0</v>
      </c>
      <c r="BE162" s="154"/>
      <c r="BF162" s="154">
        <f t="shared" si="54"/>
        <v>0</v>
      </c>
      <c r="BG162" s="154"/>
      <c r="BH162" s="154"/>
      <c r="BI162" s="154">
        <v>0</v>
      </c>
      <c r="BJ162" s="154"/>
    </row>
    <row r="163" spans="1:62" ht="16.5" customHeight="1">
      <c r="A163" s="111"/>
      <c r="B163" s="14"/>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8" t="s">
        <v>486</v>
      </c>
      <c r="AE163" s="18" t="s">
        <v>17</v>
      </c>
      <c r="AF163" s="18" t="s">
        <v>276</v>
      </c>
      <c r="AG163" s="155">
        <f t="shared" si="45"/>
        <v>381.4</v>
      </c>
      <c r="AH163" s="155">
        <f t="shared" si="51"/>
        <v>381.4</v>
      </c>
      <c r="AI163" s="146"/>
      <c r="AJ163" s="146"/>
      <c r="AK163" s="146"/>
      <c r="AL163" s="146"/>
      <c r="AM163" s="146"/>
      <c r="AN163" s="146"/>
      <c r="AO163" s="146">
        <v>381.4</v>
      </c>
      <c r="AP163" s="155">
        <v>381.4</v>
      </c>
      <c r="AQ163" s="154">
        <f t="shared" si="46"/>
        <v>390.9</v>
      </c>
      <c r="AR163" s="148"/>
      <c r="AS163" s="148"/>
      <c r="AT163" s="148"/>
      <c r="AU163" s="148">
        <v>390.9</v>
      </c>
      <c r="AV163" s="153">
        <f t="shared" si="52"/>
        <v>390.9</v>
      </c>
      <c r="AW163" s="145"/>
      <c r="AX163" s="145"/>
      <c r="AY163" s="145"/>
      <c r="AZ163" s="145">
        <v>390.9</v>
      </c>
      <c r="BA163" s="154">
        <f t="shared" si="53"/>
        <v>390.9</v>
      </c>
      <c r="BB163" s="148"/>
      <c r="BC163" s="148"/>
      <c r="BD163" s="148"/>
      <c r="BE163" s="148">
        <v>390.9</v>
      </c>
      <c r="BF163" s="154">
        <f t="shared" si="54"/>
        <v>390.9</v>
      </c>
      <c r="BG163" s="148"/>
      <c r="BH163" s="148"/>
      <c r="BI163" s="148"/>
      <c r="BJ163" s="148">
        <v>390.9</v>
      </c>
    </row>
    <row r="164" spans="1:62" ht="36" hidden="1">
      <c r="A164" s="111" t="s">
        <v>220</v>
      </c>
      <c r="B164" s="14">
        <v>7900</v>
      </c>
      <c r="C164" s="8" t="s">
        <v>234</v>
      </c>
      <c r="D164" s="25" t="s">
        <v>234</v>
      </c>
      <c r="E164" s="8" t="s">
        <v>234</v>
      </c>
      <c r="F164" s="8" t="s">
        <v>234</v>
      </c>
      <c r="G164" s="8" t="s">
        <v>234</v>
      </c>
      <c r="H164" s="8" t="s">
        <v>234</v>
      </c>
      <c r="I164" s="8" t="s">
        <v>234</v>
      </c>
      <c r="J164" s="8" t="s">
        <v>234</v>
      </c>
      <c r="K164" s="8" t="s">
        <v>234</v>
      </c>
      <c r="L164" s="8" t="s">
        <v>234</v>
      </c>
      <c r="M164" s="8" t="s">
        <v>234</v>
      </c>
      <c r="N164" s="8" t="s">
        <v>234</v>
      </c>
      <c r="O164" s="8" t="s">
        <v>234</v>
      </c>
      <c r="P164" s="8" t="s">
        <v>234</v>
      </c>
      <c r="Q164" s="11" t="s">
        <v>234</v>
      </c>
      <c r="R164" s="11" t="s">
        <v>234</v>
      </c>
      <c r="S164" s="11" t="s">
        <v>234</v>
      </c>
      <c r="T164" s="11" t="s">
        <v>234</v>
      </c>
      <c r="U164" s="11" t="s">
        <v>234</v>
      </c>
      <c r="V164" s="11" t="s">
        <v>234</v>
      </c>
      <c r="W164" s="11" t="s">
        <v>234</v>
      </c>
      <c r="X164" s="8" t="s">
        <v>234</v>
      </c>
      <c r="Y164" s="8" t="s">
        <v>234</v>
      </c>
      <c r="Z164" s="8" t="s">
        <v>234</v>
      </c>
      <c r="AA164" s="8" t="s">
        <v>234</v>
      </c>
      <c r="AB164" s="8" t="s">
        <v>234</v>
      </c>
      <c r="AC164" s="8" t="s">
        <v>234</v>
      </c>
      <c r="AD164" s="8" t="s">
        <v>234</v>
      </c>
      <c r="AE164" s="8"/>
      <c r="AF164" s="8"/>
      <c r="AG164" s="155">
        <f t="shared" si="45"/>
        <v>0</v>
      </c>
      <c r="AH164" s="155">
        <f t="shared" si="51"/>
        <v>0</v>
      </c>
      <c r="AI164" s="146"/>
      <c r="AJ164" s="146"/>
      <c r="AK164" s="146"/>
      <c r="AL164" s="146"/>
      <c r="AM164" s="146"/>
      <c r="AN164" s="146"/>
      <c r="AO164" s="146"/>
      <c r="AP164" s="155"/>
      <c r="AQ164" s="154">
        <f t="shared" si="46"/>
        <v>0</v>
      </c>
      <c r="AR164" s="148"/>
      <c r="AS164" s="148"/>
      <c r="AT164" s="148"/>
      <c r="AU164" s="148"/>
      <c r="AV164" s="153">
        <f t="shared" si="52"/>
        <v>0</v>
      </c>
      <c r="AW164" s="145"/>
      <c r="AX164" s="145"/>
      <c r="AY164" s="145"/>
      <c r="AZ164" s="145"/>
      <c r="BA164" s="154">
        <f t="shared" si="53"/>
        <v>0</v>
      </c>
      <c r="BB164" s="148"/>
      <c r="BC164" s="148"/>
      <c r="BD164" s="148"/>
      <c r="BE164" s="148"/>
      <c r="BF164" s="154">
        <f t="shared" si="54"/>
        <v>0</v>
      </c>
      <c r="BG164" s="148"/>
      <c r="BH164" s="148"/>
      <c r="BI164" s="148"/>
      <c r="BJ164" s="148"/>
    </row>
    <row r="165" spans="1:62" hidden="1">
      <c r="A165" s="112" t="s">
        <v>415</v>
      </c>
      <c r="B165" s="15">
        <v>7901</v>
      </c>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55">
        <f t="shared" si="45"/>
        <v>0</v>
      </c>
      <c r="AH165" s="155">
        <f t="shared" si="51"/>
        <v>0</v>
      </c>
      <c r="AI165" s="152"/>
      <c r="AJ165" s="152"/>
      <c r="AK165" s="152"/>
      <c r="AL165" s="152"/>
      <c r="AM165" s="152"/>
      <c r="AN165" s="152"/>
      <c r="AO165" s="152"/>
      <c r="AP165" s="158"/>
      <c r="AQ165" s="154">
        <f t="shared" si="46"/>
        <v>0</v>
      </c>
      <c r="AR165" s="151"/>
      <c r="AS165" s="151"/>
      <c r="AT165" s="151"/>
      <c r="AU165" s="151"/>
      <c r="AV165" s="153">
        <f t="shared" si="52"/>
        <v>0</v>
      </c>
      <c r="AW165" s="658"/>
      <c r="AX165" s="658"/>
      <c r="AY165" s="658"/>
      <c r="AZ165" s="658"/>
      <c r="BA165" s="154">
        <f t="shared" si="53"/>
        <v>0</v>
      </c>
      <c r="BB165" s="151"/>
      <c r="BC165" s="151"/>
      <c r="BD165" s="151"/>
      <c r="BE165" s="151"/>
      <c r="BF165" s="154">
        <f t="shared" si="54"/>
        <v>0</v>
      </c>
      <c r="BG165" s="151"/>
      <c r="BH165" s="151"/>
      <c r="BI165" s="151"/>
      <c r="BJ165" s="151"/>
    </row>
    <row r="166" spans="1:62" ht="14.25" customHeight="1">
      <c r="A166" s="113" t="s">
        <v>88</v>
      </c>
      <c r="B166" s="17">
        <v>7800</v>
      </c>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v>503</v>
      </c>
      <c r="AE166" s="18" t="s">
        <v>202</v>
      </c>
      <c r="AF166" s="18">
        <v>540</v>
      </c>
      <c r="AG166" s="155">
        <f t="shared" si="45"/>
        <v>0</v>
      </c>
      <c r="AH166" s="155">
        <f t="shared" si="51"/>
        <v>0</v>
      </c>
      <c r="AI166" s="155"/>
      <c r="AJ166" s="155"/>
      <c r="AK166" s="155"/>
      <c r="AL166" s="155"/>
      <c r="AM166" s="155"/>
      <c r="AN166" s="155"/>
      <c r="AO166" s="155"/>
      <c r="AP166" s="155"/>
      <c r="AQ166" s="154">
        <f t="shared" si="46"/>
        <v>0</v>
      </c>
      <c r="AR166" s="154"/>
      <c r="AS166" s="154"/>
      <c r="AT166" s="154"/>
      <c r="AU166" s="154">
        <v>0</v>
      </c>
      <c r="AV166" s="153">
        <f t="shared" si="52"/>
        <v>0</v>
      </c>
      <c r="AW166" s="153"/>
      <c r="AX166" s="153"/>
      <c r="AY166" s="153"/>
      <c r="AZ166" s="153"/>
      <c r="BA166" s="154">
        <f t="shared" si="53"/>
        <v>0</v>
      </c>
      <c r="BB166" s="154"/>
      <c r="BC166" s="154"/>
      <c r="BD166" s="154"/>
      <c r="BE166" s="154"/>
      <c r="BF166" s="154">
        <f t="shared" si="54"/>
        <v>0</v>
      </c>
      <c r="BG166" s="154"/>
      <c r="BH166" s="154"/>
      <c r="BI166" s="154"/>
      <c r="BJ166" s="154"/>
    </row>
    <row r="167" spans="1:62" ht="37.5" customHeight="1">
      <c r="A167" s="111" t="s">
        <v>323</v>
      </c>
      <c r="B167" s="29">
        <v>8000</v>
      </c>
      <c r="C167" s="16"/>
      <c r="D167" s="16"/>
      <c r="E167" s="16"/>
      <c r="F167" s="16"/>
      <c r="G167" s="16"/>
      <c r="H167" s="16"/>
      <c r="I167" s="16"/>
      <c r="J167" s="16"/>
      <c r="K167" s="16"/>
      <c r="L167" s="16"/>
      <c r="M167" s="16"/>
      <c r="N167" s="16"/>
      <c r="O167" s="16"/>
      <c r="P167" s="16"/>
      <c r="Q167" s="21"/>
      <c r="R167" s="21"/>
      <c r="S167" s="21"/>
      <c r="T167" s="21"/>
      <c r="U167" s="21"/>
      <c r="V167" s="21"/>
      <c r="W167" s="21"/>
      <c r="X167" s="16"/>
      <c r="Y167" s="16"/>
      <c r="Z167" s="16"/>
      <c r="AA167" s="16"/>
      <c r="AB167" s="16"/>
      <c r="AC167" s="16"/>
      <c r="AD167" s="450" t="s">
        <v>177</v>
      </c>
      <c r="AE167" s="450" t="s">
        <v>194</v>
      </c>
      <c r="AF167" s="450" t="s">
        <v>282</v>
      </c>
      <c r="AG167" s="155">
        <f t="shared" si="45"/>
        <v>0</v>
      </c>
      <c r="AH167" s="158"/>
      <c r="AI167" s="152"/>
      <c r="AJ167" s="152"/>
      <c r="AK167" s="152"/>
      <c r="AL167" s="152"/>
      <c r="AM167" s="152"/>
      <c r="AN167" s="152"/>
      <c r="AO167" s="152">
        <v>0</v>
      </c>
      <c r="AP167" s="158"/>
      <c r="AQ167" s="154">
        <f t="shared" si="46"/>
        <v>0</v>
      </c>
      <c r="AR167" s="151"/>
      <c r="AS167" s="151"/>
      <c r="AT167" s="151"/>
      <c r="AU167" s="151">
        <v>0</v>
      </c>
      <c r="AV167" s="153">
        <f t="shared" si="52"/>
        <v>84.7</v>
      </c>
      <c r="AW167" s="658"/>
      <c r="AX167" s="658"/>
      <c r="AY167" s="658"/>
      <c r="AZ167" s="658">
        <v>84.7</v>
      </c>
      <c r="BA167" s="154">
        <f t="shared" si="53"/>
        <v>171.4</v>
      </c>
      <c r="BB167" s="151"/>
      <c r="BC167" s="151"/>
      <c r="BD167" s="151"/>
      <c r="BE167" s="151">
        <v>171.4</v>
      </c>
      <c r="BF167" s="154">
        <f t="shared" si="54"/>
        <v>171.4</v>
      </c>
      <c r="BG167" s="151"/>
      <c r="BH167" s="151"/>
      <c r="BI167" s="151"/>
      <c r="BJ167" s="151">
        <v>171.4</v>
      </c>
    </row>
    <row r="168" spans="1:62" ht="24.75" thickBot="1">
      <c r="A168" s="111" t="s">
        <v>221</v>
      </c>
      <c r="B168" s="26">
        <v>10700</v>
      </c>
      <c r="C168" s="27" t="s">
        <v>234</v>
      </c>
      <c r="D168" s="27" t="s">
        <v>234</v>
      </c>
      <c r="E168" s="27" t="s">
        <v>234</v>
      </c>
      <c r="F168" s="27" t="s">
        <v>234</v>
      </c>
      <c r="G168" s="27" t="s">
        <v>234</v>
      </c>
      <c r="H168" s="27" t="s">
        <v>234</v>
      </c>
      <c r="I168" s="27" t="s">
        <v>234</v>
      </c>
      <c r="J168" s="27" t="s">
        <v>234</v>
      </c>
      <c r="K168" s="27" t="s">
        <v>234</v>
      </c>
      <c r="L168" s="27" t="s">
        <v>234</v>
      </c>
      <c r="M168" s="27" t="s">
        <v>234</v>
      </c>
      <c r="N168" s="27" t="s">
        <v>234</v>
      </c>
      <c r="O168" s="27" t="s">
        <v>234</v>
      </c>
      <c r="P168" s="27" t="s">
        <v>234</v>
      </c>
      <c r="Q168" s="28" t="s">
        <v>234</v>
      </c>
      <c r="R168" s="28" t="s">
        <v>234</v>
      </c>
      <c r="S168" s="28" t="s">
        <v>234</v>
      </c>
      <c r="T168" s="28" t="s">
        <v>234</v>
      </c>
      <c r="U168" s="28" t="s">
        <v>234</v>
      </c>
      <c r="V168" s="28" t="s">
        <v>234</v>
      </c>
      <c r="W168" s="28" t="s">
        <v>234</v>
      </c>
      <c r="X168" s="27" t="s">
        <v>234</v>
      </c>
      <c r="Y168" s="27" t="s">
        <v>234</v>
      </c>
      <c r="Z168" s="27" t="s">
        <v>234</v>
      </c>
      <c r="AA168" s="27" t="s">
        <v>234</v>
      </c>
      <c r="AB168" s="27" t="s">
        <v>234</v>
      </c>
      <c r="AC168" s="27" t="s">
        <v>234</v>
      </c>
      <c r="AD168" s="27" t="s">
        <v>234</v>
      </c>
      <c r="AE168" s="27"/>
      <c r="AF168" s="27"/>
      <c r="AG168" s="165">
        <f t="shared" ref="AG168:AU168" si="55">AG20</f>
        <v>5331.0999999999995</v>
      </c>
      <c r="AH168" s="165">
        <f t="shared" si="55"/>
        <v>5050.2999999999993</v>
      </c>
      <c r="AI168" s="165">
        <f t="shared" si="55"/>
        <v>98.2</v>
      </c>
      <c r="AJ168" s="165">
        <f t="shared" si="55"/>
        <v>98.2</v>
      </c>
      <c r="AK168" s="165">
        <f t="shared" si="55"/>
        <v>1289.5999999999999</v>
      </c>
      <c r="AL168" s="165">
        <f t="shared" si="55"/>
        <v>1289.5999999999999</v>
      </c>
      <c r="AM168" s="165">
        <f t="shared" si="55"/>
        <v>0</v>
      </c>
      <c r="AN168" s="165"/>
      <c r="AO168" s="165">
        <f t="shared" si="55"/>
        <v>3943.3</v>
      </c>
      <c r="AP168" s="165">
        <f t="shared" si="55"/>
        <v>3662.5000000000005</v>
      </c>
      <c r="AQ168" s="544">
        <f t="shared" si="55"/>
        <v>8202.8000000000011</v>
      </c>
      <c r="AR168" s="165">
        <f t="shared" si="55"/>
        <v>202.3</v>
      </c>
      <c r="AS168" s="165">
        <f t="shared" si="55"/>
        <v>4206.5999999999995</v>
      </c>
      <c r="AT168" s="165">
        <f t="shared" si="55"/>
        <v>0</v>
      </c>
      <c r="AU168" s="165">
        <f t="shared" si="55"/>
        <v>3793.9</v>
      </c>
      <c r="AV168" s="544">
        <f t="shared" ref="AV168:BE168" si="56">AV20</f>
        <v>4834.0999999999995</v>
      </c>
      <c r="AW168" s="165">
        <f t="shared" si="56"/>
        <v>105.7</v>
      </c>
      <c r="AX168" s="165">
        <f t="shared" si="56"/>
        <v>1340.2</v>
      </c>
      <c r="AY168" s="165">
        <f t="shared" si="56"/>
        <v>0</v>
      </c>
      <c r="AZ168" s="165">
        <f t="shared" si="56"/>
        <v>3388.2</v>
      </c>
      <c r="BA168" s="165">
        <f t="shared" si="56"/>
        <v>4878.7</v>
      </c>
      <c r="BB168" s="165">
        <f t="shared" si="56"/>
        <v>110.60000000000001</v>
      </c>
      <c r="BC168" s="165">
        <f t="shared" si="56"/>
        <v>1340.3</v>
      </c>
      <c r="BD168" s="165">
        <f t="shared" si="56"/>
        <v>0</v>
      </c>
      <c r="BE168" s="165">
        <f t="shared" si="56"/>
        <v>3427.8</v>
      </c>
      <c r="BF168" s="165">
        <f>BF20</f>
        <v>4878.7</v>
      </c>
      <c r="BG168" s="165">
        <f>BG20</f>
        <v>110.60000000000001</v>
      </c>
      <c r="BH168" s="165">
        <f>BH20</f>
        <v>1340.3</v>
      </c>
      <c r="BI168" s="165">
        <f>BI20</f>
        <v>0</v>
      </c>
      <c r="BJ168" s="165">
        <f>BJ20</f>
        <v>3427.8</v>
      </c>
    </row>
    <row r="170" spans="1:62" s="46" customFormat="1" ht="16.5">
      <c r="A170" s="196"/>
      <c r="B170" s="42"/>
      <c r="C170" s="43"/>
      <c r="D170" s="43"/>
      <c r="E170" s="43"/>
      <c r="F170" s="43"/>
      <c r="G170" s="44"/>
      <c r="H170" s="43"/>
      <c r="I170" s="43"/>
      <c r="J170" s="43"/>
      <c r="K170" s="44"/>
      <c r="L170" s="44"/>
      <c r="M170" s="43"/>
      <c r="N170" s="43"/>
      <c r="O170" s="43"/>
      <c r="P170" s="43"/>
      <c r="Q170" s="44"/>
      <c r="R170" s="44"/>
      <c r="S170" s="44"/>
      <c r="T170" s="44"/>
      <c r="U170" s="44"/>
      <c r="V170" s="44"/>
      <c r="W170" s="411"/>
      <c r="X170" s="44"/>
      <c r="Y170" s="44"/>
      <c r="Z170" s="44"/>
      <c r="AA170" s="44"/>
      <c r="AB170" s="44"/>
      <c r="AC170" s="44"/>
      <c r="AD170" s="45"/>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row>
    <row r="171" spans="1:62" ht="6" customHeight="1"/>
    <row r="172" spans="1:62" ht="7.5" customHeight="1"/>
    <row r="173" spans="1:62" s="35" customFormat="1">
      <c r="AV173" s="176"/>
    </row>
    <row r="175" spans="1:62" s="34" customFormat="1"/>
  </sheetData>
  <mergeCells count="180">
    <mergeCell ref="F12:I12"/>
    <mergeCell ref="C13:C18"/>
    <mergeCell ref="K13:K18"/>
    <mergeCell ref="AM14:AM18"/>
    <mergeCell ref="AG14:AG18"/>
    <mergeCell ref="AH14:AH18"/>
    <mergeCell ref="A3:AU4"/>
    <mergeCell ref="A5:AK5"/>
    <mergeCell ref="A9:A18"/>
    <mergeCell ref="B9:B18"/>
    <mergeCell ref="C9:AB10"/>
    <mergeCell ref="AG12:AO12"/>
    <mergeCell ref="D13:D18"/>
    <mergeCell ref="G13:G18"/>
    <mergeCell ref="AT13:AT18"/>
    <mergeCell ref="AR13:AR18"/>
    <mergeCell ref="BB14:BB18"/>
    <mergeCell ref="S13:S18"/>
    <mergeCell ref="V13:V18"/>
    <mergeCell ref="T13:T18"/>
    <mergeCell ref="AA13:AA18"/>
    <mergeCell ref="AO13:AP13"/>
    <mergeCell ref="AL14:AL18"/>
    <mergeCell ref="AN14:AN18"/>
    <mergeCell ref="J13:J18"/>
    <mergeCell ref="AG13:AH13"/>
    <mergeCell ref="AC9:AC18"/>
    <mergeCell ref="AQ12:AU12"/>
    <mergeCell ref="C12:E12"/>
    <mergeCell ref="M12:P12"/>
    <mergeCell ref="O13:O18"/>
    <mergeCell ref="N13:N18"/>
    <mergeCell ref="L13:L18"/>
    <mergeCell ref="AQ13:AQ18"/>
    <mergeCell ref="AX13:AX18"/>
    <mergeCell ref="AW13:AW18"/>
    <mergeCell ref="BF13:BJ13"/>
    <mergeCell ref="BF14:BF18"/>
    <mergeCell ref="C11:V11"/>
    <mergeCell ref="J12:L12"/>
    <mergeCell ref="AM13:AN13"/>
    <mergeCell ref="AD9:AF12"/>
    <mergeCell ref="Q12:S12"/>
    <mergeCell ref="BJ14:BJ18"/>
    <mergeCell ref="BA14:BA18"/>
    <mergeCell ref="AV12:AZ12"/>
    <mergeCell ref="BC14:BC18"/>
    <mergeCell ref="AZ13:AZ18"/>
    <mergeCell ref="BA12:BJ12"/>
    <mergeCell ref="BA13:BE13"/>
    <mergeCell ref="AV13:AV18"/>
    <mergeCell ref="BI14:BI18"/>
    <mergeCell ref="AU13:AU18"/>
    <mergeCell ref="AK13:AL13"/>
    <mergeCell ref="AP14:AP18"/>
    <mergeCell ref="AI14:AI18"/>
    <mergeCell ref="AG9:BJ11"/>
    <mergeCell ref="BH14:BH18"/>
    <mergeCell ref="BE14:BE18"/>
    <mergeCell ref="AJ14:AJ18"/>
    <mergeCell ref="AK14:AK18"/>
    <mergeCell ref="BG14:BG18"/>
    <mergeCell ref="W11:AB11"/>
    <mergeCell ref="AF13:AF18"/>
    <mergeCell ref="AO14:AO18"/>
    <mergeCell ref="BD14:BD18"/>
    <mergeCell ref="AY13:AY18"/>
    <mergeCell ref="AS13:AS18"/>
    <mergeCell ref="AI13:AJ13"/>
    <mergeCell ref="Z12:AB12"/>
    <mergeCell ref="AE13:AE18"/>
    <mergeCell ref="AD13:AD18"/>
    <mergeCell ref="AB119:AB125"/>
    <mergeCell ref="Z110:Z112"/>
    <mergeCell ref="Z113:Z118"/>
    <mergeCell ref="AB113:AB118"/>
    <mergeCell ref="AA119:AA125"/>
    <mergeCell ref="AA113:AA118"/>
    <mergeCell ref="W55:W64"/>
    <mergeCell ref="X113:X118"/>
    <mergeCell ref="Z83:Z92"/>
    <mergeCell ref="Z93:Z95"/>
    <mergeCell ref="W39:W53"/>
    <mergeCell ref="W79:W92"/>
    <mergeCell ref="X79:X89"/>
    <mergeCell ref="Y79:Y89"/>
    <mergeCell ref="Z55:Z64"/>
    <mergeCell ref="W119:W125"/>
    <mergeCell ref="Z146:Z148"/>
    <mergeCell ref="Y146:Y148"/>
    <mergeCell ref="X146:X148"/>
    <mergeCell ref="M110:M125"/>
    <mergeCell ref="W113:W118"/>
    <mergeCell ref="Y113:Y118"/>
    <mergeCell ref="W110:W112"/>
    <mergeCell ref="A100:A101"/>
    <mergeCell ref="B79:B91"/>
    <mergeCell ref="C79:C92"/>
    <mergeCell ref="F104:F105"/>
    <mergeCell ref="M83:M92"/>
    <mergeCell ref="M93:M95"/>
    <mergeCell ref="C110:C112"/>
    <mergeCell ref="E146:E148"/>
    <mergeCell ref="M146:M148"/>
    <mergeCell ref="X55:X63"/>
    <mergeCell ref="C113:C118"/>
    <mergeCell ref="X119:X125"/>
    <mergeCell ref="W146:W148"/>
    <mergeCell ref="D113:D118"/>
    <mergeCell ref="D119:D125"/>
    <mergeCell ref="E113:E118"/>
    <mergeCell ref="Y55:Y63"/>
    <mergeCell ref="Y119:Y125"/>
    <mergeCell ref="Z119:Z125"/>
    <mergeCell ref="A146:A148"/>
    <mergeCell ref="C146:C148"/>
    <mergeCell ref="A113:A118"/>
    <mergeCell ref="A119:A125"/>
    <mergeCell ref="B119:B125"/>
    <mergeCell ref="B113:B118"/>
    <mergeCell ref="C119:C125"/>
    <mergeCell ref="A25:A33"/>
    <mergeCell ref="C34:C38"/>
    <mergeCell ref="B25:B33"/>
    <mergeCell ref="W13:W18"/>
    <mergeCell ref="A34:A38"/>
    <mergeCell ref="B34:B38"/>
    <mergeCell ref="E25:E33"/>
    <mergeCell ref="D25:D32"/>
    <mergeCell ref="M25:M33"/>
    <mergeCell ref="W25:W33"/>
    <mergeCell ref="E119:E125"/>
    <mergeCell ref="D79:D89"/>
    <mergeCell ref="D55:D63"/>
    <mergeCell ref="E110:E112"/>
    <mergeCell ref="AB13:AB18"/>
    <mergeCell ref="Z13:Z18"/>
    <mergeCell ref="X25:X32"/>
    <mergeCell ref="Y25:Y33"/>
    <mergeCell ref="Z25:Z33"/>
    <mergeCell ref="E79:E89"/>
    <mergeCell ref="A55:A65"/>
    <mergeCell ref="B55:B65"/>
    <mergeCell ref="D39:D44"/>
    <mergeCell ref="A71:A78"/>
    <mergeCell ref="E55:E63"/>
    <mergeCell ref="M39:M53"/>
    <mergeCell ref="M55:M64"/>
    <mergeCell ref="M75:M78"/>
    <mergeCell ref="E39:E44"/>
    <mergeCell ref="AA25:AA33"/>
    <mergeCell ref="AB25:AB33"/>
    <mergeCell ref="AA39:AA44"/>
    <mergeCell ref="AB39:AB44"/>
    <mergeCell ref="AB55:AB63"/>
    <mergeCell ref="A79:A93"/>
    <mergeCell ref="C39:C53"/>
    <mergeCell ref="Y39:Y44"/>
    <mergeCell ref="B39:B53"/>
    <mergeCell ref="C55:C64"/>
    <mergeCell ref="A39:A53"/>
    <mergeCell ref="C25:C33"/>
    <mergeCell ref="Y13:Y18"/>
    <mergeCell ref="W12:Y12"/>
    <mergeCell ref="T12:V12"/>
    <mergeCell ref="X13:X18"/>
    <mergeCell ref="Q13:Q18"/>
    <mergeCell ref="I13:I18"/>
    <mergeCell ref="H13:H18"/>
    <mergeCell ref="F13:F18"/>
    <mergeCell ref="X39:X44"/>
    <mergeCell ref="Z39:Z53"/>
    <mergeCell ref="E34:E38"/>
    <mergeCell ref="W34:W38"/>
    <mergeCell ref="P13:P18"/>
    <mergeCell ref="M13:M18"/>
    <mergeCell ref="Y34:Y38"/>
    <mergeCell ref="R13:R18"/>
    <mergeCell ref="U13:U18"/>
    <mergeCell ref="E13:E18"/>
  </mergeCells>
  <phoneticPr fontId="0" type="noConversion"/>
  <pageMargins left="0.75" right="0.28000000000000003" top="0.49" bottom="0.51" header="0.5" footer="0.5"/>
  <pageSetup paperSize="9" scale="45" orientation="landscape" r:id="rId1"/>
  <headerFooter alignWithMargins="0"/>
</worksheet>
</file>

<file path=xl/worksheets/sheet8.xml><?xml version="1.0" encoding="utf-8"?>
<worksheet xmlns="http://schemas.openxmlformats.org/spreadsheetml/2006/main" xmlns:r="http://schemas.openxmlformats.org/officeDocument/2006/relationships">
  <dimension ref="A3:BJ167"/>
  <sheetViews>
    <sheetView view="pageBreakPreview" topLeftCell="A155" zoomScaleNormal="75" zoomScaleSheetLayoutView="100" workbookViewId="0">
      <selection activeCell="Y185" sqref="Y185"/>
    </sheetView>
  </sheetViews>
  <sheetFormatPr defaultRowHeight="12.75"/>
  <cols>
    <col min="1" max="1" width="40.7109375" style="2" customWidth="1"/>
    <col min="2" max="2" width="5.85546875" style="2" customWidth="1"/>
    <col min="3" max="3" width="16.140625" style="2" customWidth="1"/>
    <col min="4" max="4" width="3.28515625" style="2" customWidth="1"/>
    <col min="5" max="5" width="4.42578125" style="2" customWidth="1"/>
    <col min="6" max="6" width="8.7109375" style="2" hidden="1" customWidth="1"/>
    <col min="7" max="7" width="7.85546875" style="2" hidden="1" customWidth="1"/>
    <col min="8" max="8" width="7.7109375" style="2" hidden="1" customWidth="1"/>
    <col min="9" max="9" width="8.28515625" style="2" hidden="1" customWidth="1"/>
    <col min="10" max="11" width="8" style="2" hidden="1" customWidth="1"/>
    <col min="12" max="12" width="9.140625" style="2" hidden="1" customWidth="1"/>
    <col min="13" max="13" width="10" style="2" hidden="1" customWidth="1"/>
    <col min="14" max="14" width="9.7109375" style="2" hidden="1" customWidth="1"/>
    <col min="15" max="15" width="9.5703125" style="2" hidden="1" customWidth="1"/>
    <col min="16" max="16" width="11.28515625" style="2" hidden="1" customWidth="1"/>
    <col min="17" max="17" width="10" style="2" hidden="1" customWidth="1"/>
    <col min="18" max="18" width="12.42578125" style="2" hidden="1" customWidth="1"/>
    <col min="19" max="19" width="9.5703125" style="2" hidden="1" customWidth="1"/>
    <col min="20" max="20" width="11.140625" style="2" hidden="1" customWidth="1"/>
    <col min="21" max="21" width="9" style="2" hidden="1" customWidth="1"/>
    <col min="22" max="22" width="9.28515625" style="2" hidden="1" customWidth="1"/>
    <col min="23" max="23" width="13.7109375" style="2" customWidth="1"/>
    <col min="24" max="24" width="3" style="2" customWidth="1"/>
    <col min="25" max="25" width="4.5703125" style="2" customWidth="1"/>
    <col min="26" max="26" width="17.42578125" style="2" hidden="1" customWidth="1"/>
    <col min="27" max="27" width="3.42578125" style="2" hidden="1" customWidth="1"/>
    <col min="28" max="28" width="5.42578125" style="2" hidden="1" customWidth="1"/>
    <col min="29" max="29" width="13.42578125" style="2" hidden="1" customWidth="1"/>
    <col min="30" max="30" width="5.28515625" style="2" customWidth="1"/>
    <col min="31" max="31" width="11.140625" style="2" customWidth="1"/>
    <col min="32" max="32" width="3.85546875" style="2" customWidth="1"/>
    <col min="33" max="34" width="7" style="2" customWidth="1"/>
    <col min="35" max="36" width="6.28515625" style="2" customWidth="1"/>
    <col min="37" max="38" width="6.85546875" style="2" customWidth="1"/>
    <col min="39" max="40" width="5.140625" style="2" customWidth="1"/>
    <col min="41" max="42" width="7" style="2" customWidth="1"/>
    <col min="43" max="43" width="6.85546875" style="2" customWidth="1"/>
    <col min="44" max="44" width="6.42578125" style="2" customWidth="1"/>
    <col min="45" max="45" width="6.7109375" style="2" customWidth="1"/>
    <col min="46" max="46" width="4.85546875" style="2" customWidth="1"/>
    <col min="47" max="47" width="6.5703125" style="2" customWidth="1"/>
    <col min="48" max="48" width="7.28515625" style="2" customWidth="1"/>
    <col min="49" max="49" width="6.5703125" style="2" customWidth="1"/>
    <col min="50" max="50" width="7" style="2" customWidth="1"/>
    <col min="51" max="51" width="4.140625" style="2" customWidth="1"/>
    <col min="52" max="52" width="6.5703125" style="2" customWidth="1"/>
    <col min="53" max="53" width="7" style="2" customWidth="1"/>
    <col min="54" max="54" width="5.85546875" style="2" customWidth="1"/>
    <col min="55" max="55" width="5.5703125" style="2" customWidth="1"/>
    <col min="56" max="56" width="3.7109375" style="2" customWidth="1"/>
    <col min="57" max="57" width="6.85546875" style="2" customWidth="1"/>
    <col min="58" max="58" width="7.140625" style="2" customWidth="1"/>
    <col min="59" max="59" width="7" style="2" customWidth="1"/>
    <col min="60" max="60" width="5.7109375" style="2" customWidth="1"/>
    <col min="61" max="61" width="4.42578125" style="2" customWidth="1"/>
    <col min="62" max="16384" width="9.140625" style="2"/>
  </cols>
  <sheetData>
    <row r="3" spans="1:62" s="55" customFormat="1" ht="6" customHeight="1">
      <c r="A3" s="965" t="s">
        <v>508</v>
      </c>
      <c r="B3" s="965"/>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965"/>
      <c r="AJ3" s="965"/>
      <c r="AK3" s="965"/>
      <c r="AL3" s="965"/>
      <c r="AM3" s="965"/>
      <c r="AN3" s="965"/>
      <c r="AO3" s="965"/>
      <c r="AP3" s="965"/>
      <c r="AQ3" s="965"/>
      <c r="AR3" s="965"/>
      <c r="AS3" s="965"/>
      <c r="AT3" s="965"/>
      <c r="AU3" s="965"/>
      <c r="AV3" s="54"/>
      <c r="AW3" s="54"/>
      <c r="AX3" s="54"/>
      <c r="AY3" s="54"/>
      <c r="AZ3" s="54"/>
    </row>
    <row r="4" spans="1:62" s="55" customFormat="1" ht="15">
      <c r="A4" s="965"/>
      <c r="B4" s="965"/>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965"/>
      <c r="AD4" s="965"/>
      <c r="AE4" s="965"/>
      <c r="AF4" s="965"/>
      <c r="AG4" s="965"/>
      <c r="AH4" s="965"/>
      <c r="AI4" s="965"/>
      <c r="AJ4" s="965"/>
      <c r="AK4" s="965"/>
      <c r="AL4" s="965"/>
      <c r="AM4" s="965"/>
      <c r="AN4" s="965"/>
      <c r="AO4" s="965"/>
      <c r="AP4" s="965"/>
      <c r="AQ4" s="965"/>
      <c r="AR4" s="965"/>
      <c r="AS4" s="965"/>
      <c r="AT4" s="965"/>
      <c r="AU4" s="965"/>
      <c r="AV4" s="54"/>
      <c r="AW4" s="54"/>
      <c r="AX4" s="54"/>
      <c r="AY4" s="54"/>
      <c r="AZ4" s="54"/>
    </row>
    <row r="5" spans="1:62" s="55" customFormat="1" ht="15">
      <c r="A5" s="966" t="s">
        <v>142</v>
      </c>
      <c r="B5" s="966"/>
      <c r="C5" s="966"/>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c r="AG5" s="966"/>
      <c r="AH5" s="966"/>
      <c r="AI5" s="966"/>
      <c r="AJ5" s="966"/>
      <c r="AK5" s="966"/>
      <c r="AL5" s="667"/>
      <c r="AM5" s="56"/>
      <c r="AN5" s="56"/>
      <c r="AO5" s="56"/>
      <c r="AP5" s="56"/>
      <c r="AQ5" s="56"/>
      <c r="AR5" s="56"/>
      <c r="AS5" s="56"/>
      <c r="AT5" s="56"/>
      <c r="AU5" s="56"/>
      <c r="AV5" s="56"/>
      <c r="AW5" s="56"/>
      <c r="AX5" s="56"/>
      <c r="AY5" s="56"/>
      <c r="AZ5" s="56"/>
    </row>
    <row r="6" spans="1:62">
      <c r="B6" s="3"/>
    </row>
    <row r="7" spans="1:62" hidden="1">
      <c r="A7" s="2" t="s">
        <v>413</v>
      </c>
      <c r="B7" s="4"/>
      <c r="C7" s="5"/>
      <c r="D7" s="5"/>
      <c r="E7" s="5"/>
      <c r="F7" s="5"/>
      <c r="G7" s="5"/>
      <c r="H7" s="5"/>
      <c r="I7" s="5"/>
      <c r="J7" s="5"/>
      <c r="K7" s="5"/>
      <c r="L7" s="5"/>
      <c r="M7" s="5"/>
      <c r="N7" s="5"/>
      <c r="O7" s="5"/>
      <c r="P7" s="5"/>
      <c r="Q7" s="6"/>
      <c r="R7" s="6"/>
      <c r="S7" s="6"/>
      <c r="T7" s="6"/>
      <c r="U7" s="6"/>
      <c r="V7" s="6"/>
    </row>
    <row r="8" spans="1:62">
      <c r="A8" s="2" t="s">
        <v>414</v>
      </c>
      <c r="B8" s="3"/>
    </row>
    <row r="9" spans="1:62" ht="27.75" customHeight="1">
      <c r="A9" s="913" t="s">
        <v>231</v>
      </c>
      <c r="B9" s="939" t="s">
        <v>232</v>
      </c>
      <c r="C9" s="967" t="s">
        <v>500</v>
      </c>
      <c r="D9" s="968"/>
      <c r="E9" s="968"/>
      <c r="F9" s="968"/>
      <c r="G9" s="968"/>
      <c r="H9" s="968"/>
      <c r="I9" s="968"/>
      <c r="J9" s="968"/>
      <c r="K9" s="968"/>
      <c r="L9" s="968"/>
      <c r="M9" s="968"/>
      <c r="N9" s="968"/>
      <c r="O9" s="968"/>
      <c r="P9" s="968"/>
      <c r="Q9" s="968"/>
      <c r="R9" s="968"/>
      <c r="S9" s="968"/>
      <c r="T9" s="968"/>
      <c r="U9" s="968"/>
      <c r="V9" s="968"/>
      <c r="W9" s="968"/>
      <c r="X9" s="968"/>
      <c r="Y9" s="968"/>
      <c r="Z9" s="968"/>
      <c r="AA9" s="968"/>
      <c r="AB9" s="969"/>
      <c r="AC9" s="913" t="s">
        <v>224</v>
      </c>
      <c r="AD9" s="945" t="s">
        <v>225</v>
      </c>
      <c r="AE9" s="946"/>
      <c r="AF9" s="947"/>
      <c r="AG9" s="750" t="s">
        <v>226</v>
      </c>
      <c r="AH9" s="751"/>
      <c r="AI9" s="751"/>
      <c r="AJ9" s="751"/>
      <c r="AK9" s="751"/>
      <c r="AL9" s="751"/>
      <c r="AM9" s="751"/>
      <c r="AN9" s="751"/>
      <c r="AO9" s="751"/>
      <c r="AP9" s="751"/>
      <c r="AQ9" s="751"/>
      <c r="AR9" s="751"/>
      <c r="AS9" s="751"/>
      <c r="AT9" s="751"/>
      <c r="AU9" s="751"/>
      <c r="AV9" s="751"/>
      <c r="AW9" s="751"/>
      <c r="AX9" s="751"/>
      <c r="AY9" s="751"/>
      <c r="AZ9" s="751"/>
      <c r="BA9" s="751"/>
      <c r="BB9" s="751"/>
      <c r="BC9" s="751"/>
      <c r="BD9" s="751"/>
      <c r="BE9" s="751"/>
      <c r="BF9" s="751"/>
      <c r="BG9" s="751"/>
      <c r="BH9" s="751"/>
      <c r="BI9" s="751"/>
      <c r="BJ9" s="752"/>
    </row>
    <row r="10" spans="1:62" ht="18" hidden="1" customHeight="1">
      <c r="A10" s="914"/>
      <c r="B10" s="940"/>
      <c r="C10" s="970"/>
      <c r="D10" s="971"/>
      <c r="E10" s="971"/>
      <c r="F10" s="971"/>
      <c r="G10" s="971"/>
      <c r="H10" s="971"/>
      <c r="I10" s="971"/>
      <c r="J10" s="971"/>
      <c r="K10" s="971"/>
      <c r="L10" s="971"/>
      <c r="M10" s="971"/>
      <c r="N10" s="971"/>
      <c r="O10" s="971"/>
      <c r="P10" s="971"/>
      <c r="Q10" s="971"/>
      <c r="R10" s="971"/>
      <c r="S10" s="971"/>
      <c r="T10" s="971"/>
      <c r="U10" s="971"/>
      <c r="V10" s="971"/>
      <c r="W10" s="971"/>
      <c r="X10" s="971"/>
      <c r="Y10" s="971"/>
      <c r="Z10" s="971"/>
      <c r="AA10" s="971"/>
      <c r="AB10" s="972"/>
      <c r="AC10" s="914"/>
      <c r="AD10" s="948"/>
      <c r="AE10" s="949"/>
      <c r="AF10" s="950"/>
      <c r="AG10" s="753"/>
      <c r="AH10" s="754"/>
      <c r="AI10" s="754"/>
      <c r="AJ10" s="754"/>
      <c r="AK10" s="754"/>
      <c r="AL10" s="754"/>
      <c r="AM10" s="754"/>
      <c r="AN10" s="754"/>
      <c r="AO10" s="754"/>
      <c r="AP10" s="754"/>
      <c r="AQ10" s="754"/>
      <c r="AR10" s="754"/>
      <c r="AS10" s="754"/>
      <c r="AT10" s="754"/>
      <c r="AU10" s="754"/>
      <c r="AV10" s="754"/>
      <c r="AW10" s="754"/>
      <c r="AX10" s="754"/>
      <c r="AY10" s="754"/>
      <c r="AZ10" s="754"/>
      <c r="BA10" s="754"/>
      <c r="BB10" s="754"/>
      <c r="BC10" s="754"/>
      <c r="BD10" s="754"/>
      <c r="BE10" s="754"/>
      <c r="BF10" s="754"/>
      <c r="BG10" s="754"/>
      <c r="BH10" s="754"/>
      <c r="BI10" s="754"/>
      <c r="BJ10" s="755"/>
    </row>
    <row r="11" spans="1:62" ht="18" hidden="1" customHeight="1">
      <c r="A11" s="914"/>
      <c r="B11" s="940"/>
      <c r="C11" s="942" t="s">
        <v>328</v>
      </c>
      <c r="D11" s="943"/>
      <c r="E11" s="943"/>
      <c r="F11" s="943"/>
      <c r="G11" s="943"/>
      <c r="H11" s="943"/>
      <c r="I11" s="943"/>
      <c r="J11" s="943"/>
      <c r="K11" s="943"/>
      <c r="L11" s="943"/>
      <c r="M11" s="943"/>
      <c r="N11" s="943"/>
      <c r="O11" s="943"/>
      <c r="P11" s="943"/>
      <c r="Q11" s="943"/>
      <c r="R11" s="943"/>
      <c r="S11" s="943"/>
      <c r="T11" s="943"/>
      <c r="U11" s="943"/>
      <c r="V11" s="943"/>
      <c r="W11" s="942" t="s">
        <v>329</v>
      </c>
      <c r="X11" s="943"/>
      <c r="Y11" s="943"/>
      <c r="Z11" s="943"/>
      <c r="AA11" s="943"/>
      <c r="AB11" s="943"/>
      <c r="AC11" s="914"/>
      <c r="AD11" s="948"/>
      <c r="AE11" s="949"/>
      <c r="AF11" s="950"/>
      <c r="AG11" s="756"/>
      <c r="AH11" s="757"/>
      <c r="AI11" s="757"/>
      <c r="AJ11" s="757"/>
      <c r="AK11" s="757"/>
      <c r="AL11" s="757"/>
      <c r="AM11" s="757"/>
      <c r="AN11" s="757"/>
      <c r="AO11" s="757"/>
      <c r="AP11" s="757"/>
      <c r="AQ11" s="757"/>
      <c r="AR11" s="757"/>
      <c r="AS11" s="757"/>
      <c r="AT11" s="757"/>
      <c r="AU11" s="757"/>
      <c r="AV11" s="757"/>
      <c r="AW11" s="757"/>
      <c r="AX11" s="757"/>
      <c r="AY11" s="757"/>
      <c r="AZ11" s="757"/>
      <c r="BA11" s="757"/>
      <c r="BB11" s="757"/>
      <c r="BC11" s="757"/>
      <c r="BD11" s="757"/>
      <c r="BE11" s="757"/>
      <c r="BF11" s="757"/>
      <c r="BG11" s="757"/>
      <c r="BH11" s="757"/>
      <c r="BI11" s="757"/>
      <c r="BJ11" s="758"/>
    </row>
    <row r="12" spans="1:62" ht="39" customHeight="1">
      <c r="A12" s="914"/>
      <c r="B12" s="940"/>
      <c r="C12" s="962" t="s">
        <v>227</v>
      </c>
      <c r="D12" s="963"/>
      <c r="E12" s="964"/>
      <c r="F12" s="942" t="s">
        <v>228</v>
      </c>
      <c r="G12" s="943"/>
      <c r="H12" s="943"/>
      <c r="I12" s="944"/>
      <c r="J12" s="942" t="s">
        <v>229</v>
      </c>
      <c r="K12" s="943"/>
      <c r="L12" s="944"/>
      <c r="M12" s="967" t="s">
        <v>330</v>
      </c>
      <c r="N12" s="968"/>
      <c r="O12" s="968"/>
      <c r="P12" s="969"/>
      <c r="Q12" s="942" t="s">
        <v>230</v>
      </c>
      <c r="R12" s="943"/>
      <c r="S12" s="943"/>
      <c r="T12" s="942" t="s">
        <v>331</v>
      </c>
      <c r="U12" s="943"/>
      <c r="V12" s="944"/>
      <c r="W12" s="942" t="s">
        <v>332</v>
      </c>
      <c r="X12" s="943"/>
      <c r="Y12" s="944"/>
      <c r="Z12" s="942" t="s">
        <v>333</v>
      </c>
      <c r="AA12" s="943"/>
      <c r="AB12" s="944"/>
      <c r="AC12" s="914"/>
      <c r="AD12" s="948"/>
      <c r="AE12" s="949"/>
      <c r="AF12" s="950"/>
      <c r="AG12" s="750" t="s">
        <v>396</v>
      </c>
      <c r="AH12" s="751"/>
      <c r="AI12" s="751"/>
      <c r="AJ12" s="751"/>
      <c r="AK12" s="751"/>
      <c r="AL12" s="751"/>
      <c r="AM12" s="751"/>
      <c r="AN12" s="751"/>
      <c r="AO12" s="752"/>
      <c r="AP12" s="143"/>
      <c r="AQ12" s="750" t="s">
        <v>398</v>
      </c>
      <c r="AR12" s="751"/>
      <c r="AS12" s="751"/>
      <c r="AT12" s="751"/>
      <c r="AU12" s="752"/>
      <c r="AV12" s="750" t="s">
        <v>394</v>
      </c>
      <c r="AW12" s="751"/>
      <c r="AX12" s="751"/>
      <c r="AY12" s="751"/>
      <c r="AZ12" s="752"/>
      <c r="BA12" s="977" t="s">
        <v>436</v>
      </c>
      <c r="BB12" s="978"/>
      <c r="BC12" s="978"/>
      <c r="BD12" s="978"/>
      <c r="BE12" s="978"/>
      <c r="BF12" s="978"/>
      <c r="BG12" s="978"/>
      <c r="BH12" s="978"/>
      <c r="BI12" s="978"/>
      <c r="BJ12" s="979"/>
    </row>
    <row r="13" spans="1:62" ht="81.75" customHeight="1">
      <c r="A13" s="914"/>
      <c r="B13" s="940"/>
      <c r="C13" s="982" t="s">
        <v>334</v>
      </c>
      <c r="D13" s="982" t="s">
        <v>335</v>
      </c>
      <c r="E13" s="982" t="s">
        <v>336</v>
      </c>
      <c r="F13" s="982" t="s">
        <v>334</v>
      </c>
      <c r="G13" s="982" t="s">
        <v>335</v>
      </c>
      <c r="H13" s="982" t="s">
        <v>336</v>
      </c>
      <c r="I13" s="913" t="s">
        <v>337</v>
      </c>
      <c r="J13" s="982" t="s">
        <v>334</v>
      </c>
      <c r="K13" s="967" t="s">
        <v>338</v>
      </c>
      <c r="L13" s="982" t="s">
        <v>336</v>
      </c>
      <c r="M13" s="982" t="s">
        <v>334</v>
      </c>
      <c r="N13" s="967" t="s">
        <v>338</v>
      </c>
      <c r="O13" s="982" t="s">
        <v>336</v>
      </c>
      <c r="P13" s="913" t="s">
        <v>337</v>
      </c>
      <c r="Q13" s="982" t="s">
        <v>334</v>
      </c>
      <c r="R13" s="967" t="s">
        <v>338</v>
      </c>
      <c r="S13" s="913" t="s">
        <v>336</v>
      </c>
      <c r="T13" s="982" t="s">
        <v>334</v>
      </c>
      <c r="U13" s="967" t="s">
        <v>338</v>
      </c>
      <c r="V13" s="913" t="s">
        <v>336</v>
      </c>
      <c r="W13" s="982" t="s">
        <v>334</v>
      </c>
      <c r="X13" s="982" t="s">
        <v>335</v>
      </c>
      <c r="Y13" s="982" t="s">
        <v>336</v>
      </c>
      <c r="Z13" s="982" t="s">
        <v>334</v>
      </c>
      <c r="AA13" s="967" t="s">
        <v>338</v>
      </c>
      <c r="AB13" s="982" t="s">
        <v>336</v>
      </c>
      <c r="AC13" s="914"/>
      <c r="AD13" s="980" t="s">
        <v>339</v>
      </c>
      <c r="AE13" s="980" t="s">
        <v>294</v>
      </c>
      <c r="AF13" s="980" t="s">
        <v>295</v>
      </c>
      <c r="AG13" s="1008" t="s">
        <v>440</v>
      </c>
      <c r="AH13" s="1009"/>
      <c r="AI13" s="976" t="s">
        <v>501</v>
      </c>
      <c r="AJ13" s="976"/>
      <c r="AK13" s="976" t="s">
        <v>502</v>
      </c>
      <c r="AL13" s="976"/>
      <c r="AM13" s="976" t="s">
        <v>6</v>
      </c>
      <c r="AN13" s="976"/>
      <c r="AO13" s="976" t="s">
        <v>480</v>
      </c>
      <c r="AP13" s="976"/>
      <c r="AQ13" s="916" t="s">
        <v>440</v>
      </c>
      <c r="AR13" s="916" t="s">
        <v>501</v>
      </c>
      <c r="AS13" s="916" t="s">
        <v>502</v>
      </c>
      <c r="AT13" s="916" t="s">
        <v>6</v>
      </c>
      <c r="AU13" s="916" t="s">
        <v>480</v>
      </c>
      <c r="AV13" s="916" t="s">
        <v>440</v>
      </c>
      <c r="AW13" s="916" t="s">
        <v>501</v>
      </c>
      <c r="AX13" s="916" t="s">
        <v>502</v>
      </c>
      <c r="AY13" s="916" t="s">
        <v>6</v>
      </c>
      <c r="AZ13" s="916" t="s">
        <v>480</v>
      </c>
      <c r="BA13" s="976" t="s">
        <v>69</v>
      </c>
      <c r="BB13" s="976"/>
      <c r="BC13" s="976"/>
      <c r="BD13" s="976"/>
      <c r="BE13" s="976"/>
      <c r="BF13" s="976" t="s">
        <v>397</v>
      </c>
      <c r="BG13" s="976"/>
      <c r="BH13" s="976"/>
      <c r="BI13" s="976"/>
      <c r="BJ13" s="976"/>
    </row>
    <row r="14" spans="1:62" ht="18" customHeight="1">
      <c r="A14" s="914"/>
      <c r="B14" s="940"/>
      <c r="C14" s="982"/>
      <c r="D14" s="982"/>
      <c r="E14" s="982"/>
      <c r="F14" s="982"/>
      <c r="G14" s="982"/>
      <c r="H14" s="982"/>
      <c r="I14" s="914"/>
      <c r="J14" s="982"/>
      <c r="K14" s="986"/>
      <c r="L14" s="982"/>
      <c r="M14" s="982"/>
      <c r="N14" s="986"/>
      <c r="O14" s="982"/>
      <c r="P14" s="914"/>
      <c r="Q14" s="982"/>
      <c r="R14" s="986"/>
      <c r="S14" s="914"/>
      <c r="T14" s="982"/>
      <c r="U14" s="986"/>
      <c r="V14" s="914"/>
      <c r="W14" s="982"/>
      <c r="X14" s="982"/>
      <c r="Y14" s="982"/>
      <c r="Z14" s="982"/>
      <c r="AA14" s="986"/>
      <c r="AB14" s="982"/>
      <c r="AC14" s="914"/>
      <c r="AD14" s="980"/>
      <c r="AE14" s="980"/>
      <c r="AF14" s="980"/>
      <c r="AG14" s="916" t="s">
        <v>437</v>
      </c>
      <c r="AH14" s="916" t="s">
        <v>438</v>
      </c>
      <c r="AI14" s="976" t="s">
        <v>322</v>
      </c>
      <c r="AJ14" s="976" t="s">
        <v>321</v>
      </c>
      <c r="AK14" s="976" t="s">
        <v>322</v>
      </c>
      <c r="AL14" s="976" t="s">
        <v>321</v>
      </c>
      <c r="AM14" s="976" t="s">
        <v>322</v>
      </c>
      <c r="AN14" s="976" t="s">
        <v>321</v>
      </c>
      <c r="AO14" s="976" t="s">
        <v>322</v>
      </c>
      <c r="AP14" s="976" t="s">
        <v>321</v>
      </c>
      <c r="AQ14" s="917"/>
      <c r="AR14" s="917"/>
      <c r="AS14" s="917"/>
      <c r="AT14" s="917"/>
      <c r="AU14" s="917"/>
      <c r="AV14" s="917"/>
      <c r="AW14" s="917"/>
      <c r="AX14" s="917"/>
      <c r="AY14" s="917"/>
      <c r="AZ14" s="917"/>
      <c r="BA14" s="973" t="s">
        <v>440</v>
      </c>
      <c r="BB14" s="916" t="s">
        <v>501</v>
      </c>
      <c r="BC14" s="916" t="s">
        <v>502</v>
      </c>
      <c r="BD14" s="916" t="s">
        <v>6</v>
      </c>
      <c r="BE14" s="916" t="s">
        <v>480</v>
      </c>
      <c r="BF14" s="973" t="s">
        <v>440</v>
      </c>
      <c r="BG14" s="916" t="s">
        <v>501</v>
      </c>
      <c r="BH14" s="916" t="s">
        <v>502</v>
      </c>
      <c r="BI14" s="916" t="s">
        <v>6</v>
      </c>
      <c r="BJ14" s="916" t="s">
        <v>480</v>
      </c>
    </row>
    <row r="15" spans="1:62" ht="78" customHeight="1">
      <c r="A15" s="914"/>
      <c r="B15" s="940"/>
      <c r="C15" s="982"/>
      <c r="D15" s="982"/>
      <c r="E15" s="982"/>
      <c r="F15" s="982"/>
      <c r="G15" s="982"/>
      <c r="H15" s="982"/>
      <c r="I15" s="914"/>
      <c r="J15" s="982"/>
      <c r="K15" s="986"/>
      <c r="L15" s="982"/>
      <c r="M15" s="982"/>
      <c r="N15" s="986"/>
      <c r="O15" s="982"/>
      <c r="P15" s="914"/>
      <c r="Q15" s="982"/>
      <c r="R15" s="986"/>
      <c r="S15" s="914"/>
      <c r="T15" s="982"/>
      <c r="U15" s="986"/>
      <c r="V15" s="914"/>
      <c r="W15" s="982"/>
      <c r="X15" s="982"/>
      <c r="Y15" s="982"/>
      <c r="Z15" s="982"/>
      <c r="AA15" s="986"/>
      <c r="AB15" s="982"/>
      <c r="AC15" s="914"/>
      <c r="AD15" s="980"/>
      <c r="AE15" s="980"/>
      <c r="AF15" s="980"/>
      <c r="AG15" s="917"/>
      <c r="AH15" s="917"/>
      <c r="AI15" s="976"/>
      <c r="AJ15" s="976"/>
      <c r="AK15" s="976"/>
      <c r="AL15" s="976"/>
      <c r="AM15" s="976"/>
      <c r="AN15" s="976"/>
      <c r="AO15" s="976"/>
      <c r="AP15" s="976"/>
      <c r="AQ15" s="917"/>
      <c r="AR15" s="917"/>
      <c r="AS15" s="917"/>
      <c r="AT15" s="917"/>
      <c r="AU15" s="917"/>
      <c r="AV15" s="917"/>
      <c r="AW15" s="917"/>
      <c r="AX15" s="917"/>
      <c r="AY15" s="917"/>
      <c r="AZ15" s="917"/>
      <c r="BA15" s="974"/>
      <c r="BB15" s="917"/>
      <c r="BC15" s="917"/>
      <c r="BD15" s="917"/>
      <c r="BE15" s="917"/>
      <c r="BF15" s="974"/>
      <c r="BG15" s="917"/>
      <c r="BH15" s="917"/>
      <c r="BI15" s="917"/>
      <c r="BJ15" s="917"/>
    </row>
    <row r="16" spans="1:62" ht="18" hidden="1" customHeight="1">
      <c r="A16" s="914"/>
      <c r="B16" s="940"/>
      <c r="C16" s="982"/>
      <c r="D16" s="982"/>
      <c r="E16" s="982"/>
      <c r="F16" s="982"/>
      <c r="G16" s="982"/>
      <c r="H16" s="982"/>
      <c r="I16" s="914"/>
      <c r="J16" s="982"/>
      <c r="K16" s="986"/>
      <c r="L16" s="982"/>
      <c r="M16" s="982"/>
      <c r="N16" s="986"/>
      <c r="O16" s="982"/>
      <c r="P16" s="914"/>
      <c r="Q16" s="982"/>
      <c r="R16" s="986"/>
      <c r="S16" s="914"/>
      <c r="T16" s="982"/>
      <c r="U16" s="986"/>
      <c r="V16" s="914"/>
      <c r="W16" s="982"/>
      <c r="X16" s="982"/>
      <c r="Y16" s="982"/>
      <c r="Z16" s="982"/>
      <c r="AA16" s="986"/>
      <c r="AB16" s="982"/>
      <c r="AC16" s="914"/>
      <c r="AD16" s="980"/>
      <c r="AE16" s="980"/>
      <c r="AF16" s="980"/>
      <c r="AG16" s="917"/>
      <c r="AH16" s="917"/>
      <c r="AI16" s="976"/>
      <c r="AJ16" s="976"/>
      <c r="AK16" s="976"/>
      <c r="AL16" s="976"/>
      <c r="AM16" s="976"/>
      <c r="AN16" s="976"/>
      <c r="AO16" s="976"/>
      <c r="AP16" s="976"/>
      <c r="AQ16" s="917"/>
      <c r="AR16" s="917"/>
      <c r="AS16" s="917"/>
      <c r="AT16" s="917"/>
      <c r="AU16" s="917"/>
      <c r="AV16" s="917"/>
      <c r="AW16" s="917"/>
      <c r="AX16" s="917"/>
      <c r="AY16" s="917"/>
      <c r="AZ16" s="917"/>
      <c r="BA16" s="974"/>
      <c r="BB16" s="917"/>
      <c r="BC16" s="917"/>
      <c r="BD16" s="917"/>
      <c r="BE16" s="917"/>
      <c r="BF16" s="974"/>
      <c r="BG16" s="917"/>
      <c r="BH16" s="917"/>
      <c r="BI16" s="917"/>
      <c r="BJ16" s="917"/>
    </row>
    <row r="17" spans="1:62" ht="18" hidden="1" customHeight="1">
      <c r="A17" s="914"/>
      <c r="B17" s="940"/>
      <c r="C17" s="982"/>
      <c r="D17" s="982"/>
      <c r="E17" s="982"/>
      <c r="F17" s="982"/>
      <c r="G17" s="982"/>
      <c r="H17" s="982"/>
      <c r="I17" s="914"/>
      <c r="J17" s="982"/>
      <c r="K17" s="986"/>
      <c r="L17" s="982"/>
      <c r="M17" s="982"/>
      <c r="N17" s="986"/>
      <c r="O17" s="982"/>
      <c r="P17" s="914"/>
      <c r="Q17" s="982"/>
      <c r="R17" s="986"/>
      <c r="S17" s="914"/>
      <c r="T17" s="982"/>
      <c r="U17" s="986"/>
      <c r="V17" s="914"/>
      <c r="W17" s="982"/>
      <c r="X17" s="982"/>
      <c r="Y17" s="982"/>
      <c r="Z17" s="982"/>
      <c r="AA17" s="986"/>
      <c r="AB17" s="982"/>
      <c r="AC17" s="914"/>
      <c r="AD17" s="980"/>
      <c r="AE17" s="980"/>
      <c r="AF17" s="980"/>
      <c r="AG17" s="917"/>
      <c r="AH17" s="917"/>
      <c r="AI17" s="976"/>
      <c r="AJ17" s="976"/>
      <c r="AK17" s="976"/>
      <c r="AL17" s="976"/>
      <c r="AM17" s="976"/>
      <c r="AN17" s="976"/>
      <c r="AO17" s="976"/>
      <c r="AP17" s="976"/>
      <c r="AQ17" s="917"/>
      <c r="AR17" s="917"/>
      <c r="AS17" s="917"/>
      <c r="AT17" s="917"/>
      <c r="AU17" s="917"/>
      <c r="AV17" s="917"/>
      <c r="AW17" s="917"/>
      <c r="AX17" s="917"/>
      <c r="AY17" s="917"/>
      <c r="AZ17" s="917"/>
      <c r="BA17" s="974"/>
      <c r="BB17" s="917"/>
      <c r="BC17" s="917"/>
      <c r="BD17" s="917"/>
      <c r="BE17" s="917"/>
      <c r="BF17" s="974"/>
      <c r="BG17" s="917"/>
      <c r="BH17" s="917"/>
      <c r="BI17" s="917"/>
      <c r="BJ17" s="917"/>
    </row>
    <row r="18" spans="1:62" ht="18" hidden="1" customHeight="1">
      <c r="A18" s="915"/>
      <c r="B18" s="941"/>
      <c r="C18" s="982"/>
      <c r="D18" s="982"/>
      <c r="E18" s="982"/>
      <c r="F18" s="982"/>
      <c r="G18" s="982"/>
      <c r="H18" s="982"/>
      <c r="I18" s="915"/>
      <c r="J18" s="982"/>
      <c r="K18" s="970"/>
      <c r="L18" s="982"/>
      <c r="M18" s="982"/>
      <c r="N18" s="970"/>
      <c r="O18" s="982"/>
      <c r="P18" s="915"/>
      <c r="Q18" s="982"/>
      <c r="R18" s="970"/>
      <c r="S18" s="915"/>
      <c r="T18" s="982"/>
      <c r="U18" s="970"/>
      <c r="V18" s="915"/>
      <c r="W18" s="982"/>
      <c r="X18" s="982"/>
      <c r="Y18" s="982"/>
      <c r="Z18" s="982"/>
      <c r="AA18" s="970"/>
      <c r="AB18" s="982"/>
      <c r="AC18" s="915"/>
      <c r="AD18" s="980"/>
      <c r="AE18" s="980"/>
      <c r="AF18" s="980"/>
      <c r="AG18" s="918"/>
      <c r="AH18" s="918"/>
      <c r="AI18" s="976"/>
      <c r="AJ18" s="976"/>
      <c r="AK18" s="976"/>
      <c r="AL18" s="976"/>
      <c r="AM18" s="976"/>
      <c r="AN18" s="976"/>
      <c r="AO18" s="976"/>
      <c r="AP18" s="976"/>
      <c r="AQ18" s="918"/>
      <c r="AR18" s="918"/>
      <c r="AS18" s="918"/>
      <c r="AT18" s="918"/>
      <c r="AU18" s="918"/>
      <c r="AV18" s="918"/>
      <c r="AW18" s="918"/>
      <c r="AX18" s="918"/>
      <c r="AY18" s="918"/>
      <c r="AZ18" s="918"/>
      <c r="BA18" s="975"/>
      <c r="BB18" s="918"/>
      <c r="BC18" s="918"/>
      <c r="BD18" s="918"/>
      <c r="BE18" s="918"/>
      <c r="BF18" s="975"/>
      <c r="BG18" s="918"/>
      <c r="BH18" s="918"/>
      <c r="BI18" s="918"/>
      <c r="BJ18" s="918"/>
    </row>
    <row r="19" spans="1:62" ht="18" customHeight="1">
      <c r="A19" s="8">
        <v>1</v>
      </c>
      <c r="B19" s="9" t="s">
        <v>233</v>
      </c>
      <c r="C19" s="36">
        <v>3</v>
      </c>
      <c r="D19" s="36">
        <v>4</v>
      </c>
      <c r="E19" s="36">
        <v>5</v>
      </c>
      <c r="F19" s="36">
        <v>6</v>
      </c>
      <c r="G19" s="36">
        <v>7</v>
      </c>
      <c r="H19" s="36">
        <v>8</v>
      </c>
      <c r="I19" s="36">
        <v>9</v>
      </c>
      <c r="J19" s="36">
        <v>10</v>
      </c>
      <c r="K19" s="36">
        <v>11</v>
      </c>
      <c r="L19" s="36">
        <v>12</v>
      </c>
      <c r="M19" s="36">
        <v>13</v>
      </c>
      <c r="N19" s="36">
        <v>14</v>
      </c>
      <c r="O19" s="36">
        <v>15</v>
      </c>
      <c r="P19" s="36">
        <v>16</v>
      </c>
      <c r="Q19" s="36">
        <v>17</v>
      </c>
      <c r="R19" s="36">
        <v>18</v>
      </c>
      <c r="S19" s="36">
        <v>19</v>
      </c>
      <c r="T19" s="36">
        <v>20</v>
      </c>
      <c r="U19" s="36">
        <v>21</v>
      </c>
      <c r="V19" s="36">
        <v>22</v>
      </c>
      <c r="W19" s="36">
        <v>23</v>
      </c>
      <c r="X19" s="36">
        <v>24</v>
      </c>
      <c r="Y19" s="36">
        <v>25</v>
      </c>
      <c r="Z19" s="36">
        <v>26</v>
      </c>
      <c r="AA19" s="36">
        <v>27</v>
      </c>
      <c r="AB19" s="36">
        <v>28</v>
      </c>
      <c r="AC19" s="36">
        <v>29</v>
      </c>
      <c r="AD19" s="36">
        <v>30</v>
      </c>
      <c r="AE19" s="7"/>
      <c r="AF19" s="7"/>
      <c r="AG19" s="144">
        <v>35</v>
      </c>
      <c r="AH19" s="144"/>
      <c r="AI19" s="144"/>
      <c r="AJ19" s="144"/>
      <c r="AK19" s="144"/>
      <c r="AL19" s="144"/>
      <c r="AM19" s="144"/>
      <c r="AN19" s="144"/>
      <c r="AO19" s="144"/>
      <c r="AP19" s="144"/>
      <c r="AQ19" s="144">
        <v>36</v>
      </c>
      <c r="AR19" s="144"/>
      <c r="AS19" s="144"/>
      <c r="AT19" s="144"/>
      <c r="AU19" s="144"/>
      <c r="AV19" s="144"/>
      <c r="AW19" s="144"/>
      <c r="AX19" s="144"/>
      <c r="AY19" s="144"/>
      <c r="AZ19" s="144"/>
      <c r="BA19" s="144"/>
      <c r="BB19" s="144"/>
      <c r="BC19" s="144"/>
      <c r="BD19" s="144"/>
      <c r="BE19" s="144"/>
      <c r="BF19" s="680"/>
      <c r="BG19" s="680"/>
      <c r="BH19" s="680"/>
      <c r="BI19" s="680"/>
      <c r="BJ19" s="680"/>
    </row>
    <row r="20" spans="1:62" ht="48">
      <c r="A20" s="110" t="s">
        <v>382</v>
      </c>
      <c r="B20" s="10">
        <v>6500</v>
      </c>
      <c r="C20" s="8" t="s">
        <v>234</v>
      </c>
      <c r="D20" s="8" t="s">
        <v>234</v>
      </c>
      <c r="E20" s="8" t="s">
        <v>234</v>
      </c>
      <c r="F20" s="8" t="s">
        <v>234</v>
      </c>
      <c r="G20" s="8" t="s">
        <v>234</v>
      </c>
      <c r="H20" s="8" t="s">
        <v>234</v>
      </c>
      <c r="I20" s="8" t="s">
        <v>234</v>
      </c>
      <c r="J20" s="8" t="s">
        <v>234</v>
      </c>
      <c r="K20" s="8" t="s">
        <v>234</v>
      </c>
      <c r="L20" s="8" t="s">
        <v>234</v>
      </c>
      <c r="M20" s="8" t="s">
        <v>234</v>
      </c>
      <c r="N20" s="8" t="s">
        <v>234</v>
      </c>
      <c r="O20" s="8" t="s">
        <v>234</v>
      </c>
      <c r="P20" s="8" t="s">
        <v>234</v>
      </c>
      <c r="Q20" s="11" t="s">
        <v>234</v>
      </c>
      <c r="R20" s="11" t="s">
        <v>234</v>
      </c>
      <c r="S20" s="11" t="s">
        <v>234</v>
      </c>
      <c r="T20" s="11" t="s">
        <v>234</v>
      </c>
      <c r="U20" s="11" t="s">
        <v>234</v>
      </c>
      <c r="V20" s="11" t="s">
        <v>234</v>
      </c>
      <c r="W20" s="8" t="s">
        <v>234</v>
      </c>
      <c r="X20" s="8" t="s">
        <v>234</v>
      </c>
      <c r="Y20" s="8" t="s">
        <v>234</v>
      </c>
      <c r="Z20" s="8" t="s">
        <v>234</v>
      </c>
      <c r="AA20" s="8" t="s">
        <v>234</v>
      </c>
      <c r="AB20" s="8" t="s">
        <v>234</v>
      </c>
      <c r="AC20" s="8" t="s">
        <v>234</v>
      </c>
      <c r="AD20" s="8" t="s">
        <v>234</v>
      </c>
      <c r="AE20" s="8"/>
      <c r="AF20" s="8"/>
      <c r="AG20" s="147">
        <f t="shared" ref="AG20:AZ20" si="0">AG21+AG100+AG117+AG130+AG145+AG155</f>
        <v>6371</v>
      </c>
      <c r="AH20" s="147">
        <f t="shared" si="0"/>
        <v>6217.8999999999987</v>
      </c>
      <c r="AI20" s="147">
        <f t="shared" si="0"/>
        <v>98.2</v>
      </c>
      <c r="AJ20" s="147">
        <f t="shared" si="0"/>
        <v>98.2</v>
      </c>
      <c r="AK20" s="147">
        <f t="shared" si="0"/>
        <v>2998.1999999999994</v>
      </c>
      <c r="AL20" s="147">
        <f t="shared" si="0"/>
        <v>2998.1999999999994</v>
      </c>
      <c r="AM20" s="147">
        <f t="shared" si="0"/>
        <v>0</v>
      </c>
      <c r="AN20" s="147"/>
      <c r="AO20" s="147">
        <f t="shared" si="0"/>
        <v>3274.6</v>
      </c>
      <c r="AP20" s="147">
        <f t="shared" si="0"/>
        <v>3121.5</v>
      </c>
      <c r="AQ20" s="147">
        <f>AQ21+AQ100+AQ117+AQ130+AQ145+AQ155</f>
        <v>3522.8999999999996</v>
      </c>
      <c r="AR20" s="147">
        <f t="shared" si="0"/>
        <v>103.6</v>
      </c>
      <c r="AS20" s="147">
        <f t="shared" si="0"/>
        <v>984.09999999999991</v>
      </c>
      <c r="AT20" s="147">
        <f t="shared" si="0"/>
        <v>0</v>
      </c>
      <c r="AU20" s="166">
        <f t="shared" si="0"/>
        <v>2435.1999999999998</v>
      </c>
      <c r="AV20" s="166">
        <f t="shared" si="0"/>
        <v>2947.3999999999996</v>
      </c>
      <c r="AW20" s="147">
        <f t="shared" si="0"/>
        <v>105.7</v>
      </c>
      <c r="AX20" s="147">
        <f t="shared" si="0"/>
        <v>689.9</v>
      </c>
      <c r="AY20" s="147">
        <f t="shared" si="0"/>
        <v>0</v>
      </c>
      <c r="AZ20" s="166">
        <f t="shared" si="0"/>
        <v>2151.7999999999997</v>
      </c>
      <c r="BA20" s="166">
        <f t="shared" ref="BA20:BJ20" si="1">BA21+BA100+BA117+BA130+BA145+BA155</f>
        <v>2957.8999999999996</v>
      </c>
      <c r="BB20" s="147">
        <f t="shared" si="1"/>
        <v>110.60000000000001</v>
      </c>
      <c r="BC20" s="166">
        <f t="shared" si="1"/>
        <v>689.9</v>
      </c>
      <c r="BD20" s="147">
        <f t="shared" si="1"/>
        <v>0</v>
      </c>
      <c r="BE20" s="147">
        <f t="shared" si="1"/>
        <v>2157.3999999999996</v>
      </c>
      <c r="BF20" s="166">
        <f t="shared" si="1"/>
        <v>2957.8999999999996</v>
      </c>
      <c r="BG20" s="147">
        <f t="shared" si="1"/>
        <v>110.60000000000001</v>
      </c>
      <c r="BH20" s="166">
        <f t="shared" si="1"/>
        <v>689.9</v>
      </c>
      <c r="BI20" s="147">
        <f t="shared" si="1"/>
        <v>0</v>
      </c>
      <c r="BJ20" s="147">
        <f t="shared" si="1"/>
        <v>2157.3999999999996</v>
      </c>
    </row>
    <row r="21" spans="1:62" ht="72">
      <c r="A21" s="111" t="s">
        <v>236</v>
      </c>
      <c r="B21" s="10">
        <v>6501</v>
      </c>
      <c r="C21" s="13" t="s">
        <v>234</v>
      </c>
      <c r="D21" s="8" t="s">
        <v>234</v>
      </c>
      <c r="E21" s="8" t="s">
        <v>234</v>
      </c>
      <c r="F21" s="8" t="s">
        <v>234</v>
      </c>
      <c r="G21" s="8" t="s">
        <v>234</v>
      </c>
      <c r="H21" s="8" t="s">
        <v>234</v>
      </c>
      <c r="I21" s="8" t="s">
        <v>234</v>
      </c>
      <c r="J21" s="8" t="s">
        <v>234</v>
      </c>
      <c r="K21" s="8" t="s">
        <v>234</v>
      </c>
      <c r="L21" s="8" t="s">
        <v>234</v>
      </c>
      <c r="M21" s="8" t="s">
        <v>234</v>
      </c>
      <c r="N21" s="8" t="s">
        <v>234</v>
      </c>
      <c r="O21" s="8" t="s">
        <v>234</v>
      </c>
      <c r="P21" s="8" t="s">
        <v>234</v>
      </c>
      <c r="Q21" s="11" t="s">
        <v>234</v>
      </c>
      <c r="R21" s="11" t="s">
        <v>234</v>
      </c>
      <c r="S21" s="11" t="s">
        <v>234</v>
      </c>
      <c r="T21" s="11" t="s">
        <v>234</v>
      </c>
      <c r="U21" s="11" t="s">
        <v>234</v>
      </c>
      <c r="V21" s="11" t="s">
        <v>234</v>
      </c>
      <c r="W21" s="11" t="s">
        <v>234</v>
      </c>
      <c r="X21" s="8" t="s">
        <v>234</v>
      </c>
      <c r="Y21" s="8" t="s">
        <v>234</v>
      </c>
      <c r="Z21" s="8" t="s">
        <v>234</v>
      </c>
      <c r="AA21" s="8" t="s">
        <v>234</v>
      </c>
      <c r="AB21" s="8" t="s">
        <v>234</v>
      </c>
      <c r="AC21" s="8" t="s">
        <v>234</v>
      </c>
      <c r="AD21" s="8" t="s">
        <v>234</v>
      </c>
      <c r="AE21" s="8"/>
      <c r="AF21" s="8"/>
      <c r="AG21" s="146">
        <f t="shared" ref="AG21:AU21" si="2">AG22+AG63</f>
        <v>4460</v>
      </c>
      <c r="AH21" s="146">
        <f t="shared" si="2"/>
        <v>4344.7999999999993</v>
      </c>
      <c r="AI21" s="146">
        <f t="shared" si="2"/>
        <v>0</v>
      </c>
      <c r="AJ21" s="146">
        <f t="shared" si="2"/>
        <v>0</v>
      </c>
      <c r="AK21" s="146">
        <f t="shared" si="2"/>
        <v>2998.1999999999994</v>
      </c>
      <c r="AL21" s="146">
        <f t="shared" si="2"/>
        <v>2998.1999999999994</v>
      </c>
      <c r="AM21" s="146">
        <f t="shared" si="2"/>
        <v>0</v>
      </c>
      <c r="AN21" s="146"/>
      <c r="AO21" s="146">
        <f t="shared" si="2"/>
        <v>1461.8</v>
      </c>
      <c r="AP21" s="146">
        <f t="shared" si="2"/>
        <v>1346.6</v>
      </c>
      <c r="AQ21" s="148">
        <f t="shared" si="2"/>
        <v>1592.7</v>
      </c>
      <c r="AR21" s="148">
        <f t="shared" si="2"/>
        <v>0</v>
      </c>
      <c r="AS21" s="148">
        <f t="shared" si="2"/>
        <v>984.09999999999991</v>
      </c>
      <c r="AT21" s="148">
        <f t="shared" si="2"/>
        <v>0</v>
      </c>
      <c r="AU21" s="148">
        <f t="shared" si="2"/>
        <v>608.59999999999991</v>
      </c>
      <c r="AV21" s="145">
        <f t="shared" ref="AV21:BE21" si="3">AV22+AV63</f>
        <v>1099.5</v>
      </c>
      <c r="AW21" s="145">
        <f t="shared" si="3"/>
        <v>0</v>
      </c>
      <c r="AX21" s="145">
        <f t="shared" si="3"/>
        <v>689.9</v>
      </c>
      <c r="AY21" s="145">
        <f t="shared" si="3"/>
        <v>0</v>
      </c>
      <c r="AZ21" s="145">
        <f t="shared" si="3"/>
        <v>409.59999999999997</v>
      </c>
      <c r="BA21" s="148">
        <f t="shared" si="3"/>
        <v>1167.5</v>
      </c>
      <c r="BB21" s="148">
        <f t="shared" si="3"/>
        <v>0</v>
      </c>
      <c r="BC21" s="148">
        <f t="shared" si="3"/>
        <v>689.9</v>
      </c>
      <c r="BD21" s="148">
        <f t="shared" si="3"/>
        <v>0</v>
      </c>
      <c r="BE21" s="148">
        <f t="shared" si="3"/>
        <v>477.59999999999997</v>
      </c>
      <c r="BF21" s="148">
        <f>BF22+BF63</f>
        <v>1167.5</v>
      </c>
      <c r="BG21" s="148">
        <f>BG22+BG63</f>
        <v>0</v>
      </c>
      <c r="BH21" s="148">
        <f>BH22+BH63</f>
        <v>689.9</v>
      </c>
      <c r="BI21" s="148">
        <f>BI22+BI63</f>
        <v>0</v>
      </c>
      <c r="BJ21" s="148">
        <f>BJ22+BJ63</f>
        <v>477.59999999999997</v>
      </c>
    </row>
    <row r="22" spans="1:62" s="40" customFormat="1" ht="59.25" customHeight="1">
      <c r="A22" s="116" t="s">
        <v>476</v>
      </c>
      <c r="B22" s="33">
        <v>6502</v>
      </c>
      <c r="C22" s="41" t="s">
        <v>234</v>
      </c>
      <c r="D22" s="38" t="s">
        <v>234</v>
      </c>
      <c r="E22" s="38" t="s">
        <v>234</v>
      </c>
      <c r="F22" s="38" t="s">
        <v>234</v>
      </c>
      <c r="G22" s="38" t="s">
        <v>234</v>
      </c>
      <c r="H22" s="38" t="s">
        <v>234</v>
      </c>
      <c r="I22" s="38" t="s">
        <v>234</v>
      </c>
      <c r="J22" s="38" t="s">
        <v>234</v>
      </c>
      <c r="K22" s="38" t="s">
        <v>234</v>
      </c>
      <c r="L22" s="38" t="s">
        <v>234</v>
      </c>
      <c r="M22" s="38" t="s">
        <v>234</v>
      </c>
      <c r="N22" s="38" t="s">
        <v>234</v>
      </c>
      <c r="O22" s="38" t="s">
        <v>234</v>
      </c>
      <c r="P22" s="38" t="s">
        <v>234</v>
      </c>
      <c r="Q22" s="39" t="s">
        <v>234</v>
      </c>
      <c r="R22" s="39" t="s">
        <v>234</v>
      </c>
      <c r="S22" s="39" t="s">
        <v>234</v>
      </c>
      <c r="T22" s="39" t="s">
        <v>234</v>
      </c>
      <c r="U22" s="39" t="s">
        <v>234</v>
      </c>
      <c r="V22" s="39" t="s">
        <v>234</v>
      </c>
      <c r="W22" s="39" t="s">
        <v>234</v>
      </c>
      <c r="X22" s="38" t="s">
        <v>234</v>
      </c>
      <c r="Y22" s="38" t="s">
        <v>234</v>
      </c>
      <c r="Z22" s="38" t="s">
        <v>234</v>
      </c>
      <c r="AA22" s="38" t="s">
        <v>234</v>
      </c>
      <c r="AB22" s="38" t="s">
        <v>234</v>
      </c>
      <c r="AC22" s="38" t="s">
        <v>234</v>
      </c>
      <c r="AD22" s="38" t="s">
        <v>234</v>
      </c>
      <c r="AE22" s="38"/>
      <c r="AF22" s="38"/>
      <c r="AG22" s="150">
        <f>AG25+AG32+AG35+AG50+AG52+AG60+AG61+AG62</f>
        <v>3214.4</v>
      </c>
      <c r="AH22" s="150">
        <f>AH25+AH32+AH35+AH50+AH52+AH60+AH61+AH62</f>
        <v>3205.6999999999994</v>
      </c>
      <c r="AI22" s="150">
        <f t="shared" ref="AI22:AU22" si="4">AI25+AI32+AI35+AI50+AI52+AI60+AI61+AI62</f>
        <v>0</v>
      </c>
      <c r="AJ22" s="150">
        <f t="shared" si="4"/>
        <v>0</v>
      </c>
      <c r="AK22" s="150">
        <f t="shared" si="4"/>
        <v>2380.0999999999995</v>
      </c>
      <c r="AL22" s="150">
        <f t="shared" si="4"/>
        <v>2380.0999999999995</v>
      </c>
      <c r="AM22" s="150">
        <f t="shared" si="4"/>
        <v>0</v>
      </c>
      <c r="AN22" s="150"/>
      <c r="AO22" s="150">
        <f t="shared" si="4"/>
        <v>834.3</v>
      </c>
      <c r="AP22" s="150">
        <f t="shared" si="4"/>
        <v>825.6</v>
      </c>
      <c r="AQ22" s="149">
        <f t="shared" si="4"/>
        <v>587.70000000000005</v>
      </c>
      <c r="AR22" s="149">
        <f t="shared" si="4"/>
        <v>0</v>
      </c>
      <c r="AS22" s="149">
        <f t="shared" si="4"/>
        <v>357.8</v>
      </c>
      <c r="AT22" s="149">
        <f t="shared" si="4"/>
        <v>0</v>
      </c>
      <c r="AU22" s="149">
        <f t="shared" si="4"/>
        <v>229.89999999999998</v>
      </c>
      <c r="AV22" s="657">
        <f t="shared" ref="AV22:BE22" si="5">AV25+AV32+AV35+AV50+AV52+AV60+AV61+AV62</f>
        <v>0</v>
      </c>
      <c r="AW22" s="657">
        <f t="shared" si="5"/>
        <v>0</v>
      </c>
      <c r="AX22" s="657">
        <f t="shared" si="5"/>
        <v>0</v>
      </c>
      <c r="AY22" s="657">
        <f t="shared" si="5"/>
        <v>0</v>
      </c>
      <c r="AZ22" s="657">
        <f t="shared" si="5"/>
        <v>0</v>
      </c>
      <c r="BA22" s="149">
        <f t="shared" si="5"/>
        <v>0</v>
      </c>
      <c r="BB22" s="149">
        <f t="shared" si="5"/>
        <v>0</v>
      </c>
      <c r="BC22" s="149">
        <f t="shared" si="5"/>
        <v>0</v>
      </c>
      <c r="BD22" s="149">
        <f t="shared" si="5"/>
        <v>0</v>
      </c>
      <c r="BE22" s="149">
        <f t="shared" si="5"/>
        <v>0</v>
      </c>
      <c r="BF22" s="149">
        <f>BF25+BF32+BF35+BF50+BF52+BF60+BF61+BF62</f>
        <v>0</v>
      </c>
      <c r="BG22" s="149">
        <f>BG25+BG32+BG35+BG50+BG52+BG60+BG61+BG62</f>
        <v>0</v>
      </c>
      <c r="BH22" s="149">
        <f>BH25+BH32+BH35+BH50+BH52+BH60+BH61+BH62</f>
        <v>0</v>
      </c>
      <c r="BI22" s="149">
        <f>BI25+BI32+BI35+BI50+BI52+BI60+BI61+BI62</f>
        <v>0</v>
      </c>
      <c r="BJ22" s="149">
        <f>BJ25+BJ32+BJ35+BJ50+BJ52+BJ60+BJ61+BJ62</f>
        <v>0</v>
      </c>
    </row>
    <row r="23" spans="1:62" ht="14.25" hidden="1" customHeight="1">
      <c r="A23" s="112" t="s">
        <v>415</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52"/>
      <c r="AH23" s="152"/>
      <c r="AI23" s="152"/>
      <c r="AJ23" s="152"/>
      <c r="AK23" s="152"/>
      <c r="AL23" s="152"/>
      <c r="AM23" s="152"/>
      <c r="AN23" s="152"/>
      <c r="AO23" s="152"/>
      <c r="AP23" s="152"/>
      <c r="AQ23" s="151"/>
      <c r="AR23" s="151"/>
      <c r="AS23" s="151"/>
      <c r="AT23" s="151"/>
      <c r="AU23" s="151"/>
      <c r="AV23" s="658"/>
      <c r="AW23" s="658"/>
      <c r="AX23" s="658"/>
      <c r="AY23" s="658"/>
      <c r="AZ23" s="658"/>
      <c r="BA23" s="151"/>
      <c r="BB23" s="151"/>
      <c r="BC23" s="151"/>
      <c r="BD23" s="151"/>
      <c r="BE23" s="151"/>
      <c r="BF23" s="151"/>
      <c r="BG23" s="151"/>
      <c r="BH23" s="151"/>
      <c r="BI23" s="151"/>
      <c r="BJ23" s="151"/>
    </row>
    <row r="24" spans="1:62" ht="15.75" hidden="1" customHeight="1">
      <c r="A24" s="113" t="s">
        <v>416</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55"/>
      <c r="AH24" s="155"/>
      <c r="AI24" s="155"/>
      <c r="AJ24" s="155"/>
      <c r="AK24" s="155"/>
      <c r="AL24" s="155"/>
      <c r="AM24" s="155"/>
      <c r="AN24" s="155"/>
      <c r="AO24" s="155"/>
      <c r="AP24" s="155"/>
      <c r="AQ24" s="154"/>
      <c r="AR24" s="154"/>
      <c r="AS24" s="154"/>
      <c r="AT24" s="154"/>
      <c r="AU24" s="154"/>
      <c r="AV24" s="153"/>
      <c r="AW24" s="153"/>
      <c r="AX24" s="153"/>
      <c r="AY24" s="153"/>
      <c r="AZ24" s="153"/>
      <c r="BA24" s="154"/>
      <c r="BB24" s="154"/>
      <c r="BC24" s="154"/>
      <c r="BD24" s="154"/>
      <c r="BE24" s="154"/>
      <c r="BF24" s="154"/>
      <c r="BG24" s="154"/>
      <c r="BH24" s="154"/>
      <c r="BI24" s="154"/>
      <c r="BJ24" s="154"/>
    </row>
    <row r="25" spans="1:62" ht="19.5" customHeight="1">
      <c r="A25" s="904" t="s">
        <v>286</v>
      </c>
      <c r="B25" s="891">
        <v>6505</v>
      </c>
      <c r="C25" s="738" t="s">
        <v>452</v>
      </c>
      <c r="D25" s="735" t="s">
        <v>422</v>
      </c>
      <c r="E25" s="722" t="s">
        <v>453</v>
      </c>
      <c r="F25" s="58"/>
      <c r="G25" s="58"/>
      <c r="H25" s="58"/>
      <c r="I25" s="58"/>
      <c r="J25" s="58"/>
      <c r="K25" s="58"/>
      <c r="L25" s="58"/>
      <c r="M25" s="931" t="s">
        <v>372</v>
      </c>
      <c r="N25" s="59" t="s">
        <v>284</v>
      </c>
      <c r="O25" s="59" t="s">
        <v>373</v>
      </c>
      <c r="P25" s="58">
        <v>29</v>
      </c>
      <c r="Q25" s="58"/>
      <c r="R25" s="58"/>
      <c r="S25" s="58"/>
      <c r="T25" s="58"/>
      <c r="U25" s="58"/>
      <c r="V25" s="58"/>
      <c r="W25" s="738" t="s">
        <v>357</v>
      </c>
      <c r="X25" s="735" t="s">
        <v>238</v>
      </c>
      <c r="Y25" s="735" t="s">
        <v>358</v>
      </c>
      <c r="Z25" s="936" t="s">
        <v>499</v>
      </c>
      <c r="AA25" s="921" t="s">
        <v>284</v>
      </c>
      <c r="AB25" s="921" t="s">
        <v>368</v>
      </c>
      <c r="AC25" s="18"/>
      <c r="AD25" s="18"/>
      <c r="AE25" s="18"/>
      <c r="AF25" s="18"/>
      <c r="AG25" s="154">
        <f>AG26+AG27+AG28+AG29+AG30</f>
        <v>81.099999999999994</v>
      </c>
      <c r="AH25" s="154">
        <f>AH26+AH27+AH28+AH29+AH30</f>
        <v>81.099999999999994</v>
      </c>
      <c r="AI25" s="154">
        <f>AI26+AI27+AI28+AI29+AI31</f>
        <v>0</v>
      </c>
      <c r="AJ25" s="154"/>
      <c r="AK25" s="154">
        <f>AK26+AK27+AK28+AK29+AK31</f>
        <v>0</v>
      </c>
      <c r="AL25" s="154"/>
      <c r="AM25" s="154">
        <f>AM26+AM27+AM28+AM29+AM31</f>
        <v>0</v>
      </c>
      <c r="AN25" s="154"/>
      <c r="AO25" s="154">
        <f>AO26+AO27+AO28+AO29+AO30</f>
        <v>81.099999999999994</v>
      </c>
      <c r="AP25" s="154">
        <f>AP26+AP27+AP28+AP29+AP30</f>
        <v>81.099999999999994</v>
      </c>
      <c r="AQ25" s="154">
        <f>AQ26+AQ27+AQ28+AQ29</f>
        <v>0</v>
      </c>
      <c r="AR25" s="154">
        <f>AR26+AR27+AR28+AR29</f>
        <v>0</v>
      </c>
      <c r="AS25" s="154">
        <f>AS26+AS27+AS28+AS29</f>
        <v>0</v>
      </c>
      <c r="AT25" s="154">
        <f>AT26+AT27+AT28+AT29</f>
        <v>0</v>
      </c>
      <c r="AU25" s="154">
        <f>AU26+AU27+AU28+AU29</f>
        <v>0</v>
      </c>
      <c r="AV25" s="153">
        <f t="shared" ref="AV25:BE25" si="6">AV26+AV27+AV28+AV29</f>
        <v>0</v>
      </c>
      <c r="AW25" s="153">
        <f t="shared" si="6"/>
        <v>0</v>
      </c>
      <c r="AX25" s="153">
        <f t="shared" si="6"/>
        <v>0</v>
      </c>
      <c r="AY25" s="153">
        <f t="shared" si="6"/>
        <v>0</v>
      </c>
      <c r="AZ25" s="153">
        <f t="shared" si="6"/>
        <v>0</v>
      </c>
      <c r="BA25" s="154">
        <f t="shared" si="6"/>
        <v>0</v>
      </c>
      <c r="BB25" s="154">
        <f t="shared" si="6"/>
        <v>0</v>
      </c>
      <c r="BC25" s="154">
        <f t="shared" si="6"/>
        <v>0</v>
      </c>
      <c r="BD25" s="154">
        <f t="shared" si="6"/>
        <v>0</v>
      </c>
      <c r="BE25" s="154">
        <f t="shared" si="6"/>
        <v>0</v>
      </c>
      <c r="BF25" s="154">
        <f>BF26+BF27+BF28+BF29</f>
        <v>0</v>
      </c>
      <c r="BG25" s="154">
        <f>BG26+BG27+BG28+BG29</f>
        <v>0</v>
      </c>
      <c r="BH25" s="154">
        <f>BH26+BH27+BH28+BH29</f>
        <v>0</v>
      </c>
      <c r="BI25" s="154">
        <f>BI26+BI27+BI28+BI29</f>
        <v>0</v>
      </c>
      <c r="BJ25" s="154">
        <f>BJ26+BJ27+BJ28+BJ29</f>
        <v>0</v>
      </c>
    </row>
    <row r="26" spans="1:62" ht="12.75" customHeight="1">
      <c r="A26" s="898"/>
      <c r="B26" s="892"/>
      <c r="C26" s="739"/>
      <c r="D26" s="736"/>
      <c r="E26" s="723"/>
      <c r="F26" s="58"/>
      <c r="G26" s="58"/>
      <c r="H26" s="58"/>
      <c r="I26" s="58"/>
      <c r="J26" s="58"/>
      <c r="K26" s="58"/>
      <c r="L26" s="58"/>
      <c r="M26" s="932"/>
      <c r="N26" s="59"/>
      <c r="O26" s="59"/>
      <c r="P26" s="58"/>
      <c r="Q26" s="58"/>
      <c r="R26" s="58"/>
      <c r="S26" s="58"/>
      <c r="T26" s="58"/>
      <c r="U26" s="58"/>
      <c r="V26" s="58"/>
      <c r="W26" s="739"/>
      <c r="X26" s="736"/>
      <c r="Y26" s="736"/>
      <c r="Z26" s="937"/>
      <c r="AA26" s="922"/>
      <c r="AB26" s="922"/>
      <c r="AC26" s="18"/>
      <c r="AD26" s="18" t="s">
        <v>491</v>
      </c>
      <c r="AE26" s="18" t="s">
        <v>296</v>
      </c>
      <c r="AF26" s="18" t="s">
        <v>246</v>
      </c>
      <c r="AG26" s="155">
        <f t="shared" ref="AG26:AG40" si="7">AI26+AK26+AM26+AO26</f>
        <v>0</v>
      </c>
      <c r="AH26" s="155"/>
      <c r="AI26" s="155"/>
      <c r="AJ26" s="155"/>
      <c r="AK26" s="155"/>
      <c r="AL26" s="155"/>
      <c r="AM26" s="155"/>
      <c r="AN26" s="155"/>
      <c r="AO26" s="155"/>
      <c r="AP26" s="155"/>
      <c r="AQ26" s="154">
        <f t="shared" ref="AQ26:AQ40" si="8">AR26+AS26+AT26+AU26</f>
        <v>0</v>
      </c>
      <c r="AR26" s="154"/>
      <c r="AS26" s="154"/>
      <c r="AT26" s="154"/>
      <c r="AU26" s="154"/>
      <c r="AV26" s="153">
        <f t="shared" ref="AV26:AV34" si="9">AW26+AX26+AY26+AZ26</f>
        <v>0</v>
      </c>
      <c r="AW26" s="153"/>
      <c r="AX26" s="153"/>
      <c r="AY26" s="153"/>
      <c r="AZ26" s="153"/>
      <c r="BA26" s="154">
        <f t="shared" ref="BA26:BA34" si="10">BB26+BC26+BD26+BE26</f>
        <v>0</v>
      </c>
      <c r="BB26" s="154"/>
      <c r="BC26" s="154"/>
      <c r="BD26" s="154"/>
      <c r="BE26" s="154"/>
      <c r="BF26" s="154">
        <f>BG26+BH26+BI26+BJ26</f>
        <v>0</v>
      </c>
      <c r="BG26" s="154"/>
      <c r="BH26" s="154"/>
      <c r="BI26" s="154"/>
      <c r="BJ26" s="154"/>
    </row>
    <row r="27" spans="1:62" ht="15" customHeight="1">
      <c r="A27" s="898"/>
      <c r="B27" s="892"/>
      <c r="C27" s="739"/>
      <c r="D27" s="736"/>
      <c r="E27" s="723"/>
      <c r="F27" s="58"/>
      <c r="G27" s="58"/>
      <c r="H27" s="58"/>
      <c r="I27" s="58"/>
      <c r="J27" s="58"/>
      <c r="K27" s="58"/>
      <c r="L27" s="58"/>
      <c r="M27" s="932"/>
      <c r="N27" s="59"/>
      <c r="O27" s="59"/>
      <c r="P27" s="58"/>
      <c r="Q27" s="58"/>
      <c r="R27" s="58"/>
      <c r="S27" s="58"/>
      <c r="T27" s="58"/>
      <c r="U27" s="58"/>
      <c r="V27" s="58"/>
      <c r="W27" s="739"/>
      <c r="X27" s="736"/>
      <c r="Y27" s="736"/>
      <c r="Z27" s="937"/>
      <c r="AA27" s="922"/>
      <c r="AB27" s="922"/>
      <c r="AC27" s="18"/>
      <c r="AD27" s="18" t="s">
        <v>485</v>
      </c>
      <c r="AE27" s="18" t="s">
        <v>371</v>
      </c>
      <c r="AF27" s="18" t="s">
        <v>246</v>
      </c>
      <c r="AG27" s="155"/>
      <c r="AH27" s="155"/>
      <c r="AI27" s="155"/>
      <c r="AJ27" s="155"/>
      <c r="AK27" s="155"/>
      <c r="AL27" s="155"/>
      <c r="AM27" s="155"/>
      <c r="AN27" s="155"/>
      <c r="AO27" s="155"/>
      <c r="AP27" s="155"/>
      <c r="AQ27" s="154">
        <f t="shared" si="8"/>
        <v>0</v>
      </c>
      <c r="AR27" s="154"/>
      <c r="AS27" s="154"/>
      <c r="AT27" s="154"/>
      <c r="AU27" s="154"/>
      <c r="AV27" s="153">
        <f t="shared" si="9"/>
        <v>0</v>
      </c>
      <c r="AW27" s="153"/>
      <c r="AX27" s="153"/>
      <c r="AY27" s="153"/>
      <c r="AZ27" s="153"/>
      <c r="BA27" s="154">
        <f t="shared" si="10"/>
        <v>0</v>
      </c>
      <c r="BB27" s="154"/>
      <c r="BC27" s="154"/>
      <c r="BD27" s="154"/>
      <c r="BE27" s="154"/>
      <c r="BF27" s="154">
        <f>BG27+BH27+BI27+BJ27</f>
        <v>0</v>
      </c>
      <c r="BG27" s="154"/>
      <c r="BH27" s="154"/>
      <c r="BI27" s="154"/>
      <c r="BJ27" s="154"/>
    </row>
    <row r="28" spans="1:62" ht="17.25" customHeight="1">
      <c r="A28" s="898"/>
      <c r="B28" s="892"/>
      <c r="C28" s="739"/>
      <c r="D28" s="736"/>
      <c r="E28" s="723"/>
      <c r="F28" s="58"/>
      <c r="G28" s="58"/>
      <c r="H28" s="58"/>
      <c r="I28" s="58"/>
      <c r="J28" s="58"/>
      <c r="K28" s="58"/>
      <c r="L28" s="58"/>
      <c r="M28" s="932"/>
      <c r="N28" s="59"/>
      <c r="O28" s="59"/>
      <c r="P28" s="58"/>
      <c r="Q28" s="58"/>
      <c r="R28" s="58"/>
      <c r="S28" s="58"/>
      <c r="T28" s="58"/>
      <c r="U28" s="58"/>
      <c r="V28" s="58"/>
      <c r="W28" s="739"/>
      <c r="X28" s="736"/>
      <c r="Y28" s="736"/>
      <c r="Z28" s="937"/>
      <c r="AA28" s="922"/>
      <c r="AB28" s="922"/>
      <c r="AC28" s="18"/>
      <c r="AD28" s="18" t="s">
        <v>485</v>
      </c>
      <c r="AE28" s="18" t="s">
        <v>263</v>
      </c>
      <c r="AF28" s="18" t="s">
        <v>246</v>
      </c>
      <c r="AG28" s="155">
        <f t="shared" si="7"/>
        <v>0</v>
      </c>
      <c r="AH28" s="155"/>
      <c r="AI28" s="155"/>
      <c r="AJ28" s="155"/>
      <c r="AK28" s="155"/>
      <c r="AL28" s="155"/>
      <c r="AM28" s="155"/>
      <c r="AN28" s="155"/>
      <c r="AO28" s="155"/>
      <c r="AP28" s="155"/>
      <c r="AQ28" s="154">
        <f t="shared" si="8"/>
        <v>0</v>
      </c>
      <c r="AR28" s="154"/>
      <c r="AS28" s="154"/>
      <c r="AT28" s="154"/>
      <c r="AU28" s="154"/>
      <c r="AV28" s="153">
        <f t="shared" si="9"/>
        <v>0</v>
      </c>
      <c r="AW28" s="153"/>
      <c r="AX28" s="153"/>
      <c r="AY28" s="153"/>
      <c r="AZ28" s="153"/>
      <c r="BA28" s="154">
        <f t="shared" si="10"/>
        <v>0</v>
      </c>
      <c r="BB28" s="154"/>
      <c r="BC28" s="154"/>
      <c r="BD28" s="154"/>
      <c r="BE28" s="154"/>
      <c r="BF28" s="154">
        <f>BG28+BH28+BI28+BJ28</f>
        <v>0</v>
      </c>
      <c r="BG28" s="154"/>
      <c r="BH28" s="154"/>
      <c r="BI28" s="154"/>
      <c r="BJ28" s="154"/>
    </row>
    <row r="29" spans="1:62">
      <c r="A29" s="898"/>
      <c r="B29" s="892"/>
      <c r="C29" s="739"/>
      <c r="D29" s="877"/>
      <c r="E29" s="868"/>
      <c r="F29" s="58"/>
      <c r="G29" s="58"/>
      <c r="H29" s="58"/>
      <c r="I29" s="58"/>
      <c r="J29" s="58"/>
      <c r="K29" s="58"/>
      <c r="L29" s="58"/>
      <c r="M29" s="932"/>
      <c r="N29" s="59"/>
      <c r="O29" s="59"/>
      <c r="P29" s="58"/>
      <c r="Q29" s="58"/>
      <c r="R29" s="58"/>
      <c r="S29" s="58"/>
      <c r="T29" s="58"/>
      <c r="U29" s="58"/>
      <c r="V29" s="58"/>
      <c r="W29" s="739"/>
      <c r="X29" s="877"/>
      <c r="Y29" s="877"/>
      <c r="Z29" s="937"/>
      <c r="AA29" s="922"/>
      <c r="AB29" s="922"/>
      <c r="AC29" s="21"/>
      <c r="AD29" s="18" t="s">
        <v>489</v>
      </c>
      <c r="AE29" s="18" t="s">
        <v>19</v>
      </c>
      <c r="AF29" s="18" t="s">
        <v>246</v>
      </c>
      <c r="AG29" s="155">
        <f t="shared" si="7"/>
        <v>3.1</v>
      </c>
      <c r="AH29" s="155">
        <f t="shared" ref="AH29:AH62" si="11">AJ29+AL29+AP29</f>
        <v>3.1</v>
      </c>
      <c r="AI29" s="155"/>
      <c r="AJ29" s="155"/>
      <c r="AK29" s="155"/>
      <c r="AL29" s="155"/>
      <c r="AM29" s="155"/>
      <c r="AN29" s="155"/>
      <c r="AO29" s="155">
        <v>3.1</v>
      </c>
      <c r="AP29" s="155">
        <v>3.1</v>
      </c>
      <c r="AQ29" s="154">
        <f t="shared" si="8"/>
        <v>0</v>
      </c>
      <c r="AR29" s="154"/>
      <c r="AS29" s="154"/>
      <c r="AT29" s="154"/>
      <c r="AU29" s="154">
        <v>0</v>
      </c>
      <c r="AV29" s="153">
        <f t="shared" si="9"/>
        <v>0</v>
      </c>
      <c r="AW29" s="153"/>
      <c r="AX29" s="153"/>
      <c r="AY29" s="153"/>
      <c r="AZ29" s="153">
        <v>0</v>
      </c>
      <c r="BA29" s="154">
        <f t="shared" si="10"/>
        <v>0</v>
      </c>
      <c r="BB29" s="154"/>
      <c r="BC29" s="154"/>
      <c r="BD29" s="154"/>
      <c r="BE29" s="154">
        <v>0</v>
      </c>
      <c r="BF29" s="154">
        <f>BG29+BH29+BI29+BJ29</f>
        <v>0</v>
      </c>
      <c r="BG29" s="154"/>
      <c r="BH29" s="154"/>
      <c r="BI29" s="154"/>
      <c r="BJ29" s="154">
        <v>0</v>
      </c>
    </row>
    <row r="30" spans="1:62">
      <c r="A30" s="898"/>
      <c r="B30" s="892"/>
      <c r="C30" s="739"/>
      <c r="D30" s="61"/>
      <c r="E30" s="666"/>
      <c r="F30" s="58"/>
      <c r="G30" s="58"/>
      <c r="H30" s="58"/>
      <c r="I30" s="58"/>
      <c r="J30" s="58"/>
      <c r="K30" s="58"/>
      <c r="L30" s="58"/>
      <c r="M30" s="932"/>
      <c r="N30" s="59"/>
      <c r="O30" s="59"/>
      <c r="P30" s="58"/>
      <c r="Q30" s="58"/>
      <c r="R30" s="58"/>
      <c r="S30" s="58"/>
      <c r="T30" s="58"/>
      <c r="U30" s="58"/>
      <c r="V30" s="58"/>
      <c r="W30" s="739"/>
      <c r="X30" s="61"/>
      <c r="Y30" s="61"/>
      <c r="Z30" s="937"/>
      <c r="AA30" s="922"/>
      <c r="AB30" s="922"/>
      <c r="AC30" s="21"/>
      <c r="AD30" s="18" t="s">
        <v>442</v>
      </c>
      <c r="AE30" s="18" t="s">
        <v>275</v>
      </c>
      <c r="AF30" s="18" t="s">
        <v>246</v>
      </c>
      <c r="AG30" s="155">
        <f t="shared" si="7"/>
        <v>78</v>
      </c>
      <c r="AH30" s="155">
        <f t="shared" si="11"/>
        <v>78</v>
      </c>
      <c r="AI30" s="155"/>
      <c r="AJ30" s="155"/>
      <c r="AK30" s="155"/>
      <c r="AL30" s="155"/>
      <c r="AM30" s="155"/>
      <c r="AN30" s="155"/>
      <c r="AO30" s="155">
        <v>78</v>
      </c>
      <c r="AP30" s="155">
        <v>78</v>
      </c>
      <c r="AQ30" s="154"/>
      <c r="AR30" s="154"/>
      <c r="AS30" s="154"/>
      <c r="AT30" s="154"/>
      <c r="AU30" s="154">
        <v>0</v>
      </c>
      <c r="AV30" s="153"/>
      <c r="AW30" s="153"/>
      <c r="AX30" s="153"/>
      <c r="AY30" s="153"/>
      <c r="AZ30" s="153"/>
      <c r="BA30" s="154"/>
      <c r="BB30" s="154"/>
      <c r="BC30" s="154"/>
      <c r="BD30" s="154"/>
      <c r="BE30" s="154"/>
      <c r="BF30" s="154"/>
      <c r="BG30" s="154"/>
      <c r="BH30" s="154"/>
      <c r="BI30" s="154"/>
      <c r="BJ30" s="154"/>
    </row>
    <row r="31" spans="1:62" ht="25.5" customHeight="1">
      <c r="A31" s="899"/>
      <c r="B31" s="893"/>
      <c r="C31" s="869"/>
      <c r="D31" s="57"/>
      <c r="E31" s="57"/>
      <c r="F31" s="58"/>
      <c r="G31" s="58"/>
      <c r="H31" s="58"/>
      <c r="I31" s="58"/>
      <c r="J31" s="58"/>
      <c r="K31" s="58"/>
      <c r="L31" s="58"/>
      <c r="M31" s="933"/>
      <c r="N31" s="59"/>
      <c r="O31" s="59"/>
      <c r="P31" s="58"/>
      <c r="Q31" s="58"/>
      <c r="R31" s="58"/>
      <c r="S31" s="58"/>
      <c r="T31" s="58"/>
      <c r="U31" s="58"/>
      <c r="V31" s="58"/>
      <c r="W31" s="869"/>
      <c r="X31" s="57"/>
      <c r="Y31" s="57"/>
      <c r="Z31" s="938"/>
      <c r="AA31" s="923"/>
      <c r="AB31" s="923"/>
      <c r="AC31" s="21"/>
      <c r="AD31" s="18" t="s">
        <v>442</v>
      </c>
      <c r="AE31" s="18" t="s">
        <v>306</v>
      </c>
      <c r="AF31" s="18" t="s">
        <v>246</v>
      </c>
      <c r="AG31" s="155">
        <f t="shared" si="7"/>
        <v>0</v>
      </c>
      <c r="AH31" s="155">
        <f t="shared" si="11"/>
        <v>0</v>
      </c>
      <c r="AI31" s="155"/>
      <c r="AJ31" s="155"/>
      <c r="AK31" s="155"/>
      <c r="AL31" s="155"/>
      <c r="AM31" s="155"/>
      <c r="AN31" s="155"/>
      <c r="AO31" s="155">
        <v>0</v>
      </c>
      <c r="AP31" s="155"/>
      <c r="AQ31" s="154">
        <f t="shared" si="8"/>
        <v>0</v>
      </c>
      <c r="AR31" s="154"/>
      <c r="AS31" s="154"/>
      <c r="AT31" s="154"/>
      <c r="AU31" s="154"/>
      <c r="AV31" s="153">
        <f t="shared" si="9"/>
        <v>0</v>
      </c>
      <c r="AW31" s="153"/>
      <c r="AX31" s="153"/>
      <c r="AY31" s="153"/>
      <c r="AZ31" s="153"/>
      <c r="BA31" s="154">
        <f t="shared" si="10"/>
        <v>0</v>
      </c>
      <c r="BB31" s="154"/>
      <c r="BC31" s="154"/>
      <c r="BD31" s="154"/>
      <c r="BE31" s="154"/>
      <c r="BF31" s="154">
        <f>BG31+BH31+BI31+BJ31</f>
        <v>0</v>
      </c>
      <c r="BG31" s="154"/>
      <c r="BH31" s="154"/>
      <c r="BI31" s="154"/>
      <c r="BJ31" s="154"/>
    </row>
    <row r="32" spans="1:62" ht="12.75" hidden="1" customHeight="1">
      <c r="A32" s="904" t="s">
        <v>287</v>
      </c>
      <c r="B32" s="906">
        <v>6506</v>
      </c>
      <c r="C32" s="905" t="s">
        <v>383</v>
      </c>
      <c r="D32" s="57" t="s">
        <v>239</v>
      </c>
      <c r="E32" s="960" t="s">
        <v>384</v>
      </c>
      <c r="F32" s="58"/>
      <c r="G32" s="58"/>
      <c r="H32" s="58"/>
      <c r="I32" s="58"/>
      <c r="J32" s="58"/>
      <c r="K32" s="58"/>
      <c r="L32" s="58"/>
      <c r="M32" s="63" t="s">
        <v>341</v>
      </c>
      <c r="N32" s="59" t="s">
        <v>284</v>
      </c>
      <c r="O32" s="59" t="s">
        <v>373</v>
      </c>
      <c r="P32" s="58" t="s">
        <v>425</v>
      </c>
      <c r="Q32" s="58"/>
      <c r="R32" s="58"/>
      <c r="S32" s="58"/>
      <c r="T32" s="58"/>
      <c r="U32" s="58"/>
      <c r="V32" s="58"/>
      <c r="W32" s="958" t="s">
        <v>385</v>
      </c>
      <c r="X32" s="57" t="s">
        <v>386</v>
      </c>
      <c r="Y32" s="960" t="s">
        <v>387</v>
      </c>
      <c r="Z32" s="65"/>
      <c r="AA32" s="65"/>
      <c r="AB32" s="65"/>
      <c r="AC32" s="12"/>
      <c r="AD32" s="18" t="s">
        <v>285</v>
      </c>
      <c r="AE32" s="18"/>
      <c r="AF32" s="18"/>
      <c r="AG32" s="155">
        <f t="shared" si="7"/>
        <v>0</v>
      </c>
      <c r="AH32" s="155">
        <f t="shared" si="11"/>
        <v>0</v>
      </c>
      <c r="AI32" s="155">
        <f>AI33+AI34</f>
        <v>0</v>
      </c>
      <c r="AJ32" s="155"/>
      <c r="AK32" s="155">
        <f>AK33+AK34</f>
        <v>0</v>
      </c>
      <c r="AL32" s="155"/>
      <c r="AM32" s="155">
        <f>AM33+AM34</f>
        <v>0</v>
      </c>
      <c r="AN32" s="155"/>
      <c r="AO32" s="155">
        <f>AO33+AO34</f>
        <v>0</v>
      </c>
      <c r="AP32" s="155"/>
      <c r="AQ32" s="154">
        <f t="shared" si="8"/>
        <v>0</v>
      </c>
      <c r="AR32" s="154">
        <f>AR33+AR34</f>
        <v>0</v>
      </c>
      <c r="AS32" s="154">
        <f>AS33+AS34</f>
        <v>0</v>
      </c>
      <c r="AT32" s="154">
        <f>AT33+AT34</f>
        <v>0</v>
      </c>
      <c r="AU32" s="154">
        <f>AU33+AU34</f>
        <v>0</v>
      </c>
      <c r="AV32" s="153">
        <f t="shared" si="9"/>
        <v>0</v>
      </c>
      <c r="AW32" s="153">
        <f>AW33+AW34</f>
        <v>0</v>
      </c>
      <c r="AX32" s="153">
        <f>AX33+AX34</f>
        <v>0</v>
      </c>
      <c r="AY32" s="153">
        <f>AY33+AY34</f>
        <v>0</v>
      </c>
      <c r="AZ32" s="153">
        <f>AZ33+AZ34</f>
        <v>0</v>
      </c>
      <c r="BA32" s="154">
        <f t="shared" si="10"/>
        <v>0</v>
      </c>
      <c r="BB32" s="154">
        <f>BB33+BB34</f>
        <v>0</v>
      </c>
      <c r="BC32" s="154">
        <f>BC33+BC34</f>
        <v>0</v>
      </c>
      <c r="BD32" s="154">
        <f>BD33+BD34</f>
        <v>0</v>
      </c>
      <c r="BE32" s="154">
        <f>BE33+BE34</f>
        <v>0</v>
      </c>
      <c r="BF32" s="154">
        <f>BG32+BH32+BI32+BJ32</f>
        <v>0</v>
      </c>
      <c r="BG32" s="154">
        <f>BG33+BG34</f>
        <v>0</v>
      </c>
      <c r="BH32" s="154">
        <f>BH33+BH34</f>
        <v>0</v>
      </c>
      <c r="BI32" s="154">
        <f>BI33+BI34</f>
        <v>0</v>
      </c>
      <c r="BJ32" s="154">
        <f>BJ33+BJ34</f>
        <v>0</v>
      </c>
    </row>
    <row r="33" spans="1:62" ht="12.75" hidden="1" customHeight="1">
      <c r="A33" s="898"/>
      <c r="B33" s="907"/>
      <c r="C33" s="736"/>
      <c r="D33" s="57"/>
      <c r="E33" s="723"/>
      <c r="F33" s="58"/>
      <c r="G33" s="58"/>
      <c r="H33" s="58"/>
      <c r="I33" s="58"/>
      <c r="J33" s="58"/>
      <c r="K33" s="58"/>
      <c r="L33" s="58"/>
      <c r="M33" s="63"/>
      <c r="N33" s="59"/>
      <c r="O33" s="66"/>
      <c r="P33" s="58"/>
      <c r="Q33" s="58"/>
      <c r="R33" s="58"/>
      <c r="S33" s="58"/>
      <c r="T33" s="58"/>
      <c r="U33" s="58"/>
      <c r="V33" s="58"/>
      <c r="W33" s="739"/>
      <c r="X33" s="57"/>
      <c r="Y33" s="723"/>
      <c r="Z33" s="65"/>
      <c r="AA33" s="65"/>
      <c r="AB33" s="65"/>
      <c r="AC33" s="12"/>
      <c r="AD33" s="18" t="s">
        <v>285</v>
      </c>
      <c r="AE33" s="18" t="s">
        <v>299</v>
      </c>
      <c r="AF33" s="18" t="s">
        <v>266</v>
      </c>
      <c r="AG33" s="155">
        <f t="shared" si="7"/>
        <v>0</v>
      </c>
      <c r="AH33" s="155">
        <f t="shared" si="11"/>
        <v>0</v>
      </c>
      <c r="AI33" s="155"/>
      <c r="AJ33" s="155"/>
      <c r="AK33" s="155"/>
      <c r="AL33" s="155"/>
      <c r="AM33" s="155"/>
      <c r="AN33" s="155"/>
      <c r="AO33" s="155"/>
      <c r="AP33" s="155"/>
      <c r="AQ33" s="154">
        <f t="shared" si="8"/>
        <v>0</v>
      </c>
      <c r="AR33" s="154"/>
      <c r="AS33" s="154"/>
      <c r="AT33" s="154"/>
      <c r="AU33" s="154"/>
      <c r="AV33" s="153">
        <f t="shared" si="9"/>
        <v>0</v>
      </c>
      <c r="AW33" s="153"/>
      <c r="AX33" s="153"/>
      <c r="AY33" s="153"/>
      <c r="AZ33" s="153"/>
      <c r="BA33" s="154">
        <f t="shared" si="10"/>
        <v>0</v>
      </c>
      <c r="BB33" s="154"/>
      <c r="BC33" s="154"/>
      <c r="BD33" s="154"/>
      <c r="BE33" s="154"/>
      <c r="BF33" s="154">
        <f>BG33+BH33+BI33+BJ33</f>
        <v>0</v>
      </c>
      <c r="BG33" s="154"/>
      <c r="BH33" s="154"/>
      <c r="BI33" s="154"/>
      <c r="BJ33" s="154"/>
    </row>
    <row r="34" spans="1:62" ht="0.75" customHeight="1">
      <c r="A34" s="899"/>
      <c r="B34" s="908"/>
      <c r="C34" s="877"/>
      <c r="D34" s="57"/>
      <c r="E34" s="868"/>
      <c r="F34" s="58"/>
      <c r="G34" s="58"/>
      <c r="H34" s="58"/>
      <c r="I34" s="58"/>
      <c r="J34" s="58"/>
      <c r="K34" s="58"/>
      <c r="L34" s="58"/>
      <c r="M34" s="63"/>
      <c r="N34" s="59"/>
      <c r="O34" s="66"/>
      <c r="P34" s="58"/>
      <c r="Q34" s="58"/>
      <c r="R34" s="58"/>
      <c r="S34" s="58"/>
      <c r="T34" s="58"/>
      <c r="U34" s="58"/>
      <c r="V34" s="58"/>
      <c r="W34" s="869"/>
      <c r="X34" s="57"/>
      <c r="Y34" s="868"/>
      <c r="Z34" s="65"/>
      <c r="AA34" s="65"/>
      <c r="AB34" s="65"/>
      <c r="AC34" s="12"/>
      <c r="AD34" s="18" t="s">
        <v>285</v>
      </c>
      <c r="AE34" s="18" t="s">
        <v>299</v>
      </c>
      <c r="AF34" s="18">
        <v>244</v>
      </c>
      <c r="AG34" s="155">
        <f t="shared" si="7"/>
        <v>0</v>
      </c>
      <c r="AH34" s="155">
        <f t="shared" si="11"/>
        <v>0</v>
      </c>
      <c r="AI34" s="155"/>
      <c r="AJ34" s="155"/>
      <c r="AK34" s="155"/>
      <c r="AL34" s="155"/>
      <c r="AM34" s="155"/>
      <c r="AN34" s="155"/>
      <c r="AO34" s="155"/>
      <c r="AP34" s="155"/>
      <c r="AQ34" s="154">
        <f t="shared" si="8"/>
        <v>0</v>
      </c>
      <c r="AR34" s="154"/>
      <c r="AS34" s="154"/>
      <c r="AT34" s="154"/>
      <c r="AU34" s="154"/>
      <c r="AV34" s="153">
        <f t="shared" si="9"/>
        <v>0</v>
      </c>
      <c r="AW34" s="153"/>
      <c r="AX34" s="153"/>
      <c r="AY34" s="153"/>
      <c r="AZ34" s="153"/>
      <c r="BA34" s="154">
        <f t="shared" si="10"/>
        <v>0</v>
      </c>
      <c r="BB34" s="154"/>
      <c r="BC34" s="154"/>
      <c r="BD34" s="154"/>
      <c r="BE34" s="154"/>
      <c r="BF34" s="154">
        <f>BG34+BH34+BI34+BJ34</f>
        <v>0</v>
      </c>
      <c r="BG34" s="154"/>
      <c r="BH34" s="154"/>
      <c r="BI34" s="154"/>
      <c r="BJ34" s="154"/>
    </row>
    <row r="35" spans="1:62" ht="22.5" customHeight="1">
      <c r="A35" s="904" t="s">
        <v>441</v>
      </c>
      <c r="B35" s="906">
        <v>6508</v>
      </c>
      <c r="C35" s="905" t="s">
        <v>452</v>
      </c>
      <c r="D35" s="905" t="s">
        <v>422</v>
      </c>
      <c r="E35" s="960" t="s">
        <v>453</v>
      </c>
      <c r="F35" s="58"/>
      <c r="G35" s="58"/>
      <c r="H35" s="58"/>
      <c r="I35" s="58"/>
      <c r="J35" s="58"/>
      <c r="K35" s="58"/>
      <c r="L35" s="58"/>
      <c r="M35" s="931" t="s">
        <v>451</v>
      </c>
      <c r="N35" s="59" t="s">
        <v>284</v>
      </c>
      <c r="O35" s="66" t="s">
        <v>373</v>
      </c>
      <c r="P35" s="58">
        <v>9</v>
      </c>
      <c r="Q35" s="58"/>
      <c r="R35" s="58"/>
      <c r="S35" s="58"/>
      <c r="T35" s="58"/>
      <c r="U35" s="58"/>
      <c r="V35" s="58"/>
      <c r="W35" s="958" t="s">
        <v>357</v>
      </c>
      <c r="X35" s="905" t="s">
        <v>238</v>
      </c>
      <c r="Y35" s="905" t="s">
        <v>358</v>
      </c>
      <c r="Z35" s="928" t="s">
        <v>419</v>
      </c>
      <c r="AA35" s="990" t="s">
        <v>420</v>
      </c>
      <c r="AB35" s="990" t="s">
        <v>421</v>
      </c>
      <c r="AC35" s="18"/>
      <c r="AD35" s="18" t="s">
        <v>486</v>
      </c>
      <c r="AE35" s="18"/>
      <c r="AF35" s="18"/>
      <c r="AG35" s="154">
        <f t="shared" ref="AG35:AU35" si="12">AG36+AG37+AG38+AG39+AG41+AG42+AG43+AG44+AG45+AG46+AG47+AG48+AG40</f>
        <v>246</v>
      </c>
      <c r="AH35" s="155">
        <f t="shared" si="11"/>
        <v>242.9</v>
      </c>
      <c r="AI35" s="154">
        <f t="shared" si="12"/>
        <v>0</v>
      </c>
      <c r="AJ35" s="154"/>
      <c r="AK35" s="154">
        <f t="shared" si="12"/>
        <v>0</v>
      </c>
      <c r="AL35" s="154"/>
      <c r="AM35" s="154">
        <f t="shared" si="12"/>
        <v>0</v>
      </c>
      <c r="AN35" s="154"/>
      <c r="AO35" s="154">
        <f t="shared" si="12"/>
        <v>246</v>
      </c>
      <c r="AP35" s="154">
        <f t="shared" si="12"/>
        <v>242.9</v>
      </c>
      <c r="AQ35" s="154">
        <f t="shared" si="12"/>
        <v>187.2</v>
      </c>
      <c r="AR35" s="154">
        <f t="shared" si="12"/>
        <v>0</v>
      </c>
      <c r="AS35" s="154">
        <f t="shared" si="12"/>
        <v>0</v>
      </c>
      <c r="AT35" s="154">
        <f t="shared" si="12"/>
        <v>0</v>
      </c>
      <c r="AU35" s="154">
        <f t="shared" si="12"/>
        <v>187.2</v>
      </c>
      <c r="AV35" s="153">
        <f t="shared" ref="AV35:BE35" si="13">AV36+AV37+AV38+AV39+AV41+AV42+AV43+AV44+AV45+AV46+AV47+AV48+AV40</f>
        <v>0</v>
      </c>
      <c r="AW35" s="153">
        <f t="shared" si="13"/>
        <v>0</v>
      </c>
      <c r="AX35" s="153">
        <f t="shared" si="13"/>
        <v>0</v>
      </c>
      <c r="AY35" s="153">
        <f t="shared" si="13"/>
        <v>0</v>
      </c>
      <c r="AZ35" s="153">
        <f t="shared" si="13"/>
        <v>0</v>
      </c>
      <c r="BA35" s="154">
        <f t="shared" si="13"/>
        <v>0</v>
      </c>
      <c r="BB35" s="154">
        <f t="shared" si="13"/>
        <v>0</v>
      </c>
      <c r="BC35" s="154">
        <f t="shared" si="13"/>
        <v>0</v>
      </c>
      <c r="BD35" s="154">
        <f t="shared" si="13"/>
        <v>0</v>
      </c>
      <c r="BE35" s="154">
        <f t="shared" si="13"/>
        <v>0</v>
      </c>
      <c r="BF35" s="154">
        <f>BF36+BF37+BF38+BF39+BF41+BF42+BF43+BF44+BF45+BF46+BF47+BF48+BF40</f>
        <v>0</v>
      </c>
      <c r="BG35" s="154">
        <f>BG36+BG37+BG38+BG39+BG41+BG42+BG43+BG44+BG45+BG46+BG47+BG48+BG40</f>
        <v>0</v>
      </c>
      <c r="BH35" s="154">
        <f>BH36+BH37+BH38+BH39+BH41+BH42+BH43+BH44+BH45+BH46+BH47+BH48+BH40</f>
        <v>0</v>
      </c>
      <c r="BI35" s="154">
        <f>BI36+BI37+BI38+BI39+BI41+BI42+BI43+BI44+BI45+BI46+BI47+BI48+BI40</f>
        <v>0</v>
      </c>
      <c r="BJ35" s="154">
        <f>BJ36+BJ37+BJ38+BJ39+BJ41+BJ42+BJ43+BJ44+BJ45+BJ46+BJ47+BJ48+BJ40</f>
        <v>0</v>
      </c>
    </row>
    <row r="36" spans="1:62">
      <c r="A36" s="898"/>
      <c r="B36" s="907"/>
      <c r="C36" s="736"/>
      <c r="D36" s="736"/>
      <c r="E36" s="723"/>
      <c r="F36" s="58"/>
      <c r="G36" s="58"/>
      <c r="H36" s="58"/>
      <c r="I36" s="58"/>
      <c r="J36" s="58"/>
      <c r="K36" s="58"/>
      <c r="L36" s="58"/>
      <c r="M36" s="932"/>
      <c r="N36" s="59"/>
      <c r="O36" s="66"/>
      <c r="P36" s="58"/>
      <c r="Q36" s="58"/>
      <c r="R36" s="58"/>
      <c r="S36" s="58"/>
      <c r="T36" s="58"/>
      <c r="U36" s="58"/>
      <c r="V36" s="58"/>
      <c r="W36" s="739"/>
      <c r="X36" s="736"/>
      <c r="Y36" s="736"/>
      <c r="Z36" s="929"/>
      <c r="AA36" s="991"/>
      <c r="AB36" s="991"/>
      <c r="AC36" s="18"/>
      <c r="AD36" s="18" t="s">
        <v>486</v>
      </c>
      <c r="AE36" s="18" t="s">
        <v>283</v>
      </c>
      <c r="AF36" s="18" t="s">
        <v>246</v>
      </c>
      <c r="AG36" s="155">
        <f t="shared" si="7"/>
        <v>0</v>
      </c>
      <c r="AH36" s="155">
        <f t="shared" si="11"/>
        <v>0</v>
      </c>
      <c r="AI36" s="155"/>
      <c r="AJ36" s="155"/>
      <c r="AK36" s="155"/>
      <c r="AL36" s="155"/>
      <c r="AM36" s="155"/>
      <c r="AN36" s="155"/>
      <c r="AO36" s="155">
        <v>0</v>
      </c>
      <c r="AP36" s="155"/>
      <c r="AQ36" s="154">
        <f t="shared" si="8"/>
        <v>0</v>
      </c>
      <c r="AR36" s="154"/>
      <c r="AS36" s="154"/>
      <c r="AT36" s="154"/>
      <c r="AU36" s="154">
        <v>0</v>
      </c>
      <c r="AV36" s="153">
        <f t="shared" ref="AV36:AV51" si="14">AW36+AX36+AY36+AZ36</f>
        <v>0</v>
      </c>
      <c r="AW36" s="153"/>
      <c r="AX36" s="153"/>
      <c r="AY36" s="153"/>
      <c r="AZ36" s="153">
        <v>0</v>
      </c>
      <c r="BA36" s="154">
        <f t="shared" ref="BA36:BA51" si="15">BB36+BC36+BD36+BE36</f>
        <v>0</v>
      </c>
      <c r="BB36" s="154"/>
      <c r="BC36" s="154"/>
      <c r="BD36" s="154"/>
      <c r="BE36" s="154">
        <v>0</v>
      </c>
      <c r="BF36" s="154">
        <f t="shared" ref="BF36:BF51" si="16">BG36+BH36+BI36+BJ36</f>
        <v>0</v>
      </c>
      <c r="BG36" s="154"/>
      <c r="BH36" s="154"/>
      <c r="BI36" s="154"/>
      <c r="BJ36" s="154">
        <v>0</v>
      </c>
    </row>
    <row r="37" spans="1:62" hidden="1">
      <c r="A37" s="898"/>
      <c r="B37" s="907"/>
      <c r="C37" s="736"/>
      <c r="D37" s="736"/>
      <c r="E37" s="723"/>
      <c r="F37" s="58"/>
      <c r="G37" s="58"/>
      <c r="H37" s="58"/>
      <c r="I37" s="58"/>
      <c r="J37" s="58"/>
      <c r="K37" s="58"/>
      <c r="L37" s="58"/>
      <c r="M37" s="932"/>
      <c r="N37" s="59"/>
      <c r="O37" s="66"/>
      <c r="P37" s="58"/>
      <c r="Q37" s="58"/>
      <c r="R37" s="58"/>
      <c r="S37" s="58"/>
      <c r="T37" s="58"/>
      <c r="U37" s="58"/>
      <c r="V37" s="58"/>
      <c r="W37" s="739"/>
      <c r="X37" s="736"/>
      <c r="Y37" s="736"/>
      <c r="Z37" s="929"/>
      <c r="AA37" s="991"/>
      <c r="AB37" s="991"/>
      <c r="AC37" s="18"/>
      <c r="AD37" s="1" t="s">
        <v>486</v>
      </c>
      <c r="AE37" s="12" t="s">
        <v>429</v>
      </c>
      <c r="AF37" s="18" t="s">
        <v>246</v>
      </c>
      <c r="AG37" s="155">
        <f t="shared" si="7"/>
        <v>0</v>
      </c>
      <c r="AH37" s="155">
        <f t="shared" si="11"/>
        <v>0</v>
      </c>
      <c r="AI37" s="155"/>
      <c r="AJ37" s="155"/>
      <c r="AK37" s="155"/>
      <c r="AL37" s="155"/>
      <c r="AM37" s="155"/>
      <c r="AN37" s="155"/>
      <c r="AO37" s="155"/>
      <c r="AP37" s="155"/>
      <c r="AQ37" s="154">
        <f t="shared" si="8"/>
        <v>0</v>
      </c>
      <c r="AR37" s="154"/>
      <c r="AS37" s="154"/>
      <c r="AT37" s="154"/>
      <c r="AU37" s="154"/>
      <c r="AV37" s="153">
        <f t="shared" si="14"/>
        <v>0</v>
      </c>
      <c r="AW37" s="153"/>
      <c r="AX37" s="153"/>
      <c r="AY37" s="153"/>
      <c r="AZ37" s="153"/>
      <c r="BA37" s="154">
        <f t="shared" si="15"/>
        <v>0</v>
      </c>
      <c r="BB37" s="154"/>
      <c r="BC37" s="154"/>
      <c r="BD37" s="154"/>
      <c r="BE37" s="154"/>
      <c r="BF37" s="154">
        <f t="shared" si="16"/>
        <v>0</v>
      </c>
      <c r="BG37" s="154"/>
      <c r="BH37" s="154"/>
      <c r="BI37" s="154"/>
      <c r="BJ37" s="154"/>
    </row>
    <row r="38" spans="1:62" hidden="1">
      <c r="A38" s="898"/>
      <c r="B38" s="907"/>
      <c r="C38" s="736"/>
      <c r="D38" s="736"/>
      <c r="E38" s="723"/>
      <c r="F38" s="58"/>
      <c r="G38" s="58"/>
      <c r="H38" s="58"/>
      <c r="I38" s="58"/>
      <c r="J38" s="58"/>
      <c r="K38" s="58"/>
      <c r="L38" s="58"/>
      <c r="M38" s="932"/>
      <c r="N38" s="59"/>
      <c r="O38" s="66"/>
      <c r="P38" s="58"/>
      <c r="Q38" s="58"/>
      <c r="R38" s="58"/>
      <c r="S38" s="58"/>
      <c r="T38" s="58"/>
      <c r="U38" s="58"/>
      <c r="V38" s="58"/>
      <c r="W38" s="739"/>
      <c r="X38" s="736"/>
      <c r="Y38" s="736"/>
      <c r="Z38" s="929"/>
      <c r="AA38" s="991"/>
      <c r="AB38" s="991"/>
      <c r="AC38" s="18"/>
      <c r="AD38" s="18" t="s">
        <v>486</v>
      </c>
      <c r="AE38" s="18" t="s">
        <v>492</v>
      </c>
      <c r="AF38" s="18" t="s">
        <v>246</v>
      </c>
      <c r="AG38" s="155">
        <f t="shared" si="7"/>
        <v>0</v>
      </c>
      <c r="AH38" s="155">
        <f t="shared" si="11"/>
        <v>0</v>
      </c>
      <c r="AI38" s="155"/>
      <c r="AJ38" s="155"/>
      <c r="AK38" s="155"/>
      <c r="AL38" s="155"/>
      <c r="AM38" s="155"/>
      <c r="AN38" s="155"/>
      <c r="AO38" s="155"/>
      <c r="AP38" s="155"/>
      <c r="AQ38" s="154">
        <f t="shared" si="8"/>
        <v>0</v>
      </c>
      <c r="AR38" s="154"/>
      <c r="AS38" s="154"/>
      <c r="AT38" s="154"/>
      <c r="AU38" s="154"/>
      <c r="AV38" s="153">
        <f t="shared" si="14"/>
        <v>0</v>
      </c>
      <c r="AW38" s="153"/>
      <c r="AX38" s="153"/>
      <c r="AY38" s="153"/>
      <c r="AZ38" s="153"/>
      <c r="BA38" s="154">
        <f t="shared" si="15"/>
        <v>0</v>
      </c>
      <c r="BB38" s="154"/>
      <c r="BC38" s="154"/>
      <c r="BD38" s="154"/>
      <c r="BE38" s="154"/>
      <c r="BF38" s="154">
        <f t="shared" si="16"/>
        <v>0</v>
      </c>
      <c r="BG38" s="154"/>
      <c r="BH38" s="154"/>
      <c r="BI38" s="154"/>
      <c r="BJ38" s="154"/>
    </row>
    <row r="39" spans="1:62">
      <c r="A39" s="898"/>
      <c r="B39" s="907"/>
      <c r="C39" s="736"/>
      <c r="D39" s="736"/>
      <c r="E39" s="723"/>
      <c r="F39" s="58"/>
      <c r="G39" s="58"/>
      <c r="H39" s="58"/>
      <c r="I39" s="58"/>
      <c r="J39" s="58"/>
      <c r="K39" s="58"/>
      <c r="L39" s="58"/>
      <c r="M39" s="932"/>
      <c r="N39" s="59"/>
      <c r="O39" s="66"/>
      <c r="P39" s="58"/>
      <c r="Q39" s="58"/>
      <c r="R39" s="58"/>
      <c r="S39" s="58"/>
      <c r="T39" s="58"/>
      <c r="U39" s="58"/>
      <c r="V39" s="58"/>
      <c r="W39" s="739"/>
      <c r="X39" s="736"/>
      <c r="Y39" s="736"/>
      <c r="Z39" s="929"/>
      <c r="AA39" s="991"/>
      <c r="AB39" s="991"/>
      <c r="AC39" s="18"/>
      <c r="AD39" s="18" t="s">
        <v>486</v>
      </c>
      <c r="AE39" s="18" t="s">
        <v>264</v>
      </c>
      <c r="AF39" s="18">
        <v>244</v>
      </c>
      <c r="AG39" s="155">
        <f t="shared" si="7"/>
        <v>0</v>
      </c>
      <c r="AH39" s="155">
        <f t="shared" si="11"/>
        <v>0</v>
      </c>
      <c r="AI39" s="155"/>
      <c r="AJ39" s="155"/>
      <c r="AK39" s="155"/>
      <c r="AL39" s="155"/>
      <c r="AM39" s="155"/>
      <c r="AN39" s="155"/>
      <c r="AO39" s="155"/>
      <c r="AP39" s="155"/>
      <c r="AQ39" s="154">
        <f t="shared" si="8"/>
        <v>0</v>
      </c>
      <c r="AR39" s="154"/>
      <c r="AS39" s="154"/>
      <c r="AT39" s="154"/>
      <c r="AU39" s="154"/>
      <c r="AV39" s="153">
        <f t="shared" si="14"/>
        <v>0</v>
      </c>
      <c r="AW39" s="153"/>
      <c r="AX39" s="153"/>
      <c r="AY39" s="153"/>
      <c r="AZ39" s="153"/>
      <c r="BA39" s="154">
        <f t="shared" si="15"/>
        <v>0</v>
      </c>
      <c r="BB39" s="154"/>
      <c r="BC39" s="154"/>
      <c r="BD39" s="154"/>
      <c r="BE39" s="154"/>
      <c r="BF39" s="154">
        <f t="shared" si="16"/>
        <v>0</v>
      </c>
      <c r="BG39" s="154"/>
      <c r="BH39" s="154"/>
      <c r="BI39" s="154"/>
      <c r="BJ39" s="154"/>
    </row>
    <row r="40" spans="1:62">
      <c r="A40" s="898"/>
      <c r="B40" s="907"/>
      <c r="C40" s="736"/>
      <c r="D40" s="736"/>
      <c r="E40" s="723"/>
      <c r="F40" s="58"/>
      <c r="G40" s="58"/>
      <c r="H40" s="58"/>
      <c r="I40" s="58"/>
      <c r="J40" s="58"/>
      <c r="K40" s="58"/>
      <c r="L40" s="58"/>
      <c r="M40" s="932"/>
      <c r="N40" s="59"/>
      <c r="O40" s="66"/>
      <c r="P40" s="58"/>
      <c r="Q40" s="58"/>
      <c r="R40" s="58"/>
      <c r="S40" s="58"/>
      <c r="T40" s="58"/>
      <c r="U40" s="58"/>
      <c r="V40" s="58"/>
      <c r="W40" s="739"/>
      <c r="X40" s="736"/>
      <c r="Y40" s="736"/>
      <c r="Z40" s="929"/>
      <c r="AA40" s="991"/>
      <c r="AB40" s="991"/>
      <c r="AC40" s="18"/>
      <c r="AD40" s="18" t="s">
        <v>486</v>
      </c>
      <c r="AE40" s="18" t="s">
        <v>17</v>
      </c>
      <c r="AF40" s="18">
        <v>244</v>
      </c>
      <c r="AG40" s="155">
        <f t="shared" si="7"/>
        <v>238.8</v>
      </c>
      <c r="AH40" s="155">
        <f t="shared" si="11"/>
        <v>238.8</v>
      </c>
      <c r="AI40" s="155"/>
      <c r="AJ40" s="155"/>
      <c r="AK40" s="155"/>
      <c r="AL40" s="155"/>
      <c r="AM40" s="155"/>
      <c r="AN40" s="155"/>
      <c r="AO40" s="155">
        <v>238.8</v>
      </c>
      <c r="AP40" s="155">
        <v>238.8</v>
      </c>
      <c r="AQ40" s="154">
        <f t="shared" si="8"/>
        <v>180</v>
      </c>
      <c r="AR40" s="154"/>
      <c r="AS40" s="154"/>
      <c r="AT40" s="154"/>
      <c r="AU40" s="154">
        <v>180</v>
      </c>
      <c r="AV40" s="153">
        <f t="shared" si="14"/>
        <v>0</v>
      </c>
      <c r="AW40" s="153"/>
      <c r="AX40" s="153"/>
      <c r="AY40" s="153"/>
      <c r="AZ40" s="153">
        <v>0</v>
      </c>
      <c r="BA40" s="154">
        <f t="shared" si="15"/>
        <v>0</v>
      </c>
      <c r="BB40" s="154"/>
      <c r="BC40" s="154"/>
      <c r="BD40" s="154"/>
      <c r="BE40" s="154">
        <v>0</v>
      </c>
      <c r="BF40" s="154">
        <f t="shared" si="16"/>
        <v>0</v>
      </c>
      <c r="BG40" s="154"/>
      <c r="BH40" s="154"/>
      <c r="BI40" s="154"/>
      <c r="BJ40" s="154">
        <v>0</v>
      </c>
    </row>
    <row r="41" spans="1:62">
      <c r="A41" s="898"/>
      <c r="B41" s="907"/>
      <c r="C41" s="736"/>
      <c r="D41" s="736"/>
      <c r="E41" s="723"/>
      <c r="F41" s="58"/>
      <c r="G41" s="58"/>
      <c r="H41" s="58"/>
      <c r="I41" s="58"/>
      <c r="J41" s="58"/>
      <c r="K41" s="58"/>
      <c r="L41" s="58"/>
      <c r="M41" s="932"/>
      <c r="N41" s="59"/>
      <c r="O41" s="66"/>
      <c r="P41" s="58"/>
      <c r="Q41" s="58"/>
      <c r="R41" s="58"/>
      <c r="S41" s="58"/>
      <c r="T41" s="58"/>
      <c r="U41" s="58"/>
      <c r="V41" s="58"/>
      <c r="W41" s="739"/>
      <c r="X41" s="877"/>
      <c r="Y41" s="877"/>
      <c r="Z41" s="929"/>
      <c r="AA41" s="992"/>
      <c r="AB41" s="992"/>
      <c r="AC41" s="18"/>
      <c r="AD41" s="18" t="s">
        <v>486</v>
      </c>
      <c r="AE41" s="18" t="s">
        <v>9</v>
      </c>
      <c r="AF41" s="18" t="s">
        <v>246</v>
      </c>
      <c r="AG41" s="155">
        <f>AI41+AK41+AM41+AO41</f>
        <v>7.2</v>
      </c>
      <c r="AH41" s="155">
        <f t="shared" si="11"/>
        <v>4.0999999999999996</v>
      </c>
      <c r="AI41" s="155"/>
      <c r="AJ41" s="155"/>
      <c r="AK41" s="155"/>
      <c r="AL41" s="155"/>
      <c r="AM41" s="155"/>
      <c r="AN41" s="155"/>
      <c r="AO41" s="155">
        <v>7.2</v>
      </c>
      <c r="AP41" s="155">
        <v>4.0999999999999996</v>
      </c>
      <c r="AQ41" s="154">
        <f>AR41+AS41+AT41+AU41</f>
        <v>7.2</v>
      </c>
      <c r="AR41" s="154"/>
      <c r="AS41" s="154"/>
      <c r="AT41" s="154"/>
      <c r="AU41" s="154">
        <v>7.2</v>
      </c>
      <c r="AV41" s="153">
        <f t="shared" si="14"/>
        <v>0</v>
      </c>
      <c r="AW41" s="153"/>
      <c r="AX41" s="153"/>
      <c r="AY41" s="153"/>
      <c r="AZ41" s="153"/>
      <c r="BA41" s="154">
        <f t="shared" si="15"/>
        <v>0</v>
      </c>
      <c r="BB41" s="154"/>
      <c r="BC41" s="154"/>
      <c r="BD41" s="154"/>
      <c r="BE41" s="154"/>
      <c r="BF41" s="154">
        <f t="shared" si="16"/>
        <v>0</v>
      </c>
      <c r="BG41" s="154"/>
      <c r="BH41" s="154"/>
      <c r="BI41" s="154"/>
      <c r="BJ41" s="154"/>
    </row>
    <row r="42" spans="1:62" ht="12.75" hidden="1" customHeight="1">
      <c r="A42" s="898"/>
      <c r="B42" s="907"/>
      <c r="C42" s="736"/>
      <c r="D42" s="736"/>
      <c r="E42" s="723"/>
      <c r="F42" s="58"/>
      <c r="G42" s="58"/>
      <c r="H42" s="58"/>
      <c r="I42" s="58"/>
      <c r="J42" s="58"/>
      <c r="K42" s="58"/>
      <c r="L42" s="58"/>
      <c r="M42" s="932"/>
      <c r="N42" s="59"/>
      <c r="O42" s="66"/>
      <c r="P42" s="58"/>
      <c r="Q42" s="58"/>
      <c r="R42" s="58"/>
      <c r="S42" s="58"/>
      <c r="T42" s="58"/>
      <c r="U42" s="58"/>
      <c r="V42" s="58"/>
      <c r="W42" s="739"/>
      <c r="X42" s="57"/>
      <c r="Y42" s="57"/>
      <c r="Z42" s="929"/>
      <c r="AA42" s="68"/>
      <c r="AB42" s="68"/>
      <c r="AC42" s="18"/>
      <c r="AD42" s="18" t="s">
        <v>486</v>
      </c>
      <c r="AE42" s="18" t="s">
        <v>265</v>
      </c>
      <c r="AF42" s="18" t="s">
        <v>246</v>
      </c>
      <c r="AG42" s="155">
        <f t="shared" ref="AG42:AG117" si="17">AI42+AK42+AM42+AO42</f>
        <v>0</v>
      </c>
      <c r="AH42" s="155">
        <f t="shared" si="11"/>
        <v>0</v>
      </c>
      <c r="AI42" s="155"/>
      <c r="AJ42" s="155"/>
      <c r="AK42" s="155"/>
      <c r="AL42" s="155"/>
      <c r="AM42" s="155"/>
      <c r="AN42" s="155"/>
      <c r="AO42" s="155"/>
      <c r="AP42" s="155"/>
      <c r="AQ42" s="154">
        <f t="shared" ref="AQ42:AQ117" si="18">AR42+AS42+AT42+AU42</f>
        <v>0</v>
      </c>
      <c r="AR42" s="154"/>
      <c r="AS42" s="154"/>
      <c r="AT42" s="154"/>
      <c r="AU42" s="154"/>
      <c r="AV42" s="153">
        <f t="shared" si="14"/>
        <v>0</v>
      </c>
      <c r="AW42" s="153"/>
      <c r="AX42" s="153"/>
      <c r="AY42" s="153"/>
      <c r="AZ42" s="153"/>
      <c r="BA42" s="154">
        <f t="shared" si="15"/>
        <v>0</v>
      </c>
      <c r="BB42" s="154"/>
      <c r="BC42" s="154"/>
      <c r="BD42" s="154"/>
      <c r="BE42" s="154"/>
      <c r="BF42" s="154">
        <f t="shared" si="16"/>
        <v>0</v>
      </c>
      <c r="BG42" s="154"/>
      <c r="BH42" s="154"/>
      <c r="BI42" s="154"/>
      <c r="BJ42" s="154"/>
    </row>
    <row r="43" spans="1:62" ht="12.75" hidden="1" customHeight="1">
      <c r="A43" s="898"/>
      <c r="B43" s="907"/>
      <c r="C43" s="736"/>
      <c r="D43" s="736"/>
      <c r="E43" s="723"/>
      <c r="F43" s="58"/>
      <c r="G43" s="58"/>
      <c r="H43" s="58"/>
      <c r="I43" s="58"/>
      <c r="J43" s="58"/>
      <c r="K43" s="58"/>
      <c r="L43" s="58"/>
      <c r="M43" s="932"/>
      <c r="N43" s="59"/>
      <c r="O43" s="66"/>
      <c r="P43" s="58"/>
      <c r="Q43" s="58"/>
      <c r="R43" s="58"/>
      <c r="S43" s="58"/>
      <c r="T43" s="58"/>
      <c r="U43" s="58"/>
      <c r="V43" s="58"/>
      <c r="W43" s="739"/>
      <c r="X43" s="57"/>
      <c r="Y43" s="57"/>
      <c r="Z43" s="929"/>
      <c r="AA43" s="68"/>
      <c r="AB43" s="68"/>
      <c r="AC43" s="18"/>
      <c r="AD43" s="18" t="s">
        <v>486</v>
      </c>
      <c r="AE43" s="18" t="s">
        <v>280</v>
      </c>
      <c r="AF43" s="18" t="s">
        <v>262</v>
      </c>
      <c r="AG43" s="155">
        <f t="shared" si="17"/>
        <v>0</v>
      </c>
      <c r="AH43" s="155">
        <f t="shared" si="11"/>
        <v>0</v>
      </c>
      <c r="AI43" s="155"/>
      <c r="AJ43" s="155"/>
      <c r="AK43" s="155"/>
      <c r="AL43" s="155"/>
      <c r="AM43" s="155"/>
      <c r="AN43" s="155"/>
      <c r="AO43" s="155"/>
      <c r="AP43" s="155"/>
      <c r="AQ43" s="154">
        <f t="shared" si="18"/>
        <v>0</v>
      </c>
      <c r="AR43" s="154"/>
      <c r="AS43" s="154"/>
      <c r="AT43" s="154"/>
      <c r="AU43" s="154"/>
      <c r="AV43" s="153">
        <f t="shared" si="14"/>
        <v>0</v>
      </c>
      <c r="AW43" s="153"/>
      <c r="AX43" s="153"/>
      <c r="AY43" s="153"/>
      <c r="AZ43" s="153"/>
      <c r="BA43" s="154">
        <f t="shared" si="15"/>
        <v>0</v>
      </c>
      <c r="BB43" s="154"/>
      <c r="BC43" s="154"/>
      <c r="BD43" s="154"/>
      <c r="BE43" s="154"/>
      <c r="BF43" s="154">
        <f t="shared" si="16"/>
        <v>0</v>
      </c>
      <c r="BG43" s="154"/>
      <c r="BH43" s="154"/>
      <c r="BI43" s="154"/>
      <c r="BJ43" s="154"/>
    </row>
    <row r="44" spans="1:62" ht="12.75" hidden="1" customHeight="1">
      <c r="A44" s="898"/>
      <c r="B44" s="907"/>
      <c r="C44" s="736"/>
      <c r="D44" s="736"/>
      <c r="E44" s="723"/>
      <c r="F44" s="58"/>
      <c r="G44" s="58"/>
      <c r="H44" s="58"/>
      <c r="I44" s="58"/>
      <c r="J44" s="58"/>
      <c r="K44" s="58"/>
      <c r="L44" s="58"/>
      <c r="M44" s="932"/>
      <c r="N44" s="59"/>
      <c r="O44" s="66"/>
      <c r="P44" s="58"/>
      <c r="Q44" s="58"/>
      <c r="R44" s="58"/>
      <c r="S44" s="58"/>
      <c r="T44" s="58"/>
      <c r="U44" s="58"/>
      <c r="V44" s="58"/>
      <c r="W44" s="739"/>
      <c r="X44" s="57"/>
      <c r="Y44" s="57"/>
      <c r="Z44" s="929"/>
      <c r="AA44" s="68"/>
      <c r="AB44" s="68"/>
      <c r="AC44" s="18"/>
      <c r="AD44" s="18" t="s">
        <v>486</v>
      </c>
      <c r="AE44" s="18" t="s">
        <v>300</v>
      </c>
      <c r="AF44" s="18" t="s">
        <v>261</v>
      </c>
      <c r="AG44" s="155">
        <f t="shared" si="17"/>
        <v>0</v>
      </c>
      <c r="AH44" s="155">
        <f t="shared" si="11"/>
        <v>0</v>
      </c>
      <c r="AI44" s="155"/>
      <c r="AJ44" s="155"/>
      <c r="AK44" s="155"/>
      <c r="AL44" s="155"/>
      <c r="AM44" s="155"/>
      <c r="AN44" s="155"/>
      <c r="AO44" s="155"/>
      <c r="AP44" s="155"/>
      <c r="AQ44" s="154">
        <f t="shared" si="18"/>
        <v>0</v>
      </c>
      <c r="AR44" s="154"/>
      <c r="AS44" s="154"/>
      <c r="AT44" s="154"/>
      <c r="AU44" s="154"/>
      <c r="AV44" s="153">
        <f t="shared" si="14"/>
        <v>0</v>
      </c>
      <c r="AW44" s="153"/>
      <c r="AX44" s="153"/>
      <c r="AY44" s="153"/>
      <c r="AZ44" s="153"/>
      <c r="BA44" s="154">
        <f t="shared" si="15"/>
        <v>0</v>
      </c>
      <c r="BB44" s="154"/>
      <c r="BC44" s="154"/>
      <c r="BD44" s="154"/>
      <c r="BE44" s="154"/>
      <c r="BF44" s="154">
        <f t="shared" si="16"/>
        <v>0</v>
      </c>
      <c r="BG44" s="154"/>
      <c r="BH44" s="154"/>
      <c r="BI44" s="154"/>
      <c r="BJ44" s="154"/>
    </row>
    <row r="45" spans="1:62" ht="12.75" hidden="1" customHeight="1">
      <c r="A45" s="898"/>
      <c r="B45" s="907"/>
      <c r="C45" s="736"/>
      <c r="D45" s="736"/>
      <c r="E45" s="723"/>
      <c r="F45" s="58"/>
      <c r="G45" s="58"/>
      <c r="H45" s="58"/>
      <c r="I45" s="58"/>
      <c r="J45" s="58"/>
      <c r="K45" s="58"/>
      <c r="L45" s="58"/>
      <c r="M45" s="932"/>
      <c r="N45" s="59"/>
      <c r="O45" s="66"/>
      <c r="P45" s="58"/>
      <c r="Q45" s="58"/>
      <c r="R45" s="58"/>
      <c r="S45" s="58"/>
      <c r="T45" s="58"/>
      <c r="U45" s="58"/>
      <c r="V45" s="58"/>
      <c r="W45" s="739"/>
      <c r="X45" s="57"/>
      <c r="Y45" s="57"/>
      <c r="Z45" s="929"/>
      <c r="AA45" s="68"/>
      <c r="AB45" s="68"/>
      <c r="AC45" s="18"/>
      <c r="AD45" s="18" t="s">
        <v>486</v>
      </c>
      <c r="AE45" s="18" t="s">
        <v>301</v>
      </c>
      <c r="AF45" s="18" t="s">
        <v>246</v>
      </c>
      <c r="AG45" s="155">
        <f t="shared" si="17"/>
        <v>0</v>
      </c>
      <c r="AH45" s="155">
        <f t="shared" si="11"/>
        <v>0</v>
      </c>
      <c r="AI45" s="155"/>
      <c r="AJ45" s="155"/>
      <c r="AK45" s="155"/>
      <c r="AL45" s="155"/>
      <c r="AM45" s="155"/>
      <c r="AN45" s="155"/>
      <c r="AO45" s="155"/>
      <c r="AP45" s="155"/>
      <c r="AQ45" s="154">
        <f t="shared" si="18"/>
        <v>0</v>
      </c>
      <c r="AR45" s="154"/>
      <c r="AS45" s="154"/>
      <c r="AT45" s="154"/>
      <c r="AU45" s="154"/>
      <c r="AV45" s="153">
        <f t="shared" si="14"/>
        <v>0</v>
      </c>
      <c r="AW45" s="153"/>
      <c r="AX45" s="153"/>
      <c r="AY45" s="153"/>
      <c r="AZ45" s="153"/>
      <c r="BA45" s="154">
        <f t="shared" si="15"/>
        <v>0</v>
      </c>
      <c r="BB45" s="154"/>
      <c r="BC45" s="154"/>
      <c r="BD45" s="154"/>
      <c r="BE45" s="154"/>
      <c r="BF45" s="154">
        <f t="shared" si="16"/>
        <v>0</v>
      </c>
      <c r="BG45" s="154"/>
      <c r="BH45" s="154"/>
      <c r="BI45" s="154"/>
      <c r="BJ45" s="154"/>
    </row>
    <row r="46" spans="1:62" ht="12.75" hidden="1" customHeight="1">
      <c r="A46" s="898"/>
      <c r="B46" s="907"/>
      <c r="C46" s="736"/>
      <c r="D46" s="736"/>
      <c r="E46" s="723"/>
      <c r="F46" s="58"/>
      <c r="G46" s="58"/>
      <c r="H46" s="58"/>
      <c r="I46" s="58"/>
      <c r="J46" s="58"/>
      <c r="K46" s="58"/>
      <c r="L46" s="58"/>
      <c r="M46" s="932"/>
      <c r="N46" s="59"/>
      <c r="O46" s="66"/>
      <c r="P46" s="58"/>
      <c r="Q46" s="58"/>
      <c r="R46" s="58"/>
      <c r="S46" s="58"/>
      <c r="T46" s="58"/>
      <c r="U46" s="58"/>
      <c r="V46" s="58"/>
      <c r="W46" s="739"/>
      <c r="X46" s="57"/>
      <c r="Y46" s="57"/>
      <c r="Z46" s="929"/>
      <c r="AA46" s="68"/>
      <c r="AB46" s="68"/>
      <c r="AC46" s="18"/>
      <c r="AD46" s="18" t="s">
        <v>486</v>
      </c>
      <c r="AE46" s="18" t="s">
        <v>311</v>
      </c>
      <c r="AF46" s="18" t="s">
        <v>246</v>
      </c>
      <c r="AG46" s="155">
        <f t="shared" si="17"/>
        <v>0</v>
      </c>
      <c r="AH46" s="155">
        <f t="shared" si="11"/>
        <v>0</v>
      </c>
      <c r="AI46" s="155"/>
      <c r="AJ46" s="155"/>
      <c r="AK46" s="155"/>
      <c r="AL46" s="155"/>
      <c r="AM46" s="155"/>
      <c r="AN46" s="155"/>
      <c r="AO46" s="155"/>
      <c r="AP46" s="155"/>
      <c r="AQ46" s="154">
        <f t="shared" si="18"/>
        <v>0</v>
      </c>
      <c r="AR46" s="154"/>
      <c r="AS46" s="154"/>
      <c r="AT46" s="154"/>
      <c r="AU46" s="154"/>
      <c r="AV46" s="153">
        <f t="shared" si="14"/>
        <v>0</v>
      </c>
      <c r="AW46" s="153"/>
      <c r="AX46" s="153"/>
      <c r="AY46" s="153"/>
      <c r="AZ46" s="153"/>
      <c r="BA46" s="154">
        <f t="shared" si="15"/>
        <v>0</v>
      </c>
      <c r="BB46" s="154"/>
      <c r="BC46" s="154"/>
      <c r="BD46" s="154"/>
      <c r="BE46" s="154"/>
      <c r="BF46" s="154">
        <f t="shared" si="16"/>
        <v>0</v>
      </c>
      <c r="BG46" s="154"/>
      <c r="BH46" s="154"/>
      <c r="BI46" s="154"/>
      <c r="BJ46" s="154"/>
    </row>
    <row r="47" spans="1:62" ht="12.75" hidden="1" customHeight="1">
      <c r="A47" s="898"/>
      <c r="B47" s="907"/>
      <c r="C47" s="736"/>
      <c r="D47" s="736"/>
      <c r="E47" s="723"/>
      <c r="F47" s="58"/>
      <c r="G47" s="58"/>
      <c r="H47" s="58"/>
      <c r="I47" s="58"/>
      <c r="J47" s="58"/>
      <c r="K47" s="58"/>
      <c r="L47" s="58"/>
      <c r="M47" s="932"/>
      <c r="N47" s="59"/>
      <c r="O47" s="66"/>
      <c r="P47" s="58"/>
      <c r="Q47" s="58"/>
      <c r="R47" s="58"/>
      <c r="S47" s="58"/>
      <c r="T47" s="58"/>
      <c r="U47" s="58"/>
      <c r="V47" s="58"/>
      <c r="W47" s="739"/>
      <c r="X47" s="57"/>
      <c r="Y47" s="57"/>
      <c r="Z47" s="929"/>
      <c r="AA47" s="68"/>
      <c r="AB47" s="68"/>
      <c r="AC47" s="18"/>
      <c r="AD47" s="18" t="s">
        <v>486</v>
      </c>
      <c r="AE47" s="18" t="s">
        <v>291</v>
      </c>
      <c r="AF47" s="18" t="s">
        <v>262</v>
      </c>
      <c r="AG47" s="155">
        <f t="shared" si="17"/>
        <v>0</v>
      </c>
      <c r="AH47" s="155">
        <f t="shared" si="11"/>
        <v>0</v>
      </c>
      <c r="AI47" s="155"/>
      <c r="AJ47" s="155"/>
      <c r="AK47" s="155"/>
      <c r="AL47" s="155"/>
      <c r="AM47" s="155"/>
      <c r="AN47" s="155"/>
      <c r="AO47" s="155"/>
      <c r="AP47" s="155"/>
      <c r="AQ47" s="154">
        <f t="shared" si="18"/>
        <v>0</v>
      </c>
      <c r="AR47" s="154"/>
      <c r="AS47" s="154"/>
      <c r="AT47" s="154"/>
      <c r="AU47" s="154"/>
      <c r="AV47" s="153">
        <f t="shared" si="14"/>
        <v>0</v>
      </c>
      <c r="AW47" s="153"/>
      <c r="AX47" s="153"/>
      <c r="AY47" s="153"/>
      <c r="AZ47" s="153"/>
      <c r="BA47" s="154">
        <f t="shared" si="15"/>
        <v>0</v>
      </c>
      <c r="BB47" s="154"/>
      <c r="BC47" s="154"/>
      <c r="BD47" s="154"/>
      <c r="BE47" s="154"/>
      <c r="BF47" s="154">
        <f t="shared" si="16"/>
        <v>0</v>
      </c>
      <c r="BG47" s="154"/>
      <c r="BH47" s="154"/>
      <c r="BI47" s="154"/>
      <c r="BJ47" s="154"/>
    </row>
    <row r="48" spans="1:62" ht="12.75" hidden="1" customHeight="1">
      <c r="A48" s="898"/>
      <c r="B48" s="907"/>
      <c r="C48" s="736"/>
      <c r="D48" s="736"/>
      <c r="E48" s="723"/>
      <c r="F48" s="58"/>
      <c r="G48" s="58"/>
      <c r="H48" s="58"/>
      <c r="I48" s="58"/>
      <c r="J48" s="58"/>
      <c r="K48" s="58"/>
      <c r="L48" s="58"/>
      <c r="M48" s="932"/>
      <c r="N48" s="59"/>
      <c r="O48" s="66"/>
      <c r="P48" s="58"/>
      <c r="Q48" s="58"/>
      <c r="R48" s="58"/>
      <c r="S48" s="58"/>
      <c r="T48" s="58"/>
      <c r="U48" s="58"/>
      <c r="V48" s="58"/>
      <c r="W48" s="739"/>
      <c r="X48" s="57"/>
      <c r="Y48" s="57"/>
      <c r="Z48" s="929"/>
      <c r="AA48" s="68"/>
      <c r="AB48" s="68"/>
      <c r="AC48" s="18"/>
      <c r="AD48" s="18" t="s">
        <v>486</v>
      </c>
      <c r="AE48" s="18" t="s">
        <v>290</v>
      </c>
      <c r="AF48" s="18" t="s">
        <v>246</v>
      </c>
      <c r="AG48" s="155">
        <f t="shared" si="17"/>
        <v>0</v>
      </c>
      <c r="AH48" s="155">
        <f t="shared" si="11"/>
        <v>0</v>
      </c>
      <c r="AI48" s="155"/>
      <c r="AJ48" s="155"/>
      <c r="AK48" s="155"/>
      <c r="AL48" s="155"/>
      <c r="AM48" s="155"/>
      <c r="AN48" s="155"/>
      <c r="AO48" s="155"/>
      <c r="AP48" s="155"/>
      <c r="AQ48" s="154">
        <f t="shared" si="18"/>
        <v>0</v>
      </c>
      <c r="AR48" s="154"/>
      <c r="AS48" s="154"/>
      <c r="AT48" s="154"/>
      <c r="AU48" s="154"/>
      <c r="AV48" s="153">
        <f t="shared" si="14"/>
        <v>0</v>
      </c>
      <c r="AW48" s="153"/>
      <c r="AX48" s="153"/>
      <c r="AY48" s="153"/>
      <c r="AZ48" s="153"/>
      <c r="BA48" s="154">
        <f t="shared" si="15"/>
        <v>0</v>
      </c>
      <c r="BB48" s="154"/>
      <c r="BC48" s="154"/>
      <c r="BD48" s="154"/>
      <c r="BE48" s="154"/>
      <c r="BF48" s="154">
        <f t="shared" si="16"/>
        <v>0</v>
      </c>
      <c r="BG48" s="154"/>
      <c r="BH48" s="154"/>
      <c r="BI48" s="154"/>
      <c r="BJ48" s="154"/>
    </row>
    <row r="49" spans="1:62" ht="14.25" customHeight="1">
      <c r="A49" s="899"/>
      <c r="B49" s="908"/>
      <c r="C49" s="877"/>
      <c r="D49" s="877"/>
      <c r="E49" s="868"/>
      <c r="F49" s="58"/>
      <c r="G49" s="58"/>
      <c r="H49" s="58"/>
      <c r="I49" s="58"/>
      <c r="J49" s="58"/>
      <c r="K49" s="58"/>
      <c r="L49" s="58"/>
      <c r="M49" s="933"/>
      <c r="N49" s="59"/>
      <c r="O49" s="66"/>
      <c r="P49" s="58"/>
      <c r="Q49" s="58"/>
      <c r="R49" s="58"/>
      <c r="S49" s="58"/>
      <c r="T49" s="58"/>
      <c r="U49" s="58"/>
      <c r="V49" s="58"/>
      <c r="W49" s="869"/>
      <c r="X49" s="57"/>
      <c r="Y49" s="57"/>
      <c r="Z49" s="930"/>
      <c r="AA49" s="68"/>
      <c r="AB49" s="68"/>
      <c r="AC49" s="18"/>
      <c r="AD49" s="18"/>
      <c r="AE49" s="18"/>
      <c r="AF49" s="18"/>
      <c r="AG49" s="155">
        <f>SUM(AG36:AG48)</f>
        <v>246</v>
      </c>
      <c r="AH49" s="155">
        <f t="shared" si="11"/>
        <v>242.9</v>
      </c>
      <c r="AI49" s="155"/>
      <c r="AJ49" s="155"/>
      <c r="AK49" s="155"/>
      <c r="AL49" s="155"/>
      <c r="AM49" s="155"/>
      <c r="AN49" s="155"/>
      <c r="AO49" s="155">
        <f>SUM(AO36:AO48)</f>
        <v>246</v>
      </c>
      <c r="AP49" s="155">
        <f>SUM(AP36:AP48)</f>
        <v>242.9</v>
      </c>
      <c r="AQ49" s="154">
        <f t="shared" si="18"/>
        <v>0</v>
      </c>
      <c r="AR49" s="154"/>
      <c r="AS49" s="154"/>
      <c r="AT49" s="154"/>
      <c r="AU49" s="154">
        <v>0</v>
      </c>
      <c r="AV49" s="153">
        <f t="shared" si="14"/>
        <v>0</v>
      </c>
      <c r="AW49" s="153"/>
      <c r="AX49" s="153"/>
      <c r="AY49" s="153"/>
      <c r="AZ49" s="153">
        <v>0</v>
      </c>
      <c r="BA49" s="154">
        <f t="shared" si="15"/>
        <v>0</v>
      </c>
      <c r="BB49" s="154"/>
      <c r="BC49" s="154"/>
      <c r="BD49" s="154"/>
      <c r="BE49" s="154">
        <v>0</v>
      </c>
      <c r="BF49" s="154">
        <f t="shared" si="16"/>
        <v>0</v>
      </c>
      <c r="BG49" s="154"/>
      <c r="BH49" s="154"/>
      <c r="BI49" s="154"/>
      <c r="BJ49" s="154">
        <v>0</v>
      </c>
    </row>
    <row r="50" spans="1:62" ht="0.75" hidden="1" customHeight="1">
      <c r="A50" s="115" t="s">
        <v>315</v>
      </c>
      <c r="B50" s="17">
        <v>6509</v>
      </c>
      <c r="C50" s="57" t="s">
        <v>459</v>
      </c>
      <c r="D50" s="67" t="s">
        <v>240</v>
      </c>
      <c r="E50" s="57" t="s">
        <v>460</v>
      </c>
      <c r="F50" s="58"/>
      <c r="G50" s="58"/>
      <c r="H50" s="58"/>
      <c r="I50" s="58"/>
      <c r="J50" s="58"/>
      <c r="K50" s="58"/>
      <c r="L50" s="58"/>
      <c r="M50" s="63" t="s">
        <v>324</v>
      </c>
      <c r="N50" s="59" t="s">
        <v>284</v>
      </c>
      <c r="O50" s="59" t="s">
        <v>373</v>
      </c>
      <c r="P50" s="58">
        <v>11</v>
      </c>
      <c r="Q50" s="58"/>
      <c r="R50" s="58"/>
      <c r="S50" s="58"/>
      <c r="T50" s="58"/>
      <c r="U50" s="58"/>
      <c r="V50" s="58"/>
      <c r="W50" s="57" t="s">
        <v>462</v>
      </c>
      <c r="X50" s="67" t="s">
        <v>422</v>
      </c>
      <c r="Y50" s="67" t="s">
        <v>464</v>
      </c>
      <c r="Z50" s="69" t="s">
        <v>479</v>
      </c>
      <c r="AA50" s="69" t="s">
        <v>284</v>
      </c>
      <c r="AB50" s="69" t="s">
        <v>421</v>
      </c>
      <c r="AC50" s="18"/>
      <c r="AD50" s="18" t="s">
        <v>222</v>
      </c>
      <c r="AE50" s="18" t="s">
        <v>267</v>
      </c>
      <c r="AF50" s="18" t="s">
        <v>246</v>
      </c>
      <c r="AG50" s="155">
        <f t="shared" si="17"/>
        <v>0</v>
      </c>
      <c r="AH50" s="155">
        <f t="shared" si="11"/>
        <v>0</v>
      </c>
      <c r="AI50" s="155"/>
      <c r="AJ50" s="155"/>
      <c r="AK50" s="155"/>
      <c r="AL50" s="155"/>
      <c r="AM50" s="155"/>
      <c r="AN50" s="155"/>
      <c r="AO50" s="155"/>
      <c r="AP50" s="155"/>
      <c r="AQ50" s="154">
        <f t="shared" si="18"/>
        <v>0</v>
      </c>
      <c r="AR50" s="154"/>
      <c r="AS50" s="154"/>
      <c r="AT50" s="154"/>
      <c r="AU50" s="154"/>
      <c r="AV50" s="153">
        <f t="shared" si="14"/>
        <v>0</v>
      </c>
      <c r="AW50" s="153"/>
      <c r="AX50" s="153"/>
      <c r="AY50" s="153"/>
      <c r="AZ50" s="153"/>
      <c r="BA50" s="154">
        <f t="shared" si="15"/>
        <v>0</v>
      </c>
      <c r="BB50" s="154"/>
      <c r="BC50" s="154"/>
      <c r="BD50" s="154"/>
      <c r="BE50" s="154"/>
      <c r="BF50" s="154">
        <f t="shared" si="16"/>
        <v>0</v>
      </c>
      <c r="BG50" s="154"/>
      <c r="BH50" s="154"/>
      <c r="BI50" s="154"/>
      <c r="BJ50" s="154"/>
    </row>
    <row r="51" spans="1:62" ht="11.25" customHeight="1">
      <c r="A51" s="890" t="s">
        <v>316</v>
      </c>
      <c r="B51" s="891">
        <v>6513</v>
      </c>
      <c r="C51" s="912" t="s">
        <v>452</v>
      </c>
      <c r="D51" s="909" t="s">
        <v>422</v>
      </c>
      <c r="E51" s="1022" t="s">
        <v>453</v>
      </c>
      <c r="F51" s="58"/>
      <c r="G51" s="58"/>
      <c r="H51" s="58"/>
      <c r="I51" s="58"/>
      <c r="J51" s="58"/>
      <c r="K51" s="58"/>
      <c r="L51" s="58"/>
      <c r="M51" s="953" t="s">
        <v>374</v>
      </c>
      <c r="N51" s="59" t="s">
        <v>284</v>
      </c>
      <c r="O51" s="59" t="s">
        <v>373</v>
      </c>
      <c r="P51" s="58" t="s">
        <v>424</v>
      </c>
      <c r="Q51" s="58"/>
      <c r="R51" s="58"/>
      <c r="S51" s="58"/>
      <c r="T51" s="58"/>
      <c r="U51" s="58"/>
      <c r="V51" s="58"/>
      <c r="W51" s="912" t="s">
        <v>357</v>
      </c>
      <c r="X51" s="909" t="s">
        <v>238</v>
      </c>
      <c r="Y51" s="909" t="s">
        <v>358</v>
      </c>
      <c r="Z51" s="983" t="s">
        <v>417</v>
      </c>
      <c r="AA51" s="987" t="s">
        <v>284</v>
      </c>
      <c r="AB51" s="987" t="s">
        <v>368</v>
      </c>
      <c r="AC51" s="18"/>
      <c r="AD51" s="18"/>
      <c r="AE51" s="18"/>
      <c r="AF51" s="18"/>
      <c r="AG51" s="155">
        <f t="shared" si="17"/>
        <v>0</v>
      </c>
      <c r="AH51" s="155">
        <f t="shared" si="11"/>
        <v>0</v>
      </c>
      <c r="AI51" s="155"/>
      <c r="AJ51" s="155"/>
      <c r="AK51" s="155"/>
      <c r="AL51" s="155"/>
      <c r="AM51" s="155"/>
      <c r="AN51" s="155"/>
      <c r="AO51" s="155"/>
      <c r="AP51" s="155"/>
      <c r="AQ51" s="154">
        <f t="shared" si="18"/>
        <v>0</v>
      </c>
      <c r="AR51" s="154"/>
      <c r="AS51" s="154"/>
      <c r="AT51" s="154"/>
      <c r="AU51" s="154"/>
      <c r="AV51" s="153">
        <f t="shared" si="14"/>
        <v>0</v>
      </c>
      <c r="AW51" s="153"/>
      <c r="AX51" s="153"/>
      <c r="AY51" s="153"/>
      <c r="AZ51" s="153"/>
      <c r="BA51" s="154">
        <f t="shared" si="15"/>
        <v>0</v>
      </c>
      <c r="BB51" s="154"/>
      <c r="BC51" s="154"/>
      <c r="BD51" s="154"/>
      <c r="BE51" s="154"/>
      <c r="BF51" s="154">
        <f t="shared" si="16"/>
        <v>0</v>
      </c>
      <c r="BG51" s="154"/>
      <c r="BH51" s="154"/>
      <c r="BI51" s="154"/>
      <c r="BJ51" s="154"/>
    </row>
    <row r="52" spans="1:62" ht="12.75" customHeight="1">
      <c r="A52" s="888"/>
      <c r="B52" s="892"/>
      <c r="C52" s="733"/>
      <c r="D52" s="909"/>
      <c r="E52" s="865"/>
      <c r="F52" s="58"/>
      <c r="G52" s="58"/>
      <c r="H52" s="58"/>
      <c r="I52" s="58"/>
      <c r="J52" s="58"/>
      <c r="K52" s="58"/>
      <c r="L52" s="58"/>
      <c r="M52" s="954"/>
      <c r="N52" s="71"/>
      <c r="O52" s="71"/>
      <c r="P52" s="71"/>
      <c r="Q52" s="58"/>
      <c r="R52" s="58"/>
      <c r="S52" s="58"/>
      <c r="T52" s="58"/>
      <c r="U52" s="58"/>
      <c r="V52" s="58"/>
      <c r="W52" s="733"/>
      <c r="X52" s="909"/>
      <c r="Y52" s="909"/>
      <c r="Z52" s="984"/>
      <c r="AA52" s="988"/>
      <c r="AB52" s="988"/>
      <c r="AC52" s="18"/>
      <c r="AD52" s="18" t="s">
        <v>484</v>
      </c>
      <c r="AE52" s="18"/>
      <c r="AF52" s="18"/>
      <c r="AG52" s="154">
        <f>AG53+AG56+AG57+AG54+AG55+AG58</f>
        <v>2887.3</v>
      </c>
      <c r="AH52" s="155">
        <f t="shared" si="11"/>
        <v>2881.6999999999994</v>
      </c>
      <c r="AI52" s="154">
        <f t="shared" ref="AI52:AP52" si="19">AI53+AI56+AI57+AI54+AI55</f>
        <v>0</v>
      </c>
      <c r="AJ52" s="154"/>
      <c r="AK52" s="154">
        <f>AK53+AK56+AK57+AK54+AK55+AK58</f>
        <v>2380.0999999999995</v>
      </c>
      <c r="AL52" s="154">
        <f>AL53+AL56+AL57+AL54+AL55+AL58</f>
        <v>2380.0999999999995</v>
      </c>
      <c r="AM52" s="154">
        <f t="shared" si="19"/>
        <v>0</v>
      </c>
      <c r="AN52" s="154"/>
      <c r="AO52" s="154">
        <f t="shared" si="19"/>
        <v>507.2</v>
      </c>
      <c r="AP52" s="154">
        <f t="shared" si="19"/>
        <v>501.6</v>
      </c>
      <c r="AQ52" s="154">
        <f>AQ53+AQ56+AQ57+AQ54+AQ55</f>
        <v>400.5</v>
      </c>
      <c r="AR52" s="154">
        <f>AR53+AR56+AR57+AR54+AR55</f>
        <v>0</v>
      </c>
      <c r="AS52" s="154">
        <f>AS53+AS56+AS57+AS54+AS55</f>
        <v>357.8</v>
      </c>
      <c r="AT52" s="154">
        <f>AT53+AT56+AT57+AT54+AT55</f>
        <v>0</v>
      </c>
      <c r="AU52" s="154">
        <f>AU53+AU56+AU57+AU54+AU55</f>
        <v>42.7</v>
      </c>
      <c r="AV52" s="153">
        <f>AV53+AV56+AV57+AV54</f>
        <v>0</v>
      </c>
      <c r="AW52" s="153">
        <f>AW53+AW56+AW57+AW54</f>
        <v>0</v>
      </c>
      <c r="AX52" s="153">
        <f>AX53+AX56+AX57+AX54</f>
        <v>0</v>
      </c>
      <c r="AY52" s="153">
        <f>AY53+AY56+AY57+AY54</f>
        <v>0</v>
      </c>
      <c r="AZ52" s="153">
        <f>AZ53+AZ56+AZ57+AZ54</f>
        <v>0</v>
      </c>
      <c r="BA52" s="154">
        <f t="shared" ref="BA52:BJ52" si="20">BA53+BA56+BA57+BA54</f>
        <v>0</v>
      </c>
      <c r="BB52" s="154">
        <f t="shared" si="20"/>
        <v>0</v>
      </c>
      <c r="BC52" s="154">
        <f t="shared" si="20"/>
        <v>0</v>
      </c>
      <c r="BD52" s="154">
        <f t="shared" si="20"/>
        <v>0</v>
      </c>
      <c r="BE52" s="154">
        <f t="shared" si="20"/>
        <v>0</v>
      </c>
      <c r="BF52" s="154">
        <f t="shared" si="20"/>
        <v>0</v>
      </c>
      <c r="BG52" s="154">
        <f t="shared" si="20"/>
        <v>0</v>
      </c>
      <c r="BH52" s="154">
        <f t="shared" si="20"/>
        <v>0</v>
      </c>
      <c r="BI52" s="154">
        <f t="shared" si="20"/>
        <v>0</v>
      </c>
      <c r="BJ52" s="154">
        <f t="shared" si="20"/>
        <v>0</v>
      </c>
    </row>
    <row r="53" spans="1:62" ht="12.75" customHeight="1">
      <c r="A53" s="888"/>
      <c r="B53" s="892"/>
      <c r="C53" s="733"/>
      <c r="D53" s="909"/>
      <c r="E53" s="865"/>
      <c r="F53" s="58"/>
      <c r="G53" s="58"/>
      <c r="H53" s="58"/>
      <c r="I53" s="58"/>
      <c r="J53" s="58"/>
      <c r="K53" s="58"/>
      <c r="L53" s="58"/>
      <c r="M53" s="954"/>
      <c r="N53" s="59"/>
      <c r="O53" s="59"/>
      <c r="P53" s="58"/>
      <c r="Q53" s="58"/>
      <c r="R53" s="58"/>
      <c r="S53" s="58"/>
      <c r="T53" s="58"/>
      <c r="U53" s="58"/>
      <c r="V53" s="58"/>
      <c r="W53" s="733"/>
      <c r="X53" s="909"/>
      <c r="Y53" s="909"/>
      <c r="Z53" s="984"/>
      <c r="AA53" s="988"/>
      <c r="AB53" s="988"/>
      <c r="AC53" s="18"/>
      <c r="AD53" s="18" t="s">
        <v>484</v>
      </c>
      <c r="AE53" s="18" t="s">
        <v>466</v>
      </c>
      <c r="AF53" s="18" t="s">
        <v>246</v>
      </c>
      <c r="AG53" s="155">
        <f t="shared" si="17"/>
        <v>1751.1000000000001</v>
      </c>
      <c r="AH53" s="155">
        <f t="shared" si="11"/>
        <v>1749.9</v>
      </c>
      <c r="AI53" s="146"/>
      <c r="AJ53" s="146"/>
      <c r="AK53" s="146">
        <v>1666.2</v>
      </c>
      <c r="AL53" s="146">
        <v>1666.2</v>
      </c>
      <c r="AM53" s="146"/>
      <c r="AN53" s="146"/>
      <c r="AO53" s="146">
        <v>84.9</v>
      </c>
      <c r="AP53" s="155">
        <v>83.7</v>
      </c>
      <c r="AQ53" s="154">
        <f t="shared" si="18"/>
        <v>0</v>
      </c>
      <c r="AR53" s="154"/>
      <c r="AS53" s="154"/>
      <c r="AT53" s="154"/>
      <c r="AU53" s="148"/>
      <c r="AV53" s="153">
        <f>AW53+AX53+AY53+AZ53</f>
        <v>0</v>
      </c>
      <c r="AW53" s="153"/>
      <c r="AX53" s="153"/>
      <c r="AY53" s="153"/>
      <c r="AZ53" s="145"/>
      <c r="BA53" s="154">
        <f>BB53+BC53+BD53+BE53</f>
        <v>0</v>
      </c>
      <c r="BB53" s="154"/>
      <c r="BC53" s="154"/>
      <c r="BD53" s="154"/>
      <c r="BE53" s="148"/>
      <c r="BF53" s="154">
        <f>BG53+BH53+BI53+BJ53</f>
        <v>0</v>
      </c>
      <c r="BG53" s="154"/>
      <c r="BH53" s="154"/>
      <c r="BI53" s="154"/>
      <c r="BJ53" s="148"/>
    </row>
    <row r="54" spans="1:62" ht="12.75" customHeight="1">
      <c r="A54" s="888"/>
      <c r="B54" s="892"/>
      <c r="C54" s="733"/>
      <c r="D54" s="909"/>
      <c r="E54" s="865"/>
      <c r="F54" s="58"/>
      <c r="G54" s="58"/>
      <c r="H54" s="58"/>
      <c r="I54" s="58"/>
      <c r="J54" s="58"/>
      <c r="K54" s="58"/>
      <c r="L54" s="58"/>
      <c r="M54" s="954"/>
      <c r="N54" s="59"/>
      <c r="O54" s="59"/>
      <c r="P54" s="58"/>
      <c r="Q54" s="58"/>
      <c r="R54" s="58"/>
      <c r="S54" s="58"/>
      <c r="T54" s="58"/>
      <c r="U54" s="58"/>
      <c r="V54" s="58"/>
      <c r="W54" s="733"/>
      <c r="X54" s="909"/>
      <c r="Y54" s="909"/>
      <c r="Z54" s="984"/>
      <c r="AA54" s="988"/>
      <c r="AB54" s="988"/>
      <c r="AC54" s="18"/>
      <c r="AD54" s="18" t="s">
        <v>484</v>
      </c>
      <c r="AE54" s="18" t="s">
        <v>14</v>
      </c>
      <c r="AF54" s="18" t="s">
        <v>246</v>
      </c>
      <c r="AG54" s="155">
        <f t="shared" si="17"/>
        <v>104.1</v>
      </c>
      <c r="AH54" s="155">
        <f t="shared" si="11"/>
        <v>104.1</v>
      </c>
      <c r="AI54" s="146"/>
      <c r="AJ54" s="146"/>
      <c r="AK54" s="146"/>
      <c r="AL54" s="146"/>
      <c r="AM54" s="146"/>
      <c r="AN54" s="146"/>
      <c r="AO54" s="146">
        <v>104.1</v>
      </c>
      <c r="AP54" s="155">
        <v>104.1</v>
      </c>
      <c r="AQ54" s="154">
        <f t="shared" si="18"/>
        <v>42.7</v>
      </c>
      <c r="AR54" s="154"/>
      <c r="AS54" s="154"/>
      <c r="AT54" s="154"/>
      <c r="AU54" s="148">
        <v>42.7</v>
      </c>
      <c r="AV54" s="153">
        <f>AW54+AX54+AY54+AZ54</f>
        <v>0</v>
      </c>
      <c r="AW54" s="153"/>
      <c r="AX54" s="153"/>
      <c r="AY54" s="153"/>
      <c r="AZ54" s="145">
        <v>0</v>
      </c>
      <c r="BA54" s="154">
        <f>BB54+BC54+BD54+BE54</f>
        <v>0</v>
      </c>
      <c r="BB54" s="154"/>
      <c r="BC54" s="154"/>
      <c r="BD54" s="154"/>
      <c r="BE54" s="148">
        <v>0</v>
      </c>
      <c r="BF54" s="154">
        <f>BG54+BH54+BI54+BJ54</f>
        <v>0</v>
      </c>
      <c r="BG54" s="154"/>
      <c r="BH54" s="154"/>
      <c r="BI54" s="154"/>
      <c r="BJ54" s="148">
        <v>0</v>
      </c>
    </row>
    <row r="55" spans="1:62" ht="12.75" customHeight="1">
      <c r="A55" s="888"/>
      <c r="B55" s="892"/>
      <c r="C55" s="733"/>
      <c r="D55" s="909"/>
      <c r="E55" s="865"/>
      <c r="F55" s="58"/>
      <c r="G55" s="58"/>
      <c r="H55" s="58"/>
      <c r="I55" s="58"/>
      <c r="J55" s="58"/>
      <c r="K55" s="58"/>
      <c r="L55" s="58"/>
      <c r="M55" s="954"/>
      <c r="N55" s="59"/>
      <c r="O55" s="59"/>
      <c r="P55" s="58"/>
      <c r="Q55" s="58"/>
      <c r="R55" s="58"/>
      <c r="S55" s="58"/>
      <c r="T55" s="58"/>
      <c r="U55" s="58"/>
      <c r="V55" s="58"/>
      <c r="W55" s="733"/>
      <c r="X55" s="909"/>
      <c r="Y55" s="909"/>
      <c r="Z55" s="984"/>
      <c r="AA55" s="988"/>
      <c r="AB55" s="988"/>
      <c r="AC55" s="18"/>
      <c r="AD55" s="18" t="s">
        <v>484</v>
      </c>
      <c r="AE55" s="18" t="s">
        <v>18</v>
      </c>
      <c r="AF55" s="18" t="s">
        <v>246</v>
      </c>
      <c r="AG55" s="155">
        <f t="shared" si="17"/>
        <v>167.3</v>
      </c>
      <c r="AH55" s="155">
        <f t="shared" si="11"/>
        <v>162.9</v>
      </c>
      <c r="AI55" s="146"/>
      <c r="AJ55" s="146"/>
      <c r="AK55" s="146"/>
      <c r="AL55" s="146"/>
      <c r="AM55" s="146"/>
      <c r="AN55" s="146"/>
      <c r="AO55" s="146">
        <v>167.3</v>
      </c>
      <c r="AP55" s="155">
        <v>162.9</v>
      </c>
      <c r="AQ55" s="154">
        <f t="shared" si="18"/>
        <v>0</v>
      </c>
      <c r="AR55" s="154"/>
      <c r="AS55" s="154"/>
      <c r="AT55" s="154"/>
      <c r="AU55" s="148">
        <v>0</v>
      </c>
      <c r="AV55" s="153"/>
      <c r="AW55" s="153"/>
      <c r="AX55" s="153"/>
      <c r="AY55" s="153"/>
      <c r="AZ55" s="145"/>
      <c r="BA55" s="154"/>
      <c r="BB55" s="154"/>
      <c r="BC55" s="154"/>
      <c r="BD55" s="154"/>
      <c r="BE55" s="148"/>
      <c r="BF55" s="154"/>
      <c r="BG55" s="154"/>
      <c r="BH55" s="154"/>
      <c r="BI55" s="154"/>
      <c r="BJ55" s="148"/>
    </row>
    <row r="56" spans="1:62" ht="12.75" customHeight="1">
      <c r="A56" s="888"/>
      <c r="B56" s="892"/>
      <c r="C56" s="733"/>
      <c r="D56" s="909"/>
      <c r="E56" s="865"/>
      <c r="F56" s="58"/>
      <c r="G56" s="58"/>
      <c r="H56" s="58"/>
      <c r="I56" s="58"/>
      <c r="J56" s="58"/>
      <c r="K56" s="58"/>
      <c r="L56" s="58"/>
      <c r="M56" s="954"/>
      <c r="N56" s="59"/>
      <c r="O56" s="59"/>
      <c r="P56" s="58"/>
      <c r="Q56" s="58"/>
      <c r="R56" s="58"/>
      <c r="S56" s="58"/>
      <c r="T56" s="58"/>
      <c r="U56" s="58"/>
      <c r="V56" s="58"/>
      <c r="W56" s="733"/>
      <c r="X56" s="909"/>
      <c r="Y56" s="909"/>
      <c r="Z56" s="984"/>
      <c r="AA56" s="988"/>
      <c r="AB56" s="988"/>
      <c r="AC56" s="18"/>
      <c r="AD56" s="18" t="s">
        <v>484</v>
      </c>
      <c r="AE56" s="18" t="s">
        <v>447</v>
      </c>
      <c r="AF56" s="18" t="s">
        <v>246</v>
      </c>
      <c r="AG56" s="155">
        <f t="shared" si="17"/>
        <v>400</v>
      </c>
      <c r="AH56" s="155">
        <f t="shared" si="11"/>
        <v>400</v>
      </c>
      <c r="AI56" s="146"/>
      <c r="AJ56" s="146"/>
      <c r="AK56" s="146">
        <v>400</v>
      </c>
      <c r="AL56" s="146">
        <v>400</v>
      </c>
      <c r="AM56" s="146"/>
      <c r="AN56" s="146"/>
      <c r="AO56" s="146">
        <v>0</v>
      </c>
      <c r="AP56" s="155"/>
      <c r="AQ56" s="154">
        <f t="shared" si="18"/>
        <v>0</v>
      </c>
      <c r="AR56" s="154"/>
      <c r="AS56" s="154"/>
      <c r="AT56" s="154"/>
      <c r="AU56" s="148"/>
      <c r="AV56" s="153">
        <f>AW56+AX56+AY56+AZ56</f>
        <v>0</v>
      </c>
      <c r="AW56" s="153"/>
      <c r="AX56" s="153"/>
      <c r="AY56" s="153"/>
      <c r="AZ56" s="145"/>
      <c r="BA56" s="154">
        <f>BB56+BC56+BD56+BE56</f>
        <v>0</v>
      </c>
      <c r="BB56" s="154"/>
      <c r="BC56" s="154"/>
      <c r="BD56" s="154"/>
      <c r="BE56" s="148"/>
      <c r="BF56" s="154">
        <f>BG56+BH56+BI56+BJ56</f>
        <v>0</v>
      </c>
      <c r="BG56" s="154"/>
      <c r="BH56" s="154"/>
      <c r="BI56" s="154"/>
      <c r="BJ56" s="148"/>
    </row>
    <row r="57" spans="1:62" ht="12.75" customHeight="1">
      <c r="A57" s="888"/>
      <c r="B57" s="892"/>
      <c r="C57" s="733"/>
      <c r="D57" s="909"/>
      <c r="E57" s="865"/>
      <c r="F57" s="58"/>
      <c r="G57" s="58"/>
      <c r="H57" s="58"/>
      <c r="I57" s="58"/>
      <c r="J57" s="58"/>
      <c r="K57" s="58"/>
      <c r="L57" s="58"/>
      <c r="M57" s="954"/>
      <c r="N57" s="59"/>
      <c r="O57" s="59"/>
      <c r="P57" s="58"/>
      <c r="Q57" s="58"/>
      <c r="R57" s="58"/>
      <c r="S57" s="58"/>
      <c r="T57" s="58"/>
      <c r="U57" s="58"/>
      <c r="V57" s="58"/>
      <c r="W57" s="733"/>
      <c r="X57" s="909"/>
      <c r="Y57" s="909"/>
      <c r="Z57" s="984"/>
      <c r="AA57" s="989"/>
      <c r="AB57" s="989"/>
      <c r="AC57" s="18"/>
      <c r="AD57" s="18" t="s">
        <v>484</v>
      </c>
      <c r="AE57" s="18" t="s">
        <v>84</v>
      </c>
      <c r="AF57" s="18" t="s">
        <v>246</v>
      </c>
      <c r="AG57" s="155">
        <f t="shared" si="17"/>
        <v>377.1</v>
      </c>
      <c r="AH57" s="155">
        <f t="shared" si="11"/>
        <v>377.1</v>
      </c>
      <c r="AI57" s="146"/>
      <c r="AJ57" s="146"/>
      <c r="AK57" s="146">
        <v>226.2</v>
      </c>
      <c r="AL57" s="146">
        <v>226.2</v>
      </c>
      <c r="AM57" s="146"/>
      <c r="AN57" s="146"/>
      <c r="AO57" s="146">
        <v>150.9</v>
      </c>
      <c r="AP57" s="155">
        <v>150.9</v>
      </c>
      <c r="AQ57" s="154">
        <f t="shared" si="18"/>
        <v>357.8</v>
      </c>
      <c r="AR57" s="154"/>
      <c r="AS57" s="154">
        <v>357.8</v>
      </c>
      <c r="AT57" s="154"/>
      <c r="AU57" s="148">
        <v>0</v>
      </c>
      <c r="AV57" s="153">
        <f>AW57+AX57+AY57+AZ57</f>
        <v>0</v>
      </c>
      <c r="AW57" s="153"/>
      <c r="AX57" s="153"/>
      <c r="AY57" s="153"/>
      <c r="AZ57" s="145"/>
      <c r="BA57" s="154">
        <f>BB57+BC57+BD57+BE57</f>
        <v>0</v>
      </c>
      <c r="BB57" s="154"/>
      <c r="BC57" s="154"/>
      <c r="BD57" s="154"/>
      <c r="BE57" s="148"/>
      <c r="BF57" s="154">
        <f>BG57+BH57+BI57+BJ57</f>
        <v>0</v>
      </c>
      <c r="BG57" s="154"/>
      <c r="BH57" s="154"/>
      <c r="BI57" s="154"/>
      <c r="BJ57" s="148"/>
    </row>
    <row r="58" spans="1:62" ht="12.75" customHeight="1">
      <c r="A58" s="888"/>
      <c r="B58" s="892"/>
      <c r="C58" s="733"/>
      <c r="D58" s="909"/>
      <c r="E58" s="866"/>
      <c r="F58" s="58"/>
      <c r="G58" s="58"/>
      <c r="H58" s="58"/>
      <c r="I58" s="58"/>
      <c r="J58" s="58"/>
      <c r="K58" s="58"/>
      <c r="L58" s="58"/>
      <c r="M58" s="954"/>
      <c r="N58" s="59"/>
      <c r="O58" s="59"/>
      <c r="P58" s="58"/>
      <c r="Q58" s="58"/>
      <c r="R58" s="58"/>
      <c r="S58" s="58"/>
      <c r="T58" s="58"/>
      <c r="U58" s="58"/>
      <c r="V58" s="58"/>
      <c r="W58" s="733"/>
      <c r="X58" s="909"/>
      <c r="Y58" s="65"/>
      <c r="Z58" s="984"/>
      <c r="AA58" s="58"/>
      <c r="AB58" s="58"/>
      <c r="AC58" s="18"/>
      <c r="AD58" s="18" t="s">
        <v>484</v>
      </c>
      <c r="AE58" s="12" t="s">
        <v>223</v>
      </c>
      <c r="AF58" s="12" t="s">
        <v>246</v>
      </c>
      <c r="AG58" s="155">
        <f t="shared" si="17"/>
        <v>87.7</v>
      </c>
      <c r="AH58" s="155">
        <f t="shared" si="11"/>
        <v>87.7</v>
      </c>
      <c r="AI58" s="146"/>
      <c r="AJ58" s="146"/>
      <c r="AK58" s="146">
        <v>87.7</v>
      </c>
      <c r="AL58" s="146">
        <v>87.7</v>
      </c>
      <c r="AM58" s="146"/>
      <c r="AN58" s="146"/>
      <c r="AO58" s="146">
        <v>0</v>
      </c>
      <c r="AP58" s="155"/>
      <c r="AQ58" s="154"/>
      <c r="AR58" s="154"/>
      <c r="AS58" s="154"/>
      <c r="AT58" s="154"/>
      <c r="AU58" s="148"/>
      <c r="AV58" s="153"/>
      <c r="AW58" s="153"/>
      <c r="AX58" s="153"/>
      <c r="AY58" s="153"/>
      <c r="AZ58" s="145"/>
      <c r="BA58" s="154"/>
      <c r="BB58" s="154"/>
      <c r="BC58" s="154"/>
      <c r="BD58" s="154"/>
      <c r="BE58" s="148"/>
      <c r="BF58" s="154"/>
      <c r="BG58" s="154"/>
      <c r="BH58" s="154"/>
      <c r="BI58" s="154"/>
      <c r="BJ58" s="148"/>
    </row>
    <row r="59" spans="1:62" ht="15" customHeight="1">
      <c r="A59" s="888"/>
      <c r="B59" s="893"/>
      <c r="C59" s="734"/>
      <c r="D59" s="58"/>
      <c r="E59" s="58"/>
      <c r="F59" s="58"/>
      <c r="G59" s="58"/>
      <c r="H59" s="58"/>
      <c r="I59" s="58"/>
      <c r="J59" s="58"/>
      <c r="K59" s="58"/>
      <c r="L59" s="58"/>
      <c r="M59" s="955"/>
      <c r="N59" s="59"/>
      <c r="O59" s="59"/>
      <c r="P59" s="58"/>
      <c r="Q59" s="58"/>
      <c r="R59" s="58"/>
      <c r="S59" s="58"/>
      <c r="T59" s="58"/>
      <c r="U59" s="58"/>
      <c r="V59" s="58"/>
      <c r="W59" s="734"/>
      <c r="X59" s="58"/>
      <c r="Y59" s="58"/>
      <c r="Z59" s="985"/>
      <c r="AA59" s="58"/>
      <c r="AB59" s="58"/>
      <c r="AC59" s="18"/>
      <c r="AD59" s="18"/>
      <c r="AE59" s="18"/>
      <c r="AF59" s="18"/>
      <c r="AG59" s="155">
        <f t="shared" si="17"/>
        <v>2887.2999999999993</v>
      </c>
      <c r="AH59" s="155">
        <f t="shared" si="11"/>
        <v>2881.6999999999994</v>
      </c>
      <c r="AI59" s="146"/>
      <c r="AJ59" s="146"/>
      <c r="AK59" s="146">
        <f>SUM(AK53:AK58)</f>
        <v>2380.0999999999995</v>
      </c>
      <c r="AL59" s="146">
        <f>SUM(AL53:AL58)</f>
        <v>2380.0999999999995</v>
      </c>
      <c r="AM59" s="146"/>
      <c r="AN59" s="146"/>
      <c r="AO59" s="146">
        <f>SUM(AO53:AO58)</f>
        <v>507.20000000000005</v>
      </c>
      <c r="AP59" s="146">
        <f>SUM(AP53:AP58)</f>
        <v>501.6</v>
      </c>
      <c r="AQ59" s="154">
        <v>0</v>
      </c>
      <c r="AR59" s="154"/>
      <c r="AS59" s="154"/>
      <c r="AT59" s="154"/>
      <c r="AU59" s="148">
        <v>0</v>
      </c>
      <c r="AV59" s="153">
        <f t="shared" ref="AV59:AV77" si="21">AW59+AX59+AY59+AZ59</f>
        <v>0</v>
      </c>
      <c r="AW59" s="153"/>
      <c r="AX59" s="153"/>
      <c r="AY59" s="153"/>
      <c r="AZ59" s="145">
        <f>SUM(AZ53:AZ57)</f>
        <v>0</v>
      </c>
      <c r="BA59" s="154">
        <f t="shared" ref="BA59:BA70" si="22">BB59+BC59+BD59+BE59</f>
        <v>0</v>
      </c>
      <c r="BB59" s="154"/>
      <c r="BC59" s="154"/>
      <c r="BD59" s="154"/>
      <c r="BE59" s="148">
        <f>SUM(BE53:BE57)</f>
        <v>0</v>
      </c>
      <c r="BF59" s="154">
        <f t="shared" ref="BF59:BF70" si="23">BG59+BH59+BI59+BJ59</f>
        <v>0</v>
      </c>
      <c r="BG59" s="154"/>
      <c r="BH59" s="154"/>
      <c r="BI59" s="154"/>
      <c r="BJ59" s="148">
        <f>SUM(BJ53:BJ57)</f>
        <v>0</v>
      </c>
    </row>
    <row r="60" spans="1:62" ht="17.25" customHeight="1">
      <c r="A60" s="889"/>
      <c r="B60" s="14">
        <v>6513</v>
      </c>
      <c r="C60" s="65"/>
      <c r="D60" s="65"/>
      <c r="E60" s="65"/>
      <c r="F60" s="65"/>
      <c r="G60" s="65"/>
      <c r="H60" s="65"/>
      <c r="I60" s="65"/>
      <c r="J60" s="65"/>
      <c r="K60" s="65"/>
      <c r="L60" s="65"/>
      <c r="M60" s="63" t="s">
        <v>362</v>
      </c>
      <c r="N60" s="59" t="s">
        <v>284</v>
      </c>
      <c r="O60" s="59" t="s">
        <v>373</v>
      </c>
      <c r="P60" s="65" t="s">
        <v>426</v>
      </c>
      <c r="Q60" s="65"/>
      <c r="R60" s="65"/>
      <c r="S60" s="65"/>
      <c r="T60" s="65"/>
      <c r="U60" s="65"/>
      <c r="V60" s="65"/>
      <c r="W60" s="65"/>
      <c r="X60" s="65"/>
      <c r="Y60" s="65"/>
      <c r="Z60" s="72" t="s">
        <v>364</v>
      </c>
      <c r="AA60" s="72"/>
      <c r="AB60" s="72" t="s">
        <v>365</v>
      </c>
      <c r="AC60" s="12"/>
      <c r="AD60" s="12" t="s">
        <v>484</v>
      </c>
      <c r="AE60" s="12" t="s">
        <v>302</v>
      </c>
      <c r="AF60" s="12" t="s">
        <v>246</v>
      </c>
      <c r="AG60" s="155">
        <f t="shared" si="17"/>
        <v>0</v>
      </c>
      <c r="AH60" s="155">
        <f t="shared" si="11"/>
        <v>0</v>
      </c>
      <c r="AI60" s="146"/>
      <c r="AJ60" s="146"/>
      <c r="AK60" s="146"/>
      <c r="AL60" s="146"/>
      <c r="AM60" s="146"/>
      <c r="AN60" s="146"/>
      <c r="AO60" s="146"/>
      <c r="AP60" s="155"/>
      <c r="AQ60" s="154">
        <f t="shared" si="18"/>
        <v>0</v>
      </c>
      <c r="AR60" s="119"/>
      <c r="AS60" s="119"/>
      <c r="AT60" s="119"/>
      <c r="AU60" s="119"/>
      <c r="AV60" s="153">
        <f t="shared" si="21"/>
        <v>0</v>
      </c>
      <c r="AW60" s="145"/>
      <c r="AX60" s="145"/>
      <c r="AY60" s="145"/>
      <c r="AZ60" s="145"/>
      <c r="BA60" s="154">
        <f t="shared" si="22"/>
        <v>0</v>
      </c>
      <c r="BB60" s="119"/>
      <c r="BC60" s="119"/>
      <c r="BD60" s="119"/>
      <c r="BE60" s="119"/>
      <c r="BF60" s="154">
        <f t="shared" si="23"/>
        <v>0</v>
      </c>
      <c r="BG60" s="119"/>
      <c r="BH60" s="119"/>
      <c r="BI60" s="119"/>
      <c r="BJ60" s="119"/>
    </row>
    <row r="61" spans="1:62" ht="0.75" customHeight="1">
      <c r="A61" s="111"/>
      <c r="B61" s="14"/>
      <c r="C61" s="65"/>
      <c r="D61" s="65"/>
      <c r="E61" s="65"/>
      <c r="F61" s="65"/>
      <c r="G61" s="65"/>
      <c r="H61" s="65"/>
      <c r="I61" s="65"/>
      <c r="J61" s="65"/>
      <c r="K61" s="65"/>
      <c r="L61" s="65"/>
      <c r="M61" s="65"/>
      <c r="N61" s="65"/>
      <c r="O61" s="65"/>
      <c r="P61" s="65"/>
      <c r="Q61" s="58"/>
      <c r="R61" s="58"/>
      <c r="S61" s="58"/>
      <c r="T61" s="58"/>
      <c r="U61" s="58"/>
      <c r="V61" s="58"/>
      <c r="W61" s="58"/>
      <c r="X61" s="65"/>
      <c r="Y61" s="65"/>
      <c r="Z61" s="65"/>
      <c r="AA61" s="65"/>
      <c r="AB61" s="65"/>
      <c r="AC61" s="12"/>
      <c r="AD61" s="12"/>
      <c r="AE61" s="12"/>
      <c r="AF61" s="12"/>
      <c r="AG61" s="155">
        <f t="shared" si="17"/>
        <v>0</v>
      </c>
      <c r="AH61" s="155">
        <f t="shared" si="11"/>
        <v>0</v>
      </c>
      <c r="AI61" s="157"/>
      <c r="AJ61" s="157"/>
      <c r="AK61" s="157"/>
      <c r="AL61" s="157"/>
      <c r="AM61" s="157"/>
      <c r="AN61" s="157"/>
      <c r="AO61" s="158"/>
      <c r="AP61" s="158"/>
      <c r="AQ61" s="154">
        <f t="shared" si="18"/>
        <v>0</v>
      </c>
      <c r="AR61" s="159"/>
      <c r="AS61" s="159"/>
      <c r="AT61" s="159"/>
      <c r="AU61" s="159"/>
      <c r="AV61" s="153">
        <f t="shared" si="21"/>
        <v>0</v>
      </c>
      <c r="AW61" s="659"/>
      <c r="AX61" s="659"/>
      <c r="AY61" s="659"/>
      <c r="AZ61" s="659"/>
      <c r="BA61" s="154">
        <f t="shared" si="22"/>
        <v>0</v>
      </c>
      <c r="BB61" s="159"/>
      <c r="BC61" s="159"/>
      <c r="BD61" s="159"/>
      <c r="BE61" s="159"/>
      <c r="BF61" s="154">
        <f t="shared" si="23"/>
        <v>0</v>
      </c>
      <c r="BG61" s="159"/>
      <c r="BH61" s="159"/>
      <c r="BI61" s="159"/>
      <c r="BJ61" s="159"/>
    </row>
    <row r="62" spans="1:62" ht="25.5" hidden="1" customHeight="1">
      <c r="A62" s="111"/>
      <c r="B62" s="14">
        <v>6513</v>
      </c>
      <c r="C62" s="57"/>
      <c r="D62" s="57"/>
      <c r="E62" s="57"/>
      <c r="F62" s="65"/>
      <c r="G62" s="65"/>
      <c r="H62" s="65"/>
      <c r="I62" s="65"/>
      <c r="J62" s="65"/>
      <c r="K62" s="65"/>
      <c r="L62" s="65"/>
      <c r="M62" s="73"/>
      <c r="N62" s="59"/>
      <c r="O62" s="59"/>
      <c r="P62" s="65"/>
      <c r="Q62" s="58"/>
      <c r="R62" s="58"/>
      <c r="S62" s="58"/>
      <c r="T62" s="58"/>
      <c r="U62" s="58"/>
      <c r="V62" s="58"/>
      <c r="W62" s="57"/>
      <c r="X62" s="57"/>
      <c r="Y62" s="57"/>
      <c r="Z62" s="72"/>
      <c r="AA62" s="72"/>
      <c r="AB62" s="72"/>
      <c r="AC62" s="12"/>
      <c r="AD62" s="12" t="s">
        <v>484</v>
      </c>
      <c r="AE62" s="18" t="s">
        <v>305</v>
      </c>
      <c r="AF62" s="18" t="s">
        <v>246</v>
      </c>
      <c r="AG62" s="155">
        <f t="shared" si="17"/>
        <v>0</v>
      </c>
      <c r="AH62" s="155">
        <f t="shared" si="11"/>
        <v>0</v>
      </c>
      <c r="AI62" s="146"/>
      <c r="AJ62" s="146"/>
      <c r="AK62" s="146"/>
      <c r="AL62" s="146"/>
      <c r="AM62" s="146"/>
      <c r="AN62" s="146"/>
      <c r="AO62" s="146"/>
      <c r="AP62" s="155"/>
      <c r="AQ62" s="154">
        <f t="shared" si="18"/>
        <v>0</v>
      </c>
      <c r="AR62" s="119"/>
      <c r="AS62" s="119"/>
      <c r="AT62" s="119"/>
      <c r="AU62" s="119"/>
      <c r="AV62" s="153">
        <f t="shared" si="21"/>
        <v>0</v>
      </c>
      <c r="AW62" s="145"/>
      <c r="AX62" s="145"/>
      <c r="AY62" s="145"/>
      <c r="AZ62" s="145"/>
      <c r="BA62" s="154">
        <f t="shared" si="22"/>
        <v>0</v>
      </c>
      <c r="BB62" s="119"/>
      <c r="BC62" s="119"/>
      <c r="BD62" s="119"/>
      <c r="BE62" s="119"/>
      <c r="BF62" s="154">
        <f t="shared" si="23"/>
        <v>0</v>
      </c>
      <c r="BG62" s="119"/>
      <c r="BH62" s="119"/>
      <c r="BI62" s="119"/>
      <c r="BJ62" s="119"/>
    </row>
    <row r="63" spans="1:62" s="40" customFormat="1" ht="124.5" customHeight="1">
      <c r="A63" s="116" t="s">
        <v>497</v>
      </c>
      <c r="B63" s="33">
        <v>6600</v>
      </c>
      <c r="C63" s="74" t="s">
        <v>234</v>
      </c>
      <c r="D63" s="75" t="s">
        <v>234</v>
      </c>
      <c r="E63" s="75" t="s">
        <v>234</v>
      </c>
      <c r="F63" s="75" t="s">
        <v>234</v>
      </c>
      <c r="G63" s="75" t="s">
        <v>234</v>
      </c>
      <c r="H63" s="75" t="s">
        <v>234</v>
      </c>
      <c r="I63" s="75" t="s">
        <v>234</v>
      </c>
      <c r="J63" s="75" t="s">
        <v>234</v>
      </c>
      <c r="K63" s="75" t="s">
        <v>234</v>
      </c>
      <c r="L63" s="75" t="s">
        <v>234</v>
      </c>
      <c r="M63" s="75" t="s">
        <v>234</v>
      </c>
      <c r="N63" s="75" t="s">
        <v>234</v>
      </c>
      <c r="O63" s="75" t="s">
        <v>234</v>
      </c>
      <c r="P63" s="75" t="s">
        <v>234</v>
      </c>
      <c r="Q63" s="76" t="s">
        <v>234</v>
      </c>
      <c r="R63" s="76" t="s">
        <v>234</v>
      </c>
      <c r="S63" s="76" t="s">
        <v>234</v>
      </c>
      <c r="T63" s="76" t="s">
        <v>234</v>
      </c>
      <c r="U63" s="76" t="s">
        <v>234</v>
      </c>
      <c r="V63" s="76" t="s">
        <v>234</v>
      </c>
      <c r="W63" s="76" t="s">
        <v>234</v>
      </c>
      <c r="X63" s="75" t="s">
        <v>234</v>
      </c>
      <c r="Y63" s="75" t="s">
        <v>234</v>
      </c>
      <c r="Z63" s="75" t="s">
        <v>234</v>
      </c>
      <c r="AA63" s="75" t="s">
        <v>234</v>
      </c>
      <c r="AB63" s="75" t="s">
        <v>234</v>
      </c>
      <c r="AC63" s="38" t="s">
        <v>234</v>
      </c>
      <c r="AD63" s="38" t="s">
        <v>234</v>
      </c>
      <c r="AE63" s="38"/>
      <c r="AF63" s="38"/>
      <c r="AG63" s="161">
        <f>AI63+AK63+AM63+AO63</f>
        <v>1245.5999999999999</v>
      </c>
      <c r="AH63" s="161">
        <f>AJ63+AL63+AN63+AP63</f>
        <v>1139.0999999999999</v>
      </c>
      <c r="AI63" s="150">
        <f t="shared" ref="AI63:AU63" si="24">AI66+AI74+AI93+AI94+AI96+AI69+AI70+AI92+AI91</f>
        <v>0</v>
      </c>
      <c r="AJ63" s="150"/>
      <c r="AK63" s="150">
        <f t="shared" si="24"/>
        <v>618.09999999999991</v>
      </c>
      <c r="AL63" s="150">
        <f t="shared" si="24"/>
        <v>618.09999999999991</v>
      </c>
      <c r="AM63" s="150">
        <f t="shared" si="24"/>
        <v>0</v>
      </c>
      <c r="AN63" s="150"/>
      <c r="AO63" s="150">
        <f>AO66+AO74+AO93+AO94+AO96+AO69+AO70+AO92+AO91+AO95</f>
        <v>627.5</v>
      </c>
      <c r="AP63" s="150">
        <f>AP66+AP74+AP93+AP94+AP96+AP69+AP70+AP92+AP91+AP95</f>
        <v>521</v>
      </c>
      <c r="AQ63" s="160">
        <f>AR63+AS63+AT63+AU63</f>
        <v>1005</v>
      </c>
      <c r="AR63" s="149">
        <f t="shared" si="24"/>
        <v>0</v>
      </c>
      <c r="AS63" s="149">
        <f t="shared" si="24"/>
        <v>626.29999999999995</v>
      </c>
      <c r="AT63" s="149">
        <f t="shared" si="24"/>
        <v>0</v>
      </c>
      <c r="AU63" s="149">
        <f t="shared" si="24"/>
        <v>378.7</v>
      </c>
      <c r="AV63" s="162">
        <f t="shared" si="21"/>
        <v>1099.5</v>
      </c>
      <c r="AW63" s="657">
        <f>AW66+AW74+AW93+AW94+AW96+AW69+AW70+AW92+AW91</f>
        <v>0</v>
      </c>
      <c r="AX63" s="657">
        <f>AX66+AX74+AX93+AX94+AX96+AX69+AX70+AX92+AX91</f>
        <v>689.9</v>
      </c>
      <c r="AY63" s="657">
        <f>AY66+AY74+AY93+AY94+AY96+AY69+AY70+AY92+AY91</f>
        <v>0</v>
      </c>
      <c r="AZ63" s="657">
        <f>AZ66+AZ74+AZ93+AZ94+AZ96+AZ69+AZ70+AZ92+AZ91</f>
        <v>409.59999999999997</v>
      </c>
      <c r="BA63" s="160">
        <f t="shared" si="22"/>
        <v>1167.5</v>
      </c>
      <c r="BB63" s="149">
        <f>BB66+BB74+BB93+BB94+BB96+BB69+BB70+BB92+BB91</f>
        <v>0</v>
      </c>
      <c r="BC63" s="149">
        <f>BC66+BC74+BC93+BC94+BC96+BC69+BC70+BC92+BC91</f>
        <v>689.9</v>
      </c>
      <c r="BD63" s="149">
        <f>BD66+BD74+BD93+BD94+BD96+BD69+BD70+BD92+BD91</f>
        <v>0</v>
      </c>
      <c r="BE63" s="149">
        <f>BE66+BE74+BE93+BE94+BE96+BE69+BE70+BE92+BE91</f>
        <v>477.59999999999997</v>
      </c>
      <c r="BF63" s="160">
        <f t="shared" si="23"/>
        <v>1167.5</v>
      </c>
      <c r="BG63" s="149">
        <f>BG66+BG74+BG93+BG94+BG96+BG69+BG70+BG92+BG91</f>
        <v>0</v>
      </c>
      <c r="BH63" s="149">
        <f>BH66+BH74+BH93+BH94+BH96+BH69+BH70+BH92+BH91</f>
        <v>689.9</v>
      </c>
      <c r="BI63" s="149">
        <f>BI66+BI74+BI93+BI94+BI96+BI69+BI70+BI92+BI91</f>
        <v>0</v>
      </c>
      <c r="BJ63" s="149">
        <f>BJ66+BJ74+BJ93+BJ94+BJ96+BJ69+BJ70+BJ92+BJ91</f>
        <v>477.59999999999997</v>
      </c>
    </row>
    <row r="64" spans="1:62" ht="15.75" hidden="1" customHeight="1">
      <c r="A64" s="112" t="s">
        <v>415</v>
      </c>
      <c r="B64" s="15"/>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16"/>
      <c r="AD64" s="16"/>
      <c r="AE64" s="16"/>
      <c r="AF64" s="16"/>
      <c r="AG64" s="155">
        <f t="shared" si="17"/>
        <v>0</v>
      </c>
      <c r="AH64" s="155">
        <f t="shared" ref="AH64:AH93" si="25">AJ64+AL64+AP64</f>
        <v>0</v>
      </c>
      <c r="AI64" s="152"/>
      <c r="AJ64" s="152"/>
      <c r="AK64" s="152"/>
      <c r="AL64" s="152"/>
      <c r="AM64" s="152"/>
      <c r="AN64" s="152"/>
      <c r="AO64" s="152"/>
      <c r="AP64" s="158"/>
      <c r="AQ64" s="154">
        <f t="shared" si="18"/>
        <v>0</v>
      </c>
      <c r="AR64" s="151"/>
      <c r="AS64" s="151"/>
      <c r="AT64" s="151"/>
      <c r="AU64" s="151"/>
      <c r="AV64" s="153">
        <f t="shared" si="21"/>
        <v>0</v>
      </c>
      <c r="AW64" s="658"/>
      <c r="AX64" s="658"/>
      <c r="AY64" s="658"/>
      <c r="AZ64" s="658"/>
      <c r="BA64" s="154">
        <f t="shared" si="22"/>
        <v>0</v>
      </c>
      <c r="BB64" s="151"/>
      <c r="BC64" s="151"/>
      <c r="BD64" s="151"/>
      <c r="BE64" s="151"/>
      <c r="BF64" s="154">
        <f t="shared" si="23"/>
        <v>0</v>
      </c>
      <c r="BG64" s="151"/>
      <c r="BH64" s="151"/>
      <c r="BI64" s="151"/>
      <c r="BJ64" s="151"/>
    </row>
    <row r="65" spans="1:62" ht="18.75" hidden="1" customHeight="1">
      <c r="A65" s="113" t="s">
        <v>416</v>
      </c>
      <c r="B65" s="17"/>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18"/>
      <c r="AD65" s="18"/>
      <c r="AE65" s="18"/>
      <c r="AF65" s="18"/>
      <c r="AG65" s="155">
        <f t="shared" si="17"/>
        <v>0</v>
      </c>
      <c r="AH65" s="155">
        <f t="shared" si="25"/>
        <v>0</v>
      </c>
      <c r="AI65" s="155"/>
      <c r="AJ65" s="155"/>
      <c r="AK65" s="155"/>
      <c r="AL65" s="155"/>
      <c r="AM65" s="155"/>
      <c r="AN65" s="155"/>
      <c r="AO65" s="155"/>
      <c r="AP65" s="155"/>
      <c r="AQ65" s="154">
        <f t="shared" si="18"/>
        <v>0</v>
      </c>
      <c r="AR65" s="154"/>
      <c r="AS65" s="154"/>
      <c r="AT65" s="154"/>
      <c r="AU65" s="154"/>
      <c r="AV65" s="153">
        <f t="shared" si="21"/>
        <v>0</v>
      </c>
      <c r="AW65" s="153"/>
      <c r="AX65" s="153"/>
      <c r="AY65" s="153"/>
      <c r="AZ65" s="153"/>
      <c r="BA65" s="154">
        <f t="shared" si="22"/>
        <v>0</v>
      </c>
      <c r="BB65" s="154"/>
      <c r="BC65" s="154"/>
      <c r="BD65" s="154"/>
      <c r="BE65" s="154"/>
      <c r="BF65" s="154">
        <f t="shared" si="23"/>
        <v>0</v>
      </c>
      <c r="BG65" s="154"/>
      <c r="BH65" s="154"/>
      <c r="BI65" s="154"/>
      <c r="BJ65" s="154"/>
    </row>
    <row r="66" spans="1:62" ht="23.25" hidden="1" customHeight="1">
      <c r="A66" s="904" t="s">
        <v>423</v>
      </c>
      <c r="B66" s="22">
        <v>6601</v>
      </c>
      <c r="C66" s="732" t="s">
        <v>452</v>
      </c>
      <c r="D66" s="1000" t="s">
        <v>241</v>
      </c>
      <c r="E66" s="741" t="s">
        <v>453</v>
      </c>
      <c r="F66" s="58"/>
      <c r="G66" s="58"/>
      <c r="H66" s="58"/>
      <c r="I66" s="58"/>
      <c r="J66" s="58"/>
      <c r="K66" s="58"/>
      <c r="L66" s="58"/>
      <c r="M66" s="63" t="s">
        <v>374</v>
      </c>
      <c r="N66" s="59" t="s">
        <v>284</v>
      </c>
      <c r="O66" s="59" t="s">
        <v>373</v>
      </c>
      <c r="P66" s="58" t="s">
        <v>424</v>
      </c>
      <c r="Q66" s="58"/>
      <c r="R66" s="58"/>
      <c r="S66" s="58"/>
      <c r="T66" s="58"/>
      <c r="U66" s="58"/>
      <c r="V66" s="58"/>
      <c r="W66" s="732" t="s">
        <v>357</v>
      </c>
      <c r="X66" s="67" t="s">
        <v>238</v>
      </c>
      <c r="Y66" s="741" t="s">
        <v>358</v>
      </c>
      <c r="Z66" s="69" t="s">
        <v>417</v>
      </c>
      <c r="AA66" s="70" t="s">
        <v>284</v>
      </c>
      <c r="AB66" s="70" t="s">
        <v>368</v>
      </c>
      <c r="AC66" s="18"/>
      <c r="AD66" s="18">
        <v>502</v>
      </c>
      <c r="AE66" s="18"/>
      <c r="AF66" s="18"/>
      <c r="AG66" s="155">
        <f t="shared" si="17"/>
        <v>0</v>
      </c>
      <c r="AH66" s="155">
        <f t="shared" si="25"/>
        <v>0</v>
      </c>
      <c r="AI66" s="155"/>
      <c r="AJ66" s="155"/>
      <c r="AK66" s="155"/>
      <c r="AL66" s="155"/>
      <c r="AM66" s="155"/>
      <c r="AN66" s="155"/>
      <c r="AO66" s="155"/>
      <c r="AP66" s="155"/>
      <c r="AQ66" s="154">
        <f t="shared" si="18"/>
        <v>0</v>
      </c>
      <c r="AR66" s="154"/>
      <c r="AS66" s="154"/>
      <c r="AT66" s="154"/>
      <c r="AU66" s="154"/>
      <c r="AV66" s="153">
        <f t="shared" si="21"/>
        <v>0</v>
      </c>
      <c r="AW66" s="153"/>
      <c r="AX66" s="153"/>
      <c r="AY66" s="153"/>
      <c r="AZ66" s="153"/>
      <c r="BA66" s="154">
        <f t="shared" si="22"/>
        <v>0</v>
      </c>
      <c r="BB66" s="154"/>
      <c r="BC66" s="154"/>
      <c r="BD66" s="154"/>
      <c r="BE66" s="154"/>
      <c r="BF66" s="154">
        <f t="shared" si="23"/>
        <v>0</v>
      </c>
      <c r="BG66" s="154"/>
      <c r="BH66" s="154"/>
      <c r="BI66" s="154"/>
      <c r="BJ66" s="154"/>
    </row>
    <row r="67" spans="1:62" ht="23.25" hidden="1" customHeight="1">
      <c r="A67" s="898"/>
      <c r="B67" s="22"/>
      <c r="C67" s="733"/>
      <c r="D67" s="935"/>
      <c r="E67" s="742"/>
      <c r="F67" s="58"/>
      <c r="G67" s="58"/>
      <c r="H67" s="58"/>
      <c r="I67" s="58"/>
      <c r="J67" s="58"/>
      <c r="K67" s="58"/>
      <c r="L67" s="58"/>
      <c r="M67" s="63"/>
      <c r="N67" s="59"/>
      <c r="O67" s="59"/>
      <c r="P67" s="58"/>
      <c r="Q67" s="58"/>
      <c r="R67" s="58"/>
      <c r="S67" s="58"/>
      <c r="T67" s="58"/>
      <c r="U67" s="58"/>
      <c r="V67" s="58"/>
      <c r="W67" s="733"/>
      <c r="X67" s="78"/>
      <c r="Y67" s="742"/>
      <c r="Z67" s="69"/>
      <c r="AA67" s="70"/>
      <c r="AB67" s="70"/>
      <c r="AC67" s="18"/>
      <c r="AD67" s="18" t="s">
        <v>488</v>
      </c>
      <c r="AE67" s="18" t="s">
        <v>289</v>
      </c>
      <c r="AF67" s="18" t="s">
        <v>262</v>
      </c>
      <c r="AG67" s="155">
        <f t="shared" si="17"/>
        <v>0</v>
      </c>
      <c r="AH67" s="155">
        <f t="shared" si="25"/>
        <v>0</v>
      </c>
      <c r="AI67" s="155"/>
      <c r="AJ67" s="155"/>
      <c r="AK67" s="155"/>
      <c r="AL67" s="155"/>
      <c r="AM67" s="155"/>
      <c r="AN67" s="155"/>
      <c r="AO67" s="155"/>
      <c r="AP67" s="155"/>
      <c r="AQ67" s="154">
        <f t="shared" si="18"/>
        <v>0</v>
      </c>
      <c r="AR67" s="154"/>
      <c r="AS67" s="154"/>
      <c r="AT67" s="154"/>
      <c r="AU67" s="154"/>
      <c r="AV67" s="153">
        <f t="shared" si="21"/>
        <v>0</v>
      </c>
      <c r="AW67" s="153"/>
      <c r="AX67" s="153"/>
      <c r="AY67" s="153"/>
      <c r="AZ67" s="153"/>
      <c r="BA67" s="154">
        <f t="shared" si="22"/>
        <v>0</v>
      </c>
      <c r="BB67" s="154"/>
      <c r="BC67" s="154"/>
      <c r="BD67" s="154"/>
      <c r="BE67" s="154"/>
      <c r="BF67" s="154">
        <f t="shared" si="23"/>
        <v>0</v>
      </c>
      <c r="BG67" s="154"/>
      <c r="BH67" s="154"/>
      <c r="BI67" s="154"/>
      <c r="BJ67" s="154"/>
    </row>
    <row r="68" spans="1:62" ht="24.75" hidden="1" customHeight="1">
      <c r="A68" s="898"/>
      <c r="B68" s="22"/>
      <c r="C68" s="733"/>
      <c r="D68" s="935"/>
      <c r="E68" s="742"/>
      <c r="F68" s="58"/>
      <c r="G68" s="58"/>
      <c r="H68" s="58"/>
      <c r="I68" s="58"/>
      <c r="J68" s="58"/>
      <c r="K68" s="58"/>
      <c r="L68" s="58"/>
      <c r="M68" s="63"/>
      <c r="N68" s="59"/>
      <c r="O68" s="59"/>
      <c r="P68" s="58"/>
      <c r="Q68" s="58"/>
      <c r="R68" s="58"/>
      <c r="S68" s="58"/>
      <c r="T68" s="58"/>
      <c r="U68" s="58"/>
      <c r="V68" s="58"/>
      <c r="W68" s="733"/>
      <c r="X68" s="78"/>
      <c r="Y68" s="742"/>
      <c r="Z68" s="69"/>
      <c r="AA68" s="70"/>
      <c r="AB68" s="70"/>
      <c r="AC68" s="18"/>
      <c r="AD68" s="18" t="s">
        <v>488</v>
      </c>
      <c r="AE68" s="18" t="s">
        <v>288</v>
      </c>
      <c r="AF68" s="18" t="s">
        <v>262</v>
      </c>
      <c r="AG68" s="155">
        <f t="shared" si="17"/>
        <v>0</v>
      </c>
      <c r="AH68" s="155">
        <f t="shared" si="25"/>
        <v>0</v>
      </c>
      <c r="AI68" s="155"/>
      <c r="AJ68" s="155"/>
      <c r="AK68" s="155"/>
      <c r="AL68" s="155"/>
      <c r="AM68" s="155"/>
      <c r="AN68" s="155"/>
      <c r="AO68" s="155"/>
      <c r="AP68" s="155"/>
      <c r="AQ68" s="154">
        <f t="shared" si="18"/>
        <v>0</v>
      </c>
      <c r="AR68" s="154"/>
      <c r="AS68" s="154"/>
      <c r="AT68" s="154"/>
      <c r="AU68" s="154"/>
      <c r="AV68" s="153">
        <f t="shared" si="21"/>
        <v>0</v>
      </c>
      <c r="AW68" s="153"/>
      <c r="AX68" s="153"/>
      <c r="AY68" s="153"/>
      <c r="AZ68" s="153"/>
      <c r="BA68" s="154">
        <f t="shared" si="22"/>
        <v>0</v>
      </c>
      <c r="BB68" s="154"/>
      <c r="BC68" s="154"/>
      <c r="BD68" s="154"/>
      <c r="BE68" s="154"/>
      <c r="BF68" s="154">
        <f t="shared" si="23"/>
        <v>0</v>
      </c>
      <c r="BG68" s="154"/>
      <c r="BH68" s="154"/>
      <c r="BI68" s="154"/>
      <c r="BJ68" s="154"/>
    </row>
    <row r="69" spans="1:62" ht="21.75" hidden="1" customHeight="1">
      <c r="A69" s="898"/>
      <c r="B69" s="22"/>
      <c r="C69" s="733"/>
      <c r="D69" s="935"/>
      <c r="E69" s="742"/>
      <c r="F69" s="58"/>
      <c r="G69" s="58"/>
      <c r="H69" s="58"/>
      <c r="I69" s="58"/>
      <c r="J69" s="58"/>
      <c r="K69" s="58"/>
      <c r="L69" s="58"/>
      <c r="M69" s="63" t="s">
        <v>372</v>
      </c>
      <c r="N69" s="59" t="s">
        <v>284</v>
      </c>
      <c r="O69" s="59" t="s">
        <v>373</v>
      </c>
      <c r="P69" s="58">
        <v>29</v>
      </c>
      <c r="Q69" s="58"/>
      <c r="R69" s="58"/>
      <c r="S69" s="58"/>
      <c r="T69" s="58"/>
      <c r="U69" s="58"/>
      <c r="V69" s="58"/>
      <c r="W69" s="733"/>
      <c r="X69" s="58"/>
      <c r="Y69" s="742"/>
      <c r="Z69" s="62" t="s">
        <v>499</v>
      </c>
      <c r="AA69" s="62" t="s">
        <v>284</v>
      </c>
      <c r="AB69" s="62" t="s">
        <v>368</v>
      </c>
      <c r="AC69" s="18"/>
      <c r="AD69" s="18" t="s">
        <v>488</v>
      </c>
      <c r="AE69" s="18"/>
      <c r="AF69" s="18"/>
      <c r="AG69" s="155">
        <f t="shared" si="17"/>
        <v>0</v>
      </c>
      <c r="AH69" s="155">
        <f t="shared" si="25"/>
        <v>0</v>
      </c>
      <c r="AI69" s="155"/>
      <c r="AJ69" s="155"/>
      <c r="AK69" s="155"/>
      <c r="AL69" s="155"/>
      <c r="AM69" s="155"/>
      <c r="AN69" s="155"/>
      <c r="AO69" s="155"/>
      <c r="AP69" s="155"/>
      <c r="AQ69" s="154">
        <f t="shared" si="18"/>
        <v>0</v>
      </c>
      <c r="AR69" s="154"/>
      <c r="AS69" s="154"/>
      <c r="AT69" s="154"/>
      <c r="AU69" s="154"/>
      <c r="AV69" s="153">
        <f t="shared" si="21"/>
        <v>0</v>
      </c>
      <c r="AW69" s="153"/>
      <c r="AX69" s="153"/>
      <c r="AY69" s="153"/>
      <c r="AZ69" s="153"/>
      <c r="BA69" s="154">
        <f t="shared" si="22"/>
        <v>0</v>
      </c>
      <c r="BB69" s="154"/>
      <c r="BC69" s="154"/>
      <c r="BD69" s="154"/>
      <c r="BE69" s="154"/>
      <c r="BF69" s="154">
        <f t="shared" si="23"/>
        <v>0</v>
      </c>
      <c r="BG69" s="154"/>
      <c r="BH69" s="154"/>
      <c r="BI69" s="154"/>
      <c r="BJ69" s="154"/>
    </row>
    <row r="70" spans="1:62" ht="24" hidden="1" customHeight="1">
      <c r="A70" s="898"/>
      <c r="B70" s="22"/>
      <c r="C70" s="733"/>
      <c r="D70" s="935"/>
      <c r="E70" s="742"/>
      <c r="F70" s="58"/>
      <c r="G70" s="58"/>
      <c r="H70" s="58"/>
      <c r="I70" s="58"/>
      <c r="J70" s="58"/>
      <c r="K70" s="58"/>
      <c r="L70" s="58"/>
      <c r="M70" s="931" t="s">
        <v>454</v>
      </c>
      <c r="N70" s="951" t="s">
        <v>284</v>
      </c>
      <c r="O70" s="951" t="s">
        <v>373</v>
      </c>
      <c r="P70" s="58">
        <v>10</v>
      </c>
      <c r="Q70" s="58"/>
      <c r="R70" s="58"/>
      <c r="S70" s="58"/>
      <c r="T70" s="58"/>
      <c r="U70" s="58"/>
      <c r="V70" s="58"/>
      <c r="W70" s="733"/>
      <c r="X70" s="58"/>
      <c r="Y70" s="742"/>
      <c r="Z70" s="65"/>
      <c r="AA70" s="65"/>
      <c r="AB70" s="65"/>
      <c r="AC70" s="18"/>
      <c r="AD70" s="18" t="s">
        <v>442</v>
      </c>
      <c r="AE70" s="18"/>
      <c r="AF70" s="18"/>
      <c r="AG70" s="155">
        <f t="shared" si="17"/>
        <v>0</v>
      </c>
      <c r="AH70" s="155">
        <f t="shared" si="25"/>
        <v>0</v>
      </c>
      <c r="AI70" s="155"/>
      <c r="AJ70" s="155"/>
      <c r="AK70" s="155"/>
      <c r="AL70" s="155"/>
      <c r="AM70" s="155"/>
      <c r="AN70" s="155"/>
      <c r="AO70" s="155"/>
      <c r="AP70" s="155"/>
      <c r="AQ70" s="154">
        <f t="shared" si="18"/>
        <v>0</v>
      </c>
      <c r="AR70" s="154"/>
      <c r="AS70" s="154"/>
      <c r="AT70" s="154"/>
      <c r="AU70" s="154"/>
      <c r="AV70" s="153">
        <f t="shared" si="21"/>
        <v>0</v>
      </c>
      <c r="AW70" s="153"/>
      <c r="AX70" s="153"/>
      <c r="AY70" s="153"/>
      <c r="AZ70" s="153"/>
      <c r="BA70" s="154">
        <f t="shared" si="22"/>
        <v>0</v>
      </c>
      <c r="BB70" s="154"/>
      <c r="BC70" s="154"/>
      <c r="BD70" s="154"/>
      <c r="BE70" s="154"/>
      <c r="BF70" s="154">
        <f t="shared" si="23"/>
        <v>0</v>
      </c>
      <c r="BG70" s="154"/>
      <c r="BH70" s="154"/>
      <c r="BI70" s="154"/>
      <c r="BJ70" s="154"/>
    </row>
    <row r="71" spans="1:62" ht="21.75" hidden="1" customHeight="1">
      <c r="A71" s="898"/>
      <c r="B71" s="22">
        <v>6601</v>
      </c>
      <c r="C71" s="733"/>
      <c r="D71" s="935"/>
      <c r="E71" s="742"/>
      <c r="F71" s="58"/>
      <c r="G71" s="58"/>
      <c r="H71" s="58"/>
      <c r="I71" s="58"/>
      <c r="J71" s="58"/>
      <c r="K71" s="58"/>
      <c r="L71" s="58"/>
      <c r="M71" s="932"/>
      <c r="N71" s="952"/>
      <c r="O71" s="952"/>
      <c r="P71" s="58"/>
      <c r="Q71" s="58"/>
      <c r="R71" s="58"/>
      <c r="S71" s="58"/>
      <c r="T71" s="58"/>
      <c r="U71" s="58"/>
      <c r="V71" s="58"/>
      <c r="W71" s="733"/>
      <c r="X71" s="65"/>
      <c r="Y71" s="742"/>
      <c r="Z71" s="58"/>
      <c r="AA71" s="58"/>
      <c r="AB71" s="58"/>
      <c r="AC71" s="18"/>
      <c r="AD71" s="18" t="s">
        <v>442</v>
      </c>
      <c r="AE71" s="18" t="s">
        <v>306</v>
      </c>
      <c r="AF71" s="18" t="s">
        <v>246</v>
      </c>
      <c r="AG71" s="155"/>
      <c r="AH71" s="155">
        <f t="shared" si="25"/>
        <v>0</v>
      </c>
      <c r="AI71" s="155"/>
      <c r="AJ71" s="155"/>
      <c r="AK71" s="155"/>
      <c r="AL71" s="155"/>
      <c r="AM71" s="155"/>
      <c r="AN71" s="155"/>
      <c r="AO71" s="155"/>
      <c r="AP71" s="155"/>
      <c r="AQ71" s="154"/>
      <c r="AR71" s="154"/>
      <c r="AS71" s="154"/>
      <c r="AT71" s="154"/>
      <c r="AU71" s="154"/>
      <c r="AV71" s="153"/>
      <c r="AW71" s="153"/>
      <c r="AX71" s="153"/>
      <c r="AY71" s="153"/>
      <c r="AZ71" s="153"/>
      <c r="BA71" s="154"/>
      <c r="BB71" s="154"/>
      <c r="BC71" s="154"/>
      <c r="BD71" s="154"/>
      <c r="BE71" s="154"/>
      <c r="BF71" s="154"/>
      <c r="BG71" s="154"/>
      <c r="BH71" s="154"/>
      <c r="BI71" s="154"/>
      <c r="BJ71" s="154"/>
    </row>
    <row r="72" spans="1:62" ht="24" hidden="1" customHeight="1">
      <c r="A72" s="898"/>
      <c r="B72" s="22"/>
      <c r="C72" s="734"/>
      <c r="D72" s="697"/>
      <c r="E72" s="743"/>
      <c r="F72" s="58"/>
      <c r="G72" s="58"/>
      <c r="H72" s="58"/>
      <c r="I72" s="58"/>
      <c r="J72" s="58"/>
      <c r="K72" s="58"/>
      <c r="L72" s="58"/>
      <c r="M72" s="932"/>
      <c r="N72" s="66"/>
      <c r="O72" s="66"/>
      <c r="P72" s="58"/>
      <c r="Q72" s="58"/>
      <c r="R72" s="58"/>
      <c r="S72" s="58"/>
      <c r="T72" s="58"/>
      <c r="U72" s="58"/>
      <c r="V72" s="58"/>
      <c r="W72" s="734"/>
      <c r="X72" s="65"/>
      <c r="Y72" s="743"/>
      <c r="Z72" s="58"/>
      <c r="AA72" s="58"/>
      <c r="AB72" s="58"/>
      <c r="AC72" s="18"/>
      <c r="AD72" s="18" t="s">
        <v>442</v>
      </c>
      <c r="AE72" s="18" t="s">
        <v>275</v>
      </c>
      <c r="AF72" s="18" t="s">
        <v>246</v>
      </c>
      <c r="AG72" s="155">
        <f t="shared" si="17"/>
        <v>0</v>
      </c>
      <c r="AH72" s="155">
        <f t="shared" si="25"/>
        <v>0</v>
      </c>
      <c r="AI72" s="155"/>
      <c r="AJ72" s="155"/>
      <c r="AK72" s="155"/>
      <c r="AL72" s="155"/>
      <c r="AM72" s="155"/>
      <c r="AN72" s="155"/>
      <c r="AO72" s="155"/>
      <c r="AP72" s="155"/>
      <c r="AQ72" s="154">
        <f t="shared" si="18"/>
        <v>0</v>
      </c>
      <c r="AR72" s="154"/>
      <c r="AS72" s="154"/>
      <c r="AT72" s="154"/>
      <c r="AU72" s="154"/>
      <c r="AV72" s="153">
        <f t="shared" si="21"/>
        <v>0</v>
      </c>
      <c r="AW72" s="153"/>
      <c r="AX72" s="153"/>
      <c r="AY72" s="153"/>
      <c r="AZ72" s="153"/>
      <c r="BA72" s="154">
        <f t="shared" ref="BA72:BA77" si="26">BB72+BC72+BD72+BE72</f>
        <v>0</v>
      </c>
      <c r="BB72" s="154"/>
      <c r="BC72" s="154"/>
      <c r="BD72" s="154"/>
      <c r="BE72" s="154"/>
      <c r="BF72" s="154">
        <f t="shared" ref="BF72:BF77" si="27">BG72+BH72+BI72+BJ72</f>
        <v>0</v>
      </c>
      <c r="BG72" s="154"/>
      <c r="BH72" s="154"/>
      <c r="BI72" s="154"/>
      <c r="BJ72" s="154"/>
    </row>
    <row r="73" spans="1:62" ht="23.25" hidden="1" customHeight="1">
      <c r="A73" s="899"/>
      <c r="B73" s="22"/>
      <c r="C73" s="65"/>
      <c r="D73" s="65"/>
      <c r="E73" s="65"/>
      <c r="F73" s="58"/>
      <c r="G73" s="58"/>
      <c r="H73" s="58"/>
      <c r="I73" s="58"/>
      <c r="J73" s="58"/>
      <c r="K73" s="58"/>
      <c r="L73" s="58"/>
      <c r="M73" s="933"/>
      <c r="N73" s="66"/>
      <c r="O73" s="66"/>
      <c r="P73" s="58"/>
      <c r="Q73" s="58"/>
      <c r="R73" s="58"/>
      <c r="S73" s="58"/>
      <c r="T73" s="58"/>
      <c r="U73" s="58"/>
      <c r="V73" s="58"/>
      <c r="W73" s="65"/>
      <c r="X73" s="65"/>
      <c r="Y73" s="65"/>
      <c r="Z73" s="58"/>
      <c r="AA73" s="58"/>
      <c r="AB73" s="58"/>
      <c r="AC73" s="18"/>
      <c r="AD73" s="18" t="s">
        <v>442</v>
      </c>
      <c r="AE73" s="18" t="s">
        <v>263</v>
      </c>
      <c r="AF73" s="18" t="s">
        <v>246</v>
      </c>
      <c r="AG73" s="155">
        <f t="shared" si="17"/>
        <v>0</v>
      </c>
      <c r="AH73" s="155">
        <f t="shared" si="25"/>
        <v>0</v>
      </c>
      <c r="AI73" s="155"/>
      <c r="AJ73" s="155"/>
      <c r="AK73" s="155"/>
      <c r="AL73" s="155"/>
      <c r="AM73" s="155"/>
      <c r="AN73" s="155"/>
      <c r="AO73" s="155"/>
      <c r="AP73" s="155"/>
      <c r="AQ73" s="154">
        <f t="shared" si="18"/>
        <v>0</v>
      </c>
      <c r="AR73" s="154"/>
      <c r="AS73" s="154"/>
      <c r="AT73" s="154"/>
      <c r="AU73" s="154"/>
      <c r="AV73" s="153">
        <f t="shared" si="21"/>
        <v>0</v>
      </c>
      <c r="AW73" s="153"/>
      <c r="AX73" s="153"/>
      <c r="AY73" s="153"/>
      <c r="AZ73" s="153"/>
      <c r="BA73" s="154">
        <f t="shared" si="26"/>
        <v>0</v>
      </c>
      <c r="BB73" s="154"/>
      <c r="BC73" s="154"/>
      <c r="BD73" s="154"/>
      <c r="BE73" s="154"/>
      <c r="BF73" s="154">
        <f t="shared" si="27"/>
        <v>0</v>
      </c>
      <c r="BG73" s="154"/>
      <c r="BH73" s="154"/>
      <c r="BI73" s="154"/>
      <c r="BJ73" s="154"/>
    </row>
    <row r="74" spans="1:62" ht="45" customHeight="1">
      <c r="A74" s="904" t="s">
        <v>430</v>
      </c>
      <c r="B74" s="891">
        <v>6603</v>
      </c>
      <c r="C74" s="732" t="s">
        <v>452</v>
      </c>
      <c r="D74" s="909" t="s">
        <v>242</v>
      </c>
      <c r="E74" s="909" t="s">
        <v>453</v>
      </c>
      <c r="F74" s="65"/>
      <c r="G74" s="65"/>
      <c r="H74" s="65"/>
      <c r="I74" s="65"/>
      <c r="J74" s="65"/>
      <c r="K74" s="65"/>
      <c r="L74" s="65"/>
      <c r="M74" s="65"/>
      <c r="N74" s="65"/>
      <c r="O74" s="65"/>
      <c r="P74" s="65" t="s">
        <v>440</v>
      </c>
      <c r="Q74" s="65"/>
      <c r="R74" s="65"/>
      <c r="S74" s="65"/>
      <c r="T74" s="65"/>
      <c r="U74" s="65"/>
      <c r="V74" s="65"/>
      <c r="W74" s="909" t="s">
        <v>357</v>
      </c>
      <c r="X74" s="909" t="s">
        <v>238</v>
      </c>
      <c r="Y74" s="909" t="s">
        <v>358</v>
      </c>
      <c r="Z74" s="1024" t="s">
        <v>477</v>
      </c>
      <c r="AA74" s="58"/>
      <c r="AB74" s="58"/>
      <c r="AC74" s="18"/>
      <c r="AD74" s="18" t="s">
        <v>481</v>
      </c>
      <c r="AE74" s="18"/>
      <c r="AF74" s="18"/>
      <c r="AG74" s="155">
        <f>AI74+AK74+AM74+AO74</f>
        <v>1230.5</v>
      </c>
      <c r="AH74" s="155">
        <f t="shared" si="25"/>
        <v>1125.5</v>
      </c>
      <c r="AI74" s="155"/>
      <c r="AJ74" s="155"/>
      <c r="AK74" s="155">
        <f t="shared" ref="AK74:AU74" si="28">AK75+AK78+AK88</f>
        <v>618.09999999999991</v>
      </c>
      <c r="AL74" s="155">
        <f t="shared" si="28"/>
        <v>618.09999999999991</v>
      </c>
      <c r="AM74" s="155">
        <f t="shared" si="28"/>
        <v>0</v>
      </c>
      <c r="AN74" s="155"/>
      <c r="AO74" s="155">
        <f t="shared" si="28"/>
        <v>612.4</v>
      </c>
      <c r="AP74" s="155">
        <f t="shared" si="28"/>
        <v>507.4</v>
      </c>
      <c r="AQ74" s="154">
        <f t="shared" si="18"/>
        <v>995</v>
      </c>
      <c r="AR74" s="154">
        <f t="shared" si="28"/>
        <v>0</v>
      </c>
      <c r="AS74" s="154">
        <f t="shared" si="28"/>
        <v>626.29999999999995</v>
      </c>
      <c r="AT74" s="154">
        <f t="shared" si="28"/>
        <v>0</v>
      </c>
      <c r="AU74" s="154">
        <f t="shared" si="28"/>
        <v>368.7</v>
      </c>
      <c r="AV74" s="153">
        <f t="shared" si="21"/>
        <v>1094.5</v>
      </c>
      <c r="AW74" s="153">
        <f>AW75+AW78+AW88</f>
        <v>0</v>
      </c>
      <c r="AX74" s="153">
        <f>AX75+AX78+AX88</f>
        <v>689.9</v>
      </c>
      <c r="AY74" s="153">
        <f>AY75+AY78+AY88</f>
        <v>0</v>
      </c>
      <c r="AZ74" s="153">
        <f>AZ75+AZ78+AZ88</f>
        <v>404.59999999999997</v>
      </c>
      <c r="BA74" s="154">
        <f t="shared" si="26"/>
        <v>1162.5</v>
      </c>
      <c r="BB74" s="154">
        <f>BB75+BB78+BB88</f>
        <v>0</v>
      </c>
      <c r="BC74" s="154">
        <f>BC75+BC78+BC88</f>
        <v>689.9</v>
      </c>
      <c r="BD74" s="154">
        <f>BD75+BD78+BD88</f>
        <v>0</v>
      </c>
      <c r="BE74" s="154">
        <f>BE75+BE78+BE88</f>
        <v>472.59999999999997</v>
      </c>
      <c r="BF74" s="154">
        <f t="shared" si="27"/>
        <v>1162.5</v>
      </c>
      <c r="BG74" s="154">
        <f>BG75+BG78+BG88</f>
        <v>0</v>
      </c>
      <c r="BH74" s="154">
        <f>BH75+BH78+BH88</f>
        <v>689.9</v>
      </c>
      <c r="BI74" s="154">
        <f>BI75+BI78+BI88</f>
        <v>0</v>
      </c>
      <c r="BJ74" s="154">
        <f>BJ75+BJ78+BJ88</f>
        <v>472.59999999999997</v>
      </c>
    </row>
    <row r="75" spans="1:62" ht="27" hidden="1" customHeight="1">
      <c r="A75" s="898"/>
      <c r="B75" s="892"/>
      <c r="C75" s="733"/>
      <c r="D75" s="909"/>
      <c r="E75" s="909"/>
      <c r="F75" s="65"/>
      <c r="G75" s="65"/>
      <c r="H75" s="65"/>
      <c r="I75" s="65"/>
      <c r="J75" s="65"/>
      <c r="K75" s="65"/>
      <c r="L75" s="65"/>
      <c r="M75" s="63" t="s">
        <v>342</v>
      </c>
      <c r="N75" s="65" t="s">
        <v>284</v>
      </c>
      <c r="O75" s="59" t="s">
        <v>343</v>
      </c>
      <c r="P75" s="65">
        <v>17</v>
      </c>
      <c r="Q75" s="65"/>
      <c r="R75" s="65"/>
      <c r="S75" s="65"/>
      <c r="T75" s="65"/>
      <c r="U75" s="65"/>
      <c r="V75" s="65"/>
      <c r="W75" s="909"/>
      <c r="X75" s="909"/>
      <c r="Y75" s="909"/>
      <c r="Z75" s="1025"/>
      <c r="AA75" s="80" t="s">
        <v>418</v>
      </c>
      <c r="AB75" s="80" t="s">
        <v>478</v>
      </c>
      <c r="AC75" s="18"/>
      <c r="AD75" s="18" t="s">
        <v>481</v>
      </c>
      <c r="AE75" s="18"/>
      <c r="AF75" s="18"/>
      <c r="AG75" s="155">
        <f t="shared" si="17"/>
        <v>0</v>
      </c>
      <c r="AH75" s="155">
        <f t="shared" si="25"/>
        <v>0</v>
      </c>
      <c r="AI75" s="155"/>
      <c r="AJ75" s="155"/>
      <c r="AK75" s="155"/>
      <c r="AL75" s="155"/>
      <c r="AM75" s="155"/>
      <c r="AN75" s="155"/>
      <c r="AO75" s="155"/>
      <c r="AP75" s="155"/>
      <c r="AQ75" s="154">
        <f t="shared" si="18"/>
        <v>0</v>
      </c>
      <c r="AR75" s="154"/>
      <c r="AS75" s="154"/>
      <c r="AT75" s="154"/>
      <c r="AU75" s="154"/>
      <c r="AV75" s="153">
        <f t="shared" si="21"/>
        <v>0</v>
      </c>
      <c r="AW75" s="153"/>
      <c r="AX75" s="153"/>
      <c r="AY75" s="153"/>
      <c r="AZ75" s="153"/>
      <c r="BA75" s="154">
        <f t="shared" si="26"/>
        <v>0</v>
      </c>
      <c r="BB75" s="154"/>
      <c r="BC75" s="154"/>
      <c r="BD75" s="154"/>
      <c r="BE75" s="154"/>
      <c r="BF75" s="154">
        <f t="shared" si="27"/>
        <v>0</v>
      </c>
      <c r="BG75" s="154"/>
      <c r="BH75" s="154"/>
      <c r="BI75" s="154"/>
      <c r="BJ75" s="154"/>
    </row>
    <row r="76" spans="1:62" ht="12.75" hidden="1" customHeight="1">
      <c r="A76" s="898"/>
      <c r="B76" s="892"/>
      <c r="C76" s="733"/>
      <c r="D76" s="909"/>
      <c r="E76" s="909"/>
      <c r="F76" s="65"/>
      <c r="G76" s="65"/>
      <c r="H76" s="65"/>
      <c r="I76" s="65"/>
      <c r="J76" s="65"/>
      <c r="K76" s="65"/>
      <c r="L76" s="65"/>
      <c r="M76" s="63"/>
      <c r="N76" s="65"/>
      <c r="O76" s="59"/>
      <c r="P76" s="65"/>
      <c r="Q76" s="65"/>
      <c r="R76" s="65"/>
      <c r="S76" s="65"/>
      <c r="T76" s="65"/>
      <c r="U76" s="65"/>
      <c r="V76" s="65"/>
      <c r="W76" s="909"/>
      <c r="X76" s="909"/>
      <c r="Y76" s="909"/>
      <c r="Z76" s="1025"/>
      <c r="AA76" s="82"/>
      <c r="AB76" s="82"/>
      <c r="AC76" s="18"/>
      <c r="AD76" s="18" t="s">
        <v>481</v>
      </c>
      <c r="AE76" s="18" t="s">
        <v>307</v>
      </c>
      <c r="AF76" s="18" t="s">
        <v>262</v>
      </c>
      <c r="AG76" s="155">
        <f t="shared" si="17"/>
        <v>0</v>
      </c>
      <c r="AH76" s="155">
        <f t="shared" si="25"/>
        <v>0</v>
      </c>
      <c r="AI76" s="155"/>
      <c r="AJ76" s="155"/>
      <c r="AK76" s="155"/>
      <c r="AL76" s="155"/>
      <c r="AM76" s="155"/>
      <c r="AN76" s="155"/>
      <c r="AO76" s="155"/>
      <c r="AP76" s="155"/>
      <c r="AQ76" s="154">
        <f t="shared" si="18"/>
        <v>0</v>
      </c>
      <c r="AR76" s="154"/>
      <c r="AS76" s="154"/>
      <c r="AT76" s="154"/>
      <c r="AU76" s="154"/>
      <c r="AV76" s="153">
        <f t="shared" si="21"/>
        <v>0</v>
      </c>
      <c r="AW76" s="153"/>
      <c r="AX76" s="153"/>
      <c r="AY76" s="153"/>
      <c r="AZ76" s="153"/>
      <c r="BA76" s="154">
        <f t="shared" si="26"/>
        <v>0</v>
      </c>
      <c r="BB76" s="154"/>
      <c r="BC76" s="154"/>
      <c r="BD76" s="154"/>
      <c r="BE76" s="154"/>
      <c r="BF76" s="154">
        <f t="shared" si="27"/>
        <v>0</v>
      </c>
      <c r="BG76" s="154"/>
      <c r="BH76" s="154"/>
      <c r="BI76" s="154"/>
      <c r="BJ76" s="154"/>
    </row>
    <row r="77" spans="1:62" ht="12.75" hidden="1" customHeight="1">
      <c r="A77" s="898"/>
      <c r="B77" s="892"/>
      <c r="C77" s="733"/>
      <c r="D77" s="909"/>
      <c r="E77" s="909"/>
      <c r="F77" s="65"/>
      <c r="G77" s="65"/>
      <c r="H77" s="65"/>
      <c r="I77" s="65"/>
      <c r="J77" s="65"/>
      <c r="K77" s="65"/>
      <c r="L77" s="65"/>
      <c r="M77" s="63"/>
      <c r="N77" s="65"/>
      <c r="O77" s="59"/>
      <c r="P77" s="65"/>
      <c r="Q77" s="65"/>
      <c r="R77" s="65"/>
      <c r="S77" s="65"/>
      <c r="T77" s="65"/>
      <c r="U77" s="65"/>
      <c r="V77" s="65"/>
      <c r="W77" s="909"/>
      <c r="X77" s="909"/>
      <c r="Y77" s="909"/>
      <c r="Z77" s="1025"/>
      <c r="AA77" s="82"/>
      <c r="AB77" s="82"/>
      <c r="AC77" s="18"/>
      <c r="AD77" s="18" t="s">
        <v>481</v>
      </c>
      <c r="AE77" s="18" t="s">
        <v>277</v>
      </c>
      <c r="AF77" s="18" t="s">
        <v>262</v>
      </c>
      <c r="AG77" s="155">
        <f t="shared" si="17"/>
        <v>0</v>
      </c>
      <c r="AH77" s="155">
        <f t="shared" si="25"/>
        <v>0</v>
      </c>
      <c r="AI77" s="155"/>
      <c r="AJ77" s="155"/>
      <c r="AK77" s="155"/>
      <c r="AL77" s="155"/>
      <c r="AM77" s="155"/>
      <c r="AN77" s="155"/>
      <c r="AO77" s="155"/>
      <c r="AP77" s="155"/>
      <c r="AQ77" s="154">
        <f t="shared" si="18"/>
        <v>0</v>
      </c>
      <c r="AR77" s="154"/>
      <c r="AS77" s="154"/>
      <c r="AT77" s="154"/>
      <c r="AU77" s="154"/>
      <c r="AV77" s="153">
        <f t="shared" si="21"/>
        <v>0</v>
      </c>
      <c r="AW77" s="153"/>
      <c r="AX77" s="153"/>
      <c r="AY77" s="153"/>
      <c r="AZ77" s="153"/>
      <c r="BA77" s="154">
        <f t="shared" si="26"/>
        <v>0</v>
      </c>
      <c r="BB77" s="154"/>
      <c r="BC77" s="154"/>
      <c r="BD77" s="154"/>
      <c r="BE77" s="154"/>
      <c r="BF77" s="154">
        <f t="shared" si="27"/>
        <v>0</v>
      </c>
      <c r="BG77" s="154"/>
      <c r="BH77" s="154"/>
      <c r="BI77" s="154"/>
      <c r="BJ77" s="154"/>
    </row>
    <row r="78" spans="1:62" ht="15.75" customHeight="1">
      <c r="A78" s="898"/>
      <c r="B78" s="892"/>
      <c r="C78" s="733"/>
      <c r="D78" s="909"/>
      <c r="E78" s="909"/>
      <c r="F78" s="65"/>
      <c r="G78" s="65"/>
      <c r="H78" s="65"/>
      <c r="I78" s="65"/>
      <c r="J78" s="65"/>
      <c r="K78" s="65"/>
      <c r="L78" s="65"/>
      <c r="M78" s="934" t="s">
        <v>455</v>
      </c>
      <c r="N78" s="65"/>
      <c r="O78" s="65"/>
      <c r="P78" s="65">
        <v>35</v>
      </c>
      <c r="Q78" s="65"/>
      <c r="R78" s="65"/>
      <c r="S78" s="65"/>
      <c r="T78" s="65"/>
      <c r="U78" s="65"/>
      <c r="V78" s="65"/>
      <c r="W78" s="909"/>
      <c r="X78" s="909"/>
      <c r="Y78" s="909"/>
      <c r="Z78" s="1025"/>
      <c r="AA78" s="1023" t="s">
        <v>284</v>
      </c>
      <c r="AB78" s="1023" t="s">
        <v>370</v>
      </c>
      <c r="AC78" s="18"/>
      <c r="AD78" s="18" t="s">
        <v>481</v>
      </c>
      <c r="AE78" s="18"/>
      <c r="AF78" s="18"/>
      <c r="AG78" s="154">
        <f t="shared" ref="AG78:AZ78" si="29">AG79+AG80+AG81+AG84+AG82+AG83+AG85+AG86</f>
        <v>1230.5</v>
      </c>
      <c r="AH78" s="155">
        <f t="shared" si="25"/>
        <v>1125.5</v>
      </c>
      <c r="AI78" s="155"/>
      <c r="AJ78" s="154"/>
      <c r="AK78" s="154">
        <f t="shared" si="29"/>
        <v>618.09999999999991</v>
      </c>
      <c r="AL78" s="154">
        <f t="shared" si="29"/>
        <v>618.09999999999991</v>
      </c>
      <c r="AM78" s="154">
        <f t="shared" si="29"/>
        <v>0</v>
      </c>
      <c r="AN78" s="154"/>
      <c r="AO78" s="154">
        <f t="shared" si="29"/>
        <v>612.4</v>
      </c>
      <c r="AP78" s="154">
        <f t="shared" si="29"/>
        <v>507.4</v>
      </c>
      <c r="AQ78" s="154">
        <f t="shared" si="29"/>
        <v>995</v>
      </c>
      <c r="AR78" s="154">
        <f t="shared" si="29"/>
        <v>0</v>
      </c>
      <c r="AS78" s="154">
        <f t="shared" si="29"/>
        <v>626.29999999999995</v>
      </c>
      <c r="AT78" s="154">
        <f t="shared" si="29"/>
        <v>0</v>
      </c>
      <c r="AU78" s="154">
        <f t="shared" si="29"/>
        <v>368.7</v>
      </c>
      <c r="AV78" s="153">
        <f t="shared" si="29"/>
        <v>1094.5</v>
      </c>
      <c r="AW78" s="153">
        <f t="shared" si="29"/>
        <v>0</v>
      </c>
      <c r="AX78" s="153">
        <f t="shared" si="29"/>
        <v>689.9</v>
      </c>
      <c r="AY78" s="153">
        <f t="shared" si="29"/>
        <v>0</v>
      </c>
      <c r="AZ78" s="153">
        <f t="shared" si="29"/>
        <v>404.59999999999997</v>
      </c>
      <c r="BA78" s="154">
        <f t="shared" ref="BA78:BJ78" si="30">BA79+BA80+BA81+BA84+BA82+BA83+BA85+BA86</f>
        <v>1162.5</v>
      </c>
      <c r="BB78" s="154">
        <f t="shared" si="30"/>
        <v>0</v>
      </c>
      <c r="BC78" s="154">
        <f t="shared" si="30"/>
        <v>689.9</v>
      </c>
      <c r="BD78" s="154">
        <f t="shared" si="30"/>
        <v>0</v>
      </c>
      <c r="BE78" s="154">
        <f t="shared" si="30"/>
        <v>472.59999999999997</v>
      </c>
      <c r="BF78" s="154">
        <f t="shared" si="30"/>
        <v>1162.5</v>
      </c>
      <c r="BG78" s="154">
        <f t="shared" si="30"/>
        <v>0</v>
      </c>
      <c r="BH78" s="154">
        <f t="shared" si="30"/>
        <v>689.9</v>
      </c>
      <c r="BI78" s="154">
        <f t="shared" si="30"/>
        <v>0</v>
      </c>
      <c r="BJ78" s="154">
        <f t="shared" si="30"/>
        <v>472.59999999999997</v>
      </c>
    </row>
    <row r="79" spans="1:62">
      <c r="A79" s="898"/>
      <c r="B79" s="892"/>
      <c r="C79" s="733"/>
      <c r="D79" s="909"/>
      <c r="E79" s="909"/>
      <c r="F79" s="65"/>
      <c r="G79" s="65"/>
      <c r="H79" s="65"/>
      <c r="I79" s="65"/>
      <c r="J79" s="65"/>
      <c r="K79" s="65"/>
      <c r="L79" s="65"/>
      <c r="M79" s="934"/>
      <c r="N79" s="65"/>
      <c r="O79" s="65"/>
      <c r="P79" s="65"/>
      <c r="Q79" s="65"/>
      <c r="R79" s="65"/>
      <c r="S79" s="65"/>
      <c r="T79" s="65"/>
      <c r="U79" s="65"/>
      <c r="V79" s="65"/>
      <c r="W79" s="909"/>
      <c r="X79" s="909"/>
      <c r="Y79" s="909"/>
      <c r="Z79" s="1025"/>
      <c r="AA79" s="1023"/>
      <c r="AB79" s="1023"/>
      <c r="AC79" s="12"/>
      <c r="AD79" s="12" t="s">
        <v>481</v>
      </c>
      <c r="AE79" s="12" t="s">
        <v>84</v>
      </c>
      <c r="AF79" s="12" t="s">
        <v>246</v>
      </c>
      <c r="AG79" s="155">
        <f t="shared" si="17"/>
        <v>227.4</v>
      </c>
      <c r="AH79" s="155">
        <f t="shared" si="25"/>
        <v>227.3</v>
      </c>
      <c r="AI79" s="155"/>
      <c r="AJ79" s="155"/>
      <c r="AK79" s="155">
        <v>136.4</v>
      </c>
      <c r="AL79" s="155">
        <v>136.4</v>
      </c>
      <c r="AM79" s="155"/>
      <c r="AN79" s="155"/>
      <c r="AO79" s="155">
        <v>91</v>
      </c>
      <c r="AP79" s="155">
        <v>90.9</v>
      </c>
      <c r="AQ79" s="154">
        <f t="shared" si="18"/>
        <v>153.69999999999999</v>
      </c>
      <c r="AR79" s="154"/>
      <c r="AS79" s="154">
        <v>153.69999999999999</v>
      </c>
      <c r="AT79" s="154"/>
      <c r="AU79" s="154">
        <v>0</v>
      </c>
      <c r="AV79" s="153">
        <f t="shared" ref="AV79:AV101" si="31">AW79+AX79+AY79+AZ79</f>
        <v>0</v>
      </c>
      <c r="AW79" s="153"/>
      <c r="AX79" s="153"/>
      <c r="AY79" s="153"/>
      <c r="AZ79" s="153"/>
      <c r="BA79" s="154">
        <f t="shared" ref="BA79:BA91" si="32">BB79+BC79+BD79+BE79</f>
        <v>0</v>
      </c>
      <c r="BB79" s="154"/>
      <c r="BC79" s="154"/>
      <c r="BD79" s="154"/>
      <c r="BE79" s="154"/>
      <c r="BF79" s="154">
        <f t="shared" ref="BF79:BF91" si="33">BG79+BH79+BI79+BJ79</f>
        <v>0</v>
      </c>
      <c r="BG79" s="154"/>
      <c r="BH79" s="154"/>
      <c r="BI79" s="154"/>
      <c r="BJ79" s="154"/>
    </row>
    <row r="80" spans="1:62">
      <c r="A80" s="898"/>
      <c r="B80" s="892"/>
      <c r="C80" s="733"/>
      <c r="D80" s="909"/>
      <c r="E80" s="909"/>
      <c r="F80" s="65"/>
      <c r="G80" s="65"/>
      <c r="H80" s="65"/>
      <c r="I80" s="65"/>
      <c r="J80" s="65"/>
      <c r="K80" s="65"/>
      <c r="L80" s="65"/>
      <c r="M80" s="934"/>
      <c r="N80" s="65"/>
      <c r="O80" s="65"/>
      <c r="P80" s="65"/>
      <c r="Q80" s="65"/>
      <c r="R80" s="65"/>
      <c r="S80" s="65"/>
      <c r="T80" s="65"/>
      <c r="U80" s="65"/>
      <c r="V80" s="65"/>
      <c r="W80" s="909"/>
      <c r="X80" s="909"/>
      <c r="Y80" s="909"/>
      <c r="Z80" s="1025"/>
      <c r="AA80" s="1023"/>
      <c r="AB80" s="1023"/>
      <c r="AC80" s="12"/>
      <c r="AD80" s="12" t="s">
        <v>481</v>
      </c>
      <c r="AE80" s="12" t="s">
        <v>278</v>
      </c>
      <c r="AF80" s="12" t="s">
        <v>246</v>
      </c>
      <c r="AG80" s="155">
        <f t="shared" si="17"/>
        <v>0</v>
      </c>
      <c r="AH80" s="155">
        <f t="shared" si="25"/>
        <v>0</v>
      </c>
      <c r="AI80" s="155"/>
      <c r="AJ80" s="155"/>
      <c r="AK80" s="155"/>
      <c r="AL80" s="155"/>
      <c r="AM80" s="155"/>
      <c r="AN80" s="155"/>
      <c r="AO80" s="155"/>
      <c r="AP80" s="155"/>
      <c r="AQ80" s="154">
        <f t="shared" si="18"/>
        <v>0</v>
      </c>
      <c r="AR80" s="154"/>
      <c r="AS80" s="154"/>
      <c r="AT80" s="154"/>
      <c r="AU80" s="154"/>
      <c r="AV80" s="153">
        <f t="shared" si="31"/>
        <v>0</v>
      </c>
      <c r="AW80" s="153"/>
      <c r="AX80" s="153"/>
      <c r="AY80" s="153"/>
      <c r="AZ80" s="153"/>
      <c r="BA80" s="154">
        <f t="shared" si="32"/>
        <v>0</v>
      </c>
      <c r="BB80" s="154"/>
      <c r="BC80" s="154"/>
      <c r="BD80" s="154"/>
      <c r="BE80" s="154"/>
      <c r="BF80" s="154">
        <f t="shared" si="33"/>
        <v>0</v>
      </c>
      <c r="BG80" s="154"/>
      <c r="BH80" s="154"/>
      <c r="BI80" s="154"/>
      <c r="BJ80" s="154"/>
    </row>
    <row r="81" spans="1:62">
      <c r="A81" s="898"/>
      <c r="B81" s="892"/>
      <c r="C81" s="733"/>
      <c r="D81" s="909"/>
      <c r="E81" s="909"/>
      <c r="F81" s="65"/>
      <c r="G81" s="65"/>
      <c r="H81" s="65"/>
      <c r="I81" s="65"/>
      <c r="J81" s="65"/>
      <c r="K81" s="65"/>
      <c r="L81" s="65"/>
      <c r="M81" s="934"/>
      <c r="N81" s="65"/>
      <c r="O81" s="65"/>
      <c r="P81" s="65"/>
      <c r="Q81" s="65"/>
      <c r="R81" s="65"/>
      <c r="S81" s="65"/>
      <c r="T81" s="65"/>
      <c r="U81" s="65"/>
      <c r="V81" s="65"/>
      <c r="W81" s="909"/>
      <c r="X81" s="909"/>
      <c r="Y81" s="909"/>
      <c r="Z81" s="1025"/>
      <c r="AA81" s="1023"/>
      <c r="AB81" s="1023"/>
      <c r="AC81" s="21"/>
      <c r="AD81" s="12" t="s">
        <v>481</v>
      </c>
      <c r="AE81" s="12" t="s">
        <v>15</v>
      </c>
      <c r="AF81" s="12" t="s">
        <v>246</v>
      </c>
      <c r="AG81" s="155">
        <f t="shared" si="17"/>
        <v>0</v>
      </c>
      <c r="AH81" s="155">
        <f t="shared" si="25"/>
        <v>0</v>
      </c>
      <c r="AI81" s="155"/>
      <c r="AJ81" s="155"/>
      <c r="AK81" s="155"/>
      <c r="AL81" s="155"/>
      <c r="AM81" s="155"/>
      <c r="AN81" s="155"/>
      <c r="AO81" s="155">
        <v>0</v>
      </c>
      <c r="AP81" s="155"/>
      <c r="AQ81" s="154">
        <f t="shared" si="18"/>
        <v>0</v>
      </c>
      <c r="AR81" s="154"/>
      <c r="AS81" s="154"/>
      <c r="AT81" s="154"/>
      <c r="AU81" s="154">
        <v>0</v>
      </c>
      <c r="AV81" s="153">
        <f t="shared" si="31"/>
        <v>0</v>
      </c>
      <c r="AW81" s="153"/>
      <c r="AX81" s="153"/>
      <c r="AY81" s="153"/>
      <c r="AZ81" s="153">
        <v>0</v>
      </c>
      <c r="BA81" s="154">
        <f t="shared" si="32"/>
        <v>0</v>
      </c>
      <c r="BB81" s="154"/>
      <c r="BC81" s="154"/>
      <c r="BD81" s="154"/>
      <c r="BE81" s="154">
        <v>0</v>
      </c>
      <c r="BF81" s="154">
        <f t="shared" si="33"/>
        <v>0</v>
      </c>
      <c r="BG81" s="154"/>
      <c r="BH81" s="154"/>
      <c r="BI81" s="154"/>
      <c r="BJ81" s="154">
        <v>0</v>
      </c>
    </row>
    <row r="82" spans="1:62">
      <c r="A82" s="898"/>
      <c r="B82" s="892"/>
      <c r="C82" s="733"/>
      <c r="D82" s="909"/>
      <c r="E82" s="909"/>
      <c r="F82" s="65"/>
      <c r="G82" s="65"/>
      <c r="H82" s="65"/>
      <c r="I82" s="65"/>
      <c r="J82" s="65"/>
      <c r="K82" s="65"/>
      <c r="L82" s="65"/>
      <c r="M82" s="934"/>
      <c r="N82" s="65"/>
      <c r="O82" s="65"/>
      <c r="P82" s="65"/>
      <c r="Q82" s="65"/>
      <c r="R82" s="65"/>
      <c r="S82" s="65"/>
      <c r="T82" s="65"/>
      <c r="U82" s="65"/>
      <c r="V82" s="65"/>
      <c r="W82" s="909"/>
      <c r="X82" s="909"/>
      <c r="Y82" s="909"/>
      <c r="Z82" s="1025"/>
      <c r="AA82" s="1023"/>
      <c r="AB82" s="1023"/>
      <c r="AC82" s="21"/>
      <c r="AD82" s="12" t="s">
        <v>481</v>
      </c>
      <c r="AE82" s="12" t="s">
        <v>379</v>
      </c>
      <c r="AF82" s="12" t="s">
        <v>246</v>
      </c>
      <c r="AG82" s="155">
        <f t="shared" si="17"/>
        <v>359.9</v>
      </c>
      <c r="AH82" s="155">
        <f t="shared" si="25"/>
        <v>268.7</v>
      </c>
      <c r="AI82" s="155"/>
      <c r="AJ82" s="155"/>
      <c r="AK82" s="155"/>
      <c r="AL82" s="155"/>
      <c r="AM82" s="155"/>
      <c r="AN82" s="155"/>
      <c r="AO82" s="155">
        <v>359.9</v>
      </c>
      <c r="AP82" s="155">
        <v>268.7</v>
      </c>
      <c r="AQ82" s="154">
        <f t="shared" si="18"/>
        <v>175</v>
      </c>
      <c r="AR82" s="154"/>
      <c r="AS82" s="154"/>
      <c r="AT82" s="154"/>
      <c r="AU82" s="154">
        <v>175</v>
      </c>
      <c r="AV82" s="153">
        <f t="shared" si="31"/>
        <v>185</v>
      </c>
      <c r="AW82" s="153"/>
      <c r="AX82" s="153"/>
      <c r="AY82" s="153"/>
      <c r="AZ82" s="153">
        <v>185</v>
      </c>
      <c r="BA82" s="154">
        <f t="shared" si="32"/>
        <v>210</v>
      </c>
      <c r="BB82" s="154"/>
      <c r="BC82" s="154"/>
      <c r="BD82" s="154"/>
      <c r="BE82" s="154">
        <v>210</v>
      </c>
      <c r="BF82" s="154">
        <f t="shared" si="33"/>
        <v>210</v>
      </c>
      <c r="BG82" s="154"/>
      <c r="BH82" s="154"/>
      <c r="BI82" s="154"/>
      <c r="BJ82" s="154">
        <v>210</v>
      </c>
    </row>
    <row r="83" spans="1:62">
      <c r="A83" s="898"/>
      <c r="B83" s="892"/>
      <c r="C83" s="733"/>
      <c r="D83" s="909"/>
      <c r="E83" s="909"/>
      <c r="F83" s="65"/>
      <c r="G83" s="65"/>
      <c r="H83" s="65"/>
      <c r="I83" s="65"/>
      <c r="J83" s="65"/>
      <c r="K83" s="65"/>
      <c r="L83" s="65"/>
      <c r="M83" s="934"/>
      <c r="N83" s="65"/>
      <c r="O83" s="65"/>
      <c r="P83" s="65"/>
      <c r="Q83" s="65"/>
      <c r="R83" s="65"/>
      <c r="S83" s="65"/>
      <c r="T83" s="65"/>
      <c r="U83" s="65"/>
      <c r="V83" s="65"/>
      <c r="W83" s="909"/>
      <c r="X83" s="909"/>
      <c r="Y83" s="909"/>
      <c r="Z83" s="1025"/>
      <c r="AA83" s="1023"/>
      <c r="AB83" s="1023"/>
      <c r="AC83" s="21"/>
      <c r="AD83" s="12" t="s">
        <v>481</v>
      </c>
      <c r="AE83" s="12" t="s">
        <v>380</v>
      </c>
      <c r="AF83" s="12" t="s">
        <v>246</v>
      </c>
      <c r="AG83" s="155">
        <f t="shared" si="17"/>
        <v>107.9</v>
      </c>
      <c r="AH83" s="155">
        <f t="shared" si="25"/>
        <v>94.2</v>
      </c>
      <c r="AI83" s="155"/>
      <c r="AJ83" s="155"/>
      <c r="AK83" s="155"/>
      <c r="AL83" s="155"/>
      <c r="AM83" s="155"/>
      <c r="AN83" s="155"/>
      <c r="AO83" s="155">
        <v>107.9</v>
      </c>
      <c r="AP83" s="155">
        <v>94.2</v>
      </c>
      <c r="AQ83" s="154">
        <f t="shared" si="18"/>
        <v>141.19999999999999</v>
      </c>
      <c r="AR83" s="154"/>
      <c r="AS83" s="154"/>
      <c r="AT83" s="154"/>
      <c r="AU83" s="154">
        <v>141.19999999999999</v>
      </c>
      <c r="AV83" s="153">
        <f t="shared" si="31"/>
        <v>142.9</v>
      </c>
      <c r="AW83" s="153"/>
      <c r="AX83" s="153"/>
      <c r="AY83" s="153"/>
      <c r="AZ83" s="153">
        <v>142.9</v>
      </c>
      <c r="BA83" s="154">
        <f t="shared" si="32"/>
        <v>185.9</v>
      </c>
      <c r="BB83" s="154"/>
      <c r="BC83" s="154"/>
      <c r="BD83" s="154"/>
      <c r="BE83" s="154">
        <v>185.9</v>
      </c>
      <c r="BF83" s="154">
        <f t="shared" si="33"/>
        <v>185.9</v>
      </c>
      <c r="BG83" s="154"/>
      <c r="BH83" s="154"/>
      <c r="BI83" s="154"/>
      <c r="BJ83" s="154">
        <v>185.9</v>
      </c>
    </row>
    <row r="84" spans="1:62">
      <c r="A84" s="898"/>
      <c r="B84" s="892"/>
      <c r="C84" s="733"/>
      <c r="D84" s="909"/>
      <c r="E84" s="909"/>
      <c r="F84" s="65"/>
      <c r="G84" s="65"/>
      <c r="H84" s="65"/>
      <c r="I84" s="65"/>
      <c r="J84" s="65"/>
      <c r="K84" s="65"/>
      <c r="L84" s="65"/>
      <c r="M84" s="934"/>
      <c r="N84" s="65"/>
      <c r="O84" s="65"/>
      <c r="P84" s="65"/>
      <c r="Q84" s="65"/>
      <c r="R84" s="65"/>
      <c r="S84" s="65"/>
      <c r="T84" s="65"/>
      <c r="U84" s="65"/>
      <c r="V84" s="65"/>
      <c r="W84" s="909"/>
      <c r="X84" s="909"/>
      <c r="Y84" s="909"/>
      <c r="Z84" s="1025"/>
      <c r="AA84" s="1023"/>
      <c r="AB84" s="1023"/>
      <c r="AC84" s="21"/>
      <c r="AD84" s="12" t="s">
        <v>481</v>
      </c>
      <c r="AE84" s="12" t="s">
        <v>16</v>
      </c>
      <c r="AF84" s="12" t="s">
        <v>246</v>
      </c>
      <c r="AG84" s="155">
        <f t="shared" si="17"/>
        <v>0</v>
      </c>
      <c r="AH84" s="155">
        <f t="shared" si="25"/>
        <v>0</v>
      </c>
      <c r="AI84" s="155"/>
      <c r="AJ84" s="155"/>
      <c r="AK84" s="155">
        <v>0</v>
      </c>
      <c r="AL84" s="155"/>
      <c r="AM84" s="155"/>
      <c r="AN84" s="155"/>
      <c r="AO84" s="155">
        <v>0</v>
      </c>
      <c r="AP84" s="155"/>
      <c r="AQ84" s="154">
        <f t="shared" si="18"/>
        <v>0</v>
      </c>
      <c r="AR84" s="154"/>
      <c r="AS84" s="154">
        <v>0</v>
      </c>
      <c r="AT84" s="154"/>
      <c r="AU84" s="154">
        <v>0</v>
      </c>
      <c r="AV84" s="153">
        <f t="shared" si="31"/>
        <v>0</v>
      </c>
      <c r="AW84" s="153"/>
      <c r="AX84" s="153">
        <v>0</v>
      </c>
      <c r="AY84" s="153"/>
      <c r="AZ84" s="153">
        <v>0</v>
      </c>
      <c r="BA84" s="154">
        <f t="shared" si="32"/>
        <v>0</v>
      </c>
      <c r="BB84" s="154"/>
      <c r="BC84" s="154">
        <v>0</v>
      </c>
      <c r="BD84" s="154"/>
      <c r="BE84" s="154">
        <v>0</v>
      </c>
      <c r="BF84" s="154">
        <f t="shared" si="33"/>
        <v>0</v>
      </c>
      <c r="BG84" s="154"/>
      <c r="BH84" s="154">
        <v>0</v>
      </c>
      <c r="BI84" s="154"/>
      <c r="BJ84" s="154">
        <v>0</v>
      </c>
    </row>
    <row r="85" spans="1:62" ht="14.25" customHeight="1">
      <c r="A85" s="898"/>
      <c r="B85" s="892"/>
      <c r="C85" s="733"/>
      <c r="D85" s="78"/>
      <c r="E85" s="78"/>
      <c r="F85" s="65"/>
      <c r="G85" s="65"/>
      <c r="H85" s="65"/>
      <c r="I85" s="65"/>
      <c r="J85" s="65"/>
      <c r="K85" s="65"/>
      <c r="L85" s="65"/>
      <c r="M85" s="934"/>
      <c r="N85" s="65"/>
      <c r="O85" s="65"/>
      <c r="P85" s="65"/>
      <c r="Q85" s="65"/>
      <c r="R85" s="65"/>
      <c r="S85" s="65"/>
      <c r="T85" s="65"/>
      <c r="U85" s="65"/>
      <c r="V85" s="65"/>
      <c r="W85" s="909"/>
      <c r="X85" s="596"/>
      <c r="Y85" s="597"/>
      <c r="Z85" s="1025"/>
      <c r="AA85" s="1023"/>
      <c r="AB85" s="1023"/>
      <c r="AC85" s="21"/>
      <c r="AD85" s="12" t="s">
        <v>481</v>
      </c>
      <c r="AE85" s="12" t="s">
        <v>375</v>
      </c>
      <c r="AF85" s="12" t="s">
        <v>246</v>
      </c>
      <c r="AG85" s="155">
        <f t="shared" si="17"/>
        <v>306.59999999999997</v>
      </c>
      <c r="AH85" s="155">
        <f t="shared" si="25"/>
        <v>306.59999999999997</v>
      </c>
      <c r="AI85" s="155"/>
      <c r="AJ85" s="155"/>
      <c r="AK85" s="155">
        <v>275.89999999999998</v>
      </c>
      <c r="AL85" s="155">
        <v>275.89999999999998</v>
      </c>
      <c r="AM85" s="155"/>
      <c r="AN85" s="155"/>
      <c r="AO85" s="155">
        <v>30.7</v>
      </c>
      <c r="AP85" s="155">
        <v>30.7</v>
      </c>
      <c r="AQ85" s="154">
        <f t="shared" si="18"/>
        <v>298.3</v>
      </c>
      <c r="AR85" s="154"/>
      <c r="AS85" s="154">
        <v>268.5</v>
      </c>
      <c r="AT85" s="154"/>
      <c r="AU85" s="154">
        <v>29.8</v>
      </c>
      <c r="AV85" s="153">
        <f t="shared" si="31"/>
        <v>539.9</v>
      </c>
      <c r="AW85" s="153"/>
      <c r="AX85" s="153">
        <v>485.9</v>
      </c>
      <c r="AY85" s="153"/>
      <c r="AZ85" s="153">
        <v>54</v>
      </c>
      <c r="BA85" s="154">
        <f t="shared" si="32"/>
        <v>539.9</v>
      </c>
      <c r="BB85" s="154"/>
      <c r="BC85" s="154">
        <v>485.9</v>
      </c>
      <c r="BD85" s="154"/>
      <c r="BE85" s="154">
        <v>54</v>
      </c>
      <c r="BF85" s="154">
        <f t="shared" si="33"/>
        <v>539.9</v>
      </c>
      <c r="BG85" s="154"/>
      <c r="BH85" s="154">
        <v>485.9</v>
      </c>
      <c r="BI85" s="154"/>
      <c r="BJ85" s="154">
        <v>54</v>
      </c>
    </row>
    <row r="86" spans="1:62" ht="13.5" customHeight="1">
      <c r="A86" s="898"/>
      <c r="B86" s="892"/>
      <c r="C86" s="733"/>
      <c r="D86" s="78"/>
      <c r="E86" s="78"/>
      <c r="F86" s="65"/>
      <c r="G86" s="65"/>
      <c r="H86" s="65"/>
      <c r="I86" s="65"/>
      <c r="J86" s="65"/>
      <c r="K86" s="65"/>
      <c r="L86" s="65"/>
      <c r="M86" s="934"/>
      <c r="N86" s="65"/>
      <c r="O86" s="65"/>
      <c r="P86" s="65"/>
      <c r="Q86" s="65"/>
      <c r="R86" s="65"/>
      <c r="S86" s="65"/>
      <c r="T86" s="65"/>
      <c r="U86" s="65"/>
      <c r="V86" s="65"/>
      <c r="W86" s="909"/>
      <c r="X86" s="596"/>
      <c r="Y86" s="597"/>
      <c r="Z86" s="1025"/>
      <c r="AA86" s="1023"/>
      <c r="AB86" s="1023"/>
      <c r="AC86" s="21"/>
      <c r="AD86" s="12" t="s">
        <v>481</v>
      </c>
      <c r="AE86" s="12" t="s">
        <v>376</v>
      </c>
      <c r="AF86" s="12" t="s">
        <v>246</v>
      </c>
      <c r="AG86" s="155">
        <f t="shared" si="17"/>
        <v>228.70000000000002</v>
      </c>
      <c r="AH86" s="155">
        <f t="shared" si="25"/>
        <v>228.70000000000002</v>
      </c>
      <c r="AI86" s="155"/>
      <c r="AJ86" s="155"/>
      <c r="AK86" s="155">
        <v>205.8</v>
      </c>
      <c r="AL86" s="155">
        <v>205.8</v>
      </c>
      <c r="AM86" s="155"/>
      <c r="AN86" s="155"/>
      <c r="AO86" s="155">
        <v>22.9</v>
      </c>
      <c r="AP86" s="155">
        <v>22.9</v>
      </c>
      <c r="AQ86" s="154">
        <f t="shared" si="18"/>
        <v>226.79999999999998</v>
      </c>
      <c r="AR86" s="154"/>
      <c r="AS86" s="154">
        <v>204.1</v>
      </c>
      <c r="AT86" s="154"/>
      <c r="AU86" s="154">
        <v>22.7</v>
      </c>
      <c r="AV86" s="153">
        <f t="shared" si="31"/>
        <v>226.7</v>
      </c>
      <c r="AW86" s="153"/>
      <c r="AX86" s="153">
        <v>204</v>
      </c>
      <c r="AY86" s="153"/>
      <c r="AZ86" s="153">
        <v>22.7</v>
      </c>
      <c r="BA86" s="154">
        <f t="shared" si="32"/>
        <v>226.7</v>
      </c>
      <c r="BB86" s="154"/>
      <c r="BC86" s="154">
        <v>204</v>
      </c>
      <c r="BD86" s="154"/>
      <c r="BE86" s="154">
        <v>22.7</v>
      </c>
      <c r="BF86" s="154">
        <f t="shared" si="33"/>
        <v>226.7</v>
      </c>
      <c r="BG86" s="154"/>
      <c r="BH86" s="154">
        <v>204</v>
      </c>
      <c r="BI86" s="154"/>
      <c r="BJ86" s="154">
        <v>22.7</v>
      </c>
    </row>
    <row r="87" spans="1:62" ht="15" hidden="1" customHeight="1">
      <c r="A87" s="898"/>
      <c r="B87" s="892"/>
      <c r="C87" s="734"/>
      <c r="D87" s="65"/>
      <c r="E87" s="65"/>
      <c r="F87" s="65"/>
      <c r="G87" s="65"/>
      <c r="H87" s="65"/>
      <c r="I87" s="65"/>
      <c r="J87" s="65"/>
      <c r="K87" s="65"/>
      <c r="L87" s="65"/>
      <c r="M87" s="934"/>
      <c r="N87" s="65"/>
      <c r="O87" s="65"/>
      <c r="P87" s="65"/>
      <c r="Q87" s="65"/>
      <c r="R87" s="65"/>
      <c r="S87" s="65"/>
      <c r="T87" s="65"/>
      <c r="U87" s="65"/>
      <c r="V87" s="65"/>
      <c r="W87" s="909"/>
      <c r="X87" s="142"/>
      <c r="Y87" s="58"/>
      <c r="Z87" s="1025"/>
      <c r="AA87" s="1023"/>
      <c r="AB87" s="1023"/>
      <c r="AC87" s="21"/>
      <c r="AD87" s="21"/>
      <c r="AE87" s="16"/>
      <c r="AF87" s="21"/>
      <c r="AG87" s="155">
        <f t="shared" si="17"/>
        <v>91</v>
      </c>
      <c r="AH87" s="155">
        <f t="shared" si="25"/>
        <v>0</v>
      </c>
      <c r="AI87" s="155"/>
      <c r="AJ87" s="155"/>
      <c r="AK87" s="155"/>
      <c r="AL87" s="155"/>
      <c r="AM87" s="155"/>
      <c r="AN87" s="155"/>
      <c r="AO87" s="155">
        <f>SUM(AO79:AO80)</f>
        <v>91</v>
      </c>
      <c r="AP87" s="155"/>
      <c r="AQ87" s="154">
        <f t="shared" si="18"/>
        <v>0</v>
      </c>
      <c r="AR87" s="154"/>
      <c r="AS87" s="154"/>
      <c r="AT87" s="154"/>
      <c r="AU87" s="154">
        <f>SUM(AU79:AU80)</f>
        <v>0</v>
      </c>
      <c r="AV87" s="153">
        <f t="shared" si="31"/>
        <v>0</v>
      </c>
      <c r="AW87" s="153"/>
      <c r="AX87" s="153"/>
      <c r="AY87" s="153"/>
      <c r="AZ87" s="153">
        <f>SUM(AZ79:AZ80)</f>
        <v>0</v>
      </c>
      <c r="BA87" s="154">
        <f t="shared" si="32"/>
        <v>0</v>
      </c>
      <c r="BB87" s="154"/>
      <c r="BC87" s="154"/>
      <c r="BD87" s="154"/>
      <c r="BE87" s="154">
        <f>SUM(BE79:BE80)</f>
        <v>0</v>
      </c>
      <c r="BF87" s="154">
        <f t="shared" si="33"/>
        <v>0</v>
      </c>
      <c r="BG87" s="154"/>
      <c r="BH87" s="154"/>
      <c r="BI87" s="154"/>
      <c r="BJ87" s="154">
        <f>SUM(BJ79:BJ80)</f>
        <v>0</v>
      </c>
    </row>
    <row r="88" spans="1:62" ht="15" hidden="1" customHeight="1">
      <c r="A88" s="898"/>
      <c r="B88" s="892"/>
      <c r="C88" s="58"/>
      <c r="D88" s="58"/>
      <c r="E88" s="58"/>
      <c r="F88" s="58"/>
      <c r="G88" s="58"/>
      <c r="H88" s="58"/>
      <c r="I88" s="58"/>
      <c r="J88" s="58"/>
      <c r="K88" s="58"/>
      <c r="L88" s="58"/>
      <c r="M88" s="931" t="s">
        <v>372</v>
      </c>
      <c r="N88" s="59" t="s">
        <v>284</v>
      </c>
      <c r="O88" s="59" t="s">
        <v>373</v>
      </c>
      <c r="P88" s="58">
        <v>29</v>
      </c>
      <c r="Q88" s="58"/>
      <c r="R88" s="58"/>
      <c r="S88" s="58"/>
      <c r="T88" s="58"/>
      <c r="U88" s="58"/>
      <c r="V88" s="58"/>
      <c r="W88" s="58"/>
      <c r="X88" s="58"/>
      <c r="Y88" s="58"/>
      <c r="Z88" s="1025"/>
      <c r="AA88" s="62"/>
      <c r="AB88" s="62"/>
      <c r="AC88" s="21"/>
      <c r="AD88" s="21" t="s">
        <v>481</v>
      </c>
      <c r="AE88" s="16"/>
      <c r="AF88" s="21"/>
      <c r="AG88" s="155">
        <f t="shared" si="17"/>
        <v>0</v>
      </c>
      <c r="AH88" s="155">
        <f t="shared" si="25"/>
        <v>0</v>
      </c>
      <c r="AI88" s="155"/>
      <c r="AJ88" s="155"/>
      <c r="AK88" s="155"/>
      <c r="AL88" s="155"/>
      <c r="AM88" s="155"/>
      <c r="AN88" s="155"/>
      <c r="AO88" s="155"/>
      <c r="AP88" s="155"/>
      <c r="AQ88" s="154">
        <f t="shared" si="18"/>
        <v>0</v>
      </c>
      <c r="AR88" s="154"/>
      <c r="AS88" s="154"/>
      <c r="AT88" s="154"/>
      <c r="AU88" s="154"/>
      <c r="AV88" s="153">
        <f t="shared" si="31"/>
        <v>0</v>
      </c>
      <c r="AW88" s="153"/>
      <c r="AX88" s="153"/>
      <c r="AY88" s="153"/>
      <c r="AZ88" s="153"/>
      <c r="BA88" s="154">
        <f t="shared" si="32"/>
        <v>0</v>
      </c>
      <c r="BB88" s="154"/>
      <c r="BC88" s="154"/>
      <c r="BD88" s="154"/>
      <c r="BE88" s="154"/>
      <c r="BF88" s="154">
        <f t="shared" si="33"/>
        <v>0</v>
      </c>
      <c r="BG88" s="154"/>
      <c r="BH88" s="154"/>
      <c r="BI88" s="154"/>
      <c r="BJ88" s="154"/>
    </row>
    <row r="89" spans="1:62" ht="15.75" hidden="1" customHeight="1">
      <c r="A89" s="898"/>
      <c r="B89" s="892"/>
      <c r="C89" s="58"/>
      <c r="D89" s="58"/>
      <c r="E89" s="58"/>
      <c r="F89" s="58"/>
      <c r="G89" s="58"/>
      <c r="H89" s="58"/>
      <c r="I89" s="58"/>
      <c r="J89" s="58"/>
      <c r="K89" s="58"/>
      <c r="L89" s="58"/>
      <c r="M89" s="932"/>
      <c r="N89" s="59"/>
      <c r="O89" s="59"/>
      <c r="P89" s="58"/>
      <c r="Q89" s="58"/>
      <c r="R89" s="58"/>
      <c r="S89" s="58"/>
      <c r="T89" s="58"/>
      <c r="U89" s="58"/>
      <c r="V89" s="58"/>
      <c r="W89" s="58"/>
      <c r="X89" s="58"/>
      <c r="Y89" s="58"/>
      <c r="Z89" s="1025"/>
      <c r="AA89" s="86"/>
      <c r="AB89" s="86"/>
      <c r="AC89" s="12"/>
      <c r="AD89" s="12" t="s">
        <v>481</v>
      </c>
      <c r="AE89" s="12" t="s">
        <v>309</v>
      </c>
      <c r="AF89" s="12" t="s">
        <v>246</v>
      </c>
      <c r="AG89" s="155">
        <f t="shared" si="17"/>
        <v>0</v>
      </c>
      <c r="AH89" s="155">
        <f t="shared" si="25"/>
        <v>0</v>
      </c>
      <c r="AI89" s="155"/>
      <c r="AJ89" s="155"/>
      <c r="AK89" s="155"/>
      <c r="AL89" s="155"/>
      <c r="AM89" s="155"/>
      <c r="AN89" s="155"/>
      <c r="AO89" s="155"/>
      <c r="AP89" s="155"/>
      <c r="AQ89" s="154">
        <f t="shared" si="18"/>
        <v>0</v>
      </c>
      <c r="AR89" s="154"/>
      <c r="AS89" s="154"/>
      <c r="AT89" s="154"/>
      <c r="AU89" s="154"/>
      <c r="AV89" s="153">
        <f t="shared" si="31"/>
        <v>0</v>
      </c>
      <c r="AW89" s="153"/>
      <c r="AX89" s="153"/>
      <c r="AY89" s="153"/>
      <c r="AZ89" s="153"/>
      <c r="BA89" s="154">
        <f t="shared" si="32"/>
        <v>0</v>
      </c>
      <c r="BB89" s="154"/>
      <c r="BC89" s="154"/>
      <c r="BD89" s="154"/>
      <c r="BE89" s="154"/>
      <c r="BF89" s="154">
        <f t="shared" si="33"/>
        <v>0</v>
      </c>
      <c r="BG89" s="154"/>
      <c r="BH89" s="154"/>
      <c r="BI89" s="154"/>
      <c r="BJ89" s="154"/>
    </row>
    <row r="90" spans="1:62" ht="21.75" hidden="1" customHeight="1">
      <c r="A90" s="899"/>
      <c r="B90" s="893"/>
      <c r="C90" s="58"/>
      <c r="D90" s="58"/>
      <c r="E90" s="58"/>
      <c r="F90" s="58"/>
      <c r="G90" s="58"/>
      <c r="H90" s="58"/>
      <c r="I90" s="58"/>
      <c r="J90" s="58"/>
      <c r="K90" s="58"/>
      <c r="L90" s="58"/>
      <c r="M90" s="933"/>
      <c r="N90" s="59"/>
      <c r="O90" s="59"/>
      <c r="P90" s="58"/>
      <c r="Q90" s="58"/>
      <c r="R90" s="58"/>
      <c r="S90" s="58"/>
      <c r="T90" s="58"/>
      <c r="U90" s="58"/>
      <c r="V90" s="58"/>
      <c r="W90" s="58"/>
      <c r="X90" s="58"/>
      <c r="Y90" s="58"/>
      <c r="Z90" s="1026"/>
      <c r="AA90" s="86"/>
      <c r="AB90" s="86"/>
      <c r="AC90" s="12"/>
      <c r="AD90" s="12" t="s">
        <v>481</v>
      </c>
      <c r="AE90" s="12" t="s">
        <v>297</v>
      </c>
      <c r="AF90" s="12" t="s">
        <v>246</v>
      </c>
      <c r="AG90" s="155">
        <f t="shared" si="17"/>
        <v>0</v>
      </c>
      <c r="AH90" s="155">
        <f t="shared" si="25"/>
        <v>0</v>
      </c>
      <c r="AI90" s="155"/>
      <c r="AJ90" s="155"/>
      <c r="AK90" s="155"/>
      <c r="AL90" s="155"/>
      <c r="AM90" s="155"/>
      <c r="AN90" s="155"/>
      <c r="AO90" s="155"/>
      <c r="AP90" s="155"/>
      <c r="AQ90" s="154">
        <f t="shared" si="18"/>
        <v>0</v>
      </c>
      <c r="AR90" s="154"/>
      <c r="AS90" s="154"/>
      <c r="AT90" s="154"/>
      <c r="AU90" s="154"/>
      <c r="AV90" s="153">
        <f t="shared" si="31"/>
        <v>0</v>
      </c>
      <c r="AW90" s="153"/>
      <c r="AX90" s="153"/>
      <c r="AY90" s="153"/>
      <c r="AZ90" s="153"/>
      <c r="BA90" s="154">
        <f t="shared" si="32"/>
        <v>0</v>
      </c>
      <c r="BB90" s="154"/>
      <c r="BC90" s="154"/>
      <c r="BD90" s="154"/>
      <c r="BE90" s="154"/>
      <c r="BF90" s="154">
        <f t="shared" si="33"/>
        <v>0</v>
      </c>
      <c r="BG90" s="154"/>
      <c r="BH90" s="154"/>
      <c r="BI90" s="154"/>
      <c r="BJ90" s="154"/>
    </row>
    <row r="91" spans="1:62" ht="157.5" hidden="1" customHeight="1">
      <c r="A91" s="114" t="s">
        <v>381</v>
      </c>
      <c r="B91" s="23">
        <v>6604</v>
      </c>
      <c r="C91" s="87" t="s">
        <v>452</v>
      </c>
      <c r="D91" s="67" t="s">
        <v>347</v>
      </c>
      <c r="E91" s="67" t="s">
        <v>453</v>
      </c>
      <c r="F91" s="58"/>
      <c r="G91" s="58"/>
      <c r="H91" s="58"/>
      <c r="I91" s="58"/>
      <c r="J91" s="58"/>
      <c r="K91" s="58"/>
      <c r="L91" s="58"/>
      <c r="M91" s="88" t="s">
        <v>374</v>
      </c>
      <c r="N91" s="59" t="s">
        <v>284</v>
      </c>
      <c r="O91" s="59" t="s">
        <v>373</v>
      </c>
      <c r="P91" s="58" t="s">
        <v>424</v>
      </c>
      <c r="Q91" s="58"/>
      <c r="R91" s="58"/>
      <c r="S91" s="58"/>
      <c r="T91" s="58"/>
      <c r="U91" s="58"/>
      <c r="V91" s="58"/>
      <c r="W91" s="87" t="s">
        <v>357</v>
      </c>
      <c r="X91" s="67" t="s">
        <v>348</v>
      </c>
      <c r="Y91" s="67" t="s">
        <v>358</v>
      </c>
      <c r="Z91" s="89" t="s">
        <v>417</v>
      </c>
      <c r="AA91" s="70" t="s">
        <v>284</v>
      </c>
      <c r="AB91" s="70" t="s">
        <v>368</v>
      </c>
      <c r="AC91" s="18"/>
      <c r="AD91" s="18"/>
      <c r="AE91" s="18"/>
      <c r="AF91" s="18"/>
      <c r="AG91" s="155">
        <f t="shared" si="17"/>
        <v>0</v>
      </c>
      <c r="AH91" s="155">
        <f t="shared" si="25"/>
        <v>0</v>
      </c>
      <c r="AI91" s="155"/>
      <c r="AJ91" s="155"/>
      <c r="AK91" s="155"/>
      <c r="AL91" s="155"/>
      <c r="AM91" s="155"/>
      <c r="AN91" s="155"/>
      <c r="AO91" s="155"/>
      <c r="AP91" s="155"/>
      <c r="AQ91" s="154">
        <f t="shared" si="18"/>
        <v>0</v>
      </c>
      <c r="AR91" s="154"/>
      <c r="AS91" s="154"/>
      <c r="AT91" s="154"/>
      <c r="AU91" s="154"/>
      <c r="AV91" s="153">
        <f t="shared" si="31"/>
        <v>0</v>
      </c>
      <c r="AW91" s="153"/>
      <c r="AX91" s="153"/>
      <c r="AY91" s="153"/>
      <c r="AZ91" s="153"/>
      <c r="BA91" s="154">
        <f t="shared" si="32"/>
        <v>0</v>
      </c>
      <c r="BB91" s="154"/>
      <c r="BC91" s="154"/>
      <c r="BD91" s="154"/>
      <c r="BE91" s="154"/>
      <c r="BF91" s="154">
        <f t="shared" si="33"/>
        <v>0</v>
      </c>
      <c r="BG91" s="154"/>
      <c r="BH91" s="154"/>
      <c r="BI91" s="154"/>
      <c r="BJ91" s="154"/>
    </row>
    <row r="92" spans="1:62" ht="64.5" hidden="1" customHeight="1">
      <c r="A92" s="495" t="s">
        <v>345</v>
      </c>
      <c r="B92" s="23">
        <v>6610</v>
      </c>
      <c r="C92" s="90"/>
      <c r="D92" s="65"/>
      <c r="E92" s="65"/>
      <c r="F92" s="58"/>
      <c r="G92" s="58"/>
      <c r="H92" s="58"/>
      <c r="I92" s="58"/>
      <c r="J92" s="58"/>
      <c r="K92" s="58"/>
      <c r="L92" s="58"/>
      <c r="M92" s="63"/>
      <c r="N92" s="59"/>
      <c r="O92" s="59"/>
      <c r="P92" s="58"/>
      <c r="Q92" s="58"/>
      <c r="R92" s="58"/>
      <c r="S92" s="58"/>
      <c r="T92" s="58"/>
      <c r="U92" s="58"/>
      <c r="V92" s="58"/>
      <c r="W92" s="65"/>
      <c r="X92" s="65"/>
      <c r="Y92" s="65"/>
      <c r="Z92" s="86"/>
      <c r="AA92" s="86"/>
      <c r="AB92" s="86"/>
      <c r="AC92" s="12"/>
      <c r="AD92" s="1"/>
      <c r="AE92" s="12"/>
      <c r="AF92" s="18"/>
      <c r="AG92" s="155"/>
      <c r="AH92" s="155">
        <f t="shared" si="25"/>
        <v>0</v>
      </c>
      <c r="AI92" s="155"/>
      <c r="AJ92" s="155"/>
      <c r="AK92" s="155"/>
      <c r="AL92" s="155"/>
      <c r="AM92" s="155"/>
      <c r="AN92" s="155"/>
      <c r="AO92" s="155"/>
      <c r="AP92" s="155"/>
      <c r="AQ92" s="154"/>
      <c r="AR92" s="154"/>
      <c r="AS92" s="154"/>
      <c r="AT92" s="154"/>
      <c r="AU92" s="154"/>
      <c r="AV92" s="153"/>
      <c r="AW92" s="153"/>
      <c r="AX92" s="153"/>
      <c r="AY92" s="153"/>
      <c r="AZ92" s="153"/>
      <c r="BA92" s="154"/>
      <c r="BB92" s="154"/>
      <c r="BC92" s="154"/>
      <c r="BD92" s="154"/>
      <c r="BE92" s="154"/>
      <c r="BF92" s="154"/>
      <c r="BG92" s="154"/>
      <c r="BH92" s="154"/>
      <c r="BI92" s="154"/>
      <c r="BJ92" s="154"/>
    </row>
    <row r="93" spans="1:62" ht="145.5" customHeight="1">
      <c r="A93" s="559" t="s">
        <v>431</v>
      </c>
      <c r="B93" s="23">
        <v>6612</v>
      </c>
      <c r="C93" s="78" t="s">
        <v>407</v>
      </c>
      <c r="D93" s="78" t="s">
        <v>349</v>
      </c>
      <c r="E93" s="78" t="s">
        <v>408</v>
      </c>
      <c r="F93" s="65"/>
      <c r="G93" s="65"/>
      <c r="H93" s="65"/>
      <c r="I93" s="65"/>
      <c r="J93" s="65"/>
      <c r="K93" s="65"/>
      <c r="L93" s="65"/>
      <c r="M93" s="63" t="s">
        <v>372</v>
      </c>
      <c r="N93" s="59" t="s">
        <v>284</v>
      </c>
      <c r="O93" s="59" t="s">
        <v>373</v>
      </c>
      <c r="P93" s="65">
        <v>29</v>
      </c>
      <c r="Q93" s="65"/>
      <c r="R93" s="65"/>
      <c r="S93" s="65"/>
      <c r="T93" s="65"/>
      <c r="U93" s="65"/>
      <c r="V93" s="65"/>
      <c r="W93" s="78" t="s">
        <v>456</v>
      </c>
      <c r="X93" s="78" t="s">
        <v>457</v>
      </c>
      <c r="Y93" s="78" t="s">
        <v>458</v>
      </c>
      <c r="Z93" s="62" t="s">
        <v>499</v>
      </c>
      <c r="AA93" s="86" t="s">
        <v>284</v>
      </c>
      <c r="AB93" s="86" t="s">
        <v>368</v>
      </c>
      <c r="AC93" s="18"/>
      <c r="AD93" s="18" t="s">
        <v>482</v>
      </c>
      <c r="AE93" s="18" t="s">
        <v>281</v>
      </c>
      <c r="AF93" s="18" t="s">
        <v>282</v>
      </c>
      <c r="AG93" s="155">
        <f t="shared" si="17"/>
        <v>1.5</v>
      </c>
      <c r="AH93" s="155">
        <f t="shared" si="25"/>
        <v>0</v>
      </c>
      <c r="AI93" s="155"/>
      <c r="AJ93" s="155"/>
      <c r="AK93" s="155"/>
      <c r="AL93" s="155"/>
      <c r="AM93" s="155"/>
      <c r="AN93" s="155"/>
      <c r="AO93" s="155">
        <v>1.5</v>
      </c>
      <c r="AP93" s="155">
        <v>0</v>
      </c>
      <c r="AQ93" s="154">
        <f t="shared" si="18"/>
        <v>10</v>
      </c>
      <c r="AR93" s="154"/>
      <c r="AS93" s="154"/>
      <c r="AT93" s="154"/>
      <c r="AU93" s="154">
        <v>10</v>
      </c>
      <c r="AV93" s="153">
        <f t="shared" si="31"/>
        <v>5</v>
      </c>
      <c r="AW93" s="153"/>
      <c r="AX93" s="153"/>
      <c r="AY93" s="153"/>
      <c r="AZ93" s="153">
        <v>5</v>
      </c>
      <c r="BA93" s="154">
        <f>BB93+BC93+BD93+BE93</f>
        <v>5</v>
      </c>
      <c r="BB93" s="154"/>
      <c r="BC93" s="154"/>
      <c r="BD93" s="154"/>
      <c r="BE93" s="154">
        <v>5</v>
      </c>
      <c r="BF93" s="154">
        <f>BG93+BH93+BI93+BJ93</f>
        <v>5</v>
      </c>
      <c r="BG93" s="154"/>
      <c r="BH93" s="154"/>
      <c r="BI93" s="154"/>
      <c r="BJ93" s="154">
        <v>5</v>
      </c>
    </row>
    <row r="94" spans="1:62" ht="102" hidden="1" customHeight="1">
      <c r="A94" s="114" t="s">
        <v>363</v>
      </c>
      <c r="B94" s="17">
        <v>6617</v>
      </c>
      <c r="C94" s="61" t="s">
        <v>452</v>
      </c>
      <c r="D94" s="61" t="s">
        <v>422</v>
      </c>
      <c r="E94" s="61" t="s">
        <v>453</v>
      </c>
      <c r="F94" s="58"/>
      <c r="G94" s="58"/>
      <c r="H94" s="58"/>
      <c r="I94" s="58"/>
      <c r="J94" s="58"/>
      <c r="K94" s="58"/>
      <c r="L94" s="58"/>
      <c r="M94" s="183" t="s">
        <v>374</v>
      </c>
      <c r="N94" s="66" t="s">
        <v>284</v>
      </c>
      <c r="O94" s="66" t="s">
        <v>373</v>
      </c>
      <c r="P94" s="58" t="s">
        <v>424</v>
      </c>
      <c r="Q94" s="58"/>
      <c r="R94" s="58"/>
      <c r="S94" s="58"/>
      <c r="T94" s="58"/>
      <c r="U94" s="58"/>
      <c r="V94" s="58"/>
      <c r="W94" s="61" t="s">
        <v>357</v>
      </c>
      <c r="X94" s="61" t="s">
        <v>350</v>
      </c>
      <c r="Y94" s="61" t="s">
        <v>358</v>
      </c>
      <c r="Z94" s="69" t="s">
        <v>417</v>
      </c>
      <c r="AA94" s="70" t="s">
        <v>284</v>
      </c>
      <c r="AB94" s="70" t="s">
        <v>368</v>
      </c>
      <c r="AC94" s="18"/>
      <c r="AD94" s="18" t="s">
        <v>484</v>
      </c>
      <c r="AE94" s="18" t="s">
        <v>304</v>
      </c>
      <c r="AF94" s="18" t="s">
        <v>246</v>
      </c>
      <c r="AG94" s="155">
        <f t="shared" si="17"/>
        <v>0</v>
      </c>
      <c r="AH94" s="155">
        <f t="shared" ref="AH94:AH151" si="34">AJ94+AL94+AP94</f>
        <v>0</v>
      </c>
      <c r="AI94" s="155"/>
      <c r="AJ94" s="155"/>
      <c r="AK94" s="155"/>
      <c r="AL94" s="155"/>
      <c r="AM94" s="155"/>
      <c r="AN94" s="155"/>
      <c r="AO94" s="155"/>
      <c r="AP94" s="155"/>
      <c r="AQ94" s="154">
        <f t="shared" si="18"/>
        <v>0</v>
      </c>
      <c r="AR94" s="154"/>
      <c r="AS94" s="154"/>
      <c r="AT94" s="154"/>
      <c r="AU94" s="154"/>
      <c r="AV94" s="153">
        <f t="shared" si="31"/>
        <v>0</v>
      </c>
      <c r="AW94" s="153"/>
      <c r="AX94" s="153"/>
      <c r="AY94" s="153"/>
      <c r="AZ94" s="153"/>
      <c r="BA94" s="154">
        <f>BB94+BC94+BD94+BE94</f>
        <v>0</v>
      </c>
      <c r="BB94" s="154"/>
      <c r="BC94" s="154"/>
      <c r="BD94" s="154"/>
      <c r="BE94" s="154"/>
      <c r="BF94" s="154">
        <f>BG94+BH94+BI94+BJ94</f>
        <v>0</v>
      </c>
      <c r="BG94" s="154"/>
      <c r="BH94" s="154"/>
      <c r="BI94" s="154"/>
      <c r="BJ94" s="154"/>
    </row>
    <row r="95" spans="1:62" ht="49.5" customHeight="1">
      <c r="A95" s="910" t="s">
        <v>435</v>
      </c>
      <c r="B95" s="891">
        <v>6618</v>
      </c>
      <c r="C95" s="912" t="s">
        <v>452</v>
      </c>
      <c r="D95" s="57" t="s">
        <v>463</v>
      </c>
      <c r="E95" s="57" t="s">
        <v>453</v>
      </c>
      <c r="F95" s="58"/>
      <c r="G95" s="58"/>
      <c r="H95" s="58"/>
      <c r="I95" s="58"/>
      <c r="J95" s="58"/>
      <c r="K95" s="58"/>
      <c r="L95" s="58"/>
      <c r="M95" s="63" t="s">
        <v>372</v>
      </c>
      <c r="N95" s="59" t="s">
        <v>284</v>
      </c>
      <c r="O95" s="59" t="s">
        <v>373</v>
      </c>
      <c r="P95" s="58">
        <v>29</v>
      </c>
      <c r="Q95" s="58"/>
      <c r="R95" s="58"/>
      <c r="S95" s="58"/>
      <c r="T95" s="58"/>
      <c r="U95" s="58"/>
      <c r="V95" s="58"/>
      <c r="W95" s="57" t="s">
        <v>357</v>
      </c>
      <c r="X95" s="57" t="s">
        <v>238</v>
      </c>
      <c r="Y95" s="57" t="s">
        <v>358</v>
      </c>
      <c r="Z95" s="62" t="s">
        <v>499</v>
      </c>
      <c r="AA95" s="62" t="s">
        <v>284</v>
      </c>
      <c r="AB95" s="62" t="s">
        <v>368</v>
      </c>
      <c r="AC95" s="18"/>
      <c r="AD95" s="18">
        <v>412</v>
      </c>
      <c r="AE95" s="18" t="s">
        <v>428</v>
      </c>
      <c r="AF95" s="18">
        <v>244</v>
      </c>
      <c r="AG95" s="155">
        <f t="shared" si="17"/>
        <v>13.6</v>
      </c>
      <c r="AH95" s="155">
        <f t="shared" si="34"/>
        <v>13.6</v>
      </c>
      <c r="AI95" s="155"/>
      <c r="AJ95" s="155"/>
      <c r="AK95" s="155"/>
      <c r="AL95" s="155"/>
      <c r="AM95" s="155"/>
      <c r="AN95" s="155"/>
      <c r="AO95" s="155">
        <v>13.6</v>
      </c>
      <c r="AP95" s="155">
        <v>13.6</v>
      </c>
      <c r="AQ95" s="154">
        <f t="shared" si="18"/>
        <v>0</v>
      </c>
      <c r="AR95" s="154"/>
      <c r="AS95" s="154"/>
      <c r="AT95" s="154"/>
      <c r="AU95" s="154"/>
      <c r="AV95" s="153">
        <f t="shared" si="31"/>
        <v>0</v>
      </c>
      <c r="AW95" s="153"/>
      <c r="AX95" s="153"/>
      <c r="AY95" s="153"/>
      <c r="AZ95" s="153"/>
      <c r="BA95" s="154">
        <f>BB95+BC95+BD95+BE95</f>
        <v>0</v>
      </c>
      <c r="BB95" s="154"/>
      <c r="BC95" s="154"/>
      <c r="BD95" s="154"/>
      <c r="BE95" s="154"/>
      <c r="BF95" s="154">
        <f>BG95+BH95+BI95+BJ95</f>
        <v>0</v>
      </c>
      <c r="BG95" s="154"/>
      <c r="BH95" s="154"/>
      <c r="BI95" s="154"/>
      <c r="BJ95" s="154"/>
    </row>
    <row r="96" spans="1:62" ht="41.25" customHeight="1">
      <c r="A96" s="911"/>
      <c r="B96" s="893"/>
      <c r="C96" s="734"/>
      <c r="D96" s="58"/>
      <c r="E96" s="58"/>
      <c r="F96" s="58"/>
      <c r="G96" s="58"/>
      <c r="H96" s="58"/>
      <c r="I96" s="58">
        <v>30</v>
      </c>
      <c r="J96" s="58"/>
      <c r="K96" s="58"/>
      <c r="L96" s="58"/>
      <c r="M96" s="71"/>
      <c r="N96" s="71"/>
      <c r="O96" s="71"/>
      <c r="P96" s="71"/>
      <c r="Q96" s="58"/>
      <c r="R96" s="58"/>
      <c r="S96" s="58"/>
      <c r="T96" s="58"/>
      <c r="U96" s="58"/>
      <c r="V96" s="58"/>
      <c r="W96" s="58"/>
      <c r="X96" s="58"/>
      <c r="Y96" s="58"/>
      <c r="Z96" s="58"/>
      <c r="AA96" s="58"/>
      <c r="AB96" s="58"/>
      <c r="AC96" s="18"/>
      <c r="AD96" s="18" t="s">
        <v>485</v>
      </c>
      <c r="AE96" s="18" t="s">
        <v>371</v>
      </c>
      <c r="AF96" s="18" t="s">
        <v>246</v>
      </c>
      <c r="AG96" s="155"/>
      <c r="AH96" s="155">
        <f t="shared" si="34"/>
        <v>0</v>
      </c>
      <c r="AI96" s="155"/>
      <c r="AJ96" s="155"/>
      <c r="AK96" s="155"/>
      <c r="AL96" s="155"/>
      <c r="AM96" s="155"/>
      <c r="AN96" s="155"/>
      <c r="AO96" s="155"/>
      <c r="AP96" s="155"/>
      <c r="AQ96" s="154"/>
      <c r="AR96" s="154"/>
      <c r="AS96" s="154"/>
      <c r="AT96" s="154"/>
      <c r="AU96" s="154"/>
      <c r="AV96" s="153"/>
      <c r="AW96" s="153"/>
      <c r="AX96" s="153"/>
      <c r="AY96" s="153"/>
      <c r="AZ96" s="153"/>
      <c r="BA96" s="154"/>
      <c r="BB96" s="154"/>
      <c r="BC96" s="154"/>
      <c r="BD96" s="154"/>
      <c r="BE96" s="154"/>
      <c r="BF96" s="154"/>
      <c r="BG96" s="154"/>
      <c r="BH96" s="154"/>
      <c r="BI96" s="154"/>
      <c r="BJ96" s="154"/>
    </row>
    <row r="97" spans="1:62" ht="14.25" hidden="1" customHeight="1">
      <c r="A97" s="111" t="s">
        <v>416</v>
      </c>
      <c r="B97" s="14"/>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12"/>
      <c r="AD97" s="12"/>
      <c r="AE97" s="12"/>
      <c r="AF97" s="12"/>
      <c r="AG97" s="155">
        <f t="shared" si="17"/>
        <v>0</v>
      </c>
      <c r="AH97" s="155">
        <f t="shared" si="34"/>
        <v>0</v>
      </c>
      <c r="AI97" s="146"/>
      <c r="AJ97" s="146"/>
      <c r="AK97" s="146"/>
      <c r="AL97" s="146"/>
      <c r="AM97" s="146"/>
      <c r="AN97" s="146"/>
      <c r="AO97" s="146"/>
      <c r="AP97" s="155"/>
      <c r="AQ97" s="154">
        <f t="shared" si="18"/>
        <v>0</v>
      </c>
      <c r="AR97" s="148"/>
      <c r="AS97" s="148"/>
      <c r="AT97" s="148"/>
      <c r="AU97" s="148"/>
      <c r="AV97" s="153">
        <f t="shared" si="31"/>
        <v>0</v>
      </c>
      <c r="AW97" s="145"/>
      <c r="AX97" s="145"/>
      <c r="AY97" s="145"/>
      <c r="AZ97" s="145"/>
      <c r="BA97" s="154">
        <f>BB97+BC97+BD97+BE97</f>
        <v>0</v>
      </c>
      <c r="BB97" s="148"/>
      <c r="BC97" s="148"/>
      <c r="BD97" s="148"/>
      <c r="BE97" s="148"/>
      <c r="BF97" s="154">
        <f>BG97+BH97+BI97+BJ97</f>
        <v>0</v>
      </c>
      <c r="BG97" s="148"/>
      <c r="BH97" s="148"/>
      <c r="BI97" s="148"/>
      <c r="BJ97" s="148"/>
    </row>
    <row r="98" spans="1:62" ht="13.5" hidden="1" customHeight="1">
      <c r="A98" s="111" t="s">
        <v>475</v>
      </c>
      <c r="B98" s="14">
        <v>6700</v>
      </c>
      <c r="C98" s="91" t="s">
        <v>234</v>
      </c>
      <c r="D98" s="92" t="s">
        <v>234</v>
      </c>
      <c r="E98" s="92" t="s">
        <v>234</v>
      </c>
      <c r="F98" s="92" t="s">
        <v>234</v>
      </c>
      <c r="G98" s="92" t="s">
        <v>234</v>
      </c>
      <c r="H98" s="92" t="s">
        <v>234</v>
      </c>
      <c r="I98" s="92" t="s">
        <v>234</v>
      </c>
      <c r="J98" s="92" t="s">
        <v>234</v>
      </c>
      <c r="K98" s="92" t="s">
        <v>234</v>
      </c>
      <c r="L98" s="92" t="s">
        <v>234</v>
      </c>
      <c r="M98" s="92" t="s">
        <v>234</v>
      </c>
      <c r="N98" s="92" t="s">
        <v>234</v>
      </c>
      <c r="O98" s="92" t="s">
        <v>234</v>
      </c>
      <c r="P98" s="92" t="s">
        <v>234</v>
      </c>
      <c r="Q98" s="93" t="s">
        <v>234</v>
      </c>
      <c r="R98" s="93" t="s">
        <v>234</v>
      </c>
      <c r="S98" s="93" t="s">
        <v>234</v>
      </c>
      <c r="T98" s="93" t="s">
        <v>234</v>
      </c>
      <c r="U98" s="93" t="s">
        <v>234</v>
      </c>
      <c r="V98" s="93" t="s">
        <v>234</v>
      </c>
      <c r="W98" s="93" t="s">
        <v>234</v>
      </c>
      <c r="X98" s="92" t="s">
        <v>234</v>
      </c>
      <c r="Y98" s="92" t="s">
        <v>234</v>
      </c>
      <c r="Z98" s="92" t="s">
        <v>234</v>
      </c>
      <c r="AA98" s="92" t="s">
        <v>234</v>
      </c>
      <c r="AB98" s="92" t="s">
        <v>234</v>
      </c>
      <c r="AC98" s="8" t="s">
        <v>234</v>
      </c>
      <c r="AD98" s="8" t="s">
        <v>234</v>
      </c>
      <c r="AE98" s="8"/>
      <c r="AF98" s="8"/>
      <c r="AG98" s="155">
        <f t="shared" si="17"/>
        <v>0</v>
      </c>
      <c r="AH98" s="155">
        <f t="shared" si="34"/>
        <v>0</v>
      </c>
      <c r="AI98" s="146"/>
      <c r="AJ98" s="146"/>
      <c r="AK98" s="146"/>
      <c r="AL98" s="146"/>
      <c r="AM98" s="146"/>
      <c r="AN98" s="146"/>
      <c r="AO98" s="146"/>
      <c r="AP98" s="155"/>
      <c r="AQ98" s="154">
        <f t="shared" si="18"/>
        <v>0</v>
      </c>
      <c r="AR98" s="148"/>
      <c r="AS98" s="148"/>
      <c r="AT98" s="148"/>
      <c r="AU98" s="148"/>
      <c r="AV98" s="153">
        <f t="shared" si="31"/>
        <v>0</v>
      </c>
      <c r="AW98" s="145"/>
      <c r="AX98" s="145"/>
      <c r="AY98" s="145"/>
      <c r="AZ98" s="145"/>
      <c r="BA98" s="154">
        <f>BB98+BC98+BD98+BE98</f>
        <v>0</v>
      </c>
      <c r="BB98" s="148"/>
      <c r="BC98" s="148"/>
      <c r="BD98" s="148"/>
      <c r="BE98" s="148"/>
      <c r="BF98" s="154">
        <f>BG98+BH98+BI98+BJ98</f>
        <v>0</v>
      </c>
      <c r="BG98" s="148"/>
      <c r="BH98" s="148"/>
      <c r="BI98" s="148"/>
      <c r="BJ98" s="148"/>
    </row>
    <row r="99" spans="1:62" ht="18" hidden="1" customHeight="1">
      <c r="A99" s="112" t="s">
        <v>415</v>
      </c>
      <c r="B99" s="15"/>
      <c r="C99" s="77"/>
      <c r="D99" s="77"/>
      <c r="E99" s="77"/>
      <c r="F99" s="491"/>
      <c r="G99" s="77"/>
      <c r="H99" s="77"/>
      <c r="I99" s="77"/>
      <c r="J99" s="77"/>
      <c r="K99" s="77"/>
      <c r="L99" s="77"/>
      <c r="M99" s="77"/>
      <c r="N99" s="77"/>
      <c r="O99" s="77"/>
      <c r="P99" s="77"/>
      <c r="Q99" s="77"/>
      <c r="R99" s="77"/>
      <c r="S99" s="77"/>
      <c r="T99" s="77"/>
      <c r="U99" s="77"/>
      <c r="V99" s="77"/>
      <c r="W99" s="77"/>
      <c r="X99" s="77"/>
      <c r="Y99" s="77"/>
      <c r="Z99" s="77"/>
      <c r="AA99" s="77"/>
      <c r="AB99" s="77"/>
      <c r="AC99" s="16"/>
      <c r="AD99" s="16"/>
      <c r="AE99" s="16"/>
      <c r="AF99" s="16"/>
      <c r="AG99" s="155">
        <f t="shared" si="17"/>
        <v>0</v>
      </c>
      <c r="AH99" s="155">
        <f t="shared" si="34"/>
        <v>0</v>
      </c>
      <c r="AI99" s="152"/>
      <c r="AJ99" s="152"/>
      <c r="AK99" s="152"/>
      <c r="AL99" s="152"/>
      <c r="AM99" s="152"/>
      <c r="AN99" s="152"/>
      <c r="AO99" s="152"/>
      <c r="AP99" s="158"/>
      <c r="AQ99" s="154">
        <f t="shared" si="18"/>
        <v>0</v>
      </c>
      <c r="AR99" s="151"/>
      <c r="AS99" s="151"/>
      <c r="AT99" s="151"/>
      <c r="AU99" s="151"/>
      <c r="AV99" s="153">
        <f t="shared" si="31"/>
        <v>0</v>
      </c>
      <c r="AW99" s="658"/>
      <c r="AX99" s="658"/>
      <c r="AY99" s="658"/>
      <c r="AZ99" s="658"/>
      <c r="BA99" s="154">
        <f>BB99+BC99+BD99+BE99</f>
        <v>0</v>
      </c>
      <c r="BB99" s="151"/>
      <c r="BC99" s="151"/>
      <c r="BD99" s="151"/>
      <c r="BE99" s="151"/>
      <c r="BF99" s="154">
        <f>BG99+BH99+BI99+BJ99</f>
        <v>0</v>
      </c>
      <c r="BG99" s="151"/>
      <c r="BH99" s="151"/>
      <c r="BI99" s="151"/>
      <c r="BJ99" s="151"/>
    </row>
    <row r="100" spans="1:62" s="40" customFormat="1" ht="147" customHeight="1">
      <c r="A100" s="111" t="s">
        <v>327</v>
      </c>
      <c r="B100" s="37">
        <v>6800</v>
      </c>
      <c r="C100" s="75" t="s">
        <v>234</v>
      </c>
      <c r="D100" s="75" t="s">
        <v>234</v>
      </c>
      <c r="E100" s="75" t="s">
        <v>234</v>
      </c>
      <c r="F100" s="75" t="s">
        <v>234</v>
      </c>
      <c r="G100" s="75" t="s">
        <v>234</v>
      </c>
      <c r="H100" s="75" t="s">
        <v>234</v>
      </c>
      <c r="I100" s="75" t="s">
        <v>234</v>
      </c>
      <c r="J100" s="75" t="s">
        <v>234</v>
      </c>
      <c r="K100" s="75" t="s">
        <v>234</v>
      </c>
      <c r="L100" s="75" t="s">
        <v>234</v>
      </c>
      <c r="M100" s="75" t="s">
        <v>234</v>
      </c>
      <c r="N100" s="75" t="s">
        <v>234</v>
      </c>
      <c r="O100" s="75" t="s">
        <v>234</v>
      </c>
      <c r="P100" s="75" t="s">
        <v>234</v>
      </c>
      <c r="Q100" s="76" t="s">
        <v>234</v>
      </c>
      <c r="R100" s="76" t="s">
        <v>234</v>
      </c>
      <c r="S100" s="76" t="s">
        <v>234</v>
      </c>
      <c r="T100" s="76" t="s">
        <v>234</v>
      </c>
      <c r="U100" s="76" t="s">
        <v>234</v>
      </c>
      <c r="V100" s="76" t="s">
        <v>234</v>
      </c>
      <c r="W100" s="76" t="s">
        <v>234</v>
      </c>
      <c r="X100" s="75" t="s">
        <v>234</v>
      </c>
      <c r="Y100" s="75" t="s">
        <v>234</v>
      </c>
      <c r="Z100" s="75" t="s">
        <v>234</v>
      </c>
      <c r="AA100" s="75" t="s">
        <v>234</v>
      </c>
      <c r="AB100" s="75" t="s">
        <v>234</v>
      </c>
      <c r="AC100" s="38" t="s">
        <v>234</v>
      </c>
      <c r="AD100" s="38" t="s">
        <v>234</v>
      </c>
      <c r="AE100" s="38"/>
      <c r="AF100" s="38"/>
      <c r="AG100" s="161">
        <f>AI100+AK100+AM100+AO100</f>
        <v>1411.8</v>
      </c>
      <c r="AH100" s="161">
        <f>AJ100+AL100+AN100+AP100</f>
        <v>1373.9</v>
      </c>
      <c r="AI100" s="150">
        <f>AI102+AI110+AI112+AI116</f>
        <v>0</v>
      </c>
      <c r="AJ100" s="150"/>
      <c r="AK100" s="150">
        <f>AK102+AK110+AK112+AK116</f>
        <v>0</v>
      </c>
      <c r="AL100" s="150"/>
      <c r="AM100" s="150">
        <f>AM102+AM110+AM112+AM116</f>
        <v>0</v>
      </c>
      <c r="AN100" s="150"/>
      <c r="AO100" s="150">
        <f>AO102+AO114+AO116+AO115</f>
        <v>1411.8</v>
      </c>
      <c r="AP100" s="150">
        <f>AP102+AP114+AP116+AP115</f>
        <v>1373.9</v>
      </c>
      <c r="AQ100" s="160">
        <f t="shared" si="18"/>
        <v>1423</v>
      </c>
      <c r="AR100" s="149">
        <f>AR102+AR110+AR112+AR116</f>
        <v>0</v>
      </c>
      <c r="AS100" s="149">
        <f>AS102+AS110+AS112+AS116</f>
        <v>0</v>
      </c>
      <c r="AT100" s="149">
        <f>AT102+AT110+AT112+AT116</f>
        <v>0</v>
      </c>
      <c r="AU100" s="149">
        <f>AU102+AU114+AU116</f>
        <v>1423</v>
      </c>
      <c r="AV100" s="162">
        <f t="shared" si="31"/>
        <v>1398.6999999999998</v>
      </c>
      <c r="AW100" s="657">
        <f>AW102+AW110+AW112+AW116</f>
        <v>0</v>
      </c>
      <c r="AX100" s="657">
        <f>AX102+AX110+AX112+AX116</f>
        <v>0</v>
      </c>
      <c r="AY100" s="657">
        <f>AY102+AY110+AY112+AY116</f>
        <v>0</v>
      </c>
      <c r="AZ100" s="657">
        <f>AZ102+AZ114+AZ116</f>
        <v>1398.6999999999998</v>
      </c>
      <c r="BA100" s="160">
        <f>BB100+BC100+BD100+BE100</f>
        <v>1398.6999999999998</v>
      </c>
      <c r="BB100" s="149">
        <f>BB102+BB110+BB112+BB116</f>
        <v>0</v>
      </c>
      <c r="BC100" s="149">
        <f>BC102+BC110+BC112+BC116</f>
        <v>0</v>
      </c>
      <c r="BD100" s="149">
        <f>BD102+BD110+BD112+BD116</f>
        <v>0</v>
      </c>
      <c r="BE100" s="149">
        <f>BE102+BE114+BE116</f>
        <v>1398.6999999999998</v>
      </c>
      <c r="BF100" s="160">
        <f>BG100+BH100+BI100+BJ100</f>
        <v>1398.6999999999998</v>
      </c>
      <c r="BG100" s="149">
        <f>BG102+BG110+BG112+BG116</f>
        <v>0</v>
      </c>
      <c r="BH100" s="149">
        <f>BH102+BH110+BH112+BH116</f>
        <v>0</v>
      </c>
      <c r="BI100" s="149">
        <f>BI102+BI110+BI112+BI116</f>
        <v>0</v>
      </c>
      <c r="BJ100" s="149">
        <f>BJ102+BJ114+BJ116</f>
        <v>1398.6999999999998</v>
      </c>
    </row>
    <row r="101" spans="1:62" ht="14.25" hidden="1" customHeight="1">
      <c r="A101" s="118" t="s">
        <v>415</v>
      </c>
      <c r="B101" s="30"/>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16"/>
      <c r="AD101" s="16"/>
      <c r="AE101" s="16"/>
      <c r="AF101" s="16"/>
      <c r="AG101" s="155">
        <f t="shared" si="17"/>
        <v>0</v>
      </c>
      <c r="AH101" s="155">
        <f t="shared" si="34"/>
        <v>0</v>
      </c>
      <c r="AI101" s="152"/>
      <c r="AJ101" s="152"/>
      <c r="AK101" s="152"/>
      <c r="AL101" s="152"/>
      <c r="AM101" s="152"/>
      <c r="AN101" s="152"/>
      <c r="AO101" s="152"/>
      <c r="AP101" s="158"/>
      <c r="AQ101" s="154">
        <f t="shared" si="18"/>
        <v>0</v>
      </c>
      <c r="AR101" s="151"/>
      <c r="AS101" s="151"/>
      <c r="AT101" s="151"/>
      <c r="AU101" s="151"/>
      <c r="AV101" s="153">
        <f t="shared" si="31"/>
        <v>0</v>
      </c>
      <c r="AW101" s="658"/>
      <c r="AX101" s="658"/>
      <c r="AY101" s="658"/>
      <c r="AZ101" s="658"/>
      <c r="BA101" s="154">
        <f>BB101+BC101+BD101+BE101</f>
        <v>0</v>
      </c>
      <c r="BB101" s="151"/>
      <c r="BC101" s="151"/>
      <c r="BD101" s="151"/>
      <c r="BE101" s="151"/>
      <c r="BF101" s="154">
        <f>BG101+BH101+BI101+BJ101</f>
        <v>0</v>
      </c>
      <c r="BG101" s="151"/>
      <c r="BH101" s="151"/>
      <c r="BI101" s="151"/>
      <c r="BJ101" s="151"/>
    </row>
    <row r="102" spans="1:62" ht="18.75" customHeight="1">
      <c r="A102" s="120"/>
      <c r="B102" s="32"/>
      <c r="C102" s="864" t="s">
        <v>452</v>
      </c>
      <c r="D102" s="864" t="s">
        <v>346</v>
      </c>
      <c r="E102" s="864" t="s">
        <v>453</v>
      </c>
      <c r="F102" s="65"/>
      <c r="G102" s="65"/>
      <c r="H102" s="65"/>
      <c r="I102" s="65"/>
      <c r="J102" s="65"/>
      <c r="K102" s="65"/>
      <c r="L102" s="65"/>
      <c r="M102" s="88" t="s">
        <v>314</v>
      </c>
      <c r="N102" s="131" t="s">
        <v>284</v>
      </c>
      <c r="O102" s="131" t="s">
        <v>373</v>
      </c>
      <c r="P102" s="65">
        <v>38</v>
      </c>
      <c r="Q102" s="65"/>
      <c r="R102" s="65"/>
      <c r="S102" s="65"/>
      <c r="T102" s="65"/>
      <c r="U102" s="65"/>
      <c r="V102" s="65"/>
      <c r="W102" s="864" t="s">
        <v>357</v>
      </c>
      <c r="X102" s="864" t="s">
        <v>351</v>
      </c>
      <c r="Y102" s="864" t="s">
        <v>358</v>
      </c>
      <c r="Z102" s="921" t="s">
        <v>366</v>
      </c>
      <c r="AA102" s="921" t="s">
        <v>284</v>
      </c>
      <c r="AB102" s="921" t="s">
        <v>367</v>
      </c>
      <c r="AC102" s="12"/>
      <c r="AD102" s="12" t="s">
        <v>490</v>
      </c>
      <c r="AE102" s="12"/>
      <c r="AF102" s="12"/>
      <c r="AG102" s="148">
        <f>AG104+AG105+AG107+AG108+AG106</f>
        <v>949.9</v>
      </c>
      <c r="AH102" s="148">
        <f>AH104+AH105+AH107+AH108+AH106</f>
        <v>918.6</v>
      </c>
      <c r="AI102" s="148">
        <f>AI104+AI105+AI107+AI108+AI106</f>
        <v>0</v>
      </c>
      <c r="AJ102" s="148"/>
      <c r="AK102" s="148">
        <f>AK104+AK105+AK107+AK108+AK106</f>
        <v>0</v>
      </c>
      <c r="AL102" s="148"/>
      <c r="AM102" s="148">
        <f>AM104+AM105+AM107+AM108+AM106</f>
        <v>0</v>
      </c>
      <c r="AN102" s="148"/>
      <c r="AO102" s="148">
        <f>AO104+AO105+AO107+AO108+AO106</f>
        <v>949.9</v>
      </c>
      <c r="AP102" s="148">
        <f>AP104+AP105+AP107+AP108+AP106</f>
        <v>918.6</v>
      </c>
      <c r="AQ102" s="148">
        <f>AQ104+AQ105+AQ107+AQ108</f>
        <v>903.8</v>
      </c>
      <c r="AR102" s="148">
        <f>AR104+AR105+AR107+AR108</f>
        <v>0</v>
      </c>
      <c r="AS102" s="148">
        <f>AS104+AS105+AS107+AS108</f>
        <v>0</v>
      </c>
      <c r="AT102" s="148">
        <f>AT104+AT105+AT107+AT108</f>
        <v>0</v>
      </c>
      <c r="AU102" s="148">
        <f>AU104+AU105+AU107+AU108</f>
        <v>903.8</v>
      </c>
      <c r="AV102" s="145">
        <f t="shared" ref="AV102:BE102" si="35">AV104+AV105+AV107+AV108</f>
        <v>881.8</v>
      </c>
      <c r="AW102" s="145">
        <f t="shared" si="35"/>
        <v>0</v>
      </c>
      <c r="AX102" s="145">
        <f t="shared" si="35"/>
        <v>0</v>
      </c>
      <c r="AY102" s="145">
        <f t="shared" si="35"/>
        <v>0</v>
      </c>
      <c r="AZ102" s="145">
        <f t="shared" si="35"/>
        <v>881.8</v>
      </c>
      <c r="BA102" s="148">
        <f t="shared" si="35"/>
        <v>881.8</v>
      </c>
      <c r="BB102" s="148">
        <f t="shared" si="35"/>
        <v>0</v>
      </c>
      <c r="BC102" s="148">
        <f t="shared" si="35"/>
        <v>0</v>
      </c>
      <c r="BD102" s="148">
        <f t="shared" si="35"/>
        <v>0</v>
      </c>
      <c r="BE102" s="148">
        <f t="shared" si="35"/>
        <v>881.8</v>
      </c>
      <c r="BF102" s="148">
        <f>BF104+BF105+BF107+BF108</f>
        <v>881.8</v>
      </c>
      <c r="BG102" s="148">
        <f>BG104+BG105+BG107+BG108</f>
        <v>0</v>
      </c>
      <c r="BH102" s="148">
        <f>BH104+BH105+BH107+BH108</f>
        <v>0</v>
      </c>
      <c r="BI102" s="148">
        <f>BI104+BI105+BI107+BI108</f>
        <v>0</v>
      </c>
      <c r="BJ102" s="148">
        <f>BJ104+BJ105+BJ107+BJ108</f>
        <v>881.8</v>
      </c>
    </row>
    <row r="103" spans="1:62" ht="21.75" customHeight="1">
      <c r="A103" s="890" t="s">
        <v>318</v>
      </c>
      <c r="B103" s="891">
        <v>6802</v>
      </c>
      <c r="C103" s="865"/>
      <c r="D103" s="865"/>
      <c r="E103" s="865"/>
      <c r="F103" s="65"/>
      <c r="G103" s="65"/>
      <c r="H103" s="65"/>
      <c r="I103" s="65"/>
      <c r="J103" s="65"/>
      <c r="K103" s="65"/>
      <c r="L103" s="65"/>
      <c r="M103" s="507"/>
      <c r="N103" s="132"/>
      <c r="O103" s="132"/>
      <c r="P103" s="65"/>
      <c r="Q103" s="58"/>
      <c r="R103" s="58"/>
      <c r="S103" s="58"/>
      <c r="T103" s="58"/>
      <c r="U103" s="58"/>
      <c r="V103" s="58"/>
      <c r="W103" s="865"/>
      <c r="X103" s="865"/>
      <c r="Y103" s="865"/>
      <c r="Z103" s="922"/>
      <c r="AA103" s="922"/>
      <c r="AB103" s="922"/>
      <c r="AC103" s="12"/>
      <c r="AD103" s="12" t="s">
        <v>490</v>
      </c>
      <c r="AE103" s="12" t="s">
        <v>412</v>
      </c>
      <c r="AF103" s="12">
        <v>120</v>
      </c>
      <c r="AG103" s="154"/>
      <c r="AH103" s="155">
        <f t="shared" si="34"/>
        <v>0</v>
      </c>
      <c r="AI103" s="148"/>
      <c r="AJ103" s="148"/>
      <c r="AK103" s="148"/>
      <c r="AL103" s="148"/>
      <c r="AM103" s="148"/>
      <c r="AN103" s="148"/>
      <c r="AO103" s="148"/>
      <c r="AP103" s="154"/>
      <c r="AQ103" s="154"/>
      <c r="AR103" s="148"/>
      <c r="AS103" s="148"/>
      <c r="AT103" s="148"/>
      <c r="AU103" s="148"/>
      <c r="AV103" s="153"/>
      <c r="AW103" s="145"/>
      <c r="AX103" s="145"/>
      <c r="AY103" s="145"/>
      <c r="AZ103" s="145"/>
      <c r="BA103" s="154"/>
      <c r="BB103" s="148"/>
      <c r="BC103" s="148"/>
      <c r="BD103" s="148"/>
      <c r="BE103" s="148"/>
      <c r="BF103" s="154"/>
      <c r="BG103" s="148"/>
      <c r="BH103" s="148"/>
      <c r="BI103" s="148"/>
      <c r="BJ103" s="148"/>
    </row>
    <row r="104" spans="1:62" ht="26.25" customHeight="1">
      <c r="A104" s="889"/>
      <c r="B104" s="893"/>
      <c r="C104" s="865"/>
      <c r="D104" s="866"/>
      <c r="E104" s="866"/>
      <c r="F104" s="77"/>
      <c r="G104" s="77"/>
      <c r="H104" s="77"/>
      <c r="I104" s="77"/>
      <c r="J104" s="77"/>
      <c r="K104" s="77"/>
      <c r="L104" s="77"/>
      <c r="M104" s="507"/>
      <c r="N104" s="132"/>
      <c r="O104" s="132"/>
      <c r="P104" s="77"/>
      <c r="Q104" s="185"/>
      <c r="R104" s="185"/>
      <c r="S104" s="185"/>
      <c r="T104" s="185"/>
      <c r="U104" s="185"/>
      <c r="V104" s="185"/>
      <c r="W104" s="865"/>
      <c r="X104" s="866"/>
      <c r="Y104" s="866"/>
      <c r="Z104" s="922"/>
      <c r="AA104" s="922"/>
      <c r="AB104" s="922"/>
      <c r="AC104" s="12"/>
      <c r="AD104" s="12" t="s">
        <v>490</v>
      </c>
      <c r="AE104" s="12" t="s">
        <v>268</v>
      </c>
      <c r="AF104" s="12">
        <v>121</v>
      </c>
      <c r="AG104" s="155">
        <f t="shared" si="17"/>
        <v>653.70000000000005</v>
      </c>
      <c r="AH104" s="155">
        <f t="shared" si="34"/>
        <v>634.29999999999995</v>
      </c>
      <c r="AI104" s="146"/>
      <c r="AJ104" s="146"/>
      <c r="AK104" s="146"/>
      <c r="AL104" s="146"/>
      <c r="AM104" s="146"/>
      <c r="AN104" s="146"/>
      <c r="AO104" s="146">
        <v>653.70000000000005</v>
      </c>
      <c r="AP104" s="155">
        <v>634.29999999999995</v>
      </c>
      <c r="AQ104" s="154">
        <f t="shared" si="18"/>
        <v>677.3</v>
      </c>
      <c r="AR104" s="148"/>
      <c r="AS104" s="148"/>
      <c r="AT104" s="148"/>
      <c r="AU104" s="148">
        <v>677.3</v>
      </c>
      <c r="AV104" s="153">
        <f t="shared" ref="AV104:AV113" si="36">AW104+AX104+AY104+AZ104</f>
        <v>677.3</v>
      </c>
      <c r="AW104" s="145"/>
      <c r="AX104" s="145"/>
      <c r="AY104" s="145"/>
      <c r="AZ104" s="145">
        <v>677.3</v>
      </c>
      <c r="BA104" s="154">
        <f>BB104+BC104+BD104+BE104</f>
        <v>677.3</v>
      </c>
      <c r="BB104" s="148"/>
      <c r="BC104" s="148"/>
      <c r="BD104" s="148"/>
      <c r="BE104" s="148">
        <v>677.3</v>
      </c>
      <c r="BF104" s="154">
        <f>BG104+BH104+BI104+BJ104</f>
        <v>677.3</v>
      </c>
      <c r="BG104" s="148"/>
      <c r="BH104" s="148"/>
      <c r="BI104" s="148"/>
      <c r="BJ104" s="148">
        <v>677.3</v>
      </c>
    </row>
    <row r="105" spans="1:62" ht="15.75" customHeight="1">
      <c r="A105" s="890" t="s">
        <v>317</v>
      </c>
      <c r="B105" s="891">
        <v>6801</v>
      </c>
      <c r="C105" s="137"/>
      <c r="D105" s="137"/>
      <c r="E105" s="137"/>
      <c r="F105" s="65"/>
      <c r="G105" s="65"/>
      <c r="H105" s="65"/>
      <c r="I105" s="65"/>
      <c r="J105" s="65"/>
      <c r="K105" s="65"/>
      <c r="L105" s="65"/>
      <c r="M105" s="88"/>
      <c r="N105" s="131"/>
      <c r="O105" s="131"/>
      <c r="P105" s="65"/>
      <c r="Q105" s="65"/>
      <c r="R105" s="65"/>
      <c r="S105" s="65"/>
      <c r="T105" s="65"/>
      <c r="U105" s="65"/>
      <c r="V105" s="65"/>
      <c r="W105" s="137"/>
      <c r="X105" s="137"/>
      <c r="Y105" s="137"/>
      <c r="Z105" s="922"/>
      <c r="AA105" s="922"/>
      <c r="AB105" s="922"/>
      <c r="AC105" s="12"/>
      <c r="AD105" s="12" t="s">
        <v>490</v>
      </c>
      <c r="AE105" s="12" t="s">
        <v>268</v>
      </c>
      <c r="AF105" s="12">
        <v>129</v>
      </c>
      <c r="AG105" s="155">
        <f t="shared" si="17"/>
        <v>197.4</v>
      </c>
      <c r="AH105" s="155">
        <f t="shared" si="34"/>
        <v>187.6</v>
      </c>
      <c r="AI105" s="146"/>
      <c r="AJ105" s="146"/>
      <c r="AK105" s="146"/>
      <c r="AL105" s="146"/>
      <c r="AM105" s="146"/>
      <c r="AN105" s="146"/>
      <c r="AO105" s="146">
        <v>197.4</v>
      </c>
      <c r="AP105" s="155">
        <v>187.6</v>
      </c>
      <c r="AQ105" s="154">
        <f t="shared" si="18"/>
        <v>204.5</v>
      </c>
      <c r="AR105" s="148"/>
      <c r="AS105" s="148"/>
      <c r="AT105" s="148"/>
      <c r="AU105" s="148">
        <v>204.5</v>
      </c>
      <c r="AV105" s="153">
        <f t="shared" si="36"/>
        <v>204.5</v>
      </c>
      <c r="AW105" s="145"/>
      <c r="AX105" s="145"/>
      <c r="AY105" s="145"/>
      <c r="AZ105" s="145">
        <v>204.5</v>
      </c>
      <c r="BA105" s="154">
        <f>BB105+BC105+BD105+BE105</f>
        <v>204.5</v>
      </c>
      <c r="BB105" s="148"/>
      <c r="BC105" s="148"/>
      <c r="BD105" s="148"/>
      <c r="BE105" s="148">
        <v>204.5</v>
      </c>
      <c r="BF105" s="154">
        <f>BG105+BH105+BI105+BJ105</f>
        <v>204.5</v>
      </c>
      <c r="BG105" s="148"/>
      <c r="BH105" s="148"/>
      <c r="BI105" s="148"/>
      <c r="BJ105" s="148">
        <v>204.5</v>
      </c>
    </row>
    <row r="106" spans="1:62" ht="15.75" customHeight="1">
      <c r="A106" s="888"/>
      <c r="B106" s="892"/>
      <c r="C106" s="138"/>
      <c r="D106" s="138"/>
      <c r="E106" s="138"/>
      <c r="F106" s="65"/>
      <c r="G106" s="65"/>
      <c r="H106" s="65"/>
      <c r="I106" s="65"/>
      <c r="J106" s="65"/>
      <c r="K106" s="65"/>
      <c r="L106" s="65"/>
      <c r="M106" s="507"/>
      <c r="N106" s="132"/>
      <c r="O106" s="132"/>
      <c r="P106" s="65"/>
      <c r="Q106" s="58"/>
      <c r="R106" s="58"/>
      <c r="S106" s="58"/>
      <c r="T106" s="58"/>
      <c r="U106" s="58"/>
      <c r="V106" s="58"/>
      <c r="W106" s="138"/>
      <c r="X106" s="138"/>
      <c r="Y106" s="138"/>
      <c r="Z106" s="922"/>
      <c r="AA106" s="922"/>
      <c r="AB106" s="922"/>
      <c r="AC106" s="12"/>
      <c r="AD106" s="12" t="s">
        <v>490</v>
      </c>
      <c r="AE106" s="12" t="s">
        <v>412</v>
      </c>
      <c r="AF106" s="12">
        <v>120</v>
      </c>
      <c r="AG106" s="155">
        <f t="shared" si="17"/>
        <v>52.8</v>
      </c>
      <c r="AH106" s="155">
        <f t="shared" si="34"/>
        <v>52.8</v>
      </c>
      <c r="AI106" s="146"/>
      <c r="AJ106" s="146"/>
      <c r="AK106" s="146"/>
      <c r="AL106" s="146"/>
      <c r="AM106" s="146"/>
      <c r="AN106" s="146"/>
      <c r="AO106" s="146">
        <v>52.8</v>
      </c>
      <c r="AP106" s="155">
        <v>52.8</v>
      </c>
      <c r="AQ106" s="154"/>
      <c r="AR106" s="148"/>
      <c r="AS106" s="148"/>
      <c r="AT106" s="148"/>
      <c r="AU106" s="148"/>
      <c r="AV106" s="153"/>
      <c r="AW106" s="145"/>
      <c r="AX106" s="145"/>
      <c r="AY106" s="145"/>
      <c r="AZ106" s="145"/>
      <c r="BA106" s="154"/>
      <c r="BB106" s="148"/>
      <c r="BC106" s="148"/>
      <c r="BD106" s="148"/>
      <c r="BE106" s="148"/>
      <c r="BF106" s="154"/>
      <c r="BG106" s="148"/>
      <c r="BH106" s="148"/>
      <c r="BI106" s="148"/>
      <c r="BJ106" s="148"/>
    </row>
    <row r="107" spans="1:62" ht="16.5" customHeight="1">
      <c r="A107" s="888"/>
      <c r="B107" s="892"/>
      <c r="C107" s="138"/>
      <c r="D107" s="138"/>
      <c r="E107" s="138"/>
      <c r="F107" s="65"/>
      <c r="G107" s="65"/>
      <c r="H107" s="65"/>
      <c r="I107" s="65"/>
      <c r="J107" s="65"/>
      <c r="K107" s="65"/>
      <c r="L107" s="65"/>
      <c r="M107" s="507"/>
      <c r="N107" s="132"/>
      <c r="O107" s="132"/>
      <c r="P107" s="65"/>
      <c r="Q107" s="58"/>
      <c r="R107" s="58"/>
      <c r="S107" s="58"/>
      <c r="T107" s="58"/>
      <c r="U107" s="58"/>
      <c r="V107" s="58"/>
      <c r="W107" s="138"/>
      <c r="X107" s="138"/>
      <c r="Y107" s="138"/>
      <c r="Z107" s="922"/>
      <c r="AA107" s="922"/>
      <c r="AB107" s="922"/>
      <c r="AC107" s="12"/>
      <c r="AD107" s="12" t="s">
        <v>490</v>
      </c>
      <c r="AE107" s="12" t="s">
        <v>268</v>
      </c>
      <c r="AF107" s="12">
        <v>240</v>
      </c>
      <c r="AG107" s="155">
        <f t="shared" si="17"/>
        <v>44.2</v>
      </c>
      <c r="AH107" s="155">
        <f t="shared" si="34"/>
        <v>43.2</v>
      </c>
      <c r="AI107" s="146"/>
      <c r="AJ107" s="146"/>
      <c r="AK107" s="146"/>
      <c r="AL107" s="146"/>
      <c r="AM107" s="146"/>
      <c r="AN107" s="146"/>
      <c r="AO107" s="146">
        <v>44.2</v>
      </c>
      <c r="AP107" s="155">
        <v>43.2</v>
      </c>
      <c r="AQ107" s="154">
        <f t="shared" si="18"/>
        <v>20</v>
      </c>
      <c r="AR107" s="148"/>
      <c r="AS107" s="148"/>
      <c r="AT107" s="148"/>
      <c r="AU107" s="148">
        <v>20</v>
      </c>
      <c r="AV107" s="153">
        <f t="shared" si="36"/>
        <v>0</v>
      </c>
      <c r="AW107" s="145"/>
      <c r="AX107" s="145"/>
      <c r="AY107" s="145"/>
      <c r="AZ107" s="145">
        <v>0</v>
      </c>
      <c r="BA107" s="154">
        <f t="shared" ref="BA107:BA113" si="37">BB107+BC107+BD107+BE107</f>
        <v>0</v>
      </c>
      <c r="BB107" s="148"/>
      <c r="BC107" s="148"/>
      <c r="BD107" s="148"/>
      <c r="BE107" s="148">
        <v>0</v>
      </c>
      <c r="BF107" s="154">
        <f t="shared" ref="BF107:BF113" si="38">BG107+BH107+BI107+BJ107</f>
        <v>0</v>
      </c>
      <c r="BG107" s="148"/>
      <c r="BH107" s="148"/>
      <c r="BI107" s="148"/>
      <c r="BJ107" s="148">
        <v>0</v>
      </c>
    </row>
    <row r="108" spans="1:62">
      <c r="A108" s="888"/>
      <c r="B108" s="892"/>
      <c r="C108" s="138"/>
      <c r="D108" s="138"/>
      <c r="E108" s="138"/>
      <c r="F108" s="65"/>
      <c r="G108" s="65"/>
      <c r="H108" s="65"/>
      <c r="I108" s="65"/>
      <c r="J108" s="65"/>
      <c r="K108" s="65"/>
      <c r="L108" s="65"/>
      <c r="M108" s="507"/>
      <c r="N108" s="132"/>
      <c r="O108" s="132"/>
      <c r="P108" s="65"/>
      <c r="Q108" s="58"/>
      <c r="R108" s="58"/>
      <c r="S108" s="58"/>
      <c r="T108" s="58"/>
      <c r="U108" s="58"/>
      <c r="V108" s="58"/>
      <c r="W108" s="138"/>
      <c r="X108" s="138"/>
      <c r="Y108" s="138"/>
      <c r="Z108" s="922"/>
      <c r="AA108" s="922"/>
      <c r="AB108" s="922"/>
      <c r="AC108" s="12"/>
      <c r="AD108" s="12" t="s">
        <v>490</v>
      </c>
      <c r="AE108" s="12" t="s">
        <v>268</v>
      </c>
      <c r="AF108" s="12" t="s">
        <v>269</v>
      </c>
      <c r="AG108" s="155">
        <f t="shared" si="17"/>
        <v>1.8</v>
      </c>
      <c r="AH108" s="155">
        <f t="shared" si="34"/>
        <v>0.7</v>
      </c>
      <c r="AI108" s="146"/>
      <c r="AJ108" s="146"/>
      <c r="AK108" s="146"/>
      <c r="AL108" s="146"/>
      <c r="AM108" s="146"/>
      <c r="AN108" s="146"/>
      <c r="AO108" s="146">
        <v>1.8</v>
      </c>
      <c r="AP108" s="155">
        <v>0.7</v>
      </c>
      <c r="AQ108" s="154">
        <f t="shared" si="18"/>
        <v>2</v>
      </c>
      <c r="AR108" s="148"/>
      <c r="AS108" s="148"/>
      <c r="AT108" s="148"/>
      <c r="AU108" s="148">
        <v>2</v>
      </c>
      <c r="AV108" s="153">
        <f t="shared" si="36"/>
        <v>0</v>
      </c>
      <c r="AW108" s="145"/>
      <c r="AX108" s="145"/>
      <c r="AY108" s="145"/>
      <c r="AZ108" s="145">
        <v>0</v>
      </c>
      <c r="BA108" s="154">
        <f t="shared" si="37"/>
        <v>0</v>
      </c>
      <c r="BB108" s="148"/>
      <c r="BC108" s="148"/>
      <c r="BD108" s="148"/>
      <c r="BE108" s="148">
        <v>0</v>
      </c>
      <c r="BF108" s="154">
        <f t="shared" si="38"/>
        <v>0</v>
      </c>
      <c r="BG108" s="148"/>
      <c r="BH108" s="148"/>
      <c r="BI108" s="148"/>
      <c r="BJ108" s="148">
        <v>0</v>
      </c>
    </row>
    <row r="109" spans="1:62" ht="14.25" customHeight="1">
      <c r="A109" s="889"/>
      <c r="B109" s="893"/>
      <c r="C109" s="139"/>
      <c r="D109" s="139"/>
      <c r="E109" s="139"/>
      <c r="F109" s="65"/>
      <c r="G109" s="65"/>
      <c r="H109" s="65"/>
      <c r="I109" s="65"/>
      <c r="J109" s="65"/>
      <c r="K109" s="65"/>
      <c r="L109" s="65"/>
      <c r="M109" s="183"/>
      <c r="N109" s="66"/>
      <c r="O109" s="66"/>
      <c r="P109" s="65"/>
      <c r="Q109" s="58"/>
      <c r="R109" s="58"/>
      <c r="S109" s="58"/>
      <c r="T109" s="58"/>
      <c r="U109" s="58"/>
      <c r="V109" s="58"/>
      <c r="W109" s="139"/>
      <c r="X109" s="139"/>
      <c r="Y109" s="139"/>
      <c r="Z109" s="922"/>
      <c r="AA109" s="922"/>
      <c r="AB109" s="922"/>
      <c r="AC109" s="12"/>
      <c r="AD109" s="12"/>
      <c r="AE109" s="12"/>
      <c r="AF109" s="12"/>
      <c r="AG109" s="155">
        <f t="shared" si="17"/>
        <v>949.9</v>
      </c>
      <c r="AH109" s="155">
        <f t="shared" si="34"/>
        <v>0</v>
      </c>
      <c r="AI109" s="146"/>
      <c r="AJ109" s="146"/>
      <c r="AK109" s="146"/>
      <c r="AL109" s="146"/>
      <c r="AM109" s="146"/>
      <c r="AN109" s="146"/>
      <c r="AO109" s="146">
        <f>SUM(AO104:AO108)</f>
        <v>949.9</v>
      </c>
      <c r="AP109" s="155"/>
      <c r="AQ109" s="154">
        <f t="shared" si="18"/>
        <v>903.8</v>
      </c>
      <c r="AR109" s="148"/>
      <c r="AS109" s="148"/>
      <c r="AT109" s="148"/>
      <c r="AU109" s="148">
        <f>SUM(AU104:AU108)</f>
        <v>903.8</v>
      </c>
      <c r="AV109" s="153">
        <f t="shared" si="36"/>
        <v>881.8</v>
      </c>
      <c r="AW109" s="145"/>
      <c r="AX109" s="145"/>
      <c r="AY109" s="145"/>
      <c r="AZ109" s="145">
        <f>SUM(AZ104:AZ108)</f>
        <v>881.8</v>
      </c>
      <c r="BA109" s="154">
        <f t="shared" si="37"/>
        <v>881.8</v>
      </c>
      <c r="BB109" s="148"/>
      <c r="BC109" s="148"/>
      <c r="BD109" s="148"/>
      <c r="BE109" s="148">
        <f>SUM(BE104:BE108)</f>
        <v>881.8</v>
      </c>
      <c r="BF109" s="154">
        <f t="shared" si="38"/>
        <v>881.8</v>
      </c>
      <c r="BG109" s="148"/>
      <c r="BH109" s="148"/>
      <c r="BI109" s="148"/>
      <c r="BJ109" s="148">
        <f>SUM(BJ104:BJ108)</f>
        <v>881.8</v>
      </c>
    </row>
    <row r="110" spans="1:62" ht="54.75" customHeight="1">
      <c r="A110" s="890" t="s">
        <v>503</v>
      </c>
      <c r="B110" s="891">
        <v>6808</v>
      </c>
      <c r="C110" s="138"/>
      <c r="D110" s="138"/>
      <c r="E110" s="138"/>
      <c r="F110" s="58"/>
      <c r="G110" s="58"/>
      <c r="H110" s="58"/>
      <c r="I110" s="58"/>
      <c r="J110" s="58"/>
      <c r="K110" s="58"/>
      <c r="L110" s="58"/>
      <c r="M110" s="507"/>
      <c r="N110" s="132"/>
      <c r="O110" s="132"/>
      <c r="P110" s="58">
        <v>38</v>
      </c>
      <c r="Q110" s="58"/>
      <c r="R110" s="58"/>
      <c r="S110" s="58"/>
      <c r="T110" s="58"/>
      <c r="U110" s="58"/>
      <c r="V110" s="58"/>
      <c r="W110" s="138"/>
      <c r="X110" s="138"/>
      <c r="Y110" s="138"/>
      <c r="Z110" s="922"/>
      <c r="AA110" s="922"/>
      <c r="AB110" s="922"/>
      <c r="AC110" s="12"/>
      <c r="AD110" s="12" t="s">
        <v>491</v>
      </c>
      <c r="AE110" s="12" t="s">
        <v>271</v>
      </c>
      <c r="AF110" s="12">
        <v>120</v>
      </c>
      <c r="AG110" s="155">
        <f t="shared" si="17"/>
        <v>353</v>
      </c>
      <c r="AH110" s="155">
        <f t="shared" si="34"/>
        <v>348.3</v>
      </c>
      <c r="AI110" s="146"/>
      <c r="AJ110" s="146"/>
      <c r="AK110" s="146"/>
      <c r="AL110" s="146"/>
      <c r="AM110" s="146"/>
      <c r="AN110" s="146"/>
      <c r="AO110" s="146">
        <v>353</v>
      </c>
      <c r="AP110" s="155">
        <v>348.3</v>
      </c>
      <c r="AQ110" s="154">
        <f t="shared" si="18"/>
        <v>397</v>
      </c>
      <c r="AR110" s="148"/>
      <c r="AS110" s="148"/>
      <c r="AT110" s="148"/>
      <c r="AU110" s="148">
        <v>397</v>
      </c>
      <c r="AV110" s="153">
        <f t="shared" si="36"/>
        <v>397</v>
      </c>
      <c r="AW110" s="145"/>
      <c r="AX110" s="145"/>
      <c r="AY110" s="145"/>
      <c r="AZ110" s="145">
        <v>397</v>
      </c>
      <c r="BA110" s="154">
        <f t="shared" si="37"/>
        <v>397</v>
      </c>
      <c r="BB110" s="148"/>
      <c r="BC110" s="148"/>
      <c r="BD110" s="148"/>
      <c r="BE110" s="148">
        <v>397</v>
      </c>
      <c r="BF110" s="154">
        <f t="shared" si="38"/>
        <v>397</v>
      </c>
      <c r="BG110" s="148"/>
      <c r="BH110" s="148"/>
      <c r="BI110" s="148"/>
      <c r="BJ110" s="148">
        <v>397</v>
      </c>
    </row>
    <row r="111" spans="1:62">
      <c r="A111" s="888"/>
      <c r="B111" s="892"/>
      <c r="C111" s="138"/>
      <c r="D111" s="138"/>
      <c r="E111" s="138"/>
      <c r="F111" s="65"/>
      <c r="G111" s="65"/>
      <c r="H111" s="65"/>
      <c r="I111" s="65"/>
      <c r="J111" s="65"/>
      <c r="K111" s="65"/>
      <c r="L111" s="65"/>
      <c r="M111" s="507"/>
      <c r="N111" s="132"/>
      <c r="O111" s="132"/>
      <c r="P111" s="65"/>
      <c r="Q111" s="58"/>
      <c r="R111" s="58"/>
      <c r="S111" s="58"/>
      <c r="T111" s="58"/>
      <c r="U111" s="58"/>
      <c r="V111" s="58"/>
      <c r="W111" s="138"/>
      <c r="X111" s="138"/>
      <c r="Y111" s="138"/>
      <c r="Z111" s="922"/>
      <c r="AA111" s="922"/>
      <c r="AB111" s="922"/>
      <c r="AC111" s="12"/>
      <c r="AD111" s="12" t="s">
        <v>491</v>
      </c>
      <c r="AE111" s="12" t="s">
        <v>271</v>
      </c>
      <c r="AF111" s="12">
        <v>129</v>
      </c>
      <c r="AG111" s="155">
        <f t="shared" si="17"/>
        <v>106.6</v>
      </c>
      <c r="AH111" s="155">
        <f t="shared" si="34"/>
        <v>104.7</v>
      </c>
      <c r="AI111" s="146"/>
      <c r="AJ111" s="146"/>
      <c r="AK111" s="146"/>
      <c r="AL111" s="146"/>
      <c r="AM111" s="146"/>
      <c r="AN111" s="146"/>
      <c r="AO111" s="146">
        <v>106.6</v>
      </c>
      <c r="AP111" s="155">
        <v>104.7</v>
      </c>
      <c r="AQ111" s="154">
        <f t="shared" si="18"/>
        <v>119.9</v>
      </c>
      <c r="AR111" s="148"/>
      <c r="AS111" s="148"/>
      <c r="AT111" s="148"/>
      <c r="AU111" s="148">
        <v>119.9</v>
      </c>
      <c r="AV111" s="153">
        <f t="shared" si="36"/>
        <v>119.9</v>
      </c>
      <c r="AW111" s="145"/>
      <c r="AX111" s="145"/>
      <c r="AY111" s="145"/>
      <c r="AZ111" s="145">
        <v>119.9</v>
      </c>
      <c r="BA111" s="154">
        <f t="shared" si="37"/>
        <v>119.9</v>
      </c>
      <c r="BB111" s="148"/>
      <c r="BC111" s="148"/>
      <c r="BD111" s="148"/>
      <c r="BE111" s="148">
        <v>119.9</v>
      </c>
      <c r="BF111" s="154">
        <f t="shared" si="38"/>
        <v>119.9</v>
      </c>
      <c r="BG111" s="148"/>
      <c r="BH111" s="148"/>
      <c r="BI111" s="148"/>
      <c r="BJ111" s="148">
        <v>119.9</v>
      </c>
    </row>
    <row r="112" spans="1:62">
      <c r="A112" s="888"/>
      <c r="B112" s="892"/>
      <c r="C112" s="138"/>
      <c r="D112" s="138"/>
      <c r="E112" s="138"/>
      <c r="F112" s="65"/>
      <c r="G112" s="65"/>
      <c r="H112" s="65"/>
      <c r="I112" s="65"/>
      <c r="J112" s="65"/>
      <c r="K112" s="65"/>
      <c r="L112" s="65"/>
      <c r="M112" s="507"/>
      <c r="N112" s="132"/>
      <c r="O112" s="132"/>
      <c r="P112" s="65">
        <v>38</v>
      </c>
      <c r="Q112" s="58"/>
      <c r="R112" s="58"/>
      <c r="S112" s="58"/>
      <c r="T112" s="58"/>
      <c r="U112" s="58"/>
      <c r="V112" s="58"/>
      <c r="W112" s="138"/>
      <c r="X112" s="138"/>
      <c r="Y112" s="138"/>
      <c r="Z112" s="922"/>
      <c r="AA112" s="923"/>
      <c r="AB112" s="923"/>
      <c r="AC112" s="12"/>
      <c r="AD112" s="12" t="s">
        <v>491</v>
      </c>
      <c r="AE112" s="12" t="s">
        <v>270</v>
      </c>
      <c r="AF112" s="12" t="s">
        <v>246</v>
      </c>
      <c r="AG112" s="155">
        <f t="shared" si="17"/>
        <v>0</v>
      </c>
      <c r="AH112" s="155">
        <f t="shared" si="34"/>
        <v>0</v>
      </c>
      <c r="AI112" s="146"/>
      <c r="AJ112" s="146"/>
      <c r="AK112" s="146"/>
      <c r="AL112" s="146"/>
      <c r="AM112" s="146"/>
      <c r="AN112" s="146"/>
      <c r="AO112" s="146">
        <v>0</v>
      </c>
      <c r="AP112" s="155"/>
      <c r="AQ112" s="154">
        <f t="shared" si="18"/>
        <v>0</v>
      </c>
      <c r="AR112" s="148"/>
      <c r="AS112" s="148"/>
      <c r="AT112" s="148"/>
      <c r="AU112" s="148">
        <v>0</v>
      </c>
      <c r="AV112" s="153">
        <f t="shared" si="36"/>
        <v>0</v>
      </c>
      <c r="AW112" s="145"/>
      <c r="AX112" s="145"/>
      <c r="AY112" s="145"/>
      <c r="AZ112" s="145">
        <v>0</v>
      </c>
      <c r="BA112" s="154">
        <f t="shared" si="37"/>
        <v>0</v>
      </c>
      <c r="BB112" s="148"/>
      <c r="BC112" s="148"/>
      <c r="BD112" s="148"/>
      <c r="BE112" s="148">
        <v>0</v>
      </c>
      <c r="BF112" s="154">
        <f t="shared" si="38"/>
        <v>0</v>
      </c>
      <c r="BG112" s="148"/>
      <c r="BH112" s="148"/>
      <c r="BI112" s="148"/>
      <c r="BJ112" s="148">
        <v>0</v>
      </c>
    </row>
    <row r="113" spans="1:62" ht="20.25" customHeight="1">
      <c r="A113" s="888"/>
      <c r="B113" s="892"/>
      <c r="C113" s="138"/>
      <c r="D113" s="138"/>
      <c r="E113" s="138"/>
      <c r="F113" s="65"/>
      <c r="G113" s="65"/>
      <c r="H113" s="65"/>
      <c r="I113" s="65"/>
      <c r="J113" s="65"/>
      <c r="K113" s="65"/>
      <c r="L113" s="65"/>
      <c r="M113" s="507"/>
      <c r="N113" s="132"/>
      <c r="O113" s="132"/>
      <c r="P113" s="65"/>
      <c r="Q113" s="58"/>
      <c r="R113" s="58"/>
      <c r="S113" s="58"/>
      <c r="T113" s="58"/>
      <c r="U113" s="58"/>
      <c r="V113" s="58"/>
      <c r="W113" s="138"/>
      <c r="X113" s="138"/>
      <c r="Y113" s="138"/>
      <c r="Z113" s="922"/>
      <c r="AA113" s="177"/>
      <c r="AB113" s="177"/>
      <c r="AC113" s="12"/>
      <c r="AD113" s="12" t="s">
        <v>491</v>
      </c>
      <c r="AE113" s="12" t="s">
        <v>270</v>
      </c>
      <c r="AF113" s="12">
        <v>850</v>
      </c>
      <c r="AG113" s="155">
        <f t="shared" si="17"/>
        <v>2.2999999999999998</v>
      </c>
      <c r="AH113" s="155">
        <f t="shared" si="34"/>
        <v>2.2999999999999998</v>
      </c>
      <c r="AI113" s="146"/>
      <c r="AJ113" s="146"/>
      <c r="AK113" s="146"/>
      <c r="AL113" s="146"/>
      <c r="AM113" s="146"/>
      <c r="AN113" s="146"/>
      <c r="AO113" s="146">
        <v>2.2999999999999998</v>
      </c>
      <c r="AP113" s="155">
        <v>2.2999999999999998</v>
      </c>
      <c r="AQ113" s="154">
        <f t="shared" si="18"/>
        <v>2.2999999999999998</v>
      </c>
      <c r="AR113" s="148"/>
      <c r="AS113" s="148"/>
      <c r="AT113" s="148"/>
      <c r="AU113" s="148">
        <v>2.2999999999999998</v>
      </c>
      <c r="AV113" s="153">
        <f t="shared" si="36"/>
        <v>0</v>
      </c>
      <c r="AW113" s="145"/>
      <c r="AX113" s="145"/>
      <c r="AY113" s="145"/>
      <c r="AZ113" s="145">
        <v>0</v>
      </c>
      <c r="BA113" s="154">
        <f t="shared" si="37"/>
        <v>0</v>
      </c>
      <c r="BB113" s="148"/>
      <c r="BC113" s="148"/>
      <c r="BD113" s="148"/>
      <c r="BE113" s="148">
        <v>0</v>
      </c>
      <c r="BF113" s="154">
        <f t="shared" si="38"/>
        <v>0</v>
      </c>
      <c r="BG113" s="148"/>
      <c r="BH113" s="148"/>
      <c r="BI113" s="148"/>
      <c r="BJ113" s="148">
        <v>0</v>
      </c>
    </row>
    <row r="114" spans="1:62" ht="19.5" customHeight="1">
      <c r="A114" s="889"/>
      <c r="B114" s="893"/>
      <c r="C114" s="615"/>
      <c r="D114" s="139"/>
      <c r="E114" s="615"/>
      <c r="F114" s="65"/>
      <c r="G114" s="65"/>
      <c r="H114" s="65"/>
      <c r="I114" s="65"/>
      <c r="J114" s="65"/>
      <c r="K114" s="65"/>
      <c r="L114" s="65"/>
      <c r="M114" s="183"/>
      <c r="N114" s="66"/>
      <c r="O114" s="66"/>
      <c r="P114" s="65"/>
      <c r="Q114" s="58"/>
      <c r="R114" s="58"/>
      <c r="S114" s="58"/>
      <c r="T114" s="58"/>
      <c r="U114" s="58"/>
      <c r="V114" s="58"/>
      <c r="W114" s="615"/>
      <c r="X114" s="615"/>
      <c r="Y114" s="615"/>
      <c r="Z114" s="923"/>
      <c r="AA114" s="65"/>
      <c r="AB114" s="65"/>
      <c r="AC114" s="12"/>
      <c r="AD114" s="12"/>
      <c r="AE114" s="12"/>
      <c r="AF114" s="12"/>
      <c r="AG114" s="148">
        <f t="shared" ref="AG114:AU114" si="39">AG110+AG111+AG112+AG113</f>
        <v>461.90000000000003</v>
      </c>
      <c r="AH114" s="155">
        <f t="shared" si="34"/>
        <v>455.3</v>
      </c>
      <c r="AI114" s="148">
        <f t="shared" si="39"/>
        <v>0</v>
      </c>
      <c r="AJ114" s="148"/>
      <c r="AK114" s="148">
        <f t="shared" si="39"/>
        <v>0</v>
      </c>
      <c r="AL114" s="148"/>
      <c r="AM114" s="148">
        <f t="shared" si="39"/>
        <v>0</v>
      </c>
      <c r="AN114" s="148"/>
      <c r="AO114" s="148">
        <f t="shared" si="39"/>
        <v>461.90000000000003</v>
      </c>
      <c r="AP114" s="148">
        <f t="shared" si="39"/>
        <v>455.3</v>
      </c>
      <c r="AQ114" s="148">
        <f t="shared" si="39"/>
        <v>519.19999999999993</v>
      </c>
      <c r="AR114" s="148">
        <f t="shared" si="39"/>
        <v>0</v>
      </c>
      <c r="AS114" s="148">
        <f t="shared" si="39"/>
        <v>0</v>
      </c>
      <c r="AT114" s="148">
        <f t="shared" si="39"/>
        <v>0</v>
      </c>
      <c r="AU114" s="148">
        <f t="shared" si="39"/>
        <v>519.19999999999993</v>
      </c>
      <c r="AV114" s="145">
        <f t="shared" ref="AV114:BE114" si="40">AV110+AV111+AV112+AV113</f>
        <v>516.9</v>
      </c>
      <c r="AW114" s="145">
        <f t="shared" si="40"/>
        <v>0</v>
      </c>
      <c r="AX114" s="145">
        <f t="shared" si="40"/>
        <v>0</v>
      </c>
      <c r="AY114" s="145">
        <f t="shared" si="40"/>
        <v>0</v>
      </c>
      <c r="AZ114" s="145">
        <f t="shared" si="40"/>
        <v>516.9</v>
      </c>
      <c r="BA114" s="148">
        <f t="shared" si="40"/>
        <v>516.9</v>
      </c>
      <c r="BB114" s="148">
        <f t="shared" si="40"/>
        <v>0</v>
      </c>
      <c r="BC114" s="148">
        <f t="shared" si="40"/>
        <v>0</v>
      </c>
      <c r="BD114" s="148">
        <f t="shared" si="40"/>
        <v>0</v>
      </c>
      <c r="BE114" s="148">
        <f t="shared" si="40"/>
        <v>516.9</v>
      </c>
      <c r="BF114" s="148">
        <f>BF110+BF111+BF112+BF113</f>
        <v>516.9</v>
      </c>
      <c r="BG114" s="148">
        <f>BG110+BG111+BG112+BG113</f>
        <v>0</v>
      </c>
      <c r="BH114" s="148">
        <f>BH110+BH111+BH112+BH113</f>
        <v>0</v>
      </c>
      <c r="BI114" s="148">
        <f>BI110+BI111+BI112+BI113</f>
        <v>0</v>
      </c>
      <c r="BJ114" s="148">
        <f>BJ110+BJ111+BJ112+BJ113</f>
        <v>516.9</v>
      </c>
    </row>
    <row r="115" spans="1:62" ht="0.75" customHeight="1">
      <c r="A115" s="890" t="s">
        <v>461</v>
      </c>
      <c r="B115" s="901">
        <v>6812</v>
      </c>
      <c r="C115" s="611"/>
      <c r="D115" s="586"/>
      <c r="E115" s="611"/>
      <c r="F115" s="65"/>
      <c r="G115" s="65"/>
      <c r="H115" s="65"/>
      <c r="I115" s="65"/>
      <c r="J115" s="65"/>
      <c r="K115" s="65"/>
      <c r="L115" s="65"/>
      <c r="M115" s="612"/>
      <c r="N115" s="170"/>
      <c r="O115" s="170"/>
      <c r="P115" s="65"/>
      <c r="Q115" s="58"/>
      <c r="R115" s="58"/>
      <c r="S115" s="58"/>
      <c r="T115" s="58"/>
      <c r="U115" s="58"/>
      <c r="V115" s="58"/>
      <c r="W115" s="611"/>
      <c r="X115" s="611"/>
      <c r="Y115" s="611"/>
      <c r="Z115" s="582"/>
      <c r="AA115" s="65"/>
      <c r="AB115" s="65"/>
      <c r="AC115" s="12"/>
      <c r="AD115" s="18" t="s">
        <v>442</v>
      </c>
      <c r="AE115" s="18" t="s">
        <v>275</v>
      </c>
      <c r="AF115" s="18" t="s">
        <v>246</v>
      </c>
      <c r="AG115" s="154">
        <f>AI115+AK115+AM115+AO115</f>
        <v>0</v>
      </c>
      <c r="AH115" s="155">
        <f t="shared" si="34"/>
        <v>0</v>
      </c>
      <c r="AI115" s="154"/>
      <c r="AJ115" s="154"/>
      <c r="AK115" s="154"/>
      <c r="AL115" s="154"/>
      <c r="AM115" s="154"/>
      <c r="AN115" s="154"/>
      <c r="AO115" s="154">
        <v>0</v>
      </c>
      <c r="AP115" s="154"/>
      <c r="AQ115" s="154"/>
      <c r="AR115" s="154"/>
      <c r="AS115" s="154"/>
      <c r="AT115" s="154"/>
      <c r="AU115" s="154"/>
      <c r="AV115" s="153"/>
      <c r="AW115" s="153"/>
      <c r="AX115" s="153"/>
      <c r="AY115" s="153"/>
      <c r="AZ115" s="153"/>
      <c r="BA115" s="154"/>
      <c r="BB115" s="154"/>
      <c r="BC115" s="154"/>
      <c r="BD115" s="154"/>
      <c r="BE115" s="154"/>
      <c r="BF115" s="154"/>
      <c r="BG115" s="154"/>
      <c r="BH115" s="154"/>
      <c r="BI115" s="154"/>
      <c r="BJ115" s="154"/>
    </row>
    <row r="116" spans="1:62" hidden="1">
      <c r="A116" s="889"/>
      <c r="B116" s="903"/>
      <c r="C116" s="57"/>
      <c r="D116" s="61"/>
      <c r="E116" s="57"/>
      <c r="F116" s="65"/>
      <c r="G116" s="65"/>
      <c r="H116" s="65"/>
      <c r="I116" s="65"/>
      <c r="J116" s="65"/>
      <c r="K116" s="65"/>
      <c r="L116" s="65"/>
      <c r="M116" s="73"/>
      <c r="N116" s="59"/>
      <c r="O116" s="66"/>
      <c r="P116" s="65"/>
      <c r="Q116" s="58"/>
      <c r="R116" s="58"/>
      <c r="S116" s="58"/>
      <c r="T116" s="58"/>
      <c r="U116" s="58"/>
      <c r="V116" s="58"/>
      <c r="W116" s="57"/>
      <c r="X116" s="57"/>
      <c r="Y116" s="57"/>
      <c r="Z116" s="72"/>
      <c r="AA116" s="72"/>
      <c r="AB116" s="72"/>
      <c r="AC116" s="12"/>
      <c r="AD116" s="18" t="s">
        <v>442</v>
      </c>
      <c r="AE116" s="18" t="s">
        <v>306</v>
      </c>
      <c r="AF116" s="18" t="s">
        <v>246</v>
      </c>
      <c r="AG116" s="155">
        <f>AI116+AK116+AM116+AO116</f>
        <v>0</v>
      </c>
      <c r="AH116" s="155">
        <f t="shared" si="34"/>
        <v>0</v>
      </c>
      <c r="AI116" s="155"/>
      <c r="AJ116" s="155"/>
      <c r="AK116" s="155"/>
      <c r="AL116" s="155"/>
      <c r="AM116" s="155"/>
      <c r="AN116" s="155"/>
      <c r="AO116" s="155"/>
      <c r="AP116" s="155"/>
      <c r="AQ116" s="154">
        <f>AR116+AS116+AT116+AU116</f>
        <v>0</v>
      </c>
      <c r="AR116" s="154"/>
      <c r="AS116" s="154"/>
      <c r="AT116" s="154"/>
      <c r="AU116" s="154"/>
      <c r="AV116" s="153">
        <f>AW116+AX116+AY116+AZ116</f>
        <v>0</v>
      </c>
      <c r="AW116" s="153"/>
      <c r="AX116" s="153"/>
      <c r="AY116" s="153"/>
      <c r="AZ116" s="153"/>
      <c r="BA116" s="154">
        <f>BB116+BC116+BD116+BE116</f>
        <v>0</v>
      </c>
      <c r="BB116" s="154"/>
      <c r="BC116" s="154"/>
      <c r="BD116" s="154"/>
      <c r="BE116" s="154"/>
      <c r="BF116" s="154">
        <f>BG116+BH116+BI116+BJ116</f>
        <v>0</v>
      </c>
      <c r="BG116" s="154"/>
      <c r="BH116" s="154"/>
      <c r="BI116" s="154"/>
      <c r="BJ116" s="154"/>
    </row>
    <row r="117" spans="1:62" ht="90" hidden="1">
      <c r="A117" s="169" t="s">
        <v>473</v>
      </c>
      <c r="B117" s="10">
        <v>6900</v>
      </c>
      <c r="C117" s="94" t="s">
        <v>234</v>
      </c>
      <c r="D117" s="92" t="s">
        <v>234</v>
      </c>
      <c r="E117" s="92" t="s">
        <v>234</v>
      </c>
      <c r="F117" s="92" t="s">
        <v>234</v>
      </c>
      <c r="G117" s="92" t="s">
        <v>234</v>
      </c>
      <c r="H117" s="92" t="s">
        <v>234</v>
      </c>
      <c r="I117" s="92" t="s">
        <v>234</v>
      </c>
      <c r="J117" s="92" t="s">
        <v>234</v>
      </c>
      <c r="K117" s="92" t="s">
        <v>234</v>
      </c>
      <c r="L117" s="92" t="s">
        <v>234</v>
      </c>
      <c r="M117" s="92" t="s">
        <v>234</v>
      </c>
      <c r="N117" s="92" t="s">
        <v>234</v>
      </c>
      <c r="O117" s="92" t="s">
        <v>234</v>
      </c>
      <c r="P117" s="92" t="s">
        <v>234</v>
      </c>
      <c r="Q117" s="93" t="s">
        <v>234</v>
      </c>
      <c r="R117" s="93" t="s">
        <v>234</v>
      </c>
      <c r="S117" s="93" t="s">
        <v>234</v>
      </c>
      <c r="T117" s="93" t="s">
        <v>234</v>
      </c>
      <c r="U117" s="93" t="s">
        <v>234</v>
      </c>
      <c r="V117" s="93" t="s">
        <v>234</v>
      </c>
      <c r="W117" s="93" t="s">
        <v>234</v>
      </c>
      <c r="X117" s="92" t="s">
        <v>234</v>
      </c>
      <c r="Y117" s="92" t="s">
        <v>234</v>
      </c>
      <c r="Z117" s="92" t="s">
        <v>234</v>
      </c>
      <c r="AA117" s="92" t="s">
        <v>234</v>
      </c>
      <c r="AB117" s="92" t="s">
        <v>234</v>
      </c>
      <c r="AC117" s="8" t="s">
        <v>234</v>
      </c>
      <c r="AD117" s="8" t="s">
        <v>234</v>
      </c>
      <c r="AE117" s="8"/>
      <c r="AF117" s="8"/>
      <c r="AG117" s="155">
        <f t="shared" si="17"/>
        <v>0</v>
      </c>
      <c r="AH117" s="155">
        <f t="shared" si="34"/>
        <v>0</v>
      </c>
      <c r="AI117" s="146"/>
      <c r="AJ117" s="146"/>
      <c r="AK117" s="146"/>
      <c r="AL117" s="146"/>
      <c r="AM117" s="146"/>
      <c r="AN117" s="146"/>
      <c r="AO117" s="146"/>
      <c r="AP117" s="155"/>
      <c r="AQ117" s="154">
        <f t="shared" si="18"/>
        <v>0</v>
      </c>
      <c r="AR117" s="148"/>
      <c r="AS117" s="148"/>
      <c r="AT117" s="148"/>
      <c r="AU117" s="148"/>
      <c r="AV117" s="153">
        <f t="shared" ref="AV117:AV147" si="41">AW117+AX117+AY117+AZ117</f>
        <v>0</v>
      </c>
      <c r="AW117" s="145"/>
      <c r="AX117" s="145"/>
      <c r="AY117" s="145"/>
      <c r="AZ117" s="145"/>
      <c r="BA117" s="154">
        <f t="shared" ref="BA117:BA147" si="42">BB117+BC117+BD117+BE117</f>
        <v>0</v>
      </c>
      <c r="BB117" s="148"/>
      <c r="BC117" s="148"/>
      <c r="BD117" s="148"/>
      <c r="BE117" s="148"/>
      <c r="BF117" s="154">
        <f t="shared" ref="BF117:BF147" si="43">BG117+BH117+BI117+BJ117</f>
        <v>0</v>
      </c>
      <c r="BG117" s="148"/>
      <c r="BH117" s="148"/>
      <c r="BI117" s="148"/>
      <c r="BJ117" s="148"/>
    </row>
    <row r="118" spans="1:62" ht="45" hidden="1">
      <c r="A118" s="169" t="s">
        <v>474</v>
      </c>
      <c r="B118" s="14">
        <v>6901</v>
      </c>
      <c r="C118" s="94" t="s">
        <v>234</v>
      </c>
      <c r="D118" s="92" t="s">
        <v>234</v>
      </c>
      <c r="E118" s="92" t="s">
        <v>234</v>
      </c>
      <c r="F118" s="92" t="s">
        <v>234</v>
      </c>
      <c r="G118" s="92" t="s">
        <v>234</v>
      </c>
      <c r="H118" s="92" t="s">
        <v>234</v>
      </c>
      <c r="I118" s="92" t="s">
        <v>234</v>
      </c>
      <c r="J118" s="92" t="s">
        <v>234</v>
      </c>
      <c r="K118" s="92" t="s">
        <v>234</v>
      </c>
      <c r="L118" s="92" t="s">
        <v>234</v>
      </c>
      <c r="M118" s="92" t="s">
        <v>234</v>
      </c>
      <c r="N118" s="92" t="s">
        <v>234</v>
      </c>
      <c r="O118" s="92" t="s">
        <v>234</v>
      </c>
      <c r="P118" s="92" t="s">
        <v>234</v>
      </c>
      <c r="Q118" s="93" t="s">
        <v>234</v>
      </c>
      <c r="R118" s="93" t="s">
        <v>234</v>
      </c>
      <c r="S118" s="93" t="s">
        <v>234</v>
      </c>
      <c r="T118" s="93" t="s">
        <v>234</v>
      </c>
      <c r="U118" s="93" t="s">
        <v>234</v>
      </c>
      <c r="V118" s="93" t="s">
        <v>234</v>
      </c>
      <c r="W118" s="93" t="s">
        <v>234</v>
      </c>
      <c r="X118" s="92" t="s">
        <v>234</v>
      </c>
      <c r="Y118" s="92" t="s">
        <v>234</v>
      </c>
      <c r="Z118" s="92" t="s">
        <v>234</v>
      </c>
      <c r="AA118" s="92" t="s">
        <v>234</v>
      </c>
      <c r="AB118" s="92" t="s">
        <v>234</v>
      </c>
      <c r="AC118" s="8" t="s">
        <v>234</v>
      </c>
      <c r="AD118" s="8" t="s">
        <v>234</v>
      </c>
      <c r="AE118" s="8"/>
      <c r="AF118" s="8"/>
      <c r="AG118" s="155">
        <f t="shared" ref="AG118:AG155" si="44">AI118+AK118+AM118+AO118</f>
        <v>0</v>
      </c>
      <c r="AH118" s="155">
        <f t="shared" si="34"/>
        <v>0</v>
      </c>
      <c r="AI118" s="146"/>
      <c r="AJ118" s="146"/>
      <c r="AK118" s="146"/>
      <c r="AL118" s="146"/>
      <c r="AM118" s="146"/>
      <c r="AN118" s="146"/>
      <c r="AO118" s="146"/>
      <c r="AP118" s="155"/>
      <c r="AQ118" s="154">
        <f t="shared" ref="AQ118:AQ155" si="45">AR118+AS118+AT118+AU118</f>
        <v>0</v>
      </c>
      <c r="AR118" s="148"/>
      <c r="AS118" s="148"/>
      <c r="AT118" s="148"/>
      <c r="AU118" s="148"/>
      <c r="AV118" s="153">
        <f t="shared" si="41"/>
        <v>0</v>
      </c>
      <c r="AW118" s="145"/>
      <c r="AX118" s="145"/>
      <c r="AY118" s="145"/>
      <c r="AZ118" s="145"/>
      <c r="BA118" s="154">
        <f t="shared" si="42"/>
        <v>0</v>
      </c>
      <c r="BB118" s="148"/>
      <c r="BC118" s="148"/>
      <c r="BD118" s="148"/>
      <c r="BE118" s="148"/>
      <c r="BF118" s="154">
        <f t="shared" si="43"/>
        <v>0</v>
      </c>
      <c r="BG118" s="148"/>
      <c r="BH118" s="148"/>
      <c r="BI118" s="148"/>
      <c r="BJ118" s="148"/>
    </row>
    <row r="119" spans="1:62" hidden="1">
      <c r="A119" s="497" t="s">
        <v>415</v>
      </c>
      <c r="B119" s="15"/>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16"/>
      <c r="AD119" s="16"/>
      <c r="AE119" s="16"/>
      <c r="AF119" s="16"/>
      <c r="AG119" s="155">
        <f t="shared" si="44"/>
        <v>0</v>
      </c>
      <c r="AH119" s="155">
        <f t="shared" si="34"/>
        <v>0</v>
      </c>
      <c r="AI119" s="152"/>
      <c r="AJ119" s="152"/>
      <c r="AK119" s="152"/>
      <c r="AL119" s="152"/>
      <c r="AM119" s="152"/>
      <c r="AN119" s="152"/>
      <c r="AO119" s="152"/>
      <c r="AP119" s="158"/>
      <c r="AQ119" s="154">
        <f t="shared" si="45"/>
        <v>0</v>
      </c>
      <c r="AR119" s="151"/>
      <c r="AS119" s="151"/>
      <c r="AT119" s="151"/>
      <c r="AU119" s="151"/>
      <c r="AV119" s="153">
        <f t="shared" si="41"/>
        <v>0</v>
      </c>
      <c r="AW119" s="658"/>
      <c r="AX119" s="658"/>
      <c r="AY119" s="658"/>
      <c r="AZ119" s="658"/>
      <c r="BA119" s="154">
        <f t="shared" si="42"/>
        <v>0</v>
      </c>
      <c r="BB119" s="151"/>
      <c r="BC119" s="151"/>
      <c r="BD119" s="151"/>
      <c r="BE119" s="151"/>
      <c r="BF119" s="154">
        <f t="shared" si="43"/>
        <v>0</v>
      </c>
      <c r="BG119" s="151"/>
      <c r="BH119" s="151"/>
      <c r="BI119" s="151"/>
      <c r="BJ119" s="151"/>
    </row>
    <row r="120" spans="1:62" hidden="1">
      <c r="A120" s="498" t="s">
        <v>416</v>
      </c>
      <c r="B120" s="17"/>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18"/>
      <c r="AD120" s="18"/>
      <c r="AE120" s="18"/>
      <c r="AF120" s="18"/>
      <c r="AG120" s="155">
        <f t="shared" si="44"/>
        <v>0</v>
      </c>
      <c r="AH120" s="155">
        <f t="shared" si="34"/>
        <v>0</v>
      </c>
      <c r="AI120" s="155"/>
      <c r="AJ120" s="155"/>
      <c r="AK120" s="155"/>
      <c r="AL120" s="155"/>
      <c r="AM120" s="155"/>
      <c r="AN120" s="155"/>
      <c r="AO120" s="155"/>
      <c r="AP120" s="155"/>
      <c r="AQ120" s="154">
        <f t="shared" si="45"/>
        <v>0</v>
      </c>
      <c r="AR120" s="154"/>
      <c r="AS120" s="154"/>
      <c r="AT120" s="154"/>
      <c r="AU120" s="154"/>
      <c r="AV120" s="153">
        <f t="shared" si="41"/>
        <v>0</v>
      </c>
      <c r="AW120" s="153"/>
      <c r="AX120" s="153"/>
      <c r="AY120" s="153"/>
      <c r="AZ120" s="153"/>
      <c r="BA120" s="154">
        <f t="shared" si="42"/>
        <v>0</v>
      </c>
      <c r="BB120" s="154"/>
      <c r="BC120" s="154"/>
      <c r="BD120" s="154"/>
      <c r="BE120" s="154"/>
      <c r="BF120" s="154">
        <f t="shared" si="43"/>
        <v>0</v>
      </c>
      <c r="BG120" s="154"/>
      <c r="BH120" s="154"/>
      <c r="BI120" s="154"/>
      <c r="BJ120" s="154"/>
    </row>
    <row r="121" spans="1:62" ht="12.75" hidden="1" customHeight="1">
      <c r="A121" s="499" t="s">
        <v>444</v>
      </c>
      <c r="B121" s="14">
        <v>6908</v>
      </c>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12"/>
      <c r="AD121" s="12" t="s">
        <v>285</v>
      </c>
      <c r="AE121" s="12"/>
      <c r="AF121" s="12"/>
      <c r="AG121" s="155">
        <f t="shared" si="44"/>
        <v>0</v>
      </c>
      <c r="AH121" s="155">
        <f t="shared" si="34"/>
        <v>0</v>
      </c>
      <c r="AI121" s="146"/>
      <c r="AJ121" s="146"/>
      <c r="AK121" s="146"/>
      <c r="AL121" s="146"/>
      <c r="AM121" s="146"/>
      <c r="AN121" s="146"/>
      <c r="AO121" s="146"/>
      <c r="AP121" s="155"/>
      <c r="AQ121" s="154">
        <f t="shared" si="45"/>
        <v>0</v>
      </c>
      <c r="AR121" s="148"/>
      <c r="AS121" s="148"/>
      <c r="AT121" s="148"/>
      <c r="AU121" s="148"/>
      <c r="AV121" s="153">
        <f t="shared" si="41"/>
        <v>0</v>
      </c>
      <c r="AW121" s="145"/>
      <c r="AX121" s="145"/>
      <c r="AY121" s="145"/>
      <c r="AZ121" s="145"/>
      <c r="BA121" s="154">
        <f t="shared" si="42"/>
        <v>0</v>
      </c>
      <c r="BB121" s="148"/>
      <c r="BC121" s="148"/>
      <c r="BD121" s="148"/>
      <c r="BE121" s="148"/>
      <c r="BF121" s="154">
        <f t="shared" si="43"/>
        <v>0</v>
      </c>
      <c r="BG121" s="148"/>
      <c r="BH121" s="148"/>
      <c r="BI121" s="148"/>
      <c r="BJ121" s="148"/>
    </row>
    <row r="122" spans="1:62" ht="13.5" hidden="1" customHeight="1">
      <c r="A122" s="169" t="s">
        <v>197</v>
      </c>
      <c r="B122" s="14">
        <v>7000</v>
      </c>
      <c r="C122" s="94" t="s">
        <v>234</v>
      </c>
      <c r="D122" s="92" t="s">
        <v>234</v>
      </c>
      <c r="E122" s="92" t="s">
        <v>234</v>
      </c>
      <c r="F122" s="92" t="s">
        <v>234</v>
      </c>
      <c r="G122" s="92" t="s">
        <v>234</v>
      </c>
      <c r="H122" s="92" t="s">
        <v>234</v>
      </c>
      <c r="I122" s="92" t="s">
        <v>234</v>
      </c>
      <c r="J122" s="92" t="s">
        <v>234</v>
      </c>
      <c r="K122" s="92" t="s">
        <v>234</v>
      </c>
      <c r="L122" s="92" t="s">
        <v>234</v>
      </c>
      <c r="M122" s="92" t="s">
        <v>234</v>
      </c>
      <c r="N122" s="92" t="s">
        <v>234</v>
      </c>
      <c r="O122" s="92" t="s">
        <v>234</v>
      </c>
      <c r="P122" s="92" t="s">
        <v>234</v>
      </c>
      <c r="Q122" s="93" t="s">
        <v>234</v>
      </c>
      <c r="R122" s="93" t="s">
        <v>234</v>
      </c>
      <c r="S122" s="93" t="s">
        <v>234</v>
      </c>
      <c r="T122" s="93" t="s">
        <v>234</v>
      </c>
      <c r="U122" s="93" t="s">
        <v>234</v>
      </c>
      <c r="V122" s="93" t="s">
        <v>234</v>
      </c>
      <c r="W122" s="93" t="s">
        <v>234</v>
      </c>
      <c r="X122" s="92" t="s">
        <v>234</v>
      </c>
      <c r="Y122" s="92" t="s">
        <v>234</v>
      </c>
      <c r="Z122" s="92" t="s">
        <v>234</v>
      </c>
      <c r="AA122" s="92" t="s">
        <v>234</v>
      </c>
      <c r="AB122" s="92" t="s">
        <v>234</v>
      </c>
      <c r="AC122" s="8" t="s">
        <v>234</v>
      </c>
      <c r="AD122" s="8" t="s">
        <v>234</v>
      </c>
      <c r="AE122" s="8"/>
      <c r="AF122" s="8"/>
      <c r="AG122" s="155">
        <f t="shared" si="44"/>
        <v>0</v>
      </c>
      <c r="AH122" s="155">
        <f t="shared" si="34"/>
        <v>0</v>
      </c>
      <c r="AI122" s="146"/>
      <c r="AJ122" s="146"/>
      <c r="AK122" s="146"/>
      <c r="AL122" s="146"/>
      <c r="AM122" s="146"/>
      <c r="AN122" s="146"/>
      <c r="AO122" s="146"/>
      <c r="AP122" s="155"/>
      <c r="AQ122" s="154">
        <f t="shared" si="45"/>
        <v>0</v>
      </c>
      <c r="AR122" s="148"/>
      <c r="AS122" s="148"/>
      <c r="AT122" s="148"/>
      <c r="AU122" s="148"/>
      <c r="AV122" s="153">
        <f t="shared" si="41"/>
        <v>0</v>
      </c>
      <c r="AW122" s="145"/>
      <c r="AX122" s="145"/>
      <c r="AY122" s="145"/>
      <c r="AZ122" s="145"/>
      <c r="BA122" s="154">
        <f t="shared" si="42"/>
        <v>0</v>
      </c>
      <c r="BB122" s="148"/>
      <c r="BC122" s="148"/>
      <c r="BD122" s="148"/>
      <c r="BE122" s="148"/>
      <c r="BF122" s="154">
        <f t="shared" si="43"/>
        <v>0</v>
      </c>
      <c r="BG122" s="148"/>
      <c r="BH122" s="148"/>
      <c r="BI122" s="148"/>
      <c r="BJ122" s="148"/>
    </row>
    <row r="123" spans="1:62" ht="15" hidden="1" customHeight="1">
      <c r="A123" s="497" t="s">
        <v>415</v>
      </c>
      <c r="B123" s="15"/>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16"/>
      <c r="AD123" s="16"/>
      <c r="AE123" s="16"/>
      <c r="AF123" s="16"/>
      <c r="AG123" s="155">
        <f t="shared" si="44"/>
        <v>0</v>
      </c>
      <c r="AH123" s="155">
        <f t="shared" si="34"/>
        <v>0</v>
      </c>
      <c r="AI123" s="152"/>
      <c r="AJ123" s="152"/>
      <c r="AK123" s="152"/>
      <c r="AL123" s="152"/>
      <c r="AM123" s="152"/>
      <c r="AN123" s="152"/>
      <c r="AO123" s="152"/>
      <c r="AP123" s="158"/>
      <c r="AQ123" s="154">
        <f t="shared" si="45"/>
        <v>0</v>
      </c>
      <c r="AR123" s="151"/>
      <c r="AS123" s="151"/>
      <c r="AT123" s="151"/>
      <c r="AU123" s="151"/>
      <c r="AV123" s="153">
        <f t="shared" si="41"/>
        <v>0</v>
      </c>
      <c r="AW123" s="658"/>
      <c r="AX123" s="658"/>
      <c r="AY123" s="658"/>
      <c r="AZ123" s="658"/>
      <c r="BA123" s="154">
        <f t="shared" si="42"/>
        <v>0</v>
      </c>
      <c r="BB123" s="151"/>
      <c r="BC123" s="151"/>
      <c r="BD123" s="151"/>
      <c r="BE123" s="151"/>
      <c r="BF123" s="154">
        <f t="shared" si="43"/>
        <v>0</v>
      </c>
      <c r="BG123" s="151"/>
      <c r="BH123" s="151"/>
      <c r="BI123" s="151"/>
      <c r="BJ123" s="151"/>
    </row>
    <row r="124" spans="1:62" ht="12" hidden="1" customHeight="1">
      <c r="A124" s="500" t="s">
        <v>359</v>
      </c>
      <c r="B124" s="496">
        <v>7100</v>
      </c>
      <c r="C124" s="65"/>
      <c r="D124" s="65"/>
      <c r="E124" s="65"/>
      <c r="F124" s="65"/>
      <c r="G124" s="65"/>
      <c r="H124" s="65"/>
      <c r="I124" s="65"/>
      <c r="J124" s="65"/>
      <c r="K124" s="65"/>
      <c r="L124" s="65"/>
      <c r="M124" s="65"/>
      <c r="N124" s="65"/>
      <c r="O124" s="65"/>
      <c r="P124" s="65"/>
      <c r="Q124" s="58"/>
      <c r="R124" s="58"/>
      <c r="S124" s="58"/>
      <c r="T124" s="58"/>
      <c r="U124" s="58"/>
      <c r="V124" s="58"/>
      <c r="W124" s="58"/>
      <c r="X124" s="65"/>
      <c r="Y124" s="65"/>
      <c r="Z124" s="65"/>
      <c r="AA124" s="65"/>
      <c r="AB124" s="65"/>
      <c r="AC124" s="12"/>
      <c r="AD124" s="12"/>
      <c r="AE124" s="12"/>
      <c r="AF124" s="12"/>
      <c r="AG124" s="155">
        <f t="shared" si="44"/>
        <v>0</v>
      </c>
      <c r="AH124" s="155">
        <f t="shared" si="34"/>
        <v>0</v>
      </c>
      <c r="AI124" s="146"/>
      <c r="AJ124" s="146"/>
      <c r="AK124" s="146"/>
      <c r="AL124" s="146"/>
      <c r="AM124" s="146"/>
      <c r="AN124" s="146"/>
      <c r="AO124" s="146"/>
      <c r="AP124" s="155"/>
      <c r="AQ124" s="154">
        <f t="shared" si="45"/>
        <v>0</v>
      </c>
      <c r="AR124" s="148"/>
      <c r="AS124" s="148"/>
      <c r="AT124" s="148"/>
      <c r="AU124" s="148"/>
      <c r="AV124" s="153">
        <f t="shared" si="41"/>
        <v>0</v>
      </c>
      <c r="AW124" s="145"/>
      <c r="AX124" s="145"/>
      <c r="AY124" s="145"/>
      <c r="AZ124" s="145"/>
      <c r="BA124" s="154">
        <f t="shared" si="42"/>
        <v>0</v>
      </c>
      <c r="BB124" s="148"/>
      <c r="BC124" s="148"/>
      <c r="BD124" s="148"/>
      <c r="BE124" s="148"/>
      <c r="BF124" s="154">
        <f t="shared" si="43"/>
        <v>0</v>
      </c>
      <c r="BG124" s="148"/>
      <c r="BH124" s="148"/>
      <c r="BI124" s="148"/>
      <c r="BJ124" s="148"/>
    </row>
    <row r="125" spans="1:62" ht="12" hidden="1" customHeight="1">
      <c r="A125" s="500" t="s">
        <v>360</v>
      </c>
      <c r="B125" s="14">
        <v>7101</v>
      </c>
      <c r="C125" s="65"/>
      <c r="D125" s="65"/>
      <c r="E125" s="65"/>
      <c r="F125" s="65"/>
      <c r="G125" s="65"/>
      <c r="H125" s="65"/>
      <c r="I125" s="65"/>
      <c r="J125" s="65"/>
      <c r="K125" s="65"/>
      <c r="L125" s="65"/>
      <c r="M125" s="65"/>
      <c r="N125" s="65"/>
      <c r="O125" s="65"/>
      <c r="P125" s="65"/>
      <c r="Q125" s="58"/>
      <c r="R125" s="58"/>
      <c r="S125" s="58"/>
      <c r="T125" s="58"/>
      <c r="U125" s="58"/>
      <c r="V125" s="58"/>
      <c r="W125" s="58"/>
      <c r="X125" s="65"/>
      <c r="Y125" s="65"/>
      <c r="Z125" s="65"/>
      <c r="AA125" s="65"/>
      <c r="AB125" s="65"/>
      <c r="AC125" s="12"/>
      <c r="AD125" s="1"/>
      <c r="AE125" s="12"/>
      <c r="AF125" s="12"/>
      <c r="AG125" s="155">
        <f t="shared" si="44"/>
        <v>0</v>
      </c>
      <c r="AH125" s="155">
        <f t="shared" si="34"/>
        <v>0</v>
      </c>
      <c r="AI125" s="146"/>
      <c r="AJ125" s="146"/>
      <c r="AK125" s="146"/>
      <c r="AL125" s="146"/>
      <c r="AM125" s="146"/>
      <c r="AN125" s="146"/>
      <c r="AO125" s="146"/>
      <c r="AP125" s="155"/>
      <c r="AQ125" s="154">
        <f t="shared" si="45"/>
        <v>0</v>
      </c>
      <c r="AR125" s="148"/>
      <c r="AS125" s="148"/>
      <c r="AT125" s="148"/>
      <c r="AU125" s="148"/>
      <c r="AV125" s="153">
        <f t="shared" si="41"/>
        <v>0</v>
      </c>
      <c r="AW125" s="145"/>
      <c r="AX125" s="145"/>
      <c r="AY125" s="145"/>
      <c r="AZ125" s="145"/>
      <c r="BA125" s="154">
        <f t="shared" si="42"/>
        <v>0</v>
      </c>
      <c r="BB125" s="148"/>
      <c r="BC125" s="148"/>
      <c r="BD125" s="148"/>
      <c r="BE125" s="148"/>
      <c r="BF125" s="154">
        <f t="shared" si="43"/>
        <v>0</v>
      </c>
      <c r="BG125" s="148"/>
      <c r="BH125" s="148"/>
      <c r="BI125" s="148"/>
      <c r="BJ125" s="148"/>
    </row>
    <row r="126" spans="1:62" ht="12" hidden="1" customHeight="1">
      <c r="A126" s="501" t="s">
        <v>198</v>
      </c>
      <c r="B126" s="14">
        <v>7200</v>
      </c>
      <c r="C126" s="94" t="s">
        <v>234</v>
      </c>
      <c r="D126" s="92" t="s">
        <v>234</v>
      </c>
      <c r="E126" s="92" t="s">
        <v>234</v>
      </c>
      <c r="F126" s="92" t="s">
        <v>234</v>
      </c>
      <c r="G126" s="92" t="s">
        <v>234</v>
      </c>
      <c r="H126" s="92" t="s">
        <v>234</v>
      </c>
      <c r="I126" s="92" t="s">
        <v>234</v>
      </c>
      <c r="J126" s="92" t="s">
        <v>234</v>
      </c>
      <c r="K126" s="92" t="s">
        <v>234</v>
      </c>
      <c r="L126" s="92" t="s">
        <v>234</v>
      </c>
      <c r="M126" s="92" t="s">
        <v>234</v>
      </c>
      <c r="N126" s="92" t="s">
        <v>234</v>
      </c>
      <c r="O126" s="92" t="s">
        <v>234</v>
      </c>
      <c r="P126" s="92" t="s">
        <v>234</v>
      </c>
      <c r="Q126" s="93" t="s">
        <v>234</v>
      </c>
      <c r="R126" s="93" t="s">
        <v>234</v>
      </c>
      <c r="S126" s="93" t="s">
        <v>234</v>
      </c>
      <c r="T126" s="93" t="s">
        <v>234</v>
      </c>
      <c r="U126" s="93" t="s">
        <v>234</v>
      </c>
      <c r="V126" s="93" t="s">
        <v>234</v>
      </c>
      <c r="W126" s="93" t="s">
        <v>234</v>
      </c>
      <c r="X126" s="92" t="s">
        <v>234</v>
      </c>
      <c r="Y126" s="92" t="s">
        <v>234</v>
      </c>
      <c r="Z126" s="92" t="s">
        <v>234</v>
      </c>
      <c r="AA126" s="92" t="s">
        <v>234</v>
      </c>
      <c r="AB126" s="92" t="s">
        <v>234</v>
      </c>
      <c r="AC126" s="8" t="s">
        <v>234</v>
      </c>
      <c r="AD126" s="8" t="s">
        <v>234</v>
      </c>
      <c r="AE126" s="8"/>
      <c r="AF126" s="8"/>
      <c r="AG126" s="155">
        <f t="shared" si="44"/>
        <v>0</v>
      </c>
      <c r="AH126" s="155">
        <f t="shared" si="34"/>
        <v>0</v>
      </c>
      <c r="AI126" s="146"/>
      <c r="AJ126" s="146"/>
      <c r="AK126" s="146"/>
      <c r="AL126" s="146"/>
      <c r="AM126" s="146"/>
      <c r="AN126" s="146"/>
      <c r="AO126" s="146"/>
      <c r="AP126" s="155"/>
      <c r="AQ126" s="154">
        <f t="shared" si="45"/>
        <v>0</v>
      </c>
      <c r="AR126" s="148"/>
      <c r="AS126" s="148"/>
      <c r="AT126" s="148"/>
      <c r="AU126" s="148"/>
      <c r="AV126" s="153">
        <f t="shared" si="41"/>
        <v>0</v>
      </c>
      <c r="AW126" s="145"/>
      <c r="AX126" s="145"/>
      <c r="AY126" s="145"/>
      <c r="AZ126" s="145"/>
      <c r="BA126" s="154">
        <f t="shared" si="42"/>
        <v>0</v>
      </c>
      <c r="BB126" s="148"/>
      <c r="BC126" s="148"/>
      <c r="BD126" s="148"/>
      <c r="BE126" s="148"/>
      <c r="BF126" s="154">
        <f t="shared" si="43"/>
        <v>0</v>
      </c>
      <c r="BG126" s="148"/>
      <c r="BH126" s="148"/>
      <c r="BI126" s="148"/>
      <c r="BJ126" s="148"/>
    </row>
    <row r="127" spans="1:62" ht="9.75" hidden="1" customHeight="1">
      <c r="A127" s="112" t="s">
        <v>415</v>
      </c>
      <c r="B127" s="15"/>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16"/>
      <c r="AD127" s="16"/>
      <c r="AE127" s="16"/>
      <c r="AF127" s="16"/>
      <c r="AG127" s="155">
        <f t="shared" si="44"/>
        <v>0</v>
      </c>
      <c r="AH127" s="155">
        <f t="shared" si="34"/>
        <v>0</v>
      </c>
      <c r="AI127" s="152"/>
      <c r="AJ127" s="152"/>
      <c r="AK127" s="152"/>
      <c r="AL127" s="152"/>
      <c r="AM127" s="152"/>
      <c r="AN127" s="152"/>
      <c r="AO127" s="152"/>
      <c r="AP127" s="158"/>
      <c r="AQ127" s="154">
        <f t="shared" si="45"/>
        <v>0</v>
      </c>
      <c r="AR127" s="151"/>
      <c r="AS127" s="151"/>
      <c r="AT127" s="151"/>
      <c r="AU127" s="151"/>
      <c r="AV127" s="153">
        <f t="shared" si="41"/>
        <v>0</v>
      </c>
      <c r="AW127" s="658"/>
      <c r="AX127" s="658"/>
      <c r="AY127" s="658"/>
      <c r="AZ127" s="658"/>
      <c r="BA127" s="154">
        <f t="shared" si="42"/>
        <v>0</v>
      </c>
      <c r="BB127" s="151"/>
      <c r="BC127" s="151"/>
      <c r="BD127" s="151"/>
      <c r="BE127" s="151"/>
      <c r="BF127" s="154">
        <f t="shared" si="43"/>
        <v>0</v>
      </c>
      <c r="BG127" s="151"/>
      <c r="BH127" s="151"/>
      <c r="BI127" s="151"/>
      <c r="BJ127" s="151"/>
    </row>
    <row r="128" spans="1:62" ht="12.75" hidden="1" customHeight="1">
      <c r="A128" s="113" t="s">
        <v>416</v>
      </c>
      <c r="B128" s="17"/>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18"/>
      <c r="AD128" s="18"/>
      <c r="AE128" s="18"/>
      <c r="AF128" s="18"/>
      <c r="AG128" s="155">
        <f t="shared" si="44"/>
        <v>0</v>
      </c>
      <c r="AH128" s="155">
        <f t="shared" si="34"/>
        <v>0</v>
      </c>
      <c r="AI128" s="155"/>
      <c r="AJ128" s="155"/>
      <c r="AK128" s="155"/>
      <c r="AL128" s="155"/>
      <c r="AM128" s="155"/>
      <c r="AN128" s="155"/>
      <c r="AO128" s="155"/>
      <c r="AP128" s="155"/>
      <c r="AQ128" s="154">
        <f t="shared" si="45"/>
        <v>0</v>
      </c>
      <c r="AR128" s="154"/>
      <c r="AS128" s="154"/>
      <c r="AT128" s="154"/>
      <c r="AU128" s="154"/>
      <c r="AV128" s="153">
        <f t="shared" si="41"/>
        <v>0</v>
      </c>
      <c r="AW128" s="153"/>
      <c r="AX128" s="153"/>
      <c r="AY128" s="153"/>
      <c r="AZ128" s="153"/>
      <c r="BA128" s="154">
        <f t="shared" si="42"/>
        <v>0</v>
      </c>
      <c r="BB128" s="154"/>
      <c r="BC128" s="154"/>
      <c r="BD128" s="154"/>
      <c r="BE128" s="154"/>
      <c r="BF128" s="154">
        <f t="shared" si="43"/>
        <v>0</v>
      </c>
      <c r="BG128" s="154"/>
      <c r="BH128" s="154"/>
      <c r="BI128" s="154"/>
      <c r="BJ128" s="154"/>
    </row>
    <row r="129" spans="1:62" ht="24" hidden="1" customHeight="1">
      <c r="A129" s="111" t="s">
        <v>416</v>
      </c>
      <c r="B129" s="14"/>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12"/>
      <c r="AD129" s="12"/>
      <c r="AE129" s="12"/>
      <c r="AF129" s="12"/>
      <c r="AG129" s="155">
        <f t="shared" si="44"/>
        <v>0</v>
      </c>
      <c r="AH129" s="155">
        <f t="shared" si="34"/>
        <v>0</v>
      </c>
      <c r="AI129" s="146"/>
      <c r="AJ129" s="146"/>
      <c r="AK129" s="146"/>
      <c r="AL129" s="146"/>
      <c r="AM129" s="146"/>
      <c r="AN129" s="146"/>
      <c r="AO129" s="146"/>
      <c r="AP129" s="155"/>
      <c r="AQ129" s="154">
        <f t="shared" si="45"/>
        <v>0</v>
      </c>
      <c r="AR129" s="148"/>
      <c r="AS129" s="148"/>
      <c r="AT129" s="148"/>
      <c r="AU129" s="148"/>
      <c r="AV129" s="153">
        <f t="shared" si="41"/>
        <v>0</v>
      </c>
      <c r="AW129" s="145"/>
      <c r="AX129" s="145"/>
      <c r="AY129" s="145"/>
      <c r="AZ129" s="145"/>
      <c r="BA129" s="154">
        <f t="shared" si="42"/>
        <v>0</v>
      </c>
      <c r="BB129" s="148"/>
      <c r="BC129" s="148"/>
      <c r="BD129" s="148"/>
      <c r="BE129" s="148"/>
      <c r="BF129" s="154">
        <f t="shared" si="43"/>
        <v>0</v>
      </c>
      <c r="BG129" s="148"/>
      <c r="BH129" s="148"/>
      <c r="BI129" s="148"/>
      <c r="BJ129" s="148"/>
    </row>
    <row r="130" spans="1:62" s="40" customFormat="1" ht="112.5">
      <c r="A130" s="169" t="s">
        <v>203</v>
      </c>
      <c r="B130" s="37">
        <v>7300</v>
      </c>
      <c r="C130" s="95" t="s">
        <v>234</v>
      </c>
      <c r="D130" s="75" t="s">
        <v>234</v>
      </c>
      <c r="E130" s="75" t="s">
        <v>234</v>
      </c>
      <c r="F130" s="75" t="s">
        <v>234</v>
      </c>
      <c r="G130" s="75" t="s">
        <v>234</v>
      </c>
      <c r="H130" s="75" t="s">
        <v>234</v>
      </c>
      <c r="I130" s="75" t="s">
        <v>234</v>
      </c>
      <c r="J130" s="75" t="s">
        <v>234</v>
      </c>
      <c r="K130" s="75" t="s">
        <v>234</v>
      </c>
      <c r="L130" s="75" t="s">
        <v>234</v>
      </c>
      <c r="M130" s="75" t="s">
        <v>234</v>
      </c>
      <c r="N130" s="75" t="s">
        <v>234</v>
      </c>
      <c r="O130" s="75" t="s">
        <v>234</v>
      </c>
      <c r="P130" s="75" t="s">
        <v>234</v>
      </c>
      <c r="Q130" s="76" t="s">
        <v>234</v>
      </c>
      <c r="R130" s="76" t="s">
        <v>234</v>
      </c>
      <c r="S130" s="76" t="s">
        <v>234</v>
      </c>
      <c r="T130" s="76" t="s">
        <v>234</v>
      </c>
      <c r="U130" s="76" t="s">
        <v>234</v>
      </c>
      <c r="V130" s="76" t="s">
        <v>234</v>
      </c>
      <c r="W130" s="76" t="s">
        <v>234</v>
      </c>
      <c r="X130" s="75" t="s">
        <v>234</v>
      </c>
      <c r="Y130" s="75" t="s">
        <v>234</v>
      </c>
      <c r="Z130" s="75" t="s">
        <v>234</v>
      </c>
      <c r="AA130" s="75" t="s">
        <v>234</v>
      </c>
      <c r="AB130" s="75" t="s">
        <v>234</v>
      </c>
      <c r="AC130" s="38" t="s">
        <v>234</v>
      </c>
      <c r="AD130" s="38" t="s">
        <v>234</v>
      </c>
      <c r="AE130" s="38"/>
      <c r="AF130" s="38"/>
      <c r="AG130" s="161">
        <f t="shared" si="44"/>
        <v>98.2</v>
      </c>
      <c r="AH130" s="155">
        <f t="shared" si="34"/>
        <v>98.2</v>
      </c>
      <c r="AI130" s="150">
        <f t="shared" ref="AI130:AT130" si="46">AI131+AI141</f>
        <v>98.2</v>
      </c>
      <c r="AJ130" s="150">
        <f t="shared" si="46"/>
        <v>98.2</v>
      </c>
      <c r="AK130" s="150">
        <f t="shared" si="46"/>
        <v>0</v>
      </c>
      <c r="AL130" s="150"/>
      <c r="AM130" s="150">
        <f t="shared" si="46"/>
        <v>0</v>
      </c>
      <c r="AN130" s="150"/>
      <c r="AO130" s="150"/>
      <c r="AP130" s="161"/>
      <c r="AQ130" s="160">
        <f t="shared" si="45"/>
        <v>103.6</v>
      </c>
      <c r="AR130" s="149">
        <f t="shared" si="46"/>
        <v>103.6</v>
      </c>
      <c r="AS130" s="149">
        <f t="shared" si="46"/>
        <v>0</v>
      </c>
      <c r="AT130" s="149">
        <f t="shared" si="46"/>
        <v>0</v>
      </c>
      <c r="AU130" s="149"/>
      <c r="AV130" s="162">
        <f t="shared" si="41"/>
        <v>105.7</v>
      </c>
      <c r="AW130" s="657">
        <f>AW131+AW141</f>
        <v>105.7</v>
      </c>
      <c r="AX130" s="657">
        <f>AX131+AX141</f>
        <v>0</v>
      </c>
      <c r="AY130" s="657">
        <f>AY131+AY141</f>
        <v>0</v>
      </c>
      <c r="AZ130" s="657"/>
      <c r="BA130" s="160">
        <f t="shared" si="42"/>
        <v>110.60000000000001</v>
      </c>
      <c r="BB130" s="149">
        <f>BB131+BB141</f>
        <v>110.60000000000001</v>
      </c>
      <c r="BC130" s="149">
        <f>BC131+BC141</f>
        <v>0</v>
      </c>
      <c r="BD130" s="149">
        <f>BD131+BD141</f>
        <v>0</v>
      </c>
      <c r="BE130" s="149"/>
      <c r="BF130" s="160">
        <f t="shared" si="43"/>
        <v>110.60000000000001</v>
      </c>
      <c r="BG130" s="149">
        <f>BG131+BG141</f>
        <v>110.60000000000001</v>
      </c>
      <c r="BH130" s="149">
        <f>BH131+BH141</f>
        <v>0</v>
      </c>
      <c r="BI130" s="149">
        <f>BI131+BI141</f>
        <v>0</v>
      </c>
      <c r="BJ130" s="149"/>
    </row>
    <row r="131" spans="1:62" ht="36">
      <c r="A131" s="111" t="s">
        <v>356</v>
      </c>
      <c r="B131" s="14">
        <v>7301</v>
      </c>
      <c r="C131" s="96" t="s">
        <v>234</v>
      </c>
      <c r="D131" s="92" t="s">
        <v>234</v>
      </c>
      <c r="E131" s="92" t="s">
        <v>234</v>
      </c>
      <c r="F131" s="92" t="s">
        <v>234</v>
      </c>
      <c r="G131" s="92" t="s">
        <v>234</v>
      </c>
      <c r="H131" s="92" t="s">
        <v>234</v>
      </c>
      <c r="I131" s="92" t="s">
        <v>234</v>
      </c>
      <c r="J131" s="92" t="s">
        <v>234</v>
      </c>
      <c r="K131" s="92" t="s">
        <v>234</v>
      </c>
      <c r="L131" s="92" t="s">
        <v>234</v>
      </c>
      <c r="M131" s="92" t="s">
        <v>234</v>
      </c>
      <c r="N131" s="92" t="s">
        <v>234</v>
      </c>
      <c r="O131" s="92" t="s">
        <v>234</v>
      </c>
      <c r="P131" s="92" t="s">
        <v>234</v>
      </c>
      <c r="Q131" s="93" t="s">
        <v>234</v>
      </c>
      <c r="R131" s="93" t="s">
        <v>234</v>
      </c>
      <c r="S131" s="93" t="s">
        <v>234</v>
      </c>
      <c r="T131" s="93" t="s">
        <v>234</v>
      </c>
      <c r="U131" s="93" t="s">
        <v>234</v>
      </c>
      <c r="V131" s="93" t="s">
        <v>234</v>
      </c>
      <c r="W131" s="93" t="s">
        <v>234</v>
      </c>
      <c r="X131" s="92" t="s">
        <v>234</v>
      </c>
      <c r="Y131" s="92" t="s">
        <v>234</v>
      </c>
      <c r="Z131" s="92" t="s">
        <v>234</v>
      </c>
      <c r="AA131" s="92" t="s">
        <v>234</v>
      </c>
      <c r="AB131" s="92" t="s">
        <v>234</v>
      </c>
      <c r="AC131" s="8" t="s">
        <v>234</v>
      </c>
      <c r="AD131" s="8" t="s">
        <v>234</v>
      </c>
      <c r="AE131" s="8"/>
      <c r="AF131" s="8"/>
      <c r="AG131" s="155">
        <f t="shared" si="44"/>
        <v>98.2</v>
      </c>
      <c r="AH131" s="155">
        <f t="shared" si="34"/>
        <v>98.2</v>
      </c>
      <c r="AI131" s="146">
        <f t="shared" ref="AI131:AT131" si="47">AI134+AI139</f>
        <v>98.2</v>
      </c>
      <c r="AJ131" s="146">
        <f t="shared" si="47"/>
        <v>98.2</v>
      </c>
      <c r="AK131" s="146">
        <f t="shared" si="47"/>
        <v>0</v>
      </c>
      <c r="AL131" s="146"/>
      <c r="AM131" s="146">
        <f t="shared" si="47"/>
        <v>0</v>
      </c>
      <c r="AN131" s="146"/>
      <c r="AO131" s="146"/>
      <c r="AP131" s="155"/>
      <c r="AQ131" s="154">
        <f t="shared" si="45"/>
        <v>103.6</v>
      </c>
      <c r="AR131" s="148">
        <f t="shared" si="47"/>
        <v>103.6</v>
      </c>
      <c r="AS131" s="148">
        <f t="shared" si="47"/>
        <v>0</v>
      </c>
      <c r="AT131" s="148">
        <f t="shared" si="47"/>
        <v>0</v>
      </c>
      <c r="AU131" s="148"/>
      <c r="AV131" s="153">
        <f t="shared" si="41"/>
        <v>105.7</v>
      </c>
      <c r="AW131" s="145">
        <f>AW134+AW139</f>
        <v>105.7</v>
      </c>
      <c r="AX131" s="145">
        <f>AX134+AX139</f>
        <v>0</v>
      </c>
      <c r="AY131" s="145">
        <f>AY134+AY139</f>
        <v>0</v>
      </c>
      <c r="AZ131" s="145"/>
      <c r="BA131" s="154">
        <f t="shared" si="42"/>
        <v>110.60000000000001</v>
      </c>
      <c r="BB131" s="148">
        <f>BB134+BB139</f>
        <v>110.60000000000001</v>
      </c>
      <c r="BC131" s="148">
        <f>BC134+BC139</f>
        <v>0</v>
      </c>
      <c r="BD131" s="148">
        <f>BD134+BD139</f>
        <v>0</v>
      </c>
      <c r="BE131" s="148"/>
      <c r="BF131" s="154">
        <f t="shared" si="43"/>
        <v>110.60000000000001</v>
      </c>
      <c r="BG131" s="148">
        <f>BG134+BG139</f>
        <v>110.60000000000001</v>
      </c>
      <c r="BH131" s="148">
        <f>BH134+BH139</f>
        <v>0</v>
      </c>
      <c r="BI131" s="148">
        <f>BI134+BI139</f>
        <v>0</v>
      </c>
      <c r="BJ131" s="148"/>
    </row>
    <row r="132" spans="1:62" ht="12" hidden="1" customHeight="1">
      <c r="A132" s="112" t="s">
        <v>415</v>
      </c>
      <c r="B132" s="15"/>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16"/>
      <c r="AD132" s="16"/>
      <c r="AE132" s="16"/>
      <c r="AF132" s="16"/>
      <c r="AG132" s="155">
        <f t="shared" si="44"/>
        <v>0</v>
      </c>
      <c r="AH132" s="155">
        <f t="shared" si="34"/>
        <v>0</v>
      </c>
      <c r="AI132" s="152"/>
      <c r="AJ132" s="152"/>
      <c r="AK132" s="152"/>
      <c r="AL132" s="152"/>
      <c r="AM132" s="152"/>
      <c r="AN132" s="152"/>
      <c r="AO132" s="152"/>
      <c r="AP132" s="158"/>
      <c r="AQ132" s="154">
        <f t="shared" si="45"/>
        <v>0</v>
      </c>
      <c r="AR132" s="151"/>
      <c r="AS132" s="151"/>
      <c r="AT132" s="151"/>
      <c r="AU132" s="151"/>
      <c r="AV132" s="153">
        <f t="shared" si="41"/>
        <v>0</v>
      </c>
      <c r="AW132" s="658"/>
      <c r="AX132" s="658"/>
      <c r="AY132" s="658"/>
      <c r="AZ132" s="658"/>
      <c r="BA132" s="154">
        <f t="shared" si="42"/>
        <v>0</v>
      </c>
      <c r="BB132" s="151"/>
      <c r="BC132" s="151"/>
      <c r="BD132" s="151"/>
      <c r="BE132" s="151"/>
      <c r="BF132" s="154">
        <f t="shared" si="43"/>
        <v>0</v>
      </c>
      <c r="BG132" s="151"/>
      <c r="BH132" s="151"/>
      <c r="BI132" s="151"/>
      <c r="BJ132" s="151"/>
    </row>
    <row r="133" spans="1:62" hidden="1">
      <c r="A133" s="113" t="s">
        <v>416</v>
      </c>
      <c r="B133" s="17"/>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18"/>
      <c r="AD133" s="18"/>
      <c r="AE133" s="18"/>
      <c r="AF133" s="18"/>
      <c r="AG133" s="155">
        <f t="shared" si="44"/>
        <v>0</v>
      </c>
      <c r="AH133" s="155">
        <f t="shared" si="34"/>
        <v>0</v>
      </c>
      <c r="AI133" s="155"/>
      <c r="AJ133" s="155"/>
      <c r="AK133" s="155"/>
      <c r="AL133" s="155"/>
      <c r="AM133" s="155"/>
      <c r="AN133" s="155"/>
      <c r="AO133" s="155"/>
      <c r="AP133" s="155"/>
      <c r="AQ133" s="154">
        <f t="shared" si="45"/>
        <v>0</v>
      </c>
      <c r="AR133" s="154"/>
      <c r="AS133" s="154"/>
      <c r="AT133" s="154"/>
      <c r="AU133" s="154"/>
      <c r="AV133" s="153">
        <f t="shared" si="41"/>
        <v>0</v>
      </c>
      <c r="AW133" s="153"/>
      <c r="AX133" s="153"/>
      <c r="AY133" s="153"/>
      <c r="AZ133" s="153"/>
      <c r="BA133" s="154">
        <f t="shared" si="42"/>
        <v>0</v>
      </c>
      <c r="BB133" s="154"/>
      <c r="BC133" s="154"/>
      <c r="BD133" s="154"/>
      <c r="BE133" s="154"/>
      <c r="BF133" s="154">
        <f t="shared" si="43"/>
        <v>0</v>
      </c>
      <c r="BG133" s="154"/>
      <c r="BH133" s="154"/>
      <c r="BI133" s="154"/>
      <c r="BJ133" s="154"/>
    </row>
    <row r="134" spans="1:62" ht="48" customHeight="1">
      <c r="A134" s="890" t="s">
        <v>450</v>
      </c>
      <c r="B134" s="17">
        <v>7304</v>
      </c>
      <c r="C134" s="738" t="s">
        <v>405</v>
      </c>
      <c r="D134" s="57" t="s">
        <v>284</v>
      </c>
      <c r="E134" s="57" t="s">
        <v>406</v>
      </c>
      <c r="F134" s="58"/>
      <c r="G134" s="58"/>
      <c r="H134" s="58"/>
      <c r="I134" s="58"/>
      <c r="J134" s="58"/>
      <c r="K134" s="58"/>
      <c r="L134" s="58"/>
      <c r="M134" s="931" t="s">
        <v>372</v>
      </c>
      <c r="N134" s="59" t="s">
        <v>284</v>
      </c>
      <c r="O134" s="59" t="s">
        <v>373</v>
      </c>
      <c r="P134" s="58">
        <v>29</v>
      </c>
      <c r="Q134" s="58"/>
      <c r="R134" s="58"/>
      <c r="S134" s="58"/>
      <c r="T134" s="58"/>
      <c r="U134" s="58"/>
      <c r="V134" s="58"/>
      <c r="W134" s="738" t="s">
        <v>344</v>
      </c>
      <c r="X134" s="735" t="s">
        <v>235</v>
      </c>
      <c r="Y134" s="735" t="s">
        <v>469</v>
      </c>
      <c r="Z134" s="936" t="s">
        <v>499</v>
      </c>
      <c r="AA134" s="62" t="s">
        <v>284</v>
      </c>
      <c r="AB134" s="62" t="s">
        <v>368</v>
      </c>
      <c r="AC134" s="18"/>
      <c r="AD134" s="18" t="s">
        <v>411</v>
      </c>
      <c r="AE134" s="18"/>
      <c r="AF134" s="18"/>
      <c r="AG134" s="155">
        <f t="shared" si="44"/>
        <v>98.2</v>
      </c>
      <c r="AH134" s="155">
        <f t="shared" si="34"/>
        <v>98.2</v>
      </c>
      <c r="AI134" s="155">
        <f>AI135+AI136</f>
        <v>98.2</v>
      </c>
      <c r="AJ134" s="155">
        <f>AJ135+AJ136</f>
        <v>98.2</v>
      </c>
      <c r="AK134" s="155"/>
      <c r="AL134" s="155"/>
      <c r="AM134" s="155"/>
      <c r="AN134" s="155"/>
      <c r="AO134" s="155"/>
      <c r="AP134" s="155"/>
      <c r="AQ134" s="154">
        <f t="shared" si="45"/>
        <v>103.6</v>
      </c>
      <c r="AR134" s="154">
        <f>AR135+AR136</f>
        <v>103.6</v>
      </c>
      <c r="AS134" s="154"/>
      <c r="AT134" s="154"/>
      <c r="AU134" s="154"/>
      <c r="AV134" s="153">
        <f t="shared" si="41"/>
        <v>105.7</v>
      </c>
      <c r="AW134" s="153">
        <f>AW135+AW136</f>
        <v>105.7</v>
      </c>
      <c r="AX134" s="153"/>
      <c r="AY134" s="153"/>
      <c r="AZ134" s="153"/>
      <c r="BA134" s="154">
        <f t="shared" si="42"/>
        <v>110.60000000000001</v>
      </c>
      <c r="BB134" s="154">
        <f>BB135+BB136</f>
        <v>110.60000000000001</v>
      </c>
      <c r="BC134" s="154"/>
      <c r="BD134" s="154"/>
      <c r="BE134" s="154"/>
      <c r="BF134" s="154">
        <f t="shared" si="43"/>
        <v>110.60000000000001</v>
      </c>
      <c r="BG134" s="154">
        <f>BG135+BG136</f>
        <v>110.60000000000001</v>
      </c>
      <c r="BH134" s="154"/>
      <c r="BI134" s="154"/>
      <c r="BJ134" s="154"/>
    </row>
    <row r="135" spans="1:62">
      <c r="A135" s="888"/>
      <c r="B135" s="17"/>
      <c r="C135" s="739"/>
      <c r="D135" s="57"/>
      <c r="E135" s="57"/>
      <c r="F135" s="58"/>
      <c r="G135" s="58"/>
      <c r="H135" s="58"/>
      <c r="I135" s="58"/>
      <c r="J135" s="58"/>
      <c r="K135" s="58"/>
      <c r="L135" s="58"/>
      <c r="M135" s="932"/>
      <c r="N135" s="59"/>
      <c r="O135" s="59"/>
      <c r="P135" s="58"/>
      <c r="Q135" s="58"/>
      <c r="R135" s="58"/>
      <c r="S135" s="58"/>
      <c r="T135" s="58"/>
      <c r="U135" s="58"/>
      <c r="V135" s="58"/>
      <c r="W135" s="739"/>
      <c r="X135" s="736"/>
      <c r="Y135" s="736"/>
      <c r="Z135" s="937"/>
      <c r="AA135" s="62"/>
      <c r="AB135" s="62"/>
      <c r="AC135" s="18"/>
      <c r="AD135" s="18" t="s">
        <v>411</v>
      </c>
      <c r="AE135" s="18" t="s">
        <v>274</v>
      </c>
      <c r="AF135" s="18" t="s">
        <v>266</v>
      </c>
      <c r="AG135" s="155">
        <f t="shared" si="44"/>
        <v>98.2</v>
      </c>
      <c r="AH135" s="155">
        <f t="shared" si="34"/>
        <v>98.2</v>
      </c>
      <c r="AI135" s="155">
        <v>98.2</v>
      </c>
      <c r="AJ135" s="155">
        <v>98.2</v>
      </c>
      <c r="AK135" s="155"/>
      <c r="AL135" s="155"/>
      <c r="AM135" s="155"/>
      <c r="AN135" s="155"/>
      <c r="AO135" s="155"/>
      <c r="AP135" s="155"/>
      <c r="AQ135" s="154">
        <f t="shared" si="45"/>
        <v>100</v>
      </c>
      <c r="AR135" s="154">
        <v>100</v>
      </c>
      <c r="AS135" s="154"/>
      <c r="AT135" s="154"/>
      <c r="AU135" s="154"/>
      <c r="AV135" s="153">
        <f>AW135+AX135+AY135+AZ135</f>
        <v>105</v>
      </c>
      <c r="AW135" s="153">
        <v>105</v>
      </c>
      <c r="AX135" s="153"/>
      <c r="AY135" s="153"/>
      <c r="AZ135" s="153"/>
      <c r="BA135" s="154">
        <f t="shared" si="42"/>
        <v>107.9</v>
      </c>
      <c r="BB135" s="154">
        <v>107.9</v>
      </c>
      <c r="BC135" s="154"/>
      <c r="BD135" s="154"/>
      <c r="BE135" s="154"/>
      <c r="BF135" s="154">
        <f t="shared" si="43"/>
        <v>107.9</v>
      </c>
      <c r="BG135" s="154">
        <v>107.9</v>
      </c>
      <c r="BH135" s="154"/>
      <c r="BI135" s="154"/>
      <c r="BJ135" s="154"/>
    </row>
    <row r="136" spans="1:62" ht="83.25" customHeight="1">
      <c r="A136" s="889"/>
      <c r="B136" s="17"/>
      <c r="C136" s="869"/>
      <c r="D136" s="57"/>
      <c r="E136" s="57"/>
      <c r="F136" s="58"/>
      <c r="G136" s="58"/>
      <c r="H136" s="58"/>
      <c r="I136" s="58"/>
      <c r="J136" s="58"/>
      <c r="K136" s="58"/>
      <c r="L136" s="58"/>
      <c r="M136" s="933"/>
      <c r="N136" s="59"/>
      <c r="O136" s="59"/>
      <c r="P136" s="58"/>
      <c r="Q136" s="58"/>
      <c r="R136" s="58"/>
      <c r="S136" s="58"/>
      <c r="T136" s="58"/>
      <c r="U136" s="58"/>
      <c r="V136" s="58"/>
      <c r="W136" s="869"/>
      <c r="X136" s="877"/>
      <c r="Y136" s="877"/>
      <c r="Z136" s="937"/>
      <c r="AA136" s="62"/>
      <c r="AB136" s="62"/>
      <c r="AC136" s="18"/>
      <c r="AD136" s="18" t="s">
        <v>411</v>
      </c>
      <c r="AE136" s="18" t="s">
        <v>274</v>
      </c>
      <c r="AF136" s="18" t="s">
        <v>272</v>
      </c>
      <c r="AG136" s="155">
        <f t="shared" si="44"/>
        <v>0</v>
      </c>
      <c r="AH136" s="155">
        <f t="shared" si="34"/>
        <v>0</v>
      </c>
      <c r="AI136" s="155">
        <v>0</v>
      </c>
      <c r="AJ136" s="155"/>
      <c r="AK136" s="155"/>
      <c r="AL136" s="155"/>
      <c r="AM136" s="155"/>
      <c r="AN136" s="155"/>
      <c r="AO136" s="155"/>
      <c r="AP136" s="155"/>
      <c r="AQ136" s="154">
        <f t="shared" si="45"/>
        <v>3.6</v>
      </c>
      <c r="AR136" s="154">
        <v>3.6</v>
      </c>
      <c r="AS136" s="154"/>
      <c r="AT136" s="154"/>
      <c r="AU136" s="154"/>
      <c r="AV136" s="153">
        <f t="shared" si="41"/>
        <v>0.7</v>
      </c>
      <c r="AW136" s="153">
        <v>0.7</v>
      </c>
      <c r="AX136" s="153"/>
      <c r="AY136" s="153"/>
      <c r="AZ136" s="153"/>
      <c r="BA136" s="154">
        <f t="shared" si="42"/>
        <v>2.7</v>
      </c>
      <c r="BB136" s="154">
        <v>2.7</v>
      </c>
      <c r="BC136" s="154"/>
      <c r="BD136" s="154"/>
      <c r="BE136" s="154"/>
      <c r="BF136" s="154">
        <f t="shared" si="43"/>
        <v>2.7</v>
      </c>
      <c r="BG136" s="154">
        <v>2.7</v>
      </c>
      <c r="BH136" s="154"/>
      <c r="BI136" s="154"/>
      <c r="BJ136" s="154"/>
    </row>
    <row r="137" spans="1:62" ht="30" hidden="1" customHeight="1" thickBot="1">
      <c r="A137" s="124" t="s">
        <v>319</v>
      </c>
      <c r="B137" s="17">
        <v>7400</v>
      </c>
      <c r="C137" s="97"/>
      <c r="D137" s="57"/>
      <c r="E137" s="57"/>
      <c r="F137" s="58"/>
      <c r="G137" s="58"/>
      <c r="H137" s="58"/>
      <c r="I137" s="58"/>
      <c r="J137" s="58"/>
      <c r="K137" s="58"/>
      <c r="L137" s="58"/>
      <c r="M137" s="60"/>
      <c r="N137" s="59"/>
      <c r="O137" s="59"/>
      <c r="P137" s="58"/>
      <c r="Q137" s="58"/>
      <c r="R137" s="58"/>
      <c r="S137" s="58"/>
      <c r="T137" s="58"/>
      <c r="U137" s="58"/>
      <c r="V137" s="58"/>
      <c r="W137" s="97"/>
      <c r="X137" s="57"/>
      <c r="Y137" s="57"/>
      <c r="Z137" s="62"/>
      <c r="AA137" s="62"/>
      <c r="AB137" s="62"/>
      <c r="AC137" s="18"/>
      <c r="AD137" s="18"/>
      <c r="AE137" s="18"/>
      <c r="AF137" s="18"/>
      <c r="AG137" s="155">
        <f t="shared" si="44"/>
        <v>0</v>
      </c>
      <c r="AH137" s="155">
        <f t="shared" si="34"/>
        <v>0</v>
      </c>
      <c r="AI137" s="155"/>
      <c r="AJ137" s="155"/>
      <c r="AK137" s="155"/>
      <c r="AL137" s="155"/>
      <c r="AM137" s="155"/>
      <c r="AN137" s="155"/>
      <c r="AO137" s="155"/>
      <c r="AP137" s="155"/>
      <c r="AQ137" s="154">
        <f t="shared" si="45"/>
        <v>0</v>
      </c>
      <c r="AR137" s="154"/>
      <c r="AS137" s="154"/>
      <c r="AT137" s="154"/>
      <c r="AU137" s="154"/>
      <c r="AV137" s="153">
        <f t="shared" si="41"/>
        <v>0</v>
      </c>
      <c r="AW137" s="153"/>
      <c r="AX137" s="153"/>
      <c r="AY137" s="153"/>
      <c r="AZ137" s="153"/>
      <c r="BA137" s="154">
        <f t="shared" si="42"/>
        <v>0</v>
      </c>
      <c r="BB137" s="154"/>
      <c r="BC137" s="154"/>
      <c r="BD137" s="154"/>
      <c r="BE137" s="154"/>
      <c r="BF137" s="154">
        <f t="shared" si="43"/>
        <v>0</v>
      </c>
      <c r="BG137" s="154"/>
      <c r="BH137" s="154"/>
      <c r="BI137" s="154"/>
      <c r="BJ137" s="154"/>
    </row>
    <row r="138" spans="1:62" hidden="1">
      <c r="A138" s="125"/>
      <c r="B138" s="17"/>
      <c r="C138" s="97"/>
      <c r="D138" s="57"/>
      <c r="E138" s="57"/>
      <c r="F138" s="58"/>
      <c r="G138" s="58"/>
      <c r="H138" s="58"/>
      <c r="I138" s="58"/>
      <c r="J138" s="58"/>
      <c r="K138" s="58"/>
      <c r="L138" s="58"/>
      <c r="M138" s="60"/>
      <c r="N138" s="59"/>
      <c r="O138" s="59"/>
      <c r="P138" s="58"/>
      <c r="Q138" s="58"/>
      <c r="R138" s="58"/>
      <c r="S138" s="58"/>
      <c r="T138" s="58"/>
      <c r="U138" s="58"/>
      <c r="V138" s="58"/>
      <c r="W138" s="97"/>
      <c r="X138" s="57"/>
      <c r="Y138" s="57"/>
      <c r="Z138" s="62"/>
      <c r="AA138" s="62"/>
      <c r="AB138" s="62"/>
      <c r="AC138" s="18"/>
      <c r="AD138" s="18"/>
      <c r="AE138" s="18"/>
      <c r="AF138" s="18"/>
      <c r="AG138" s="155">
        <f t="shared" si="44"/>
        <v>0</v>
      </c>
      <c r="AH138" s="155">
        <f t="shared" si="34"/>
        <v>0</v>
      </c>
      <c r="AI138" s="155"/>
      <c r="AJ138" s="155"/>
      <c r="AK138" s="155"/>
      <c r="AL138" s="155"/>
      <c r="AM138" s="155"/>
      <c r="AN138" s="155"/>
      <c r="AO138" s="155"/>
      <c r="AP138" s="155"/>
      <c r="AQ138" s="154">
        <f t="shared" si="45"/>
        <v>0</v>
      </c>
      <c r="AR138" s="154"/>
      <c r="AS138" s="154"/>
      <c r="AT138" s="154"/>
      <c r="AU138" s="154"/>
      <c r="AV138" s="153">
        <f t="shared" si="41"/>
        <v>0</v>
      </c>
      <c r="AW138" s="153"/>
      <c r="AX138" s="153"/>
      <c r="AY138" s="153"/>
      <c r="AZ138" s="153"/>
      <c r="BA138" s="154">
        <f t="shared" si="42"/>
        <v>0</v>
      </c>
      <c r="BB138" s="154"/>
      <c r="BC138" s="154"/>
      <c r="BD138" s="154"/>
      <c r="BE138" s="154"/>
      <c r="BF138" s="154">
        <f t="shared" si="43"/>
        <v>0</v>
      </c>
      <c r="BG138" s="154"/>
      <c r="BH138" s="154"/>
      <c r="BI138" s="154"/>
      <c r="BJ138" s="154"/>
    </row>
    <row r="139" spans="1:62" ht="138" hidden="1" customHeight="1">
      <c r="A139" s="111" t="s">
        <v>361</v>
      </c>
      <c r="B139" s="17">
        <v>7454</v>
      </c>
      <c r="C139" s="57" t="s">
        <v>452</v>
      </c>
      <c r="D139" s="57" t="s">
        <v>245</v>
      </c>
      <c r="E139" s="57" t="s">
        <v>453</v>
      </c>
      <c r="F139" s="58"/>
      <c r="G139" s="58"/>
      <c r="H139" s="58"/>
      <c r="I139" s="58"/>
      <c r="J139" s="58"/>
      <c r="K139" s="58"/>
      <c r="L139" s="58"/>
      <c r="M139" s="63" t="s">
        <v>342</v>
      </c>
      <c r="N139" s="65" t="s">
        <v>284</v>
      </c>
      <c r="O139" s="59" t="s">
        <v>343</v>
      </c>
      <c r="P139" s="58">
        <v>17</v>
      </c>
      <c r="Q139" s="58"/>
      <c r="R139" s="58"/>
      <c r="S139" s="58"/>
      <c r="T139" s="58"/>
      <c r="U139" s="58"/>
      <c r="V139" s="58"/>
      <c r="W139" s="57" t="s">
        <v>344</v>
      </c>
      <c r="X139" s="57" t="s">
        <v>235</v>
      </c>
      <c r="Y139" s="57" t="s">
        <v>469</v>
      </c>
      <c r="Z139" s="79" t="s">
        <v>477</v>
      </c>
      <c r="AA139" s="80" t="s">
        <v>418</v>
      </c>
      <c r="AB139" s="80" t="s">
        <v>478</v>
      </c>
      <c r="AC139" s="18"/>
      <c r="AD139" s="18" t="s">
        <v>483</v>
      </c>
      <c r="AE139" s="18" t="s">
        <v>273</v>
      </c>
      <c r="AF139" s="18" t="s">
        <v>246</v>
      </c>
      <c r="AG139" s="155">
        <f t="shared" si="44"/>
        <v>0</v>
      </c>
      <c r="AH139" s="155">
        <f t="shared" si="34"/>
        <v>0</v>
      </c>
      <c r="AI139" s="155"/>
      <c r="AJ139" s="155"/>
      <c r="AK139" s="155"/>
      <c r="AL139" s="155"/>
      <c r="AM139" s="155"/>
      <c r="AN139" s="155"/>
      <c r="AO139" s="155"/>
      <c r="AP139" s="155"/>
      <c r="AQ139" s="154">
        <f t="shared" si="45"/>
        <v>0</v>
      </c>
      <c r="AR139" s="154"/>
      <c r="AS139" s="154"/>
      <c r="AT139" s="154"/>
      <c r="AU139" s="154"/>
      <c r="AV139" s="153">
        <f t="shared" si="41"/>
        <v>0</v>
      </c>
      <c r="AW139" s="153"/>
      <c r="AX139" s="153"/>
      <c r="AY139" s="153"/>
      <c r="AZ139" s="153"/>
      <c r="BA139" s="154">
        <f t="shared" si="42"/>
        <v>0</v>
      </c>
      <c r="BB139" s="154"/>
      <c r="BC139" s="154"/>
      <c r="BD139" s="154"/>
      <c r="BE139" s="154"/>
      <c r="BF139" s="154">
        <f t="shared" si="43"/>
        <v>0</v>
      </c>
      <c r="BG139" s="154"/>
      <c r="BH139" s="154"/>
      <c r="BI139" s="154"/>
      <c r="BJ139" s="154"/>
    </row>
    <row r="140" spans="1:62" hidden="1">
      <c r="A140" s="111"/>
      <c r="B140" s="14"/>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12"/>
      <c r="AD140" s="12"/>
      <c r="AE140" s="12"/>
      <c r="AF140" s="12"/>
      <c r="AG140" s="155">
        <f t="shared" si="44"/>
        <v>0</v>
      </c>
      <c r="AH140" s="155">
        <f t="shared" si="34"/>
        <v>0</v>
      </c>
      <c r="AI140" s="146"/>
      <c r="AJ140" s="146"/>
      <c r="AK140" s="146"/>
      <c r="AL140" s="146"/>
      <c r="AM140" s="146"/>
      <c r="AN140" s="146"/>
      <c r="AO140" s="146"/>
      <c r="AP140" s="155"/>
      <c r="AQ140" s="154">
        <f t="shared" si="45"/>
        <v>0</v>
      </c>
      <c r="AR140" s="148"/>
      <c r="AS140" s="148"/>
      <c r="AT140" s="148"/>
      <c r="AU140" s="148"/>
      <c r="AV140" s="153">
        <f t="shared" si="41"/>
        <v>0</v>
      </c>
      <c r="AW140" s="145"/>
      <c r="AX140" s="145"/>
      <c r="AY140" s="145"/>
      <c r="AZ140" s="145"/>
      <c r="BA140" s="154">
        <f t="shared" si="42"/>
        <v>0</v>
      </c>
      <c r="BB140" s="148"/>
      <c r="BC140" s="148"/>
      <c r="BD140" s="148"/>
      <c r="BE140" s="148"/>
      <c r="BF140" s="154">
        <f t="shared" si="43"/>
        <v>0</v>
      </c>
      <c r="BG140" s="148"/>
      <c r="BH140" s="148"/>
      <c r="BI140" s="148"/>
      <c r="BJ140" s="148"/>
    </row>
    <row r="141" spans="1:62" ht="36" hidden="1">
      <c r="A141" s="111" t="s">
        <v>204</v>
      </c>
      <c r="B141" s="14">
        <v>7500</v>
      </c>
      <c r="C141" s="96" t="s">
        <v>234</v>
      </c>
      <c r="D141" s="92" t="s">
        <v>234</v>
      </c>
      <c r="E141" s="92" t="s">
        <v>234</v>
      </c>
      <c r="F141" s="92" t="s">
        <v>234</v>
      </c>
      <c r="G141" s="92" t="s">
        <v>234</v>
      </c>
      <c r="H141" s="92" t="s">
        <v>234</v>
      </c>
      <c r="I141" s="92" t="s">
        <v>234</v>
      </c>
      <c r="J141" s="92" t="s">
        <v>234</v>
      </c>
      <c r="K141" s="92" t="s">
        <v>234</v>
      </c>
      <c r="L141" s="92" t="s">
        <v>234</v>
      </c>
      <c r="M141" s="92" t="s">
        <v>234</v>
      </c>
      <c r="N141" s="92" t="s">
        <v>234</v>
      </c>
      <c r="O141" s="92" t="s">
        <v>234</v>
      </c>
      <c r="P141" s="92" t="s">
        <v>234</v>
      </c>
      <c r="Q141" s="93" t="s">
        <v>234</v>
      </c>
      <c r="R141" s="93" t="s">
        <v>234</v>
      </c>
      <c r="S141" s="93" t="s">
        <v>234</v>
      </c>
      <c r="T141" s="93" t="s">
        <v>234</v>
      </c>
      <c r="U141" s="93" t="s">
        <v>234</v>
      </c>
      <c r="V141" s="93" t="s">
        <v>234</v>
      </c>
      <c r="W141" s="93" t="s">
        <v>234</v>
      </c>
      <c r="X141" s="92" t="s">
        <v>234</v>
      </c>
      <c r="Y141" s="92" t="s">
        <v>234</v>
      </c>
      <c r="Z141" s="92" t="s">
        <v>234</v>
      </c>
      <c r="AA141" s="92" t="s">
        <v>234</v>
      </c>
      <c r="AB141" s="92" t="s">
        <v>234</v>
      </c>
      <c r="AC141" s="8" t="s">
        <v>234</v>
      </c>
      <c r="AD141" s="8" t="s">
        <v>234</v>
      </c>
      <c r="AE141" s="8"/>
      <c r="AF141" s="8"/>
      <c r="AG141" s="155">
        <f t="shared" si="44"/>
        <v>0</v>
      </c>
      <c r="AH141" s="155">
        <f t="shared" si="34"/>
        <v>0</v>
      </c>
      <c r="AI141" s="146"/>
      <c r="AJ141" s="146"/>
      <c r="AK141" s="146"/>
      <c r="AL141" s="146"/>
      <c r="AM141" s="146"/>
      <c r="AN141" s="146"/>
      <c r="AO141" s="146"/>
      <c r="AP141" s="155"/>
      <c r="AQ141" s="154">
        <f t="shared" si="45"/>
        <v>0</v>
      </c>
      <c r="AR141" s="148"/>
      <c r="AS141" s="148"/>
      <c r="AT141" s="148"/>
      <c r="AU141" s="148"/>
      <c r="AV141" s="153">
        <f t="shared" si="41"/>
        <v>0</v>
      </c>
      <c r="AW141" s="145"/>
      <c r="AX141" s="145"/>
      <c r="AY141" s="145"/>
      <c r="AZ141" s="145"/>
      <c r="BA141" s="154">
        <f t="shared" si="42"/>
        <v>0</v>
      </c>
      <c r="BB141" s="148"/>
      <c r="BC141" s="148"/>
      <c r="BD141" s="148"/>
      <c r="BE141" s="148"/>
      <c r="BF141" s="154">
        <f t="shared" si="43"/>
        <v>0</v>
      </c>
      <c r="BG141" s="148"/>
      <c r="BH141" s="148"/>
      <c r="BI141" s="148"/>
      <c r="BJ141" s="148"/>
    </row>
    <row r="142" spans="1:62" ht="0.75" hidden="1" customHeight="1">
      <c r="A142" s="112" t="s">
        <v>415</v>
      </c>
      <c r="B142" s="15">
        <v>7501</v>
      </c>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16"/>
      <c r="AD142" s="16"/>
      <c r="AE142" s="16"/>
      <c r="AF142" s="16"/>
      <c r="AG142" s="155">
        <f t="shared" si="44"/>
        <v>0</v>
      </c>
      <c r="AH142" s="155">
        <f t="shared" si="34"/>
        <v>0</v>
      </c>
      <c r="AI142" s="152"/>
      <c r="AJ142" s="152"/>
      <c r="AK142" s="152"/>
      <c r="AL142" s="152"/>
      <c r="AM142" s="152"/>
      <c r="AN142" s="152"/>
      <c r="AO142" s="152"/>
      <c r="AP142" s="158"/>
      <c r="AQ142" s="154">
        <f t="shared" si="45"/>
        <v>0</v>
      </c>
      <c r="AR142" s="151"/>
      <c r="AS142" s="151"/>
      <c r="AT142" s="151"/>
      <c r="AU142" s="151"/>
      <c r="AV142" s="153">
        <f t="shared" si="41"/>
        <v>0</v>
      </c>
      <c r="AW142" s="658"/>
      <c r="AX142" s="658"/>
      <c r="AY142" s="658"/>
      <c r="AZ142" s="658"/>
      <c r="BA142" s="154">
        <f t="shared" si="42"/>
        <v>0</v>
      </c>
      <c r="BB142" s="151"/>
      <c r="BC142" s="151"/>
      <c r="BD142" s="151"/>
      <c r="BE142" s="151"/>
      <c r="BF142" s="154">
        <f t="shared" si="43"/>
        <v>0</v>
      </c>
      <c r="BG142" s="151"/>
      <c r="BH142" s="151"/>
      <c r="BI142" s="151"/>
      <c r="BJ142" s="151"/>
    </row>
    <row r="143" spans="1:62" hidden="1">
      <c r="A143" s="113" t="s">
        <v>416</v>
      </c>
      <c r="B143" s="17"/>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18"/>
      <c r="AD143" s="18"/>
      <c r="AE143" s="18"/>
      <c r="AF143" s="18"/>
      <c r="AG143" s="155">
        <f t="shared" si="44"/>
        <v>0</v>
      </c>
      <c r="AH143" s="155">
        <f t="shared" si="34"/>
        <v>0</v>
      </c>
      <c r="AI143" s="155"/>
      <c r="AJ143" s="155"/>
      <c r="AK143" s="155"/>
      <c r="AL143" s="155"/>
      <c r="AM143" s="155"/>
      <c r="AN143" s="155"/>
      <c r="AO143" s="155"/>
      <c r="AP143" s="155"/>
      <c r="AQ143" s="154">
        <f t="shared" si="45"/>
        <v>0</v>
      </c>
      <c r="AR143" s="154"/>
      <c r="AS143" s="154"/>
      <c r="AT143" s="154"/>
      <c r="AU143" s="154"/>
      <c r="AV143" s="153">
        <f t="shared" si="41"/>
        <v>0</v>
      </c>
      <c r="AW143" s="153"/>
      <c r="AX143" s="153"/>
      <c r="AY143" s="153"/>
      <c r="AZ143" s="153"/>
      <c r="BA143" s="154">
        <f t="shared" si="42"/>
        <v>0</v>
      </c>
      <c r="BB143" s="154"/>
      <c r="BC143" s="154"/>
      <c r="BD143" s="154"/>
      <c r="BE143" s="154"/>
      <c r="BF143" s="154">
        <f t="shared" si="43"/>
        <v>0</v>
      </c>
      <c r="BG143" s="154"/>
      <c r="BH143" s="154"/>
      <c r="BI143" s="154"/>
      <c r="BJ143" s="154"/>
    </row>
    <row r="144" spans="1:62" ht="48" hidden="1">
      <c r="A144" s="126" t="s">
        <v>320</v>
      </c>
      <c r="B144" s="33">
        <v>7600</v>
      </c>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12"/>
      <c r="AD144" s="12"/>
      <c r="AE144" s="12"/>
      <c r="AF144" s="12"/>
      <c r="AG144" s="155">
        <f t="shared" si="44"/>
        <v>0</v>
      </c>
      <c r="AH144" s="155">
        <f t="shared" si="34"/>
        <v>0</v>
      </c>
      <c r="AI144" s="146"/>
      <c r="AJ144" s="146"/>
      <c r="AK144" s="146"/>
      <c r="AL144" s="146"/>
      <c r="AM144" s="146"/>
      <c r="AN144" s="146"/>
      <c r="AO144" s="146"/>
      <c r="AP144" s="155"/>
      <c r="AQ144" s="154">
        <f t="shared" si="45"/>
        <v>0</v>
      </c>
      <c r="AR144" s="148"/>
      <c r="AS144" s="148"/>
      <c r="AT144" s="148"/>
      <c r="AU144" s="148"/>
      <c r="AV144" s="153">
        <f t="shared" si="41"/>
        <v>0</v>
      </c>
      <c r="AW144" s="145"/>
      <c r="AX144" s="145"/>
      <c r="AY144" s="145"/>
      <c r="AZ144" s="145"/>
      <c r="BA144" s="154">
        <f t="shared" si="42"/>
        <v>0</v>
      </c>
      <c r="BB144" s="148"/>
      <c r="BC144" s="148"/>
      <c r="BD144" s="148"/>
      <c r="BE144" s="148"/>
      <c r="BF144" s="154">
        <f t="shared" si="43"/>
        <v>0</v>
      </c>
      <c r="BG144" s="148"/>
      <c r="BH144" s="148"/>
      <c r="BI144" s="148"/>
      <c r="BJ144" s="148"/>
    </row>
    <row r="145" spans="1:62" ht="78.75">
      <c r="A145" s="169" t="s">
        <v>205</v>
      </c>
      <c r="B145" s="10">
        <v>7700</v>
      </c>
      <c r="C145" s="99" t="s">
        <v>234</v>
      </c>
      <c r="D145" s="92" t="s">
        <v>234</v>
      </c>
      <c r="E145" s="92" t="s">
        <v>234</v>
      </c>
      <c r="F145" s="92" t="s">
        <v>234</v>
      </c>
      <c r="G145" s="92" t="s">
        <v>234</v>
      </c>
      <c r="H145" s="92" t="s">
        <v>234</v>
      </c>
      <c r="I145" s="92" t="s">
        <v>234</v>
      </c>
      <c r="J145" s="92" t="s">
        <v>234</v>
      </c>
      <c r="K145" s="92" t="s">
        <v>234</v>
      </c>
      <c r="L145" s="92" t="s">
        <v>234</v>
      </c>
      <c r="M145" s="92" t="s">
        <v>234</v>
      </c>
      <c r="N145" s="92" t="s">
        <v>234</v>
      </c>
      <c r="O145" s="92" t="s">
        <v>234</v>
      </c>
      <c r="P145" s="92" t="s">
        <v>234</v>
      </c>
      <c r="Q145" s="93" t="s">
        <v>234</v>
      </c>
      <c r="R145" s="93" t="s">
        <v>234</v>
      </c>
      <c r="S145" s="93" t="s">
        <v>234</v>
      </c>
      <c r="T145" s="93" t="s">
        <v>234</v>
      </c>
      <c r="U145" s="93" t="s">
        <v>234</v>
      </c>
      <c r="V145" s="93" t="s">
        <v>234</v>
      </c>
      <c r="W145" s="93" t="s">
        <v>234</v>
      </c>
      <c r="X145" s="92" t="s">
        <v>234</v>
      </c>
      <c r="Y145" s="92" t="s">
        <v>234</v>
      </c>
      <c r="Z145" s="92" t="s">
        <v>234</v>
      </c>
      <c r="AA145" s="92" t="s">
        <v>234</v>
      </c>
      <c r="AB145" s="92" t="s">
        <v>234</v>
      </c>
      <c r="AC145" s="8" t="s">
        <v>234</v>
      </c>
      <c r="AD145" s="8" t="s">
        <v>234</v>
      </c>
      <c r="AE145" s="8"/>
      <c r="AF145" s="8"/>
      <c r="AG145" s="155">
        <f t="shared" si="44"/>
        <v>401</v>
      </c>
      <c r="AH145" s="155">
        <f t="shared" si="34"/>
        <v>401</v>
      </c>
      <c r="AI145" s="146">
        <f t="shared" ref="AI145:AU145" si="48">AI146+AI147</f>
        <v>0</v>
      </c>
      <c r="AJ145" s="146"/>
      <c r="AK145" s="146">
        <f t="shared" si="48"/>
        <v>0</v>
      </c>
      <c r="AL145" s="146"/>
      <c r="AM145" s="146">
        <f>AM146+AM147</f>
        <v>0</v>
      </c>
      <c r="AN145" s="146"/>
      <c r="AO145" s="146">
        <f>AO146+AO147</f>
        <v>401</v>
      </c>
      <c r="AP145" s="146">
        <f>AP146+AP147</f>
        <v>401</v>
      </c>
      <c r="AQ145" s="154">
        <f t="shared" si="45"/>
        <v>403.6</v>
      </c>
      <c r="AR145" s="148">
        <f t="shared" si="48"/>
        <v>0</v>
      </c>
      <c r="AS145" s="148">
        <f t="shared" si="48"/>
        <v>0</v>
      </c>
      <c r="AT145" s="148">
        <f t="shared" si="48"/>
        <v>0</v>
      </c>
      <c r="AU145" s="148">
        <f t="shared" si="48"/>
        <v>403.6</v>
      </c>
      <c r="AV145" s="153">
        <f t="shared" si="41"/>
        <v>289.7</v>
      </c>
      <c r="AW145" s="145">
        <f>AW146+AW147</f>
        <v>0</v>
      </c>
      <c r="AX145" s="145">
        <f>AX146+AX147</f>
        <v>0</v>
      </c>
      <c r="AY145" s="145">
        <f>AY146+AY147</f>
        <v>0</v>
      </c>
      <c r="AZ145" s="145">
        <f>AZ146+AZ147</f>
        <v>289.7</v>
      </c>
      <c r="BA145" s="154">
        <f t="shared" si="42"/>
        <v>173.2</v>
      </c>
      <c r="BB145" s="148">
        <f>BB146+BB147</f>
        <v>0</v>
      </c>
      <c r="BC145" s="148">
        <f>BC146+BC147</f>
        <v>0</v>
      </c>
      <c r="BD145" s="148">
        <f>BD146+BD147</f>
        <v>0</v>
      </c>
      <c r="BE145" s="148">
        <f>BE146+BE147</f>
        <v>173.2</v>
      </c>
      <c r="BF145" s="154">
        <f t="shared" si="43"/>
        <v>173.2</v>
      </c>
      <c r="BG145" s="148">
        <f>BG146+BG147</f>
        <v>0</v>
      </c>
      <c r="BH145" s="148">
        <f>BH146+BH147</f>
        <v>0</v>
      </c>
      <c r="BI145" s="148">
        <f>BI146+BI147</f>
        <v>0</v>
      </c>
      <c r="BJ145" s="148">
        <f>BJ146+BJ147</f>
        <v>173.2</v>
      </c>
    </row>
    <row r="146" spans="1:62" ht="22.5" hidden="1">
      <c r="A146" s="169" t="s">
        <v>498</v>
      </c>
      <c r="B146" s="14">
        <v>7701</v>
      </c>
      <c r="C146" s="99" t="s">
        <v>234</v>
      </c>
      <c r="D146" s="92" t="s">
        <v>234</v>
      </c>
      <c r="E146" s="92" t="s">
        <v>234</v>
      </c>
      <c r="F146" s="92" t="s">
        <v>234</v>
      </c>
      <c r="G146" s="92" t="s">
        <v>234</v>
      </c>
      <c r="H146" s="92" t="s">
        <v>234</v>
      </c>
      <c r="I146" s="92" t="s">
        <v>234</v>
      </c>
      <c r="J146" s="92" t="s">
        <v>234</v>
      </c>
      <c r="K146" s="92" t="s">
        <v>234</v>
      </c>
      <c r="L146" s="92" t="s">
        <v>234</v>
      </c>
      <c r="M146" s="92" t="s">
        <v>234</v>
      </c>
      <c r="N146" s="92" t="s">
        <v>234</v>
      </c>
      <c r="O146" s="92" t="s">
        <v>234</v>
      </c>
      <c r="P146" s="92" t="s">
        <v>234</v>
      </c>
      <c r="Q146" s="93" t="s">
        <v>234</v>
      </c>
      <c r="R146" s="93" t="s">
        <v>234</v>
      </c>
      <c r="S146" s="93" t="s">
        <v>234</v>
      </c>
      <c r="T146" s="93" t="s">
        <v>234</v>
      </c>
      <c r="U146" s="93" t="s">
        <v>234</v>
      </c>
      <c r="V146" s="93" t="s">
        <v>234</v>
      </c>
      <c r="W146" s="93" t="s">
        <v>234</v>
      </c>
      <c r="X146" s="92" t="s">
        <v>234</v>
      </c>
      <c r="Y146" s="92" t="s">
        <v>234</v>
      </c>
      <c r="Z146" s="92" t="s">
        <v>234</v>
      </c>
      <c r="AA146" s="92" t="s">
        <v>234</v>
      </c>
      <c r="AB146" s="92" t="s">
        <v>234</v>
      </c>
      <c r="AC146" s="8" t="s">
        <v>234</v>
      </c>
      <c r="AD146" s="8" t="s">
        <v>234</v>
      </c>
      <c r="AE146" s="8"/>
      <c r="AF146" s="8"/>
      <c r="AG146" s="155">
        <f t="shared" si="44"/>
        <v>0</v>
      </c>
      <c r="AH146" s="155">
        <f t="shared" si="34"/>
        <v>0</v>
      </c>
      <c r="AI146" s="146"/>
      <c r="AJ146" s="146"/>
      <c r="AK146" s="146"/>
      <c r="AL146" s="146"/>
      <c r="AM146" s="146"/>
      <c r="AN146" s="146"/>
      <c r="AO146" s="146"/>
      <c r="AP146" s="155"/>
      <c r="AQ146" s="154">
        <f t="shared" si="45"/>
        <v>0</v>
      </c>
      <c r="AR146" s="148"/>
      <c r="AS146" s="148"/>
      <c r="AT146" s="148"/>
      <c r="AU146" s="148"/>
      <c r="AV146" s="153">
        <f t="shared" si="41"/>
        <v>0</v>
      </c>
      <c r="AW146" s="145"/>
      <c r="AX146" s="145"/>
      <c r="AY146" s="145"/>
      <c r="AZ146" s="145"/>
      <c r="BA146" s="154">
        <f t="shared" si="42"/>
        <v>0</v>
      </c>
      <c r="BB146" s="148"/>
      <c r="BC146" s="148"/>
      <c r="BD146" s="148"/>
      <c r="BE146" s="148"/>
      <c r="BF146" s="154">
        <f t="shared" si="43"/>
        <v>0</v>
      </c>
      <c r="BG146" s="148"/>
      <c r="BH146" s="148"/>
      <c r="BI146" s="148"/>
      <c r="BJ146" s="148"/>
    </row>
    <row r="147" spans="1:62" ht="22.5">
      <c r="A147" s="169" t="s">
        <v>219</v>
      </c>
      <c r="B147" s="14">
        <v>7800</v>
      </c>
      <c r="C147" s="99" t="s">
        <v>234</v>
      </c>
      <c r="D147" s="94" t="s">
        <v>234</v>
      </c>
      <c r="E147" s="92" t="s">
        <v>234</v>
      </c>
      <c r="F147" s="92" t="s">
        <v>234</v>
      </c>
      <c r="G147" s="92" t="s">
        <v>234</v>
      </c>
      <c r="H147" s="92" t="s">
        <v>234</v>
      </c>
      <c r="I147" s="92" t="s">
        <v>234</v>
      </c>
      <c r="J147" s="92" t="s">
        <v>234</v>
      </c>
      <c r="K147" s="92" t="s">
        <v>234</v>
      </c>
      <c r="L147" s="92" t="s">
        <v>234</v>
      </c>
      <c r="M147" s="92" t="s">
        <v>234</v>
      </c>
      <c r="N147" s="92" t="s">
        <v>234</v>
      </c>
      <c r="O147" s="92" t="s">
        <v>234</v>
      </c>
      <c r="P147" s="92" t="s">
        <v>234</v>
      </c>
      <c r="Q147" s="93" t="s">
        <v>234</v>
      </c>
      <c r="R147" s="93" t="s">
        <v>234</v>
      </c>
      <c r="S147" s="93" t="s">
        <v>234</v>
      </c>
      <c r="T147" s="93" t="s">
        <v>234</v>
      </c>
      <c r="U147" s="93" t="s">
        <v>234</v>
      </c>
      <c r="V147" s="93" t="s">
        <v>234</v>
      </c>
      <c r="W147" s="93" t="s">
        <v>234</v>
      </c>
      <c r="X147" s="92" t="s">
        <v>234</v>
      </c>
      <c r="Y147" s="92" t="s">
        <v>234</v>
      </c>
      <c r="Z147" s="92" t="s">
        <v>234</v>
      </c>
      <c r="AA147" s="92" t="s">
        <v>234</v>
      </c>
      <c r="AB147" s="92" t="s">
        <v>234</v>
      </c>
      <c r="AC147" s="8" t="s">
        <v>234</v>
      </c>
      <c r="AD147" s="8" t="s">
        <v>234</v>
      </c>
      <c r="AE147" s="8"/>
      <c r="AF147" s="8"/>
      <c r="AG147" s="155">
        <f t="shared" si="44"/>
        <v>401</v>
      </c>
      <c r="AH147" s="155">
        <f t="shared" si="34"/>
        <v>401</v>
      </c>
      <c r="AI147" s="146">
        <f>AI148+AI152</f>
        <v>0</v>
      </c>
      <c r="AJ147" s="146"/>
      <c r="AK147" s="146">
        <f>AK148+AK152</f>
        <v>0</v>
      </c>
      <c r="AL147" s="146"/>
      <c r="AM147" s="146">
        <f>AM148+AM152</f>
        <v>0</v>
      </c>
      <c r="AN147" s="146"/>
      <c r="AO147" s="146">
        <f>AO148+AO152</f>
        <v>401</v>
      </c>
      <c r="AP147" s="146">
        <f>AP148+AP152</f>
        <v>401</v>
      </c>
      <c r="AQ147" s="154">
        <f t="shared" si="45"/>
        <v>403.6</v>
      </c>
      <c r="AR147" s="148">
        <f>AR148+AR152</f>
        <v>0</v>
      </c>
      <c r="AS147" s="148">
        <f>AS148+AS152</f>
        <v>0</v>
      </c>
      <c r="AT147" s="148">
        <f>AT148+AT152</f>
        <v>0</v>
      </c>
      <c r="AU147" s="148">
        <f>AU148+AU152</f>
        <v>403.6</v>
      </c>
      <c r="AV147" s="153">
        <f t="shared" si="41"/>
        <v>289.7</v>
      </c>
      <c r="AW147" s="145">
        <f>AW148+AW152</f>
        <v>0</v>
      </c>
      <c r="AX147" s="145">
        <f>AX148+AX152</f>
        <v>0</v>
      </c>
      <c r="AY147" s="145">
        <f>AY148+AY152</f>
        <v>0</v>
      </c>
      <c r="AZ147" s="145">
        <f>AZ148+AZ152</f>
        <v>289.7</v>
      </c>
      <c r="BA147" s="154">
        <f t="shared" si="42"/>
        <v>173.2</v>
      </c>
      <c r="BB147" s="148">
        <f>BB148+BB152</f>
        <v>0</v>
      </c>
      <c r="BC147" s="148">
        <f>BC148+BC152</f>
        <v>0</v>
      </c>
      <c r="BD147" s="148">
        <f>BD148+BD152</f>
        <v>0</v>
      </c>
      <c r="BE147" s="148">
        <f>BE148+BE152</f>
        <v>173.2</v>
      </c>
      <c r="BF147" s="154">
        <f t="shared" si="43"/>
        <v>173.2</v>
      </c>
      <c r="BG147" s="148">
        <f>BG148+BG152</f>
        <v>0</v>
      </c>
      <c r="BH147" s="148">
        <f>BH148+BH152</f>
        <v>0</v>
      </c>
      <c r="BI147" s="148">
        <f>BI148+BI152</f>
        <v>0</v>
      </c>
      <c r="BJ147" s="148">
        <f>BJ148+BJ152</f>
        <v>173.2</v>
      </c>
    </row>
    <row r="148" spans="1:62" ht="67.5">
      <c r="A148" s="169" t="s">
        <v>493</v>
      </c>
      <c r="B148" s="14">
        <v>7801</v>
      </c>
      <c r="C148" s="92" t="s">
        <v>234</v>
      </c>
      <c r="D148" s="94" t="s">
        <v>234</v>
      </c>
      <c r="E148" s="92" t="s">
        <v>234</v>
      </c>
      <c r="F148" s="92" t="s">
        <v>234</v>
      </c>
      <c r="G148" s="92" t="s">
        <v>234</v>
      </c>
      <c r="H148" s="92" t="s">
        <v>234</v>
      </c>
      <c r="I148" s="92" t="s">
        <v>234</v>
      </c>
      <c r="J148" s="92" t="s">
        <v>234</v>
      </c>
      <c r="K148" s="92" t="s">
        <v>234</v>
      </c>
      <c r="L148" s="92" t="s">
        <v>234</v>
      </c>
      <c r="M148" s="92" t="s">
        <v>234</v>
      </c>
      <c r="N148" s="92" t="s">
        <v>234</v>
      </c>
      <c r="O148" s="92" t="s">
        <v>234</v>
      </c>
      <c r="P148" s="92" t="s">
        <v>234</v>
      </c>
      <c r="Q148" s="93" t="s">
        <v>234</v>
      </c>
      <c r="R148" s="93" t="s">
        <v>234</v>
      </c>
      <c r="S148" s="93" t="s">
        <v>234</v>
      </c>
      <c r="T148" s="93" t="s">
        <v>234</v>
      </c>
      <c r="U148" s="93" t="s">
        <v>234</v>
      </c>
      <c r="V148" s="93" t="s">
        <v>234</v>
      </c>
      <c r="W148" s="93" t="s">
        <v>234</v>
      </c>
      <c r="X148" s="92" t="s">
        <v>234</v>
      </c>
      <c r="Y148" s="92" t="s">
        <v>234</v>
      </c>
      <c r="Z148" s="92" t="s">
        <v>234</v>
      </c>
      <c r="AA148" s="92" t="s">
        <v>234</v>
      </c>
      <c r="AB148" s="92" t="s">
        <v>234</v>
      </c>
      <c r="AC148" s="8" t="s">
        <v>234</v>
      </c>
      <c r="AD148" s="8" t="s">
        <v>234</v>
      </c>
      <c r="AE148" s="8"/>
      <c r="AF148" s="8"/>
      <c r="AG148" s="148">
        <f t="shared" ref="AG148:AU148" si="49">AG150+AG151</f>
        <v>401</v>
      </c>
      <c r="AH148" s="155">
        <f t="shared" si="34"/>
        <v>401</v>
      </c>
      <c r="AI148" s="148">
        <f t="shared" si="49"/>
        <v>0</v>
      </c>
      <c r="AJ148" s="148"/>
      <c r="AK148" s="148">
        <f t="shared" si="49"/>
        <v>0</v>
      </c>
      <c r="AL148" s="148"/>
      <c r="AM148" s="148">
        <f t="shared" si="49"/>
        <v>0</v>
      </c>
      <c r="AN148" s="148"/>
      <c r="AO148" s="148">
        <f t="shared" si="49"/>
        <v>401</v>
      </c>
      <c r="AP148" s="148">
        <f t="shared" si="49"/>
        <v>401</v>
      </c>
      <c r="AQ148" s="148">
        <f t="shared" si="49"/>
        <v>403.6</v>
      </c>
      <c r="AR148" s="148">
        <f t="shared" si="49"/>
        <v>0</v>
      </c>
      <c r="AS148" s="148">
        <f t="shared" si="49"/>
        <v>0</v>
      </c>
      <c r="AT148" s="148">
        <f t="shared" si="49"/>
        <v>0</v>
      </c>
      <c r="AU148" s="148">
        <f t="shared" si="49"/>
        <v>403.6</v>
      </c>
      <c r="AV148" s="145">
        <f t="shared" ref="AV148:BE148" si="50">AV150+AV151</f>
        <v>289.7</v>
      </c>
      <c r="AW148" s="145">
        <f t="shared" si="50"/>
        <v>0</v>
      </c>
      <c r="AX148" s="145">
        <f t="shared" si="50"/>
        <v>0</v>
      </c>
      <c r="AY148" s="145">
        <f t="shared" si="50"/>
        <v>0</v>
      </c>
      <c r="AZ148" s="145">
        <f t="shared" si="50"/>
        <v>289.7</v>
      </c>
      <c r="BA148" s="148">
        <f t="shared" si="50"/>
        <v>173.2</v>
      </c>
      <c r="BB148" s="148">
        <f t="shared" si="50"/>
        <v>0</v>
      </c>
      <c r="BC148" s="148">
        <f t="shared" si="50"/>
        <v>0</v>
      </c>
      <c r="BD148" s="148">
        <f t="shared" si="50"/>
        <v>0</v>
      </c>
      <c r="BE148" s="148">
        <f t="shared" si="50"/>
        <v>173.2</v>
      </c>
      <c r="BF148" s="148">
        <f>BF150+BF151</f>
        <v>173.2</v>
      </c>
      <c r="BG148" s="148">
        <f>BG150+BG151</f>
        <v>0</v>
      </c>
      <c r="BH148" s="148">
        <f>BH150+BH151</f>
        <v>0</v>
      </c>
      <c r="BI148" s="148">
        <f>BI150+BI151</f>
        <v>0</v>
      </c>
      <c r="BJ148" s="148">
        <f>BJ150+BJ151</f>
        <v>173.2</v>
      </c>
    </row>
    <row r="149" spans="1:62" hidden="1">
      <c r="A149" s="112" t="s">
        <v>415</v>
      </c>
      <c r="B149" s="15"/>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16"/>
      <c r="AD149" s="16"/>
      <c r="AE149" s="16"/>
      <c r="AF149" s="16"/>
      <c r="AG149" s="155">
        <f t="shared" si="44"/>
        <v>0</v>
      </c>
      <c r="AH149" s="155">
        <f t="shared" si="34"/>
        <v>0</v>
      </c>
      <c r="AI149" s="152"/>
      <c r="AJ149" s="152"/>
      <c r="AK149" s="152"/>
      <c r="AL149" s="152"/>
      <c r="AM149" s="152"/>
      <c r="AN149" s="152"/>
      <c r="AO149" s="152"/>
      <c r="AP149" s="158"/>
      <c r="AQ149" s="154">
        <f t="shared" si="45"/>
        <v>0</v>
      </c>
      <c r="AR149" s="151"/>
      <c r="AS149" s="151"/>
      <c r="AT149" s="151"/>
      <c r="AU149" s="151"/>
      <c r="AV149" s="153">
        <f t="shared" ref="AV149:AV155" si="51">AW149+AX149+AY149+AZ149</f>
        <v>0</v>
      </c>
      <c r="AW149" s="658"/>
      <c r="AX149" s="658"/>
      <c r="AY149" s="658"/>
      <c r="AZ149" s="658"/>
      <c r="BA149" s="154">
        <f t="shared" ref="BA149:BA155" si="52">BB149+BC149+BD149+BE149</f>
        <v>0</v>
      </c>
      <c r="BB149" s="151"/>
      <c r="BC149" s="151"/>
      <c r="BD149" s="151"/>
      <c r="BE149" s="151"/>
      <c r="BF149" s="154">
        <f t="shared" ref="BF149:BF155" si="53">BG149+BH149+BI149+BJ149</f>
        <v>0</v>
      </c>
      <c r="BG149" s="151"/>
      <c r="BH149" s="151"/>
      <c r="BI149" s="151"/>
      <c r="BJ149" s="151"/>
    </row>
    <row r="150" spans="1:62" ht="68.25" customHeight="1">
      <c r="A150" s="994" t="s">
        <v>409</v>
      </c>
      <c r="B150" s="902">
        <v>7803</v>
      </c>
      <c r="C150" s="909" t="s">
        <v>452</v>
      </c>
      <c r="D150" s="141" t="s">
        <v>237</v>
      </c>
      <c r="E150" s="57" t="s">
        <v>453</v>
      </c>
      <c r="F150" s="58"/>
      <c r="G150" s="58"/>
      <c r="H150" s="58"/>
      <c r="I150" s="58"/>
      <c r="J150" s="58"/>
      <c r="K150" s="58"/>
      <c r="L150" s="58"/>
      <c r="M150" s="63" t="s">
        <v>451</v>
      </c>
      <c r="N150" s="59" t="s">
        <v>284</v>
      </c>
      <c r="O150" s="66" t="s">
        <v>373</v>
      </c>
      <c r="P150" s="58">
        <v>9</v>
      </c>
      <c r="Q150" s="58"/>
      <c r="R150" s="58"/>
      <c r="S150" s="58"/>
      <c r="T150" s="58"/>
      <c r="U150" s="58"/>
      <c r="V150" s="58"/>
      <c r="W150" s="387" t="s">
        <v>172</v>
      </c>
      <c r="X150" s="292" t="s">
        <v>173</v>
      </c>
      <c r="Y150" s="294" t="s">
        <v>174</v>
      </c>
      <c r="Z150" s="58"/>
      <c r="AA150" s="58"/>
      <c r="AB150" s="58"/>
      <c r="AC150" s="18"/>
      <c r="AD150" s="18" t="s">
        <v>486</v>
      </c>
      <c r="AE150" s="18" t="s">
        <v>264</v>
      </c>
      <c r="AF150" s="18" t="s">
        <v>276</v>
      </c>
      <c r="AG150" s="155">
        <f>AI150+AK150+AM150+AO150</f>
        <v>0</v>
      </c>
      <c r="AH150" s="155">
        <f t="shared" si="34"/>
        <v>0</v>
      </c>
      <c r="AI150" s="155"/>
      <c r="AJ150" s="155"/>
      <c r="AK150" s="155"/>
      <c r="AL150" s="155"/>
      <c r="AM150" s="155"/>
      <c r="AN150" s="155"/>
      <c r="AO150" s="155"/>
      <c r="AP150" s="155"/>
      <c r="AQ150" s="154">
        <f>AR150+AS150+AT150+AU150</f>
        <v>0</v>
      </c>
      <c r="AR150" s="154"/>
      <c r="AS150" s="154"/>
      <c r="AT150" s="154"/>
      <c r="AU150" s="154"/>
      <c r="AV150" s="153">
        <f t="shared" si="51"/>
        <v>0</v>
      </c>
      <c r="AW150" s="153"/>
      <c r="AX150" s="153"/>
      <c r="AY150" s="153"/>
      <c r="AZ150" s="153"/>
      <c r="BA150" s="154">
        <f t="shared" si="52"/>
        <v>0</v>
      </c>
      <c r="BB150" s="154"/>
      <c r="BC150" s="154"/>
      <c r="BD150" s="154"/>
      <c r="BE150" s="154"/>
      <c r="BF150" s="154">
        <f t="shared" si="53"/>
        <v>0</v>
      </c>
      <c r="BG150" s="154"/>
      <c r="BH150" s="154"/>
      <c r="BI150" s="154"/>
      <c r="BJ150" s="154"/>
    </row>
    <row r="151" spans="1:62" ht="30.75" customHeight="1">
      <c r="A151" s="995"/>
      <c r="B151" s="903"/>
      <c r="C151" s="909"/>
      <c r="D151" s="180"/>
      <c r="E151" s="12"/>
      <c r="F151" s="12"/>
      <c r="G151" s="12"/>
      <c r="H151" s="12"/>
      <c r="I151" s="12"/>
      <c r="J151" s="12"/>
      <c r="K151" s="12"/>
      <c r="L151" s="12"/>
      <c r="M151" s="12"/>
      <c r="N151" s="12"/>
      <c r="O151" s="12"/>
      <c r="P151" s="12"/>
      <c r="Q151" s="12"/>
      <c r="R151" s="12"/>
      <c r="S151" s="12"/>
      <c r="T151" s="12"/>
      <c r="U151" s="12"/>
      <c r="V151" s="12"/>
      <c r="W151" s="387"/>
      <c r="X151" s="292"/>
      <c r="Y151" s="294"/>
      <c r="Z151" s="12"/>
      <c r="AA151" s="12"/>
      <c r="AB151" s="12"/>
      <c r="AC151" s="12"/>
      <c r="AD151" s="18" t="s">
        <v>486</v>
      </c>
      <c r="AE151" s="18" t="s">
        <v>17</v>
      </c>
      <c r="AF151" s="18" t="s">
        <v>276</v>
      </c>
      <c r="AG151" s="155">
        <f t="shared" si="44"/>
        <v>401</v>
      </c>
      <c r="AH151" s="155">
        <f t="shared" si="34"/>
        <v>401</v>
      </c>
      <c r="AI151" s="146"/>
      <c r="AJ151" s="146"/>
      <c r="AK151" s="146"/>
      <c r="AL151" s="146"/>
      <c r="AM151" s="146"/>
      <c r="AN151" s="146"/>
      <c r="AO151" s="146">
        <v>401</v>
      </c>
      <c r="AP151" s="155">
        <v>401</v>
      </c>
      <c r="AQ151" s="154">
        <f t="shared" si="45"/>
        <v>403.6</v>
      </c>
      <c r="AR151" s="148"/>
      <c r="AS151" s="148"/>
      <c r="AT151" s="148"/>
      <c r="AU151" s="148">
        <v>403.6</v>
      </c>
      <c r="AV151" s="153">
        <f t="shared" si="51"/>
        <v>289.7</v>
      </c>
      <c r="AW151" s="145"/>
      <c r="AX151" s="145"/>
      <c r="AY151" s="145"/>
      <c r="AZ151" s="145">
        <v>289.7</v>
      </c>
      <c r="BA151" s="154">
        <f t="shared" si="52"/>
        <v>173.2</v>
      </c>
      <c r="BB151" s="148"/>
      <c r="BC151" s="148"/>
      <c r="BD151" s="148"/>
      <c r="BE151" s="148">
        <v>173.2</v>
      </c>
      <c r="BF151" s="154">
        <f t="shared" si="53"/>
        <v>173.2</v>
      </c>
      <c r="BG151" s="148"/>
      <c r="BH151" s="148"/>
      <c r="BI151" s="148"/>
      <c r="BJ151" s="148">
        <v>173.2</v>
      </c>
    </row>
    <row r="152" spans="1:62" ht="33.75" hidden="1">
      <c r="A152" s="169" t="s">
        <v>220</v>
      </c>
      <c r="B152" s="14">
        <v>7900</v>
      </c>
      <c r="C152" s="8" t="s">
        <v>234</v>
      </c>
      <c r="D152" s="25" t="s">
        <v>234</v>
      </c>
      <c r="E152" s="8" t="s">
        <v>234</v>
      </c>
      <c r="F152" s="8" t="s">
        <v>234</v>
      </c>
      <c r="G152" s="8" t="s">
        <v>234</v>
      </c>
      <c r="H152" s="8" t="s">
        <v>234</v>
      </c>
      <c r="I152" s="8" t="s">
        <v>234</v>
      </c>
      <c r="J152" s="8" t="s">
        <v>234</v>
      </c>
      <c r="K152" s="8" t="s">
        <v>234</v>
      </c>
      <c r="L152" s="8" t="s">
        <v>234</v>
      </c>
      <c r="M152" s="8" t="s">
        <v>234</v>
      </c>
      <c r="N152" s="8" t="s">
        <v>234</v>
      </c>
      <c r="O152" s="8" t="s">
        <v>234</v>
      </c>
      <c r="P152" s="8" t="s">
        <v>234</v>
      </c>
      <c r="Q152" s="11" t="s">
        <v>234</v>
      </c>
      <c r="R152" s="11" t="s">
        <v>234</v>
      </c>
      <c r="S152" s="11" t="s">
        <v>234</v>
      </c>
      <c r="T152" s="11" t="s">
        <v>234</v>
      </c>
      <c r="U152" s="11" t="s">
        <v>234</v>
      </c>
      <c r="V152" s="11" t="s">
        <v>234</v>
      </c>
      <c r="W152" s="11" t="s">
        <v>234</v>
      </c>
      <c r="X152" s="8" t="s">
        <v>234</v>
      </c>
      <c r="Y152" s="8" t="s">
        <v>234</v>
      </c>
      <c r="Z152" s="8" t="s">
        <v>234</v>
      </c>
      <c r="AA152" s="8" t="s">
        <v>234</v>
      </c>
      <c r="AB152" s="8" t="s">
        <v>234</v>
      </c>
      <c r="AC152" s="8" t="s">
        <v>234</v>
      </c>
      <c r="AD152" s="8" t="s">
        <v>234</v>
      </c>
      <c r="AE152" s="8"/>
      <c r="AF152" s="8"/>
      <c r="AG152" s="155">
        <f t="shared" si="44"/>
        <v>0</v>
      </c>
      <c r="AH152" s="155"/>
      <c r="AI152" s="146"/>
      <c r="AJ152" s="146"/>
      <c r="AK152" s="146"/>
      <c r="AL152" s="146"/>
      <c r="AM152" s="146"/>
      <c r="AN152" s="146"/>
      <c r="AO152" s="146"/>
      <c r="AP152" s="155"/>
      <c r="AQ152" s="154">
        <f t="shared" si="45"/>
        <v>0</v>
      </c>
      <c r="AR152" s="148"/>
      <c r="AS152" s="148"/>
      <c r="AT152" s="148"/>
      <c r="AU152" s="148"/>
      <c r="AV152" s="153">
        <f t="shared" si="51"/>
        <v>0</v>
      </c>
      <c r="AW152" s="145"/>
      <c r="AX152" s="145"/>
      <c r="AY152" s="145"/>
      <c r="AZ152" s="145"/>
      <c r="BA152" s="154">
        <f t="shared" si="52"/>
        <v>0</v>
      </c>
      <c r="BB152" s="148"/>
      <c r="BC152" s="148"/>
      <c r="BD152" s="148"/>
      <c r="BE152" s="148"/>
      <c r="BF152" s="154">
        <f t="shared" si="53"/>
        <v>0</v>
      </c>
      <c r="BG152" s="148"/>
      <c r="BH152" s="148"/>
      <c r="BI152" s="148"/>
      <c r="BJ152" s="148"/>
    </row>
    <row r="153" spans="1:62" hidden="1">
      <c r="A153" s="497" t="s">
        <v>415</v>
      </c>
      <c r="B153" s="15">
        <v>7901</v>
      </c>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55">
        <f t="shared" si="44"/>
        <v>0</v>
      </c>
      <c r="AH153" s="158"/>
      <c r="AI153" s="152"/>
      <c r="AJ153" s="152"/>
      <c r="AK153" s="152"/>
      <c r="AL153" s="152"/>
      <c r="AM153" s="152"/>
      <c r="AN153" s="152"/>
      <c r="AO153" s="152"/>
      <c r="AP153" s="158"/>
      <c r="AQ153" s="154">
        <f t="shared" si="45"/>
        <v>0</v>
      </c>
      <c r="AR153" s="151"/>
      <c r="AS153" s="151"/>
      <c r="AT153" s="151"/>
      <c r="AU153" s="151"/>
      <c r="AV153" s="153">
        <f t="shared" si="51"/>
        <v>0</v>
      </c>
      <c r="AW153" s="658"/>
      <c r="AX153" s="658"/>
      <c r="AY153" s="658"/>
      <c r="AZ153" s="658"/>
      <c r="BA153" s="154">
        <f t="shared" si="52"/>
        <v>0</v>
      </c>
      <c r="BB153" s="151"/>
      <c r="BC153" s="151"/>
      <c r="BD153" s="151"/>
      <c r="BE153" s="151"/>
      <c r="BF153" s="154">
        <f t="shared" si="53"/>
        <v>0</v>
      </c>
      <c r="BG153" s="151"/>
      <c r="BH153" s="151"/>
      <c r="BI153" s="151"/>
      <c r="BJ153" s="151"/>
    </row>
    <row r="154" spans="1:62" hidden="1">
      <c r="A154" s="498" t="s">
        <v>416</v>
      </c>
      <c r="B154" s="17"/>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55">
        <f t="shared" si="44"/>
        <v>0</v>
      </c>
      <c r="AH154" s="155"/>
      <c r="AI154" s="155"/>
      <c r="AJ154" s="155"/>
      <c r="AK154" s="155"/>
      <c r="AL154" s="155"/>
      <c r="AM154" s="155"/>
      <c r="AN154" s="155"/>
      <c r="AO154" s="155"/>
      <c r="AP154" s="155"/>
      <c r="AQ154" s="154">
        <f t="shared" si="45"/>
        <v>0</v>
      </c>
      <c r="AR154" s="154"/>
      <c r="AS154" s="154"/>
      <c r="AT154" s="154"/>
      <c r="AU154" s="154"/>
      <c r="AV154" s="153">
        <f t="shared" si="51"/>
        <v>0</v>
      </c>
      <c r="AW154" s="153"/>
      <c r="AX154" s="153"/>
      <c r="AY154" s="153"/>
      <c r="AZ154" s="153"/>
      <c r="BA154" s="154">
        <f t="shared" si="52"/>
        <v>0</v>
      </c>
      <c r="BB154" s="154"/>
      <c r="BC154" s="154"/>
      <c r="BD154" s="154"/>
      <c r="BE154" s="154"/>
      <c r="BF154" s="154">
        <f t="shared" si="53"/>
        <v>0</v>
      </c>
      <c r="BG154" s="154"/>
      <c r="BH154" s="154"/>
      <c r="BI154" s="154"/>
      <c r="BJ154" s="154"/>
    </row>
    <row r="155" spans="1:62" ht="37.5" customHeight="1">
      <c r="A155" s="169" t="s">
        <v>323</v>
      </c>
      <c r="B155" s="29">
        <v>8000</v>
      </c>
      <c r="C155" s="16"/>
      <c r="D155" s="16"/>
      <c r="E155" s="16"/>
      <c r="F155" s="16"/>
      <c r="G155" s="16"/>
      <c r="H155" s="16"/>
      <c r="I155" s="16"/>
      <c r="J155" s="16"/>
      <c r="K155" s="16"/>
      <c r="L155" s="16"/>
      <c r="M155" s="16"/>
      <c r="N155" s="16"/>
      <c r="O155" s="16"/>
      <c r="P155" s="16"/>
      <c r="Q155" s="21"/>
      <c r="R155" s="21"/>
      <c r="S155" s="21"/>
      <c r="T155" s="21"/>
      <c r="U155" s="21"/>
      <c r="V155" s="21"/>
      <c r="W155" s="21"/>
      <c r="X155" s="16"/>
      <c r="Y155" s="16"/>
      <c r="Z155" s="16"/>
      <c r="AA155" s="16"/>
      <c r="AB155" s="16"/>
      <c r="AC155" s="16"/>
      <c r="AD155" s="450" t="s">
        <v>177</v>
      </c>
      <c r="AE155" s="450" t="s">
        <v>194</v>
      </c>
      <c r="AF155" s="450" t="s">
        <v>282</v>
      </c>
      <c r="AG155" s="155">
        <f t="shared" si="44"/>
        <v>0</v>
      </c>
      <c r="AH155" s="158"/>
      <c r="AI155" s="152"/>
      <c r="AJ155" s="152"/>
      <c r="AK155" s="152"/>
      <c r="AL155" s="152"/>
      <c r="AM155" s="152"/>
      <c r="AN155" s="152"/>
      <c r="AO155" s="152">
        <v>0</v>
      </c>
      <c r="AP155" s="158"/>
      <c r="AQ155" s="154">
        <f t="shared" si="45"/>
        <v>0</v>
      </c>
      <c r="AR155" s="151"/>
      <c r="AS155" s="151"/>
      <c r="AT155" s="151"/>
      <c r="AU155" s="151">
        <v>0</v>
      </c>
      <c r="AV155" s="153">
        <f t="shared" si="51"/>
        <v>53.8</v>
      </c>
      <c r="AW155" s="658"/>
      <c r="AX155" s="658"/>
      <c r="AY155" s="658"/>
      <c r="AZ155" s="658">
        <v>53.8</v>
      </c>
      <c r="BA155" s="154">
        <f t="shared" si="52"/>
        <v>107.9</v>
      </c>
      <c r="BB155" s="151"/>
      <c r="BC155" s="151"/>
      <c r="BD155" s="151"/>
      <c r="BE155" s="151">
        <v>107.9</v>
      </c>
      <c r="BF155" s="154">
        <f t="shared" si="53"/>
        <v>107.9</v>
      </c>
      <c r="BG155" s="151"/>
      <c r="BH155" s="151"/>
      <c r="BI155" s="151"/>
      <c r="BJ155" s="151">
        <v>107.9</v>
      </c>
    </row>
    <row r="156" spans="1:62" ht="23.25" thickBot="1">
      <c r="A156" s="169" t="s">
        <v>221</v>
      </c>
      <c r="B156" s="26">
        <v>10700</v>
      </c>
      <c r="C156" s="27" t="s">
        <v>234</v>
      </c>
      <c r="D156" s="27" t="s">
        <v>234</v>
      </c>
      <c r="E156" s="27" t="s">
        <v>234</v>
      </c>
      <c r="F156" s="27" t="s">
        <v>234</v>
      </c>
      <c r="G156" s="27" t="s">
        <v>234</v>
      </c>
      <c r="H156" s="27" t="s">
        <v>234</v>
      </c>
      <c r="I156" s="27" t="s">
        <v>234</v>
      </c>
      <c r="J156" s="27" t="s">
        <v>234</v>
      </c>
      <c r="K156" s="27" t="s">
        <v>234</v>
      </c>
      <c r="L156" s="27" t="s">
        <v>234</v>
      </c>
      <c r="M156" s="27" t="s">
        <v>234</v>
      </c>
      <c r="N156" s="27" t="s">
        <v>234</v>
      </c>
      <c r="O156" s="27" t="s">
        <v>234</v>
      </c>
      <c r="P156" s="27" t="s">
        <v>234</v>
      </c>
      <c r="Q156" s="28" t="s">
        <v>234</v>
      </c>
      <c r="R156" s="28" t="s">
        <v>234</v>
      </c>
      <c r="S156" s="28" t="s">
        <v>234</v>
      </c>
      <c r="T156" s="28" t="s">
        <v>234</v>
      </c>
      <c r="U156" s="28" t="s">
        <v>234</v>
      </c>
      <c r="V156" s="28" t="s">
        <v>234</v>
      </c>
      <c r="W156" s="8" t="s">
        <v>234</v>
      </c>
      <c r="X156" s="27" t="s">
        <v>234</v>
      </c>
      <c r="Y156" s="27" t="s">
        <v>234</v>
      </c>
      <c r="Z156" s="27" t="s">
        <v>234</v>
      </c>
      <c r="AA156" s="27" t="s">
        <v>234</v>
      </c>
      <c r="AB156" s="27" t="s">
        <v>234</v>
      </c>
      <c r="AC156" s="27" t="s">
        <v>234</v>
      </c>
      <c r="AD156" s="27" t="s">
        <v>234</v>
      </c>
      <c r="AE156" s="27"/>
      <c r="AF156" s="27"/>
      <c r="AG156" s="165">
        <f t="shared" ref="AG156:AU156" si="54">AG20</f>
        <v>6371</v>
      </c>
      <c r="AH156" s="165">
        <f t="shared" si="54"/>
        <v>6217.8999999999987</v>
      </c>
      <c r="AI156" s="165">
        <f t="shared" si="54"/>
        <v>98.2</v>
      </c>
      <c r="AJ156" s="165">
        <f t="shared" si="54"/>
        <v>98.2</v>
      </c>
      <c r="AK156" s="165">
        <f t="shared" si="54"/>
        <v>2998.1999999999994</v>
      </c>
      <c r="AL156" s="165">
        <f t="shared" si="54"/>
        <v>2998.1999999999994</v>
      </c>
      <c r="AM156" s="165">
        <f t="shared" si="54"/>
        <v>0</v>
      </c>
      <c r="AN156" s="165"/>
      <c r="AO156" s="165">
        <f t="shared" si="54"/>
        <v>3274.6</v>
      </c>
      <c r="AP156" s="165">
        <f t="shared" si="54"/>
        <v>3121.5</v>
      </c>
      <c r="AQ156" s="165">
        <f t="shared" si="54"/>
        <v>3522.8999999999996</v>
      </c>
      <c r="AR156" s="165">
        <f t="shared" si="54"/>
        <v>103.6</v>
      </c>
      <c r="AS156" s="165">
        <f t="shared" si="54"/>
        <v>984.09999999999991</v>
      </c>
      <c r="AT156" s="165">
        <f t="shared" si="54"/>
        <v>0</v>
      </c>
      <c r="AU156" s="165">
        <f t="shared" si="54"/>
        <v>2435.1999999999998</v>
      </c>
      <c r="AV156" s="544">
        <f t="shared" ref="AV156:BE156" si="55">AV20</f>
        <v>2947.3999999999996</v>
      </c>
      <c r="AW156" s="165">
        <f t="shared" si="55"/>
        <v>105.7</v>
      </c>
      <c r="AX156" s="165">
        <f t="shared" si="55"/>
        <v>689.9</v>
      </c>
      <c r="AY156" s="165">
        <f t="shared" si="55"/>
        <v>0</v>
      </c>
      <c r="AZ156" s="165">
        <f t="shared" si="55"/>
        <v>2151.7999999999997</v>
      </c>
      <c r="BA156" s="544">
        <f t="shared" si="55"/>
        <v>2957.8999999999996</v>
      </c>
      <c r="BB156" s="165">
        <f t="shared" si="55"/>
        <v>110.60000000000001</v>
      </c>
      <c r="BC156" s="165">
        <f t="shared" si="55"/>
        <v>689.9</v>
      </c>
      <c r="BD156" s="165">
        <f t="shared" si="55"/>
        <v>0</v>
      </c>
      <c r="BE156" s="165">
        <f t="shared" si="55"/>
        <v>2157.3999999999996</v>
      </c>
      <c r="BF156" s="544">
        <f>BF20</f>
        <v>2957.8999999999996</v>
      </c>
      <c r="BG156" s="165">
        <f>BG20</f>
        <v>110.60000000000001</v>
      </c>
      <c r="BH156" s="165">
        <f>BH20</f>
        <v>689.9</v>
      </c>
      <c r="BI156" s="165">
        <f>BI20</f>
        <v>0</v>
      </c>
      <c r="BJ156" s="165">
        <f>BJ20</f>
        <v>2157.3999999999996</v>
      </c>
    </row>
    <row r="157" spans="1:62" ht="6" customHeight="1"/>
    <row r="158" spans="1:62" ht="15" customHeight="1"/>
    <row r="159" spans="1:62" s="46" customFormat="1" ht="16.5">
      <c r="A159" s="196"/>
      <c r="B159" s="42"/>
      <c r="C159" s="43"/>
      <c r="D159" s="43"/>
      <c r="E159" s="43"/>
      <c r="F159" s="43"/>
      <c r="G159" s="44"/>
      <c r="H159" s="43"/>
      <c r="I159" s="43"/>
      <c r="J159" s="43"/>
      <c r="K159" s="44"/>
      <c r="L159" s="44"/>
      <c r="M159" s="43"/>
      <c r="N159" s="43"/>
      <c r="O159" s="43"/>
      <c r="P159" s="43"/>
      <c r="Q159" s="44"/>
      <c r="R159" s="44"/>
      <c r="S159" s="44"/>
      <c r="T159" s="44"/>
      <c r="U159" s="44"/>
      <c r="V159" s="44"/>
      <c r="W159" s="411"/>
      <c r="X159" s="44"/>
      <c r="Y159" s="44"/>
      <c r="Z159" s="44"/>
      <c r="AA159" s="44"/>
      <c r="AB159" s="44"/>
      <c r="AC159" s="44"/>
      <c r="AD159" s="45"/>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row>
    <row r="160" spans="1:62" ht="3" customHeight="1"/>
    <row r="161" spans="1:52" s="46" customFormat="1" ht="12" customHeight="1">
      <c r="A161" s="53"/>
      <c r="B161" s="49"/>
      <c r="C161" s="128"/>
      <c r="D161" s="49"/>
      <c r="E161" s="49"/>
      <c r="F161" s="48"/>
      <c r="G161" s="48"/>
      <c r="H161" s="43"/>
      <c r="I161" s="43"/>
      <c r="J161" s="43"/>
      <c r="K161" s="48"/>
      <c r="L161" s="48"/>
      <c r="M161" s="43"/>
      <c r="N161" s="43"/>
      <c r="O161" s="43"/>
      <c r="P161" s="43"/>
      <c r="Q161" s="48"/>
      <c r="R161" s="48"/>
      <c r="S161" s="48"/>
      <c r="T161" s="48"/>
      <c r="U161" s="48"/>
      <c r="V161" s="48"/>
      <c r="W161" s="50"/>
      <c r="X161" s="44"/>
      <c r="Y161" s="44"/>
      <c r="Z161" s="48"/>
      <c r="AA161" s="48"/>
      <c r="AB161" s="48"/>
      <c r="AC161" s="48"/>
      <c r="AD161" s="51"/>
      <c r="AE161" s="108"/>
      <c r="AF161" s="48"/>
      <c r="AG161" s="48"/>
      <c r="AH161" s="48"/>
      <c r="AI161" s="48"/>
      <c r="AJ161" s="48"/>
      <c r="AK161" s="48"/>
      <c r="AL161" s="48"/>
      <c r="AM161" s="48"/>
      <c r="AN161" s="48"/>
      <c r="AO161" s="48"/>
      <c r="AP161" s="48"/>
      <c r="AQ161" s="48"/>
      <c r="AR161" s="48"/>
      <c r="AS161" s="48"/>
      <c r="AT161" s="48"/>
      <c r="AU161" s="48"/>
      <c r="AV161" s="48"/>
      <c r="AW161" s="48"/>
      <c r="AX161" s="48"/>
      <c r="AY161" s="48"/>
      <c r="AZ161" s="48"/>
    </row>
    <row r="162" spans="1:52" s="35" customFormat="1"/>
    <row r="164" spans="1:52" s="34" customFormat="1"/>
    <row r="167" spans="1:52">
      <c r="AI167" s="71"/>
      <c r="AJ167" s="71"/>
    </row>
  </sheetData>
  <mergeCells count="182">
    <mergeCell ref="J12:L12"/>
    <mergeCell ref="Q12:S12"/>
    <mergeCell ref="Z12:AB12"/>
    <mergeCell ref="M12:P12"/>
    <mergeCell ref="W12:Y12"/>
    <mergeCell ref="E13:E18"/>
    <mergeCell ref="M13:M18"/>
    <mergeCell ref="H13:H18"/>
    <mergeCell ref="J13:J18"/>
    <mergeCell ref="Q13:Q18"/>
    <mergeCell ref="BC14:BC18"/>
    <mergeCell ref="BD14:BD18"/>
    <mergeCell ref="R13:R18"/>
    <mergeCell ref="U13:U18"/>
    <mergeCell ref="W13:W18"/>
    <mergeCell ref="T13:T18"/>
    <mergeCell ref="AL14:AL18"/>
    <mergeCell ref="AG14:AG18"/>
    <mergeCell ref="AI13:AJ13"/>
    <mergeCell ref="AC9:AC18"/>
    <mergeCell ref="AZ13:AZ18"/>
    <mergeCell ref="AT13:AT18"/>
    <mergeCell ref="AH14:AH18"/>
    <mergeCell ref="AR13:AR18"/>
    <mergeCell ref="BA12:BJ12"/>
    <mergeCell ref="BE14:BE18"/>
    <mergeCell ref="BF13:BJ13"/>
    <mergeCell ref="BG14:BG18"/>
    <mergeCell ref="BH14:BH18"/>
    <mergeCell ref="BI14:BI18"/>
    <mergeCell ref="BJ14:BJ18"/>
    <mergeCell ref="AO14:AO18"/>
    <mergeCell ref="AS13:AS18"/>
    <mergeCell ref="AU13:AU18"/>
    <mergeCell ref="BA13:BE13"/>
    <mergeCell ref="BA14:BA18"/>
    <mergeCell ref="AV13:AV18"/>
    <mergeCell ref="AW13:AW18"/>
    <mergeCell ref="BB14:BB18"/>
    <mergeCell ref="BF14:BF18"/>
    <mergeCell ref="AB25:AB31"/>
    <mergeCell ref="AA13:AA18"/>
    <mergeCell ref="AX13:AX18"/>
    <mergeCell ref="AY13:AY18"/>
    <mergeCell ref="AI14:AI18"/>
    <mergeCell ref="F13:F18"/>
    <mergeCell ref="AB13:AB18"/>
    <mergeCell ref="Y13:Y18"/>
    <mergeCell ref="Z13:Z18"/>
    <mergeCell ref="S13:S18"/>
    <mergeCell ref="AQ13:AQ18"/>
    <mergeCell ref="AD9:AF12"/>
    <mergeCell ref="C9:AB10"/>
    <mergeCell ref="V13:V18"/>
    <mergeCell ref="AP14:AP18"/>
    <mergeCell ref="P13:P18"/>
    <mergeCell ref="AO13:AP13"/>
    <mergeCell ref="AM14:AM18"/>
    <mergeCell ref="F12:I12"/>
    <mergeCell ref="C12:E12"/>
    <mergeCell ref="O13:O18"/>
    <mergeCell ref="AG13:AH13"/>
    <mergeCell ref="AM13:AN13"/>
    <mergeCell ref="AF13:AF18"/>
    <mergeCell ref="AQ12:AU12"/>
    <mergeCell ref="AN14:AN18"/>
    <mergeCell ref="AJ14:AJ18"/>
    <mergeCell ref="AK14:AK18"/>
    <mergeCell ref="AK13:AL13"/>
    <mergeCell ref="AG12:AO12"/>
    <mergeCell ref="T12:V12"/>
    <mergeCell ref="N13:N18"/>
    <mergeCell ref="D13:D18"/>
    <mergeCell ref="C13:C18"/>
    <mergeCell ref="D25:D29"/>
    <mergeCell ref="A3:AU4"/>
    <mergeCell ref="A5:AK5"/>
    <mergeCell ref="A9:A18"/>
    <mergeCell ref="B9:B18"/>
    <mergeCell ref="L13:L18"/>
    <mergeCell ref="AG9:BJ11"/>
    <mergeCell ref="AV12:AZ12"/>
    <mergeCell ref="AA25:AA31"/>
    <mergeCell ref="AE13:AE18"/>
    <mergeCell ref="W11:AB11"/>
    <mergeCell ref="G13:G18"/>
    <mergeCell ref="K13:K18"/>
    <mergeCell ref="X13:X18"/>
    <mergeCell ref="I13:I18"/>
    <mergeCell ref="C11:V11"/>
    <mergeCell ref="Y51:Y57"/>
    <mergeCell ref="X134:X136"/>
    <mergeCell ref="Y134:Y136"/>
    <mergeCell ref="W74:W87"/>
    <mergeCell ref="O70:O71"/>
    <mergeCell ref="W66:W72"/>
    <mergeCell ref="W51:W59"/>
    <mergeCell ref="W134:W136"/>
    <mergeCell ref="Z35:Z49"/>
    <mergeCell ref="Y35:Y41"/>
    <mergeCell ref="W35:W49"/>
    <mergeCell ref="E25:E29"/>
    <mergeCell ref="M25:M31"/>
    <mergeCell ref="Z25:Z31"/>
    <mergeCell ref="Y25:Y29"/>
    <mergeCell ref="W25:W31"/>
    <mergeCell ref="X25:X29"/>
    <mergeCell ref="W32:W34"/>
    <mergeCell ref="X51:X58"/>
    <mergeCell ref="M134:M136"/>
    <mergeCell ref="M78:M87"/>
    <mergeCell ref="M88:M90"/>
    <mergeCell ref="E102:E104"/>
    <mergeCell ref="E74:E84"/>
    <mergeCell ref="N70:N71"/>
    <mergeCell ref="A74:A90"/>
    <mergeCell ref="D35:D49"/>
    <mergeCell ref="Z51:Z59"/>
    <mergeCell ref="Y66:Y72"/>
    <mergeCell ref="Z134:Z136"/>
    <mergeCell ref="X102:X104"/>
    <mergeCell ref="X74:X84"/>
    <mergeCell ref="Z102:Z114"/>
    <mergeCell ref="Z74:Z90"/>
    <mergeCell ref="Y102:Y104"/>
    <mergeCell ref="C25:C31"/>
    <mergeCell ref="C32:C34"/>
    <mergeCell ref="W102:W104"/>
    <mergeCell ref="AD13:AD18"/>
    <mergeCell ref="A95:A96"/>
    <mergeCell ref="C66:C72"/>
    <mergeCell ref="B74:B90"/>
    <mergeCell ref="B103:B104"/>
    <mergeCell ref="C51:C59"/>
    <mergeCell ref="C35:C49"/>
    <mergeCell ref="C102:C104"/>
    <mergeCell ref="C95:C96"/>
    <mergeCell ref="AB78:AB87"/>
    <mergeCell ref="AA102:AA112"/>
    <mergeCell ref="AB102:AB112"/>
    <mergeCell ref="AA78:AA87"/>
    <mergeCell ref="C74:C87"/>
    <mergeCell ref="D74:D84"/>
    <mergeCell ref="Y74:Y84"/>
    <mergeCell ref="A66:A73"/>
    <mergeCell ref="AB51:AB57"/>
    <mergeCell ref="AA51:AA57"/>
    <mergeCell ref="E32:E34"/>
    <mergeCell ref="Y32:Y34"/>
    <mergeCell ref="M35:M49"/>
    <mergeCell ref="AB35:AB41"/>
    <mergeCell ref="AA35:AA41"/>
    <mergeCell ref="D66:D72"/>
    <mergeCell ref="D51:D58"/>
    <mergeCell ref="X35:X41"/>
    <mergeCell ref="E51:E58"/>
    <mergeCell ref="M70:M73"/>
    <mergeCell ref="M51:M59"/>
    <mergeCell ref="A25:A31"/>
    <mergeCell ref="A32:A34"/>
    <mergeCell ref="B25:B31"/>
    <mergeCell ref="B35:B49"/>
    <mergeCell ref="B32:B34"/>
    <mergeCell ref="A51:A60"/>
    <mergeCell ref="E35:E49"/>
    <mergeCell ref="C134:C136"/>
    <mergeCell ref="B95:B96"/>
    <mergeCell ref="A115:A116"/>
    <mergeCell ref="A110:A114"/>
    <mergeCell ref="E66:E72"/>
    <mergeCell ref="D102:D104"/>
    <mergeCell ref="A35:A49"/>
    <mergeCell ref="B51:B59"/>
    <mergeCell ref="A103:A104"/>
    <mergeCell ref="C150:C151"/>
    <mergeCell ref="B105:B109"/>
    <mergeCell ref="B115:B116"/>
    <mergeCell ref="B150:B151"/>
    <mergeCell ref="A134:A136"/>
    <mergeCell ref="A150:A151"/>
    <mergeCell ref="B110:B114"/>
    <mergeCell ref="A105:A109"/>
  </mergeCells>
  <phoneticPr fontId="0" type="noConversion"/>
  <pageMargins left="0.75" right="0.28000000000000003" top="0.49" bottom="0.51" header="0.5" footer="0.5"/>
  <pageSetup paperSize="9" scale="45" orientation="landscape" r:id="rId1"/>
  <headerFooter alignWithMargins="0"/>
  <rowBreaks count="2" manualBreakCount="2">
    <brk id="77" max="61" man="1"/>
    <brk id="117" max="61" man="1"/>
  </rowBreaks>
</worksheet>
</file>

<file path=xl/worksheets/sheet9.xml><?xml version="1.0" encoding="utf-8"?>
<worksheet xmlns="http://schemas.openxmlformats.org/spreadsheetml/2006/main" xmlns:r="http://schemas.openxmlformats.org/officeDocument/2006/relationships">
  <dimension ref="A3:BJ170"/>
  <sheetViews>
    <sheetView view="pageBreakPreview" topLeftCell="B151" zoomScaleNormal="75" zoomScaleSheetLayoutView="100" workbookViewId="0">
      <selection activeCell="AG168" sqref="AG168:BF170"/>
    </sheetView>
  </sheetViews>
  <sheetFormatPr defaultRowHeight="12.75"/>
  <cols>
    <col min="1" max="1" width="40.7109375" style="2" customWidth="1"/>
    <col min="2" max="2" width="6.5703125" style="2" customWidth="1"/>
    <col min="3" max="3" width="13.42578125" style="2" customWidth="1"/>
    <col min="4" max="4" width="3.85546875" style="2" customWidth="1"/>
    <col min="5" max="5" width="5" style="2" customWidth="1"/>
    <col min="6" max="6" width="0.140625" style="2" hidden="1" customWidth="1"/>
    <col min="7" max="7" width="9.42578125" style="2" hidden="1" customWidth="1"/>
    <col min="8" max="8" width="11.7109375" style="2" hidden="1" customWidth="1"/>
    <col min="9" max="9" width="11.42578125" style="2" hidden="1" customWidth="1"/>
    <col min="10" max="10" width="10" style="2" hidden="1" customWidth="1"/>
    <col min="11" max="12" width="11.28515625" style="2" hidden="1" customWidth="1"/>
    <col min="13" max="13" width="10.42578125" style="2" hidden="1" customWidth="1"/>
    <col min="14" max="14" width="11" style="2" hidden="1" customWidth="1"/>
    <col min="15" max="15" width="8.28515625" style="2" hidden="1" customWidth="1"/>
    <col min="16" max="16" width="9.5703125" style="2" hidden="1" customWidth="1"/>
    <col min="17" max="17" width="11.140625" style="2" hidden="1" customWidth="1"/>
    <col min="18" max="18" width="12.28515625" style="2" hidden="1" customWidth="1"/>
    <col min="19" max="19" width="13.7109375" style="2" hidden="1" customWidth="1"/>
    <col min="20" max="20" width="14.28515625" style="2" hidden="1" customWidth="1"/>
    <col min="21" max="21" width="12.7109375" style="2" hidden="1" customWidth="1"/>
    <col min="22" max="22" width="11.42578125" style="2" hidden="1" customWidth="1"/>
    <col min="23" max="23" width="14.140625" style="2" customWidth="1"/>
    <col min="24" max="24" width="3.42578125" style="2" customWidth="1"/>
    <col min="25" max="25" width="5" style="2" customWidth="1"/>
    <col min="26" max="26" width="18.42578125" style="2" hidden="1" customWidth="1"/>
    <col min="27" max="27" width="3.5703125" style="2" hidden="1" customWidth="1"/>
    <col min="28" max="28" width="4.28515625" style="2" hidden="1" customWidth="1"/>
    <col min="29" max="29" width="8.85546875" style="2" hidden="1" customWidth="1"/>
    <col min="30" max="30" width="5.28515625" style="2" customWidth="1"/>
    <col min="31" max="31" width="11.42578125" style="2" customWidth="1"/>
    <col min="32" max="32" width="4.140625" style="2" customWidth="1"/>
    <col min="33" max="34" width="7.28515625" style="2" customWidth="1"/>
    <col min="35" max="36" width="6.28515625" style="2" customWidth="1"/>
    <col min="37" max="38" width="7.5703125" style="2" customWidth="1"/>
    <col min="39" max="40" width="4.5703125" style="2" customWidth="1"/>
    <col min="41" max="42" width="7.7109375" style="2" customWidth="1"/>
    <col min="43" max="43" width="7.140625" style="2" customWidth="1"/>
    <col min="44" max="44" width="5.7109375" style="2" customWidth="1"/>
    <col min="45" max="45" width="5.85546875" style="2" customWidth="1"/>
    <col min="46" max="46" width="4.7109375" style="2" customWidth="1"/>
    <col min="47" max="48" width="6.7109375" style="2" customWidth="1"/>
    <col min="49" max="49" width="6" style="2" customWidth="1"/>
    <col min="50" max="50" width="6.7109375" style="2" customWidth="1"/>
    <col min="51" max="51" width="4" style="2" customWidth="1"/>
    <col min="52" max="52" width="7.28515625" style="2" customWidth="1"/>
    <col min="53" max="53" width="7" style="2" customWidth="1"/>
    <col min="54" max="54" width="5.7109375" style="2" customWidth="1"/>
    <col min="55" max="55" width="6.140625" style="2" customWidth="1"/>
    <col min="56" max="56" width="4.42578125" style="2" customWidth="1"/>
    <col min="57" max="57" width="6.85546875" style="2" customWidth="1"/>
    <col min="58" max="58" width="7.28515625" style="2" customWidth="1"/>
    <col min="59" max="60" width="6.42578125" style="2" customWidth="1"/>
    <col min="61" max="61" width="3.5703125" style="2" customWidth="1"/>
    <col min="62" max="62" width="6.5703125" style="2" customWidth="1"/>
    <col min="63" max="16384" width="9.140625" style="2"/>
  </cols>
  <sheetData>
    <row r="3" spans="1:62" s="55" customFormat="1" ht="27" customHeight="1">
      <c r="A3" s="965" t="s">
        <v>507</v>
      </c>
      <c r="B3" s="965"/>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965"/>
      <c r="AJ3" s="965"/>
      <c r="AK3" s="965"/>
      <c r="AL3" s="965"/>
      <c r="AM3" s="965"/>
      <c r="AN3" s="965"/>
      <c r="AO3" s="965"/>
      <c r="AP3" s="965"/>
      <c r="AQ3" s="965"/>
      <c r="AR3" s="965"/>
      <c r="AS3" s="965"/>
      <c r="AT3" s="965"/>
      <c r="AU3" s="965"/>
      <c r="AV3" s="965"/>
      <c r="AW3" s="965"/>
      <c r="AX3" s="965"/>
      <c r="AY3" s="965"/>
      <c r="AZ3" s="965"/>
    </row>
    <row r="4" spans="1:62" s="55" customFormat="1" ht="15">
      <c r="A4" s="965"/>
      <c r="B4" s="965"/>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965"/>
      <c r="AD4" s="965"/>
      <c r="AE4" s="965"/>
      <c r="AF4" s="965"/>
      <c r="AG4" s="965"/>
      <c r="AH4" s="965"/>
      <c r="AI4" s="965"/>
      <c r="AJ4" s="965"/>
      <c r="AK4" s="965"/>
      <c r="AL4" s="965"/>
      <c r="AM4" s="965"/>
      <c r="AN4" s="965"/>
      <c r="AO4" s="965"/>
      <c r="AP4" s="965"/>
      <c r="AQ4" s="965"/>
      <c r="AR4" s="965"/>
      <c r="AS4" s="965"/>
      <c r="AT4" s="965"/>
      <c r="AU4" s="965"/>
      <c r="AV4" s="965"/>
      <c r="AW4" s="965"/>
      <c r="AX4" s="965"/>
      <c r="AY4" s="965"/>
      <c r="AZ4" s="965"/>
    </row>
    <row r="5" spans="1:62" s="55" customFormat="1" ht="15">
      <c r="A5" s="966" t="s">
        <v>136</v>
      </c>
      <c r="B5" s="966"/>
      <c r="C5" s="966"/>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c r="AG5" s="966"/>
      <c r="AH5" s="966"/>
      <c r="AI5" s="966"/>
      <c r="AJ5" s="966"/>
      <c r="AK5" s="966"/>
      <c r="AL5" s="667"/>
      <c r="AM5" s="56"/>
      <c r="AN5" s="56"/>
      <c r="AO5" s="56"/>
      <c r="AP5" s="56"/>
      <c r="AQ5" s="56"/>
      <c r="AR5" s="56"/>
      <c r="AS5" s="56"/>
      <c r="AT5" s="56"/>
      <c r="AU5" s="56"/>
      <c r="AV5" s="56"/>
      <c r="AW5" s="56"/>
      <c r="AX5" s="56"/>
      <c r="AY5" s="56"/>
      <c r="AZ5" s="56"/>
    </row>
    <row r="6" spans="1:62">
      <c r="B6" s="3"/>
    </row>
    <row r="7" spans="1:62" hidden="1">
      <c r="A7" s="2" t="s">
        <v>413</v>
      </c>
      <c r="B7" s="4"/>
      <c r="C7" s="5"/>
      <c r="D7" s="5"/>
      <c r="E7" s="5"/>
      <c r="F7" s="5"/>
      <c r="G7" s="5"/>
      <c r="H7" s="5"/>
      <c r="I7" s="5"/>
      <c r="J7" s="5"/>
      <c r="K7" s="5"/>
      <c r="L7" s="5"/>
      <c r="M7" s="5"/>
      <c r="N7" s="5"/>
      <c r="O7" s="5"/>
      <c r="P7" s="5"/>
      <c r="Q7" s="6"/>
      <c r="R7" s="6"/>
      <c r="S7" s="6"/>
      <c r="T7" s="6"/>
      <c r="U7" s="6"/>
      <c r="V7" s="6"/>
    </row>
    <row r="8" spans="1:62">
      <c r="A8" s="2" t="s">
        <v>414</v>
      </c>
      <c r="B8" s="3"/>
    </row>
    <row r="9" spans="1:62" ht="37.5" customHeight="1">
      <c r="A9" s="913" t="s">
        <v>231</v>
      </c>
      <c r="B9" s="939" t="s">
        <v>232</v>
      </c>
      <c r="C9" s="967" t="s">
        <v>500</v>
      </c>
      <c r="D9" s="968"/>
      <c r="E9" s="968"/>
      <c r="F9" s="968"/>
      <c r="G9" s="968"/>
      <c r="H9" s="968"/>
      <c r="I9" s="968"/>
      <c r="J9" s="968"/>
      <c r="K9" s="968"/>
      <c r="L9" s="968"/>
      <c r="M9" s="968"/>
      <c r="N9" s="968"/>
      <c r="O9" s="968"/>
      <c r="P9" s="968"/>
      <c r="Q9" s="968"/>
      <c r="R9" s="968"/>
      <c r="S9" s="968"/>
      <c r="T9" s="968"/>
      <c r="U9" s="968"/>
      <c r="V9" s="968"/>
      <c r="W9" s="968"/>
      <c r="X9" s="968"/>
      <c r="Y9" s="968"/>
      <c r="Z9" s="968"/>
      <c r="AA9" s="968"/>
      <c r="AB9" s="969"/>
      <c r="AC9" s="913" t="s">
        <v>224</v>
      </c>
      <c r="AD9" s="945" t="s">
        <v>225</v>
      </c>
      <c r="AE9" s="946"/>
      <c r="AF9" s="947"/>
      <c r="AG9" s="750" t="s">
        <v>226</v>
      </c>
      <c r="AH9" s="751"/>
      <c r="AI9" s="751"/>
      <c r="AJ9" s="751"/>
      <c r="AK9" s="751"/>
      <c r="AL9" s="751"/>
      <c r="AM9" s="751"/>
      <c r="AN9" s="751"/>
      <c r="AO9" s="751"/>
      <c r="AP9" s="751"/>
      <c r="AQ9" s="751"/>
      <c r="AR9" s="751"/>
      <c r="AS9" s="751"/>
      <c r="AT9" s="751"/>
      <c r="AU9" s="751"/>
      <c r="AV9" s="751"/>
      <c r="AW9" s="751"/>
      <c r="AX9" s="751"/>
      <c r="AY9" s="751"/>
      <c r="AZ9" s="751"/>
      <c r="BA9" s="751"/>
      <c r="BB9" s="751"/>
      <c r="BC9" s="751"/>
      <c r="BD9" s="751"/>
      <c r="BE9" s="751"/>
      <c r="BF9" s="751"/>
      <c r="BG9" s="751"/>
      <c r="BH9" s="751"/>
      <c r="BI9" s="751"/>
      <c r="BJ9" s="752"/>
    </row>
    <row r="10" spans="1:62" ht="18" hidden="1" customHeight="1">
      <c r="A10" s="914"/>
      <c r="B10" s="940"/>
      <c r="C10" s="970"/>
      <c r="D10" s="971"/>
      <c r="E10" s="971"/>
      <c r="F10" s="971"/>
      <c r="G10" s="971"/>
      <c r="H10" s="971"/>
      <c r="I10" s="971"/>
      <c r="J10" s="971"/>
      <c r="K10" s="971"/>
      <c r="L10" s="971"/>
      <c r="M10" s="971"/>
      <c r="N10" s="971"/>
      <c r="O10" s="971"/>
      <c r="P10" s="971"/>
      <c r="Q10" s="971"/>
      <c r="R10" s="971"/>
      <c r="S10" s="971"/>
      <c r="T10" s="971"/>
      <c r="U10" s="971"/>
      <c r="V10" s="971"/>
      <c r="W10" s="971"/>
      <c r="X10" s="971"/>
      <c r="Y10" s="971"/>
      <c r="Z10" s="971"/>
      <c r="AA10" s="971"/>
      <c r="AB10" s="972"/>
      <c r="AC10" s="914"/>
      <c r="AD10" s="948"/>
      <c r="AE10" s="949"/>
      <c r="AF10" s="950"/>
      <c r="AG10" s="753"/>
      <c r="AH10" s="754"/>
      <c r="AI10" s="754"/>
      <c r="AJ10" s="754"/>
      <c r="AK10" s="754"/>
      <c r="AL10" s="754"/>
      <c r="AM10" s="754"/>
      <c r="AN10" s="754"/>
      <c r="AO10" s="754"/>
      <c r="AP10" s="754"/>
      <c r="AQ10" s="754"/>
      <c r="AR10" s="754"/>
      <c r="AS10" s="754"/>
      <c r="AT10" s="754"/>
      <c r="AU10" s="754"/>
      <c r="AV10" s="754"/>
      <c r="AW10" s="754"/>
      <c r="AX10" s="754"/>
      <c r="AY10" s="754"/>
      <c r="AZ10" s="754"/>
      <c r="BA10" s="754"/>
      <c r="BB10" s="754"/>
      <c r="BC10" s="754"/>
      <c r="BD10" s="754"/>
      <c r="BE10" s="754"/>
      <c r="BF10" s="754"/>
      <c r="BG10" s="754"/>
      <c r="BH10" s="754"/>
      <c r="BI10" s="754"/>
      <c r="BJ10" s="755"/>
    </row>
    <row r="11" spans="1:62" ht="18" hidden="1" customHeight="1">
      <c r="A11" s="914"/>
      <c r="B11" s="940"/>
      <c r="C11" s="942" t="s">
        <v>328</v>
      </c>
      <c r="D11" s="943"/>
      <c r="E11" s="943"/>
      <c r="F11" s="943"/>
      <c r="G11" s="943"/>
      <c r="H11" s="943"/>
      <c r="I11" s="943"/>
      <c r="J11" s="943"/>
      <c r="K11" s="943"/>
      <c r="L11" s="943"/>
      <c r="M11" s="943"/>
      <c r="N11" s="943"/>
      <c r="O11" s="943"/>
      <c r="P11" s="943"/>
      <c r="Q11" s="943"/>
      <c r="R11" s="943"/>
      <c r="S11" s="943"/>
      <c r="T11" s="943"/>
      <c r="U11" s="943"/>
      <c r="V11" s="943"/>
      <c r="W11" s="942" t="s">
        <v>329</v>
      </c>
      <c r="X11" s="943"/>
      <c r="Y11" s="943"/>
      <c r="Z11" s="943"/>
      <c r="AA11" s="943"/>
      <c r="AB11" s="943"/>
      <c r="AC11" s="914"/>
      <c r="AD11" s="948"/>
      <c r="AE11" s="949"/>
      <c r="AF11" s="950"/>
      <c r="AG11" s="756"/>
      <c r="AH11" s="757"/>
      <c r="AI11" s="757"/>
      <c r="AJ11" s="757"/>
      <c r="AK11" s="757"/>
      <c r="AL11" s="757"/>
      <c r="AM11" s="757"/>
      <c r="AN11" s="757"/>
      <c r="AO11" s="757"/>
      <c r="AP11" s="757"/>
      <c r="AQ11" s="757"/>
      <c r="AR11" s="757"/>
      <c r="AS11" s="757"/>
      <c r="AT11" s="757"/>
      <c r="AU11" s="757"/>
      <c r="AV11" s="757"/>
      <c r="AW11" s="757"/>
      <c r="AX11" s="757"/>
      <c r="AY11" s="757"/>
      <c r="AZ11" s="757"/>
      <c r="BA11" s="757"/>
      <c r="BB11" s="757"/>
      <c r="BC11" s="757"/>
      <c r="BD11" s="757"/>
      <c r="BE11" s="757"/>
      <c r="BF11" s="757"/>
      <c r="BG11" s="757"/>
      <c r="BH11" s="757"/>
      <c r="BI11" s="757"/>
      <c r="BJ11" s="758"/>
    </row>
    <row r="12" spans="1:62" ht="27.75" customHeight="1">
      <c r="A12" s="914"/>
      <c r="B12" s="940"/>
      <c r="C12" s="962" t="s">
        <v>227</v>
      </c>
      <c r="D12" s="963"/>
      <c r="E12" s="964"/>
      <c r="F12" s="942" t="s">
        <v>228</v>
      </c>
      <c r="G12" s="943"/>
      <c r="H12" s="943"/>
      <c r="I12" s="944"/>
      <c r="J12" s="942" t="s">
        <v>229</v>
      </c>
      <c r="K12" s="943"/>
      <c r="L12" s="944"/>
      <c r="M12" s="967" t="s">
        <v>330</v>
      </c>
      <c r="N12" s="968"/>
      <c r="O12" s="968"/>
      <c r="P12" s="969"/>
      <c r="Q12" s="942" t="s">
        <v>230</v>
      </c>
      <c r="R12" s="943"/>
      <c r="S12" s="943"/>
      <c r="T12" s="942" t="s">
        <v>331</v>
      </c>
      <c r="U12" s="943"/>
      <c r="V12" s="944"/>
      <c r="W12" s="942" t="s">
        <v>332</v>
      </c>
      <c r="X12" s="943"/>
      <c r="Y12" s="944"/>
      <c r="Z12" s="942" t="s">
        <v>333</v>
      </c>
      <c r="AA12" s="943"/>
      <c r="AB12" s="944"/>
      <c r="AC12" s="914"/>
      <c r="AD12" s="948"/>
      <c r="AE12" s="949"/>
      <c r="AF12" s="950"/>
      <c r="AG12" s="750" t="s">
        <v>340</v>
      </c>
      <c r="AH12" s="751"/>
      <c r="AI12" s="751"/>
      <c r="AJ12" s="751"/>
      <c r="AK12" s="751"/>
      <c r="AL12" s="751"/>
      <c r="AM12" s="751"/>
      <c r="AN12" s="751"/>
      <c r="AO12" s="752"/>
      <c r="AP12" s="143"/>
      <c r="AQ12" s="750" t="s">
        <v>402</v>
      </c>
      <c r="AR12" s="751"/>
      <c r="AS12" s="751"/>
      <c r="AT12" s="751"/>
      <c r="AU12" s="752"/>
      <c r="AV12" s="750" t="s">
        <v>401</v>
      </c>
      <c r="AW12" s="751"/>
      <c r="AX12" s="751"/>
      <c r="AY12" s="751"/>
      <c r="AZ12" s="752"/>
      <c r="BA12" s="756" t="s">
        <v>436</v>
      </c>
      <c r="BB12" s="757"/>
      <c r="BC12" s="757"/>
      <c r="BD12" s="757"/>
      <c r="BE12" s="757"/>
      <c r="BF12" s="757"/>
      <c r="BG12" s="757"/>
      <c r="BH12" s="757"/>
      <c r="BI12" s="757"/>
      <c r="BJ12" s="757"/>
    </row>
    <row r="13" spans="1:62" ht="81.75" customHeight="1">
      <c r="A13" s="914"/>
      <c r="B13" s="940"/>
      <c r="C13" s="982" t="s">
        <v>334</v>
      </c>
      <c r="D13" s="982" t="s">
        <v>335</v>
      </c>
      <c r="E13" s="982" t="s">
        <v>336</v>
      </c>
      <c r="F13" s="982" t="s">
        <v>334</v>
      </c>
      <c r="G13" s="982" t="s">
        <v>335</v>
      </c>
      <c r="H13" s="982" t="s">
        <v>336</v>
      </c>
      <c r="I13" s="913" t="s">
        <v>337</v>
      </c>
      <c r="J13" s="982" t="s">
        <v>334</v>
      </c>
      <c r="K13" s="967" t="s">
        <v>338</v>
      </c>
      <c r="L13" s="982" t="s">
        <v>336</v>
      </c>
      <c r="M13" s="982" t="s">
        <v>334</v>
      </c>
      <c r="N13" s="967" t="s">
        <v>338</v>
      </c>
      <c r="O13" s="982" t="s">
        <v>336</v>
      </c>
      <c r="P13" s="913" t="s">
        <v>337</v>
      </c>
      <c r="Q13" s="982" t="s">
        <v>334</v>
      </c>
      <c r="R13" s="967" t="s">
        <v>338</v>
      </c>
      <c r="S13" s="913" t="s">
        <v>336</v>
      </c>
      <c r="T13" s="982" t="s">
        <v>334</v>
      </c>
      <c r="U13" s="967" t="s">
        <v>338</v>
      </c>
      <c r="V13" s="913" t="s">
        <v>336</v>
      </c>
      <c r="W13" s="982" t="s">
        <v>334</v>
      </c>
      <c r="X13" s="982" t="s">
        <v>335</v>
      </c>
      <c r="Y13" s="982" t="s">
        <v>336</v>
      </c>
      <c r="Z13" s="982" t="s">
        <v>334</v>
      </c>
      <c r="AA13" s="967" t="s">
        <v>338</v>
      </c>
      <c r="AB13" s="982" t="s">
        <v>336</v>
      </c>
      <c r="AC13" s="914"/>
      <c r="AD13" s="980" t="s">
        <v>339</v>
      </c>
      <c r="AE13" s="980" t="s">
        <v>294</v>
      </c>
      <c r="AF13" s="980" t="s">
        <v>295</v>
      </c>
      <c r="AG13" s="961" t="s">
        <v>440</v>
      </c>
      <c r="AH13" s="961"/>
      <c r="AI13" s="750" t="s">
        <v>501</v>
      </c>
      <c r="AJ13" s="752"/>
      <c r="AK13" s="750" t="s">
        <v>502</v>
      </c>
      <c r="AL13" s="752"/>
      <c r="AM13" s="750" t="s">
        <v>6</v>
      </c>
      <c r="AN13" s="752"/>
      <c r="AO13" s="750" t="s">
        <v>480</v>
      </c>
      <c r="AP13" s="752"/>
      <c r="AQ13" s="976" t="s">
        <v>440</v>
      </c>
      <c r="AR13" s="916" t="s">
        <v>501</v>
      </c>
      <c r="AS13" s="916" t="s">
        <v>502</v>
      </c>
      <c r="AT13" s="916" t="s">
        <v>6</v>
      </c>
      <c r="AU13" s="916" t="s">
        <v>480</v>
      </c>
      <c r="AV13" s="976" t="s">
        <v>440</v>
      </c>
      <c r="AW13" s="916" t="s">
        <v>501</v>
      </c>
      <c r="AX13" s="916" t="s">
        <v>502</v>
      </c>
      <c r="AY13" s="916" t="s">
        <v>6</v>
      </c>
      <c r="AZ13" s="916" t="s">
        <v>480</v>
      </c>
      <c r="BA13" s="976" t="s">
        <v>69</v>
      </c>
      <c r="BB13" s="976"/>
      <c r="BC13" s="976"/>
      <c r="BD13" s="976"/>
      <c r="BE13" s="976"/>
      <c r="BF13" s="976" t="s">
        <v>397</v>
      </c>
      <c r="BG13" s="976"/>
      <c r="BH13" s="976"/>
      <c r="BI13" s="976"/>
      <c r="BJ13" s="976"/>
    </row>
    <row r="14" spans="1:62" ht="18" customHeight="1">
      <c r="A14" s="914"/>
      <c r="B14" s="940"/>
      <c r="C14" s="982"/>
      <c r="D14" s="982"/>
      <c r="E14" s="982"/>
      <c r="F14" s="982"/>
      <c r="G14" s="982"/>
      <c r="H14" s="982"/>
      <c r="I14" s="914"/>
      <c r="J14" s="982"/>
      <c r="K14" s="986"/>
      <c r="L14" s="982"/>
      <c r="M14" s="982"/>
      <c r="N14" s="986"/>
      <c r="O14" s="982"/>
      <c r="P14" s="914"/>
      <c r="Q14" s="982"/>
      <c r="R14" s="986"/>
      <c r="S14" s="914"/>
      <c r="T14" s="982"/>
      <c r="U14" s="986"/>
      <c r="V14" s="914"/>
      <c r="W14" s="982"/>
      <c r="X14" s="982"/>
      <c r="Y14" s="982"/>
      <c r="Z14" s="982"/>
      <c r="AA14" s="986"/>
      <c r="AB14" s="982"/>
      <c r="AC14" s="914"/>
      <c r="AD14" s="980"/>
      <c r="AE14" s="980"/>
      <c r="AF14" s="980"/>
      <c r="AG14" s="916" t="s">
        <v>437</v>
      </c>
      <c r="AH14" s="916" t="s">
        <v>438</v>
      </c>
      <c r="AI14" s="976" t="s">
        <v>322</v>
      </c>
      <c r="AJ14" s="976" t="s">
        <v>321</v>
      </c>
      <c r="AK14" s="976" t="s">
        <v>322</v>
      </c>
      <c r="AL14" s="976" t="s">
        <v>321</v>
      </c>
      <c r="AM14" s="976" t="s">
        <v>322</v>
      </c>
      <c r="AN14" s="976" t="s">
        <v>321</v>
      </c>
      <c r="AO14" s="976" t="s">
        <v>322</v>
      </c>
      <c r="AP14" s="976" t="s">
        <v>321</v>
      </c>
      <c r="AQ14" s="976"/>
      <c r="AR14" s="917"/>
      <c r="AS14" s="917"/>
      <c r="AT14" s="917"/>
      <c r="AU14" s="917"/>
      <c r="AV14" s="976"/>
      <c r="AW14" s="917"/>
      <c r="AX14" s="917"/>
      <c r="AY14" s="917"/>
      <c r="AZ14" s="917"/>
      <c r="BA14" s="973" t="s">
        <v>440</v>
      </c>
      <c r="BB14" s="916" t="s">
        <v>501</v>
      </c>
      <c r="BC14" s="916" t="s">
        <v>502</v>
      </c>
      <c r="BD14" s="916" t="s">
        <v>6</v>
      </c>
      <c r="BE14" s="916" t="s">
        <v>480</v>
      </c>
      <c r="BF14" s="973" t="s">
        <v>440</v>
      </c>
      <c r="BG14" s="916" t="s">
        <v>501</v>
      </c>
      <c r="BH14" s="916" t="s">
        <v>502</v>
      </c>
      <c r="BI14" s="916" t="s">
        <v>6</v>
      </c>
      <c r="BJ14" s="916" t="s">
        <v>480</v>
      </c>
    </row>
    <row r="15" spans="1:62" ht="78" customHeight="1">
      <c r="A15" s="914"/>
      <c r="B15" s="940"/>
      <c r="C15" s="982"/>
      <c r="D15" s="982"/>
      <c r="E15" s="982"/>
      <c r="F15" s="982"/>
      <c r="G15" s="982"/>
      <c r="H15" s="982"/>
      <c r="I15" s="914"/>
      <c r="J15" s="982"/>
      <c r="K15" s="986"/>
      <c r="L15" s="982"/>
      <c r="M15" s="982"/>
      <c r="N15" s="986"/>
      <c r="O15" s="982"/>
      <c r="P15" s="914"/>
      <c r="Q15" s="982"/>
      <c r="R15" s="986"/>
      <c r="S15" s="914"/>
      <c r="T15" s="982"/>
      <c r="U15" s="986"/>
      <c r="V15" s="914"/>
      <c r="W15" s="982"/>
      <c r="X15" s="982"/>
      <c r="Y15" s="982"/>
      <c r="Z15" s="982"/>
      <c r="AA15" s="986"/>
      <c r="AB15" s="982"/>
      <c r="AC15" s="914"/>
      <c r="AD15" s="980"/>
      <c r="AE15" s="980"/>
      <c r="AF15" s="980"/>
      <c r="AG15" s="917"/>
      <c r="AH15" s="917"/>
      <c r="AI15" s="976"/>
      <c r="AJ15" s="976"/>
      <c r="AK15" s="976"/>
      <c r="AL15" s="976"/>
      <c r="AM15" s="976"/>
      <c r="AN15" s="976"/>
      <c r="AO15" s="976"/>
      <c r="AP15" s="976"/>
      <c r="AQ15" s="976"/>
      <c r="AR15" s="917"/>
      <c r="AS15" s="917"/>
      <c r="AT15" s="917"/>
      <c r="AU15" s="917"/>
      <c r="AV15" s="976"/>
      <c r="AW15" s="917"/>
      <c r="AX15" s="917"/>
      <c r="AY15" s="917"/>
      <c r="AZ15" s="917"/>
      <c r="BA15" s="974"/>
      <c r="BB15" s="917"/>
      <c r="BC15" s="917"/>
      <c r="BD15" s="917"/>
      <c r="BE15" s="917"/>
      <c r="BF15" s="974"/>
      <c r="BG15" s="917"/>
      <c r="BH15" s="917"/>
      <c r="BI15" s="917"/>
      <c r="BJ15" s="917"/>
    </row>
    <row r="16" spans="1:62" ht="18" hidden="1" customHeight="1">
      <c r="A16" s="914"/>
      <c r="B16" s="940"/>
      <c r="C16" s="982"/>
      <c r="D16" s="982"/>
      <c r="E16" s="982"/>
      <c r="F16" s="982"/>
      <c r="G16" s="982"/>
      <c r="H16" s="982"/>
      <c r="I16" s="914"/>
      <c r="J16" s="982"/>
      <c r="K16" s="986"/>
      <c r="L16" s="982"/>
      <c r="M16" s="982"/>
      <c r="N16" s="986"/>
      <c r="O16" s="982"/>
      <c r="P16" s="914"/>
      <c r="Q16" s="982"/>
      <c r="R16" s="986"/>
      <c r="S16" s="914"/>
      <c r="T16" s="982"/>
      <c r="U16" s="986"/>
      <c r="V16" s="914"/>
      <c r="W16" s="982"/>
      <c r="X16" s="982"/>
      <c r="Y16" s="982"/>
      <c r="Z16" s="982"/>
      <c r="AA16" s="986"/>
      <c r="AB16" s="982"/>
      <c r="AC16" s="914"/>
      <c r="AD16" s="980"/>
      <c r="AE16" s="980"/>
      <c r="AF16" s="980"/>
      <c r="AG16" s="917"/>
      <c r="AH16" s="917"/>
      <c r="AI16" s="976"/>
      <c r="AJ16" s="976"/>
      <c r="AK16" s="976"/>
      <c r="AL16" s="976"/>
      <c r="AM16" s="976"/>
      <c r="AN16" s="976"/>
      <c r="AO16" s="976"/>
      <c r="AP16" s="976"/>
      <c r="AQ16" s="976"/>
      <c r="AR16" s="917"/>
      <c r="AS16" s="917"/>
      <c r="AT16" s="917"/>
      <c r="AU16" s="917"/>
      <c r="AV16" s="976"/>
      <c r="AW16" s="917"/>
      <c r="AX16" s="917"/>
      <c r="AY16" s="917"/>
      <c r="AZ16" s="917"/>
      <c r="BA16" s="974"/>
      <c r="BB16" s="917"/>
      <c r="BC16" s="917"/>
      <c r="BD16" s="917"/>
      <c r="BE16" s="917"/>
      <c r="BF16" s="974"/>
      <c r="BG16" s="917"/>
      <c r="BH16" s="917"/>
      <c r="BI16" s="917"/>
      <c r="BJ16" s="917"/>
    </row>
    <row r="17" spans="1:62" ht="18" hidden="1" customHeight="1">
      <c r="A17" s="914"/>
      <c r="B17" s="940"/>
      <c r="C17" s="982"/>
      <c r="D17" s="982"/>
      <c r="E17" s="982"/>
      <c r="F17" s="982"/>
      <c r="G17" s="982"/>
      <c r="H17" s="982"/>
      <c r="I17" s="914"/>
      <c r="J17" s="982"/>
      <c r="K17" s="986"/>
      <c r="L17" s="982"/>
      <c r="M17" s="982"/>
      <c r="N17" s="986"/>
      <c r="O17" s="982"/>
      <c r="P17" s="914"/>
      <c r="Q17" s="982"/>
      <c r="R17" s="986"/>
      <c r="S17" s="914"/>
      <c r="T17" s="982"/>
      <c r="U17" s="986"/>
      <c r="V17" s="914"/>
      <c r="W17" s="982"/>
      <c r="X17" s="982"/>
      <c r="Y17" s="982"/>
      <c r="Z17" s="982"/>
      <c r="AA17" s="986"/>
      <c r="AB17" s="982"/>
      <c r="AC17" s="914"/>
      <c r="AD17" s="980"/>
      <c r="AE17" s="980"/>
      <c r="AF17" s="980"/>
      <c r="AG17" s="917"/>
      <c r="AH17" s="917"/>
      <c r="AI17" s="976"/>
      <c r="AJ17" s="976"/>
      <c r="AK17" s="976"/>
      <c r="AL17" s="976"/>
      <c r="AM17" s="976"/>
      <c r="AN17" s="976"/>
      <c r="AO17" s="976"/>
      <c r="AP17" s="976"/>
      <c r="AQ17" s="976"/>
      <c r="AR17" s="917"/>
      <c r="AS17" s="917"/>
      <c r="AT17" s="917"/>
      <c r="AU17" s="917"/>
      <c r="AV17" s="976"/>
      <c r="AW17" s="917"/>
      <c r="AX17" s="917"/>
      <c r="AY17" s="917"/>
      <c r="AZ17" s="917"/>
      <c r="BA17" s="974"/>
      <c r="BB17" s="917"/>
      <c r="BC17" s="917"/>
      <c r="BD17" s="917"/>
      <c r="BE17" s="917"/>
      <c r="BF17" s="974"/>
      <c r="BG17" s="917"/>
      <c r="BH17" s="917"/>
      <c r="BI17" s="917"/>
      <c r="BJ17" s="917"/>
    </row>
    <row r="18" spans="1:62" ht="18" hidden="1" customHeight="1">
      <c r="A18" s="915"/>
      <c r="B18" s="941"/>
      <c r="C18" s="982"/>
      <c r="D18" s="982"/>
      <c r="E18" s="982"/>
      <c r="F18" s="982"/>
      <c r="G18" s="982"/>
      <c r="H18" s="982"/>
      <c r="I18" s="915"/>
      <c r="J18" s="982"/>
      <c r="K18" s="970"/>
      <c r="L18" s="982"/>
      <c r="M18" s="982"/>
      <c r="N18" s="970"/>
      <c r="O18" s="982"/>
      <c r="P18" s="915"/>
      <c r="Q18" s="982"/>
      <c r="R18" s="970"/>
      <c r="S18" s="915"/>
      <c r="T18" s="982"/>
      <c r="U18" s="970"/>
      <c r="V18" s="915"/>
      <c r="W18" s="982"/>
      <c r="X18" s="982"/>
      <c r="Y18" s="982"/>
      <c r="Z18" s="982"/>
      <c r="AA18" s="970"/>
      <c r="AB18" s="982"/>
      <c r="AC18" s="915"/>
      <c r="AD18" s="980"/>
      <c r="AE18" s="980"/>
      <c r="AF18" s="980"/>
      <c r="AG18" s="918"/>
      <c r="AH18" s="918"/>
      <c r="AI18" s="976"/>
      <c r="AJ18" s="976"/>
      <c r="AK18" s="976"/>
      <c r="AL18" s="976"/>
      <c r="AM18" s="976"/>
      <c r="AN18" s="976"/>
      <c r="AO18" s="976"/>
      <c r="AP18" s="976"/>
      <c r="AQ18" s="976"/>
      <c r="AR18" s="918"/>
      <c r="AS18" s="918"/>
      <c r="AT18" s="918"/>
      <c r="AU18" s="918"/>
      <c r="AV18" s="976"/>
      <c r="AW18" s="918"/>
      <c r="AX18" s="918"/>
      <c r="AY18" s="918"/>
      <c r="AZ18" s="918"/>
      <c r="BA18" s="975"/>
      <c r="BB18" s="918"/>
      <c r="BC18" s="918"/>
      <c r="BD18" s="918"/>
      <c r="BE18" s="918"/>
      <c r="BF18" s="975"/>
      <c r="BG18" s="918"/>
      <c r="BH18" s="918"/>
      <c r="BI18" s="918"/>
      <c r="BJ18" s="918"/>
    </row>
    <row r="19" spans="1:62" ht="18" customHeight="1">
      <c r="A19" s="8">
        <v>1</v>
      </c>
      <c r="B19" s="9" t="s">
        <v>233</v>
      </c>
      <c r="C19" s="36">
        <v>3</v>
      </c>
      <c r="D19" s="36">
        <v>4</v>
      </c>
      <c r="E19" s="36">
        <v>5</v>
      </c>
      <c r="F19" s="36">
        <v>6</v>
      </c>
      <c r="G19" s="36">
        <v>7</v>
      </c>
      <c r="H19" s="36">
        <v>8</v>
      </c>
      <c r="I19" s="36">
        <v>9</v>
      </c>
      <c r="J19" s="36">
        <v>10</v>
      </c>
      <c r="K19" s="36">
        <v>11</v>
      </c>
      <c r="L19" s="36">
        <v>12</v>
      </c>
      <c r="M19" s="36">
        <v>13</v>
      </c>
      <c r="N19" s="36">
        <v>14</v>
      </c>
      <c r="O19" s="36">
        <v>15</v>
      </c>
      <c r="P19" s="36">
        <v>16</v>
      </c>
      <c r="Q19" s="36">
        <v>17</v>
      </c>
      <c r="R19" s="36">
        <v>18</v>
      </c>
      <c r="S19" s="36">
        <v>19</v>
      </c>
      <c r="T19" s="36">
        <v>20</v>
      </c>
      <c r="U19" s="36">
        <v>21</v>
      </c>
      <c r="V19" s="36">
        <v>22</v>
      </c>
      <c r="W19" s="36">
        <v>23</v>
      </c>
      <c r="X19" s="36">
        <v>24</v>
      </c>
      <c r="Y19" s="36">
        <v>25</v>
      </c>
      <c r="Z19" s="36">
        <v>26</v>
      </c>
      <c r="AA19" s="36">
        <v>27</v>
      </c>
      <c r="AB19" s="36">
        <v>28</v>
      </c>
      <c r="AC19" s="36">
        <v>29</v>
      </c>
      <c r="AD19" s="36">
        <v>30</v>
      </c>
      <c r="AE19" s="7"/>
      <c r="AF19" s="7"/>
      <c r="AG19" s="144">
        <v>35</v>
      </c>
      <c r="AH19" s="144"/>
      <c r="AI19" s="144"/>
      <c r="AJ19" s="144"/>
      <c r="AK19" s="144"/>
      <c r="AL19" s="144"/>
      <c r="AM19" s="144"/>
      <c r="AN19" s="144"/>
      <c r="AO19" s="144"/>
      <c r="AP19" s="144"/>
      <c r="AQ19" s="144">
        <v>36</v>
      </c>
      <c r="AR19" s="144"/>
      <c r="AS19" s="144"/>
      <c r="AT19" s="144"/>
      <c r="AU19" s="144"/>
      <c r="AV19" s="144"/>
      <c r="AW19" s="144"/>
      <c r="AX19" s="144"/>
      <c r="AY19" s="144"/>
      <c r="AZ19" s="144"/>
      <c r="BA19" s="144"/>
      <c r="BB19" s="144"/>
      <c r="BC19" s="144"/>
      <c r="BD19" s="144"/>
      <c r="BE19" s="144"/>
      <c r="BF19" s="680"/>
      <c r="BG19" s="680"/>
      <c r="BH19" s="680"/>
      <c r="BI19" s="680"/>
      <c r="BJ19" s="680"/>
    </row>
    <row r="20" spans="1:62" ht="48">
      <c r="A20" s="110" t="s">
        <v>382</v>
      </c>
      <c r="B20" s="10">
        <v>6500</v>
      </c>
      <c r="C20" s="8" t="s">
        <v>234</v>
      </c>
      <c r="D20" s="8" t="s">
        <v>234</v>
      </c>
      <c r="E20" s="8" t="s">
        <v>234</v>
      </c>
      <c r="F20" s="8" t="s">
        <v>234</v>
      </c>
      <c r="G20" s="8" t="s">
        <v>234</v>
      </c>
      <c r="H20" s="8" t="s">
        <v>234</v>
      </c>
      <c r="I20" s="8" t="s">
        <v>234</v>
      </c>
      <c r="J20" s="8" t="s">
        <v>234</v>
      </c>
      <c r="K20" s="8" t="s">
        <v>234</v>
      </c>
      <c r="L20" s="8" t="s">
        <v>234</v>
      </c>
      <c r="M20" s="8" t="s">
        <v>234</v>
      </c>
      <c r="N20" s="8" t="s">
        <v>234</v>
      </c>
      <c r="O20" s="8" t="s">
        <v>234</v>
      </c>
      <c r="P20" s="8" t="s">
        <v>234</v>
      </c>
      <c r="Q20" s="11" t="s">
        <v>234</v>
      </c>
      <c r="R20" s="11" t="s">
        <v>234</v>
      </c>
      <c r="S20" s="11" t="s">
        <v>234</v>
      </c>
      <c r="T20" s="11" t="s">
        <v>234</v>
      </c>
      <c r="U20" s="11" t="s">
        <v>234</v>
      </c>
      <c r="V20" s="11" t="s">
        <v>234</v>
      </c>
      <c r="W20" s="8" t="s">
        <v>234</v>
      </c>
      <c r="X20" s="8" t="s">
        <v>234</v>
      </c>
      <c r="Y20" s="8" t="s">
        <v>234</v>
      </c>
      <c r="Z20" s="8" t="s">
        <v>234</v>
      </c>
      <c r="AA20" s="8" t="s">
        <v>234</v>
      </c>
      <c r="AB20" s="8" t="s">
        <v>234</v>
      </c>
      <c r="AC20" s="8" t="s">
        <v>234</v>
      </c>
      <c r="AD20" s="8" t="s">
        <v>234</v>
      </c>
      <c r="AE20" s="8"/>
      <c r="AF20" s="8"/>
      <c r="AG20" s="166">
        <f t="shared" ref="AG20:AU20" si="0">AG21+AG103+AG121+AG136+AG151+AG161</f>
        <v>10114.9</v>
      </c>
      <c r="AH20" s="166">
        <f t="shared" si="0"/>
        <v>8853.6</v>
      </c>
      <c r="AI20" s="147">
        <f t="shared" si="0"/>
        <v>103.7</v>
      </c>
      <c r="AJ20" s="147">
        <f t="shared" si="0"/>
        <v>103.7</v>
      </c>
      <c r="AK20" s="147">
        <f t="shared" si="0"/>
        <v>5629</v>
      </c>
      <c r="AL20" s="147">
        <f t="shared" si="0"/>
        <v>4861.3</v>
      </c>
      <c r="AM20" s="147">
        <f t="shared" si="0"/>
        <v>0</v>
      </c>
      <c r="AN20" s="147"/>
      <c r="AO20" s="147">
        <f t="shared" si="0"/>
        <v>4382.2000000000007</v>
      </c>
      <c r="AP20" s="147">
        <f t="shared" si="0"/>
        <v>3888.6</v>
      </c>
      <c r="AQ20" s="166">
        <f t="shared" si="0"/>
        <v>5411.0999999999995</v>
      </c>
      <c r="AR20" s="147">
        <f t="shared" si="0"/>
        <v>107.39999999999999</v>
      </c>
      <c r="AS20" s="166">
        <f t="shared" si="0"/>
        <v>428.3</v>
      </c>
      <c r="AT20" s="147">
        <f t="shared" si="0"/>
        <v>0</v>
      </c>
      <c r="AU20" s="147">
        <f t="shared" si="0"/>
        <v>4875.3999999999996</v>
      </c>
      <c r="AV20" s="166">
        <f t="shared" ref="AV20:BE20" si="1">AV21+AV103+AV121+AV136+AV151+AV161</f>
        <v>4937.5</v>
      </c>
      <c r="AW20" s="147">
        <f t="shared" si="1"/>
        <v>105.7</v>
      </c>
      <c r="AX20" s="147">
        <f t="shared" si="1"/>
        <v>625.5</v>
      </c>
      <c r="AY20" s="147">
        <f t="shared" si="1"/>
        <v>0</v>
      </c>
      <c r="AZ20" s="166">
        <f t="shared" si="1"/>
        <v>4206.3</v>
      </c>
      <c r="BA20" s="166">
        <f t="shared" si="1"/>
        <v>4866.8999999999996</v>
      </c>
      <c r="BB20" s="147">
        <f t="shared" si="1"/>
        <v>110.5</v>
      </c>
      <c r="BC20" s="147">
        <f t="shared" si="1"/>
        <v>625.5</v>
      </c>
      <c r="BD20" s="147">
        <f t="shared" si="1"/>
        <v>0</v>
      </c>
      <c r="BE20" s="166">
        <f t="shared" si="1"/>
        <v>4130.9000000000005</v>
      </c>
      <c r="BF20" s="166">
        <f>BF21+BF103+BF121+BF136+BF151+BF161</f>
        <v>4866.8999999999996</v>
      </c>
      <c r="BG20" s="147">
        <f>BG21+BG103+BG121+BG136+BG151+BG161</f>
        <v>110.5</v>
      </c>
      <c r="BH20" s="147">
        <f>BH21+BH103+BH121+BH136+BH151+BH161</f>
        <v>625.5</v>
      </c>
      <c r="BI20" s="147">
        <f>BI21+BI103+BI121+BI136+BI151+BI161</f>
        <v>0</v>
      </c>
      <c r="BJ20" s="166">
        <f>BJ21+BJ103+BJ121+BJ136+BJ151+BJ161</f>
        <v>4130.9000000000005</v>
      </c>
    </row>
    <row r="21" spans="1:62" ht="72">
      <c r="A21" s="111" t="s">
        <v>236</v>
      </c>
      <c r="B21" s="10">
        <v>6501</v>
      </c>
      <c r="C21" s="13" t="s">
        <v>234</v>
      </c>
      <c r="D21" s="8" t="s">
        <v>234</v>
      </c>
      <c r="E21" s="8" t="s">
        <v>234</v>
      </c>
      <c r="F21" s="8" t="s">
        <v>234</v>
      </c>
      <c r="G21" s="8" t="s">
        <v>234</v>
      </c>
      <c r="H21" s="8" t="s">
        <v>234</v>
      </c>
      <c r="I21" s="8" t="s">
        <v>234</v>
      </c>
      <c r="J21" s="8" t="s">
        <v>234</v>
      </c>
      <c r="K21" s="8" t="s">
        <v>234</v>
      </c>
      <c r="L21" s="8" t="s">
        <v>234</v>
      </c>
      <c r="M21" s="8" t="s">
        <v>234</v>
      </c>
      <c r="N21" s="8" t="s">
        <v>234</v>
      </c>
      <c r="O21" s="8" t="s">
        <v>234</v>
      </c>
      <c r="P21" s="8" t="s">
        <v>234</v>
      </c>
      <c r="Q21" s="11" t="s">
        <v>234</v>
      </c>
      <c r="R21" s="11" t="s">
        <v>234</v>
      </c>
      <c r="S21" s="11" t="s">
        <v>234</v>
      </c>
      <c r="T21" s="11" t="s">
        <v>234</v>
      </c>
      <c r="U21" s="11" t="s">
        <v>234</v>
      </c>
      <c r="V21" s="11" t="s">
        <v>234</v>
      </c>
      <c r="W21" s="11" t="s">
        <v>234</v>
      </c>
      <c r="X21" s="8" t="s">
        <v>234</v>
      </c>
      <c r="Y21" s="8" t="s">
        <v>234</v>
      </c>
      <c r="Z21" s="8" t="s">
        <v>234</v>
      </c>
      <c r="AA21" s="8" t="s">
        <v>234</v>
      </c>
      <c r="AB21" s="8" t="s">
        <v>234</v>
      </c>
      <c r="AC21" s="8" t="s">
        <v>234</v>
      </c>
      <c r="AD21" s="8" t="s">
        <v>234</v>
      </c>
      <c r="AE21" s="8"/>
      <c r="AF21" s="8"/>
      <c r="AG21" s="146">
        <f t="shared" ref="AG21:AU21" si="2">AG22+AG66</f>
        <v>7924.5999999999995</v>
      </c>
      <c r="AH21" s="146">
        <f t="shared" si="2"/>
        <v>6701.6</v>
      </c>
      <c r="AI21" s="146">
        <f t="shared" si="2"/>
        <v>0</v>
      </c>
      <c r="AJ21" s="146"/>
      <c r="AK21" s="146">
        <f t="shared" si="2"/>
        <v>5629</v>
      </c>
      <c r="AL21" s="146">
        <f t="shared" si="2"/>
        <v>4861.3</v>
      </c>
      <c r="AM21" s="146">
        <f t="shared" si="2"/>
        <v>0</v>
      </c>
      <c r="AN21" s="146"/>
      <c r="AO21" s="146">
        <f t="shared" si="2"/>
        <v>2295.6000000000004</v>
      </c>
      <c r="AP21" s="146">
        <f t="shared" si="2"/>
        <v>1840.3000000000002</v>
      </c>
      <c r="AQ21" s="148">
        <f t="shared" si="2"/>
        <v>3231.6</v>
      </c>
      <c r="AR21" s="148">
        <f t="shared" si="2"/>
        <v>0</v>
      </c>
      <c r="AS21" s="148">
        <f t="shared" si="2"/>
        <v>428.3</v>
      </c>
      <c r="AT21" s="148">
        <f t="shared" si="2"/>
        <v>0</v>
      </c>
      <c r="AU21" s="148">
        <f t="shared" si="2"/>
        <v>2803.3</v>
      </c>
      <c r="AV21" s="145">
        <f t="shared" ref="AV21:BE21" si="3">AV22+AV66</f>
        <v>2654.5</v>
      </c>
      <c r="AW21" s="145">
        <f t="shared" si="3"/>
        <v>0</v>
      </c>
      <c r="AX21" s="145">
        <f t="shared" si="3"/>
        <v>625.5</v>
      </c>
      <c r="AY21" s="145">
        <f t="shared" si="3"/>
        <v>0</v>
      </c>
      <c r="AZ21" s="145">
        <f t="shared" si="3"/>
        <v>2029</v>
      </c>
      <c r="BA21" s="148">
        <f t="shared" si="3"/>
        <v>2477.6999999999998</v>
      </c>
      <c r="BB21" s="148">
        <f t="shared" si="3"/>
        <v>0</v>
      </c>
      <c r="BC21" s="148">
        <f t="shared" si="3"/>
        <v>625.5</v>
      </c>
      <c r="BD21" s="148">
        <f t="shared" si="3"/>
        <v>0</v>
      </c>
      <c r="BE21" s="148">
        <f t="shared" si="3"/>
        <v>1852.2</v>
      </c>
      <c r="BF21" s="148">
        <f>BF22+BF66</f>
        <v>2477.6999999999998</v>
      </c>
      <c r="BG21" s="148">
        <f>BG22+BG66</f>
        <v>0</v>
      </c>
      <c r="BH21" s="148">
        <f>BH22+BH66</f>
        <v>625.5</v>
      </c>
      <c r="BI21" s="148">
        <f>BI22+BI66</f>
        <v>0</v>
      </c>
      <c r="BJ21" s="148">
        <f>BJ22+BJ66</f>
        <v>1852.2</v>
      </c>
    </row>
    <row r="22" spans="1:62" s="40" customFormat="1" ht="60">
      <c r="A22" s="116" t="s">
        <v>476</v>
      </c>
      <c r="B22" s="33">
        <v>6502</v>
      </c>
      <c r="C22" s="41" t="s">
        <v>234</v>
      </c>
      <c r="D22" s="38" t="s">
        <v>234</v>
      </c>
      <c r="E22" s="38" t="s">
        <v>234</v>
      </c>
      <c r="F22" s="38" t="s">
        <v>234</v>
      </c>
      <c r="G22" s="38" t="s">
        <v>234</v>
      </c>
      <c r="H22" s="38" t="s">
        <v>234</v>
      </c>
      <c r="I22" s="38" t="s">
        <v>234</v>
      </c>
      <c r="J22" s="38" t="s">
        <v>234</v>
      </c>
      <c r="K22" s="38" t="s">
        <v>234</v>
      </c>
      <c r="L22" s="38" t="s">
        <v>234</v>
      </c>
      <c r="M22" s="38" t="s">
        <v>234</v>
      </c>
      <c r="N22" s="38" t="s">
        <v>234</v>
      </c>
      <c r="O22" s="38" t="s">
        <v>234</v>
      </c>
      <c r="P22" s="38" t="s">
        <v>234</v>
      </c>
      <c r="Q22" s="39" t="s">
        <v>234</v>
      </c>
      <c r="R22" s="39" t="s">
        <v>234</v>
      </c>
      <c r="S22" s="39" t="s">
        <v>234</v>
      </c>
      <c r="T22" s="39" t="s">
        <v>234</v>
      </c>
      <c r="U22" s="39" t="s">
        <v>234</v>
      </c>
      <c r="V22" s="39" t="s">
        <v>234</v>
      </c>
      <c r="W22" s="39" t="s">
        <v>234</v>
      </c>
      <c r="X22" s="38" t="s">
        <v>234</v>
      </c>
      <c r="Y22" s="38" t="s">
        <v>234</v>
      </c>
      <c r="Z22" s="38" t="s">
        <v>234</v>
      </c>
      <c r="AA22" s="38" t="s">
        <v>234</v>
      </c>
      <c r="AB22" s="38" t="s">
        <v>234</v>
      </c>
      <c r="AC22" s="38" t="s">
        <v>234</v>
      </c>
      <c r="AD22" s="38" t="s">
        <v>234</v>
      </c>
      <c r="AE22" s="38"/>
      <c r="AF22" s="38"/>
      <c r="AG22" s="150">
        <f>AG25+AG32+AG37+AG52+AG54+AG63+AG64+AG65+AG31</f>
        <v>5513.7999999999993</v>
      </c>
      <c r="AH22" s="150">
        <f>AH25+AH32+AH37+AH52+AH54+AH63+AH64+AH65+AH31</f>
        <v>5423</v>
      </c>
      <c r="AI22" s="150">
        <f>AI25+AI32+AI37+AI52+AI54+AI63+AI64+AI65+AI31+AI26</f>
        <v>0</v>
      </c>
      <c r="AJ22" s="150"/>
      <c r="AK22" s="150">
        <f>AK25+AK32+AK37+AK52+AK54+AK63+AK64+AK65+AK31+AK26</f>
        <v>4084.4</v>
      </c>
      <c r="AL22" s="150">
        <f>AL25+AL32+AL37+AL52+AL54+AL63+AL64+AL65+AL31+AL26</f>
        <v>4083.1</v>
      </c>
      <c r="AM22" s="150">
        <f>AM25+AM32+AM37+AM52+AM54+AM63+AM64+AM65+AM31+AM26</f>
        <v>0</v>
      </c>
      <c r="AN22" s="150"/>
      <c r="AO22" s="150">
        <f>AO25+AO32+AO37+AO52+AO54+AO63+AO64+AO65+AO31</f>
        <v>1429.4</v>
      </c>
      <c r="AP22" s="150">
        <f>AP25+AP32+AP37+AP52+AP54+AP63+AP64+AP65+AP31</f>
        <v>1339.9</v>
      </c>
      <c r="AQ22" s="149">
        <f>AQ25+AQ32+AQ37+AQ52+AQ54+AQ63+AQ64+AQ65</f>
        <v>1532.2</v>
      </c>
      <c r="AR22" s="149">
        <f t="shared" ref="AR22:BE22" si="4">AR25+AR32+AR37+AR52+AR54+AR63+AR64+AR65</f>
        <v>0</v>
      </c>
      <c r="AS22" s="149">
        <f t="shared" si="4"/>
        <v>0</v>
      </c>
      <c r="AT22" s="149">
        <f t="shared" si="4"/>
        <v>0</v>
      </c>
      <c r="AU22" s="149">
        <f t="shared" si="4"/>
        <v>1532.2</v>
      </c>
      <c r="AV22" s="657">
        <f t="shared" si="4"/>
        <v>1492.2</v>
      </c>
      <c r="AW22" s="657">
        <f t="shared" si="4"/>
        <v>0</v>
      </c>
      <c r="AX22" s="657">
        <f t="shared" si="4"/>
        <v>0</v>
      </c>
      <c r="AY22" s="657">
        <f t="shared" si="4"/>
        <v>0</v>
      </c>
      <c r="AZ22" s="657">
        <f t="shared" si="4"/>
        <v>1492.2</v>
      </c>
      <c r="BA22" s="149">
        <f t="shared" si="4"/>
        <v>1333.2</v>
      </c>
      <c r="BB22" s="149">
        <f t="shared" si="4"/>
        <v>0</v>
      </c>
      <c r="BC22" s="149">
        <f t="shared" si="4"/>
        <v>0</v>
      </c>
      <c r="BD22" s="149">
        <f t="shared" si="4"/>
        <v>0</v>
      </c>
      <c r="BE22" s="149">
        <f t="shared" si="4"/>
        <v>1333.2</v>
      </c>
      <c r="BF22" s="149">
        <f>BF25+BF32+BF37+BF52+BF54+BF63+BF64+BF65</f>
        <v>1333.2</v>
      </c>
      <c r="BG22" s="149">
        <f>BG25+BG32+BG37+BG52+BG54+BG63+BG64+BG65</f>
        <v>0</v>
      </c>
      <c r="BH22" s="149">
        <f>BH25+BH32+BH37+BH52+BH54+BH63+BH64+BH65</f>
        <v>0</v>
      </c>
      <c r="BI22" s="149">
        <f>BI25+BI32+BI37+BI52+BI54+BI63+BI64+BI65</f>
        <v>0</v>
      </c>
      <c r="BJ22" s="149">
        <f>BJ25+BJ32+BJ37+BJ52+BJ54+BJ63+BJ64+BJ65</f>
        <v>1333.2</v>
      </c>
    </row>
    <row r="23" spans="1:62" ht="0.75" customHeight="1">
      <c r="A23" s="112" t="s">
        <v>415</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52"/>
      <c r="AH23" s="152"/>
      <c r="AI23" s="152"/>
      <c r="AJ23" s="152"/>
      <c r="AK23" s="152"/>
      <c r="AL23" s="152"/>
      <c r="AM23" s="152"/>
      <c r="AN23" s="152"/>
      <c r="AO23" s="152"/>
      <c r="AP23" s="152"/>
      <c r="AQ23" s="151"/>
      <c r="AR23" s="151"/>
      <c r="AS23" s="151"/>
      <c r="AT23" s="151"/>
      <c r="AU23" s="151"/>
      <c r="AV23" s="658"/>
      <c r="AW23" s="658"/>
      <c r="AX23" s="658"/>
      <c r="AY23" s="658"/>
      <c r="AZ23" s="658"/>
      <c r="BA23" s="151"/>
      <c r="BB23" s="151"/>
      <c r="BC23" s="151"/>
      <c r="BD23" s="151"/>
      <c r="BE23" s="151"/>
      <c r="BF23" s="151"/>
      <c r="BG23" s="151"/>
      <c r="BH23" s="151"/>
      <c r="BI23" s="151"/>
      <c r="BJ23" s="151"/>
    </row>
    <row r="24" spans="1:62" hidden="1">
      <c r="A24" s="113" t="s">
        <v>416</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55"/>
      <c r="AH24" s="155"/>
      <c r="AI24" s="155"/>
      <c r="AJ24" s="155"/>
      <c r="AK24" s="155"/>
      <c r="AL24" s="155"/>
      <c r="AM24" s="155"/>
      <c r="AN24" s="155"/>
      <c r="AO24" s="155"/>
      <c r="AP24" s="155"/>
      <c r="AQ24" s="154"/>
      <c r="AR24" s="154"/>
      <c r="AS24" s="154"/>
      <c r="AT24" s="154"/>
      <c r="AU24" s="154"/>
      <c r="AV24" s="153"/>
      <c r="AW24" s="153"/>
      <c r="AX24" s="153"/>
      <c r="AY24" s="153"/>
      <c r="AZ24" s="153"/>
      <c r="BA24" s="154"/>
      <c r="BB24" s="154"/>
      <c r="BC24" s="154"/>
      <c r="BD24" s="154"/>
      <c r="BE24" s="154"/>
      <c r="BF24" s="154"/>
      <c r="BG24" s="154"/>
      <c r="BH24" s="154"/>
      <c r="BI24" s="154"/>
      <c r="BJ24" s="154"/>
    </row>
    <row r="25" spans="1:62" ht="19.5" customHeight="1">
      <c r="A25" s="895" t="s">
        <v>286</v>
      </c>
      <c r="B25" s="900">
        <v>6505</v>
      </c>
      <c r="C25" s="909" t="s">
        <v>452</v>
      </c>
      <c r="D25" s="608" t="s">
        <v>422</v>
      </c>
      <c r="E25" s="722" t="s">
        <v>453</v>
      </c>
      <c r="F25" s="58"/>
      <c r="G25" s="58"/>
      <c r="H25" s="58"/>
      <c r="I25" s="58"/>
      <c r="J25" s="58"/>
      <c r="K25" s="58"/>
      <c r="L25" s="58"/>
      <c r="M25" s="931" t="s">
        <v>372</v>
      </c>
      <c r="N25" s="59" t="s">
        <v>284</v>
      </c>
      <c r="O25" s="951" t="s">
        <v>373</v>
      </c>
      <c r="P25" s="58">
        <v>29</v>
      </c>
      <c r="Q25" s="58"/>
      <c r="R25" s="58"/>
      <c r="S25" s="58"/>
      <c r="T25" s="58"/>
      <c r="U25" s="58"/>
      <c r="V25" s="58"/>
      <c r="W25" s="738" t="s">
        <v>357</v>
      </c>
      <c r="X25" s="735" t="s">
        <v>238</v>
      </c>
      <c r="Y25" s="735" t="s">
        <v>358</v>
      </c>
      <c r="Z25" s="936" t="s">
        <v>499</v>
      </c>
      <c r="AA25" s="921" t="s">
        <v>284</v>
      </c>
      <c r="AB25" s="921" t="s">
        <v>368</v>
      </c>
      <c r="AC25" s="18"/>
      <c r="AD25" s="18" t="s">
        <v>491</v>
      </c>
      <c r="AE25" s="18"/>
      <c r="AF25" s="18"/>
      <c r="AG25" s="155">
        <f t="shared" ref="AG25:AH42" si="5">AI25+AK25+AM25+AO25</f>
        <v>0</v>
      </c>
      <c r="AH25" s="155"/>
      <c r="AI25" s="155"/>
      <c r="AJ25" s="155"/>
      <c r="AK25" s="155"/>
      <c r="AL25" s="155"/>
      <c r="AM25" s="155"/>
      <c r="AN25" s="155"/>
      <c r="AO25" s="155"/>
      <c r="AP25" s="155"/>
      <c r="AQ25" s="154">
        <f t="shared" ref="AQ25:AQ42" si="6">AR25+AS25+AT25+AU25</f>
        <v>0</v>
      </c>
      <c r="AR25" s="154">
        <f>AR26+AR27+AR30</f>
        <v>0</v>
      </c>
      <c r="AS25" s="154">
        <f>AS26+AS27+AS30</f>
        <v>0</v>
      </c>
      <c r="AT25" s="154">
        <f>AT26+AT27+AT30</f>
        <v>0</v>
      </c>
      <c r="AU25" s="154">
        <f>AU26+AU27+AU30</f>
        <v>0</v>
      </c>
      <c r="AV25" s="153">
        <f>AW25+AX25+AY25+AZ25</f>
        <v>0</v>
      </c>
      <c r="AW25" s="153">
        <f>AW26+AW27+AW30</f>
        <v>0</v>
      </c>
      <c r="AX25" s="153">
        <f>AX26+AX27+AX30</f>
        <v>0</v>
      </c>
      <c r="AY25" s="153">
        <f>AY26+AY27+AY30</f>
        <v>0</v>
      </c>
      <c r="AZ25" s="153">
        <f>AZ26+AZ27+AZ30</f>
        <v>0</v>
      </c>
      <c r="BA25" s="154">
        <f>BB25+BC25+BD25+BE25</f>
        <v>0</v>
      </c>
      <c r="BB25" s="154">
        <f>BB26+BB27+BB30</f>
        <v>0</v>
      </c>
      <c r="BC25" s="154">
        <f>BC26+BC27+BC30</f>
        <v>0</v>
      </c>
      <c r="BD25" s="154">
        <f>BD26+BD27+BD30</f>
        <v>0</v>
      </c>
      <c r="BE25" s="154">
        <f>BE26+BE27+BE30</f>
        <v>0</v>
      </c>
      <c r="BF25" s="154">
        <f>BG25+BH25+BI25+BJ25</f>
        <v>0</v>
      </c>
      <c r="BG25" s="154">
        <f>BG26+BG27+BG30</f>
        <v>0</v>
      </c>
      <c r="BH25" s="154">
        <f>BH26+BH27+BH30</f>
        <v>0</v>
      </c>
      <c r="BI25" s="154">
        <f>BI26+BI27+BI30</f>
        <v>0</v>
      </c>
      <c r="BJ25" s="154">
        <f>BJ26+BJ27+BJ30</f>
        <v>0</v>
      </c>
    </row>
    <row r="26" spans="1:62" ht="17.25" customHeight="1">
      <c r="A26" s="896"/>
      <c r="B26" s="900"/>
      <c r="C26" s="909"/>
      <c r="D26" s="609"/>
      <c r="E26" s="723"/>
      <c r="F26" s="58"/>
      <c r="G26" s="58"/>
      <c r="H26" s="58"/>
      <c r="I26" s="58"/>
      <c r="J26" s="58"/>
      <c r="K26" s="58"/>
      <c r="L26" s="58"/>
      <c r="M26" s="932"/>
      <c r="N26" s="59"/>
      <c r="O26" s="959"/>
      <c r="P26" s="58"/>
      <c r="Q26" s="58"/>
      <c r="R26" s="58"/>
      <c r="S26" s="58"/>
      <c r="T26" s="58"/>
      <c r="U26" s="58"/>
      <c r="V26" s="58"/>
      <c r="W26" s="739"/>
      <c r="X26" s="736"/>
      <c r="Y26" s="736"/>
      <c r="Z26" s="937"/>
      <c r="AA26" s="922"/>
      <c r="AB26" s="922"/>
      <c r="AC26" s="18"/>
      <c r="AD26" s="18" t="s">
        <v>491</v>
      </c>
      <c r="AE26" s="18" t="s">
        <v>371</v>
      </c>
      <c r="AF26" s="18" t="s">
        <v>246</v>
      </c>
      <c r="AG26" s="155"/>
      <c r="AH26" s="155"/>
      <c r="AI26" s="155"/>
      <c r="AJ26" s="155"/>
      <c r="AK26" s="155"/>
      <c r="AL26" s="155"/>
      <c r="AM26" s="155"/>
      <c r="AN26" s="155"/>
      <c r="AO26" s="155"/>
      <c r="AP26" s="155"/>
      <c r="AQ26" s="154">
        <f t="shared" si="6"/>
        <v>0</v>
      </c>
      <c r="AR26" s="154"/>
      <c r="AS26" s="154"/>
      <c r="AT26" s="154"/>
      <c r="AU26" s="154">
        <v>0</v>
      </c>
      <c r="AV26" s="153">
        <f>AW26+AX26+AY26+AZ26</f>
        <v>0</v>
      </c>
      <c r="AW26" s="153"/>
      <c r="AX26" s="153"/>
      <c r="AY26" s="153"/>
      <c r="AZ26" s="153"/>
      <c r="BA26" s="154">
        <f>BB26+BC26+BD26+BE26</f>
        <v>0</v>
      </c>
      <c r="BB26" s="154"/>
      <c r="BC26" s="154"/>
      <c r="BD26" s="154"/>
      <c r="BE26" s="154"/>
      <c r="BF26" s="154">
        <f>BG26+BH26+BI26+BJ26</f>
        <v>0</v>
      </c>
      <c r="BG26" s="154"/>
      <c r="BH26" s="154"/>
      <c r="BI26" s="154"/>
      <c r="BJ26" s="154"/>
    </row>
    <row r="27" spans="1:62" ht="1.5" hidden="1" customHeight="1">
      <c r="A27" s="896"/>
      <c r="B27" s="900"/>
      <c r="C27" s="909"/>
      <c r="D27" s="609"/>
      <c r="E27" s="723"/>
      <c r="F27" s="58"/>
      <c r="G27" s="58"/>
      <c r="H27" s="58"/>
      <c r="I27" s="58"/>
      <c r="J27" s="58"/>
      <c r="K27" s="58"/>
      <c r="L27" s="58"/>
      <c r="M27" s="932"/>
      <c r="N27" s="59"/>
      <c r="O27" s="959"/>
      <c r="P27" s="58"/>
      <c r="Q27" s="58"/>
      <c r="R27" s="58"/>
      <c r="S27" s="58"/>
      <c r="T27" s="58"/>
      <c r="U27" s="58"/>
      <c r="V27" s="58"/>
      <c r="W27" s="739"/>
      <c r="X27" s="736"/>
      <c r="Y27" s="736"/>
      <c r="Z27" s="937"/>
      <c r="AA27" s="922"/>
      <c r="AB27" s="922"/>
      <c r="AC27" s="18"/>
      <c r="AD27" s="18" t="s">
        <v>491</v>
      </c>
      <c r="AE27" s="18" t="s">
        <v>297</v>
      </c>
      <c r="AF27" s="18" t="s">
        <v>246</v>
      </c>
      <c r="AG27" s="155">
        <f t="shared" si="5"/>
        <v>0</v>
      </c>
      <c r="AH27" s="155"/>
      <c r="AI27" s="155"/>
      <c r="AJ27" s="155"/>
      <c r="AK27" s="155"/>
      <c r="AL27" s="155"/>
      <c r="AM27" s="155"/>
      <c r="AN27" s="155"/>
      <c r="AO27" s="155"/>
      <c r="AP27" s="155"/>
      <c r="AQ27" s="154">
        <f t="shared" si="6"/>
        <v>0</v>
      </c>
      <c r="AR27" s="154"/>
      <c r="AS27" s="154"/>
      <c r="AT27" s="154"/>
      <c r="AU27" s="154"/>
      <c r="AV27" s="153">
        <f>AW27+AX27+AY27+AZ27</f>
        <v>0</v>
      </c>
      <c r="AW27" s="153"/>
      <c r="AX27" s="153"/>
      <c r="AY27" s="153"/>
      <c r="AZ27" s="153"/>
      <c r="BA27" s="154">
        <f>BB27+BC27+BD27+BE27</f>
        <v>0</v>
      </c>
      <c r="BB27" s="154"/>
      <c r="BC27" s="154"/>
      <c r="BD27" s="154"/>
      <c r="BE27" s="154"/>
      <c r="BF27" s="154">
        <f>BG27+BH27+BI27+BJ27</f>
        <v>0</v>
      </c>
      <c r="BG27" s="154"/>
      <c r="BH27" s="154"/>
      <c r="BI27" s="154"/>
      <c r="BJ27" s="154"/>
    </row>
    <row r="28" spans="1:62" hidden="1">
      <c r="A28" s="896"/>
      <c r="B28" s="900"/>
      <c r="C28" s="909"/>
      <c r="D28" s="610"/>
      <c r="E28" s="723"/>
      <c r="F28" s="58"/>
      <c r="G28" s="58"/>
      <c r="H28" s="58"/>
      <c r="I28" s="58"/>
      <c r="J28" s="58"/>
      <c r="K28" s="58"/>
      <c r="L28" s="58"/>
      <c r="M28" s="932"/>
      <c r="N28" s="59"/>
      <c r="O28" s="952"/>
      <c r="P28" s="58"/>
      <c r="Q28" s="58"/>
      <c r="R28" s="58"/>
      <c r="S28" s="58"/>
      <c r="T28" s="58"/>
      <c r="U28" s="58"/>
      <c r="V28" s="58"/>
      <c r="W28" s="739"/>
      <c r="X28" s="736"/>
      <c r="Y28" s="736"/>
      <c r="Z28" s="937"/>
      <c r="AA28" s="922"/>
      <c r="AB28" s="922"/>
      <c r="AC28" s="18"/>
      <c r="AD28" s="18" t="s">
        <v>491</v>
      </c>
      <c r="AE28" s="18" t="s">
        <v>260</v>
      </c>
      <c r="AF28" s="18" t="s">
        <v>246</v>
      </c>
      <c r="AG28" s="155">
        <f t="shared" si="5"/>
        <v>0</v>
      </c>
      <c r="AH28" s="155"/>
      <c r="AI28" s="155"/>
      <c r="AJ28" s="155"/>
      <c r="AK28" s="155"/>
      <c r="AL28" s="155"/>
      <c r="AM28" s="155"/>
      <c r="AN28" s="155"/>
      <c r="AO28" s="155"/>
      <c r="AP28" s="155"/>
      <c r="AQ28" s="154">
        <f t="shared" si="6"/>
        <v>0</v>
      </c>
      <c r="AR28" s="154"/>
      <c r="AS28" s="154"/>
      <c r="AT28" s="154"/>
      <c r="AU28" s="154"/>
      <c r="AV28" s="153">
        <f>AW28+AX28+AY28+AZ28</f>
        <v>0</v>
      </c>
      <c r="AW28" s="153"/>
      <c r="AX28" s="153"/>
      <c r="AY28" s="153"/>
      <c r="AZ28" s="153"/>
      <c r="BA28" s="154">
        <f>BB28+BC28+BD28+BE28</f>
        <v>0</v>
      </c>
      <c r="BB28" s="154"/>
      <c r="BC28" s="154"/>
      <c r="BD28" s="154"/>
      <c r="BE28" s="154"/>
      <c r="BF28" s="154">
        <f>BG28+BH28+BI28+BJ28</f>
        <v>0</v>
      </c>
      <c r="BG28" s="154"/>
      <c r="BH28" s="154"/>
      <c r="BI28" s="154"/>
      <c r="BJ28" s="154"/>
    </row>
    <row r="29" spans="1:62" hidden="1">
      <c r="A29" s="896"/>
      <c r="B29" s="900"/>
      <c r="C29" s="909"/>
      <c r="D29" s="97"/>
      <c r="E29" s="723"/>
      <c r="F29" s="58"/>
      <c r="G29" s="58"/>
      <c r="H29" s="58"/>
      <c r="I29" s="58"/>
      <c r="J29" s="58"/>
      <c r="K29" s="58"/>
      <c r="L29" s="58"/>
      <c r="M29" s="932"/>
      <c r="N29" s="59"/>
      <c r="O29" s="170"/>
      <c r="P29" s="58"/>
      <c r="Q29" s="58"/>
      <c r="R29" s="58"/>
      <c r="S29" s="58"/>
      <c r="T29" s="58"/>
      <c r="U29" s="58"/>
      <c r="V29" s="58"/>
      <c r="W29" s="739"/>
      <c r="X29" s="736"/>
      <c r="Y29" s="736"/>
      <c r="Z29" s="937"/>
      <c r="AA29" s="922"/>
      <c r="AB29" s="922"/>
      <c r="AC29" s="21"/>
      <c r="AD29" s="18" t="s">
        <v>491</v>
      </c>
      <c r="AE29" s="18" t="s">
        <v>10</v>
      </c>
      <c r="AF29" s="18" t="s">
        <v>246</v>
      </c>
      <c r="AG29" s="155"/>
      <c r="AH29" s="155"/>
      <c r="AI29" s="155"/>
      <c r="AJ29" s="155"/>
      <c r="AK29" s="155"/>
      <c r="AL29" s="155"/>
      <c r="AM29" s="155"/>
      <c r="AN29" s="155"/>
      <c r="AO29" s="155"/>
      <c r="AP29" s="155"/>
      <c r="AQ29" s="154"/>
      <c r="AR29" s="154"/>
      <c r="AS29" s="154"/>
      <c r="AT29" s="154"/>
      <c r="AU29" s="154"/>
      <c r="AV29" s="153"/>
      <c r="AW29" s="153"/>
      <c r="AX29" s="153"/>
      <c r="AY29" s="153"/>
      <c r="AZ29" s="153"/>
      <c r="BA29" s="154"/>
      <c r="BB29" s="154"/>
      <c r="BC29" s="154"/>
      <c r="BD29" s="154"/>
      <c r="BE29" s="154"/>
      <c r="BF29" s="154"/>
      <c r="BG29" s="154"/>
      <c r="BH29" s="154"/>
      <c r="BI29" s="154"/>
      <c r="BJ29" s="154"/>
    </row>
    <row r="30" spans="1:62" ht="24" hidden="1" customHeight="1">
      <c r="A30" s="896"/>
      <c r="B30" s="900"/>
      <c r="C30" s="909"/>
      <c r="D30" s="141"/>
      <c r="E30" s="868"/>
      <c r="F30" s="58"/>
      <c r="G30" s="58"/>
      <c r="H30" s="58"/>
      <c r="I30" s="58"/>
      <c r="J30" s="58"/>
      <c r="K30" s="58"/>
      <c r="L30" s="58"/>
      <c r="M30" s="933"/>
      <c r="N30" s="59"/>
      <c r="O30" s="59"/>
      <c r="P30" s="58"/>
      <c r="Q30" s="58"/>
      <c r="R30" s="58"/>
      <c r="S30" s="58"/>
      <c r="T30" s="58"/>
      <c r="U30" s="58"/>
      <c r="V30" s="58"/>
      <c r="W30" s="869"/>
      <c r="X30" s="877"/>
      <c r="Y30" s="877"/>
      <c r="Z30" s="938"/>
      <c r="AA30" s="923"/>
      <c r="AB30" s="923"/>
      <c r="AC30" s="21"/>
      <c r="AD30" s="18" t="s">
        <v>485</v>
      </c>
      <c r="AE30" s="18" t="s">
        <v>263</v>
      </c>
      <c r="AF30" s="18" t="s">
        <v>246</v>
      </c>
      <c r="AG30" s="155">
        <f>AI30+AK30+AM30+AO30</f>
        <v>0</v>
      </c>
      <c r="AH30" s="155"/>
      <c r="AI30" s="155"/>
      <c r="AJ30" s="155"/>
      <c r="AK30" s="155"/>
      <c r="AL30" s="155"/>
      <c r="AM30" s="155"/>
      <c r="AN30" s="155"/>
      <c r="AO30" s="155"/>
      <c r="AP30" s="155"/>
      <c r="AQ30" s="154">
        <f>AR30+AS30+AT30+AU30</f>
        <v>0</v>
      </c>
      <c r="AR30" s="154"/>
      <c r="AS30" s="154"/>
      <c r="AT30" s="154"/>
      <c r="AU30" s="154"/>
      <c r="AV30" s="153">
        <f>AW30+AX30+AY30+AZ30</f>
        <v>0</v>
      </c>
      <c r="AW30" s="153"/>
      <c r="AX30" s="153"/>
      <c r="AY30" s="153"/>
      <c r="AZ30" s="153"/>
      <c r="BA30" s="154">
        <f>BB30+BC30+BD30+BE30</f>
        <v>0</v>
      </c>
      <c r="BB30" s="154"/>
      <c r="BC30" s="154"/>
      <c r="BD30" s="154"/>
      <c r="BE30" s="154"/>
      <c r="BF30" s="154">
        <f>BG30+BH30+BI30+BJ30</f>
        <v>0</v>
      </c>
      <c r="BG30" s="154"/>
      <c r="BH30" s="154"/>
      <c r="BI30" s="154"/>
      <c r="BJ30" s="154"/>
    </row>
    <row r="31" spans="1:62" ht="18" hidden="1" customHeight="1">
      <c r="A31" s="897"/>
      <c r="B31" s="900"/>
      <c r="C31" s="909"/>
      <c r="D31" s="141"/>
      <c r="E31" s="581"/>
      <c r="F31" s="58"/>
      <c r="G31" s="58"/>
      <c r="H31" s="58"/>
      <c r="I31" s="58"/>
      <c r="J31" s="58"/>
      <c r="K31" s="58"/>
      <c r="L31" s="58"/>
      <c r="M31" s="60"/>
      <c r="N31" s="59"/>
      <c r="O31" s="59"/>
      <c r="P31" s="58"/>
      <c r="Q31" s="58"/>
      <c r="R31" s="58"/>
      <c r="S31" s="58"/>
      <c r="T31" s="58"/>
      <c r="U31" s="58"/>
      <c r="V31" s="58"/>
      <c r="W31" s="580"/>
      <c r="X31" s="61"/>
      <c r="Y31" s="583"/>
      <c r="Z31" s="178"/>
      <c r="AA31" s="582"/>
      <c r="AB31" s="582"/>
      <c r="AC31" s="21"/>
      <c r="AD31" s="18" t="s">
        <v>485</v>
      </c>
      <c r="AE31" s="18" t="s">
        <v>428</v>
      </c>
      <c r="AF31" s="18">
        <v>240</v>
      </c>
      <c r="AG31" s="155"/>
      <c r="AH31" s="155"/>
      <c r="AI31" s="155"/>
      <c r="AJ31" s="155"/>
      <c r="AK31" s="155"/>
      <c r="AL31" s="155"/>
      <c r="AM31" s="155"/>
      <c r="AN31" s="155"/>
      <c r="AO31" s="155"/>
      <c r="AP31" s="155"/>
      <c r="AQ31" s="154"/>
      <c r="AR31" s="154"/>
      <c r="AS31" s="154"/>
      <c r="AT31" s="154"/>
      <c r="AU31" s="154"/>
      <c r="AV31" s="153"/>
      <c r="AW31" s="153"/>
      <c r="AX31" s="153"/>
      <c r="AY31" s="153"/>
      <c r="AZ31" s="153"/>
      <c r="BA31" s="154"/>
      <c r="BB31" s="154"/>
      <c r="BC31" s="154"/>
      <c r="BD31" s="154"/>
      <c r="BE31" s="154"/>
      <c r="BF31" s="154"/>
      <c r="BG31" s="154"/>
      <c r="BH31" s="154"/>
      <c r="BI31" s="154"/>
      <c r="BJ31" s="154"/>
    </row>
    <row r="32" spans="1:62" ht="27.75" customHeight="1">
      <c r="A32" s="904" t="s">
        <v>287</v>
      </c>
      <c r="B32" s="907">
        <v>6506</v>
      </c>
      <c r="C32" s="736" t="s">
        <v>383</v>
      </c>
      <c r="D32" s="57" t="s">
        <v>239</v>
      </c>
      <c r="E32" s="960" t="s">
        <v>384</v>
      </c>
      <c r="F32" s="58"/>
      <c r="G32" s="58"/>
      <c r="H32" s="58"/>
      <c r="I32" s="58"/>
      <c r="J32" s="58"/>
      <c r="K32" s="58"/>
      <c r="L32" s="58"/>
      <c r="M32" s="63" t="s">
        <v>341</v>
      </c>
      <c r="N32" s="59" t="s">
        <v>284</v>
      </c>
      <c r="O32" s="59" t="s">
        <v>373</v>
      </c>
      <c r="P32" s="58" t="s">
        <v>425</v>
      </c>
      <c r="Q32" s="58"/>
      <c r="R32" s="58"/>
      <c r="S32" s="58"/>
      <c r="T32" s="58"/>
      <c r="U32" s="58"/>
      <c r="V32" s="58"/>
      <c r="W32" s="958" t="s">
        <v>385</v>
      </c>
      <c r="X32" s="57" t="s">
        <v>386</v>
      </c>
      <c r="Y32" s="960" t="s">
        <v>387</v>
      </c>
      <c r="Z32" s="65"/>
      <c r="AA32" s="65"/>
      <c r="AB32" s="65"/>
      <c r="AC32" s="12"/>
      <c r="AD32" s="18" t="s">
        <v>285</v>
      </c>
      <c r="AE32" s="18"/>
      <c r="AF32" s="18"/>
      <c r="AG32" s="155">
        <f t="shared" si="5"/>
        <v>400.2</v>
      </c>
      <c r="AH32" s="155">
        <f>AJ32+AL32+AP32</f>
        <v>391.5</v>
      </c>
      <c r="AI32" s="155">
        <f>AI35+AI36</f>
        <v>0</v>
      </c>
      <c r="AJ32" s="155"/>
      <c r="AK32" s="155">
        <f>AK35+AK36</f>
        <v>132</v>
      </c>
      <c r="AL32" s="155">
        <f>AL35+AL36</f>
        <v>132</v>
      </c>
      <c r="AM32" s="155">
        <f>AM35+AM36</f>
        <v>0</v>
      </c>
      <c r="AN32" s="155"/>
      <c r="AO32" s="155">
        <f t="shared" ref="AO32:AZ32" si="7">AO35+AO36+AO33+AO34</f>
        <v>268.2</v>
      </c>
      <c r="AP32" s="155">
        <f t="shared" si="7"/>
        <v>259.5</v>
      </c>
      <c r="AQ32" s="155">
        <f t="shared" si="7"/>
        <v>172.2</v>
      </c>
      <c r="AR32" s="155">
        <f t="shared" si="7"/>
        <v>0</v>
      </c>
      <c r="AS32" s="155">
        <f t="shared" si="7"/>
        <v>0</v>
      </c>
      <c r="AT32" s="155">
        <f t="shared" si="7"/>
        <v>0</v>
      </c>
      <c r="AU32" s="155">
        <f t="shared" si="7"/>
        <v>172.2</v>
      </c>
      <c r="AV32" s="153">
        <f t="shared" si="7"/>
        <v>172.2</v>
      </c>
      <c r="AW32" s="153">
        <f t="shared" si="7"/>
        <v>0</v>
      </c>
      <c r="AX32" s="153">
        <f t="shared" si="7"/>
        <v>0</v>
      </c>
      <c r="AY32" s="153">
        <f t="shared" si="7"/>
        <v>0</v>
      </c>
      <c r="AZ32" s="153">
        <f t="shared" si="7"/>
        <v>172.2</v>
      </c>
      <c r="BA32" s="155">
        <f t="shared" ref="BA32:BJ32" si="8">BA35+BA36+BA33+BA34</f>
        <v>172.2</v>
      </c>
      <c r="BB32" s="155">
        <f t="shared" si="8"/>
        <v>0</v>
      </c>
      <c r="BC32" s="155">
        <f t="shared" si="8"/>
        <v>0</v>
      </c>
      <c r="BD32" s="155">
        <f t="shared" si="8"/>
        <v>0</v>
      </c>
      <c r="BE32" s="155">
        <f t="shared" si="8"/>
        <v>172.2</v>
      </c>
      <c r="BF32" s="155">
        <f t="shared" si="8"/>
        <v>172.2</v>
      </c>
      <c r="BG32" s="155">
        <f t="shared" si="8"/>
        <v>0</v>
      </c>
      <c r="BH32" s="155">
        <f t="shared" si="8"/>
        <v>0</v>
      </c>
      <c r="BI32" s="155">
        <f t="shared" si="8"/>
        <v>0</v>
      </c>
      <c r="BJ32" s="155">
        <f t="shared" si="8"/>
        <v>172.2</v>
      </c>
    </row>
    <row r="33" spans="1:62">
      <c r="A33" s="898"/>
      <c r="B33" s="907"/>
      <c r="C33" s="736"/>
      <c r="D33" s="57"/>
      <c r="E33" s="723"/>
      <c r="F33" s="58"/>
      <c r="G33" s="58"/>
      <c r="H33" s="58"/>
      <c r="I33" s="58"/>
      <c r="J33" s="58"/>
      <c r="K33" s="58"/>
      <c r="L33" s="58"/>
      <c r="M33" s="63"/>
      <c r="N33" s="59"/>
      <c r="O33" s="66"/>
      <c r="P33" s="58"/>
      <c r="Q33" s="58"/>
      <c r="R33" s="58"/>
      <c r="S33" s="58"/>
      <c r="T33" s="58"/>
      <c r="U33" s="58"/>
      <c r="V33" s="58"/>
      <c r="W33" s="739"/>
      <c r="X33" s="57"/>
      <c r="Y33" s="723"/>
      <c r="Z33" s="65"/>
      <c r="AA33" s="65"/>
      <c r="AB33" s="65"/>
      <c r="AC33" s="12"/>
      <c r="AD33" s="18" t="s">
        <v>285</v>
      </c>
      <c r="AE33" s="18" t="s">
        <v>354</v>
      </c>
      <c r="AF33" s="18" t="s">
        <v>266</v>
      </c>
      <c r="AG33" s="155">
        <f t="shared" si="5"/>
        <v>157.9</v>
      </c>
      <c r="AH33" s="155">
        <f t="shared" si="5"/>
        <v>149.30000000000001</v>
      </c>
      <c r="AI33" s="155"/>
      <c r="AJ33" s="155"/>
      <c r="AK33" s="155"/>
      <c r="AL33" s="155"/>
      <c r="AM33" s="155"/>
      <c r="AN33" s="155"/>
      <c r="AO33" s="155">
        <v>157.9</v>
      </c>
      <c r="AP33" s="155">
        <v>149.30000000000001</v>
      </c>
      <c r="AQ33" s="154">
        <f>AR33+AS33+AT33+AU33</f>
        <v>162.19999999999999</v>
      </c>
      <c r="AR33" s="154"/>
      <c r="AS33" s="154"/>
      <c r="AT33" s="154"/>
      <c r="AU33" s="154">
        <v>162.19999999999999</v>
      </c>
      <c r="AV33" s="153">
        <f>AW33+AX33+AY33+AZ33</f>
        <v>162.19999999999999</v>
      </c>
      <c r="AW33" s="153"/>
      <c r="AX33" s="153"/>
      <c r="AY33" s="153"/>
      <c r="AZ33" s="153">
        <v>162.19999999999999</v>
      </c>
      <c r="BA33" s="154">
        <f>BB33+BC33+BD33+BE33</f>
        <v>162.19999999999999</v>
      </c>
      <c r="BB33" s="154"/>
      <c r="BC33" s="154"/>
      <c r="BD33" s="154"/>
      <c r="BE33" s="154">
        <v>162.19999999999999</v>
      </c>
      <c r="BF33" s="154">
        <f>BG33+BH33+BI33+BJ33</f>
        <v>162.19999999999999</v>
      </c>
      <c r="BG33" s="154"/>
      <c r="BH33" s="154"/>
      <c r="BI33" s="154"/>
      <c r="BJ33" s="154">
        <v>162.19999999999999</v>
      </c>
    </row>
    <row r="34" spans="1:62">
      <c r="A34" s="898"/>
      <c r="B34" s="907"/>
      <c r="C34" s="736"/>
      <c r="D34" s="57"/>
      <c r="E34" s="723"/>
      <c r="F34" s="58"/>
      <c r="G34" s="58"/>
      <c r="H34" s="58"/>
      <c r="I34" s="58"/>
      <c r="J34" s="58"/>
      <c r="K34" s="58"/>
      <c r="L34" s="58"/>
      <c r="M34" s="63"/>
      <c r="N34" s="59"/>
      <c r="O34" s="66"/>
      <c r="P34" s="58"/>
      <c r="Q34" s="58"/>
      <c r="R34" s="58"/>
      <c r="S34" s="58"/>
      <c r="T34" s="58"/>
      <c r="U34" s="58"/>
      <c r="V34" s="58"/>
      <c r="W34" s="739"/>
      <c r="X34" s="57"/>
      <c r="Y34" s="723"/>
      <c r="Z34" s="65"/>
      <c r="AA34" s="65"/>
      <c r="AB34" s="65"/>
      <c r="AC34" s="12"/>
      <c r="AD34" s="18" t="s">
        <v>285</v>
      </c>
      <c r="AE34" s="18" t="s">
        <v>354</v>
      </c>
      <c r="AF34" s="18">
        <v>244</v>
      </c>
      <c r="AG34" s="155">
        <f t="shared" si="5"/>
        <v>22.3</v>
      </c>
      <c r="AH34" s="155">
        <f t="shared" si="5"/>
        <v>22.2</v>
      </c>
      <c r="AI34" s="155"/>
      <c r="AJ34" s="155"/>
      <c r="AK34" s="155"/>
      <c r="AL34" s="155"/>
      <c r="AM34" s="155"/>
      <c r="AN34" s="155"/>
      <c r="AO34" s="155">
        <v>22.3</v>
      </c>
      <c r="AP34" s="155">
        <v>22.2</v>
      </c>
      <c r="AQ34" s="154">
        <f>AR34+AS34+AT34+AU34</f>
        <v>10</v>
      </c>
      <c r="AR34" s="154"/>
      <c r="AS34" s="154"/>
      <c r="AT34" s="154"/>
      <c r="AU34" s="154">
        <v>10</v>
      </c>
      <c r="AV34" s="153">
        <f>AW34+AX34+AY34+AZ34</f>
        <v>10</v>
      </c>
      <c r="AW34" s="153"/>
      <c r="AX34" s="153"/>
      <c r="AY34" s="153"/>
      <c r="AZ34" s="153">
        <v>10</v>
      </c>
      <c r="BA34" s="154">
        <f>BB34+BC34+BD34+BE34</f>
        <v>10</v>
      </c>
      <c r="BB34" s="154"/>
      <c r="BC34" s="154"/>
      <c r="BD34" s="154"/>
      <c r="BE34" s="154">
        <v>10</v>
      </c>
      <c r="BF34" s="154">
        <f>BG34+BH34+BI34+BJ34</f>
        <v>10</v>
      </c>
      <c r="BG34" s="154"/>
      <c r="BH34" s="154"/>
      <c r="BI34" s="154"/>
      <c r="BJ34" s="154">
        <v>10</v>
      </c>
    </row>
    <row r="35" spans="1:62">
      <c r="A35" s="898"/>
      <c r="B35" s="907"/>
      <c r="C35" s="736"/>
      <c r="D35" s="57"/>
      <c r="E35" s="723"/>
      <c r="F35" s="58"/>
      <c r="G35" s="58"/>
      <c r="H35" s="58"/>
      <c r="I35" s="58"/>
      <c r="J35" s="58"/>
      <c r="K35" s="58"/>
      <c r="L35" s="58"/>
      <c r="M35" s="63"/>
      <c r="N35" s="59"/>
      <c r="O35" s="66"/>
      <c r="P35" s="58"/>
      <c r="Q35" s="58"/>
      <c r="R35" s="58"/>
      <c r="S35" s="58"/>
      <c r="T35" s="58"/>
      <c r="U35" s="58"/>
      <c r="V35" s="58"/>
      <c r="W35" s="739"/>
      <c r="X35" s="57"/>
      <c r="Y35" s="723"/>
      <c r="Z35" s="65"/>
      <c r="AA35" s="65"/>
      <c r="AB35" s="65"/>
      <c r="AC35" s="12"/>
      <c r="AD35" s="18" t="s">
        <v>285</v>
      </c>
      <c r="AE35" s="18" t="s">
        <v>84</v>
      </c>
      <c r="AF35" s="18">
        <v>240</v>
      </c>
      <c r="AG35" s="155">
        <f t="shared" si="5"/>
        <v>220</v>
      </c>
      <c r="AH35" s="155">
        <f t="shared" si="5"/>
        <v>220</v>
      </c>
      <c r="AI35" s="155"/>
      <c r="AJ35" s="155"/>
      <c r="AK35" s="155">
        <v>132</v>
      </c>
      <c r="AL35" s="155">
        <v>132</v>
      </c>
      <c r="AM35" s="155"/>
      <c r="AN35" s="155"/>
      <c r="AO35" s="155">
        <v>88</v>
      </c>
      <c r="AP35" s="155">
        <v>88</v>
      </c>
      <c r="AQ35" s="154">
        <f t="shared" si="6"/>
        <v>0</v>
      </c>
      <c r="AR35" s="154"/>
      <c r="AS35" s="154"/>
      <c r="AT35" s="154"/>
      <c r="AU35" s="154">
        <v>0</v>
      </c>
      <c r="AV35" s="153">
        <f>AW35+AX35+AY35+AZ35</f>
        <v>0</v>
      </c>
      <c r="AW35" s="153"/>
      <c r="AX35" s="153"/>
      <c r="AY35" s="153"/>
      <c r="AZ35" s="153">
        <v>0</v>
      </c>
      <c r="BA35" s="154">
        <f>BB35+BC35+BD35+BE35</f>
        <v>0</v>
      </c>
      <c r="BB35" s="154"/>
      <c r="BC35" s="154"/>
      <c r="BD35" s="154"/>
      <c r="BE35" s="154">
        <v>0</v>
      </c>
      <c r="BF35" s="154">
        <f>BG35+BH35+BI35+BJ35</f>
        <v>0</v>
      </c>
      <c r="BG35" s="154"/>
      <c r="BH35" s="154"/>
      <c r="BI35" s="154"/>
      <c r="BJ35" s="154">
        <v>0</v>
      </c>
    </row>
    <row r="36" spans="1:62">
      <c r="A36" s="899"/>
      <c r="B36" s="908"/>
      <c r="C36" s="877"/>
      <c r="D36" s="57"/>
      <c r="E36" s="868"/>
      <c r="F36" s="58"/>
      <c r="G36" s="58"/>
      <c r="H36" s="58"/>
      <c r="I36" s="58"/>
      <c r="J36" s="58"/>
      <c r="K36" s="58"/>
      <c r="L36" s="58"/>
      <c r="M36" s="63"/>
      <c r="N36" s="59"/>
      <c r="O36" s="66"/>
      <c r="P36" s="58"/>
      <c r="Q36" s="58"/>
      <c r="R36" s="58"/>
      <c r="S36" s="58"/>
      <c r="T36" s="58"/>
      <c r="U36" s="58"/>
      <c r="V36" s="58"/>
      <c r="W36" s="869"/>
      <c r="X36" s="57"/>
      <c r="Y36" s="868"/>
      <c r="Z36" s="65"/>
      <c r="AA36" s="65"/>
      <c r="AB36" s="65"/>
      <c r="AC36" s="12"/>
      <c r="AD36" s="18" t="s">
        <v>285</v>
      </c>
      <c r="AE36" s="18" t="s">
        <v>299</v>
      </c>
      <c r="AF36" s="18">
        <v>244</v>
      </c>
      <c r="AG36" s="155">
        <f t="shared" si="5"/>
        <v>0</v>
      </c>
      <c r="AH36" s="155">
        <f t="shared" si="5"/>
        <v>0</v>
      </c>
      <c r="AI36" s="155"/>
      <c r="AJ36" s="155"/>
      <c r="AK36" s="155"/>
      <c r="AL36" s="155"/>
      <c r="AM36" s="155"/>
      <c r="AN36" s="155"/>
      <c r="AO36" s="155"/>
      <c r="AP36" s="155"/>
      <c r="AQ36" s="154">
        <f t="shared" si="6"/>
        <v>0</v>
      </c>
      <c r="AR36" s="154"/>
      <c r="AS36" s="154"/>
      <c r="AT36" s="154"/>
      <c r="AU36" s="154"/>
      <c r="AV36" s="153">
        <f>AW36+AX36+AY36+AZ36</f>
        <v>0</v>
      </c>
      <c r="AW36" s="153"/>
      <c r="AX36" s="153"/>
      <c r="AY36" s="153"/>
      <c r="AZ36" s="153"/>
      <c r="BA36" s="154">
        <f>BB36+BC36+BD36+BE36</f>
        <v>0</v>
      </c>
      <c r="BB36" s="154"/>
      <c r="BC36" s="154"/>
      <c r="BD36" s="154"/>
      <c r="BE36" s="154"/>
      <c r="BF36" s="154">
        <f>BG36+BH36+BI36+BJ36</f>
        <v>0</v>
      </c>
      <c r="BG36" s="154"/>
      <c r="BH36" s="154"/>
      <c r="BI36" s="154"/>
      <c r="BJ36" s="154"/>
    </row>
    <row r="37" spans="1:62" ht="12.75" customHeight="1">
      <c r="A37" s="904" t="s">
        <v>441</v>
      </c>
      <c r="B37" s="906">
        <v>6508</v>
      </c>
      <c r="C37" s="905" t="s">
        <v>452</v>
      </c>
      <c r="D37" s="905" t="s">
        <v>422</v>
      </c>
      <c r="E37" s="960" t="s">
        <v>453</v>
      </c>
      <c r="F37" s="58"/>
      <c r="G37" s="58"/>
      <c r="H37" s="58"/>
      <c r="I37" s="58"/>
      <c r="J37" s="58"/>
      <c r="K37" s="58"/>
      <c r="L37" s="58"/>
      <c r="M37" s="931" t="s">
        <v>451</v>
      </c>
      <c r="N37" s="131" t="s">
        <v>284</v>
      </c>
      <c r="O37" s="131" t="s">
        <v>373</v>
      </c>
      <c r="P37" s="58">
        <v>9</v>
      </c>
      <c r="Q37" s="58"/>
      <c r="R37" s="58"/>
      <c r="S37" s="58"/>
      <c r="T37" s="58"/>
      <c r="U37" s="58"/>
      <c r="V37" s="58"/>
      <c r="W37" s="958" t="s">
        <v>357</v>
      </c>
      <c r="X37" s="107" t="s">
        <v>238</v>
      </c>
      <c r="Y37" s="905" t="s">
        <v>358</v>
      </c>
      <c r="Z37" s="928" t="s">
        <v>419</v>
      </c>
      <c r="AA37" s="990" t="s">
        <v>420</v>
      </c>
      <c r="AB37" s="990" t="s">
        <v>421</v>
      </c>
      <c r="AC37" s="18"/>
      <c r="AD37" s="18" t="s">
        <v>486</v>
      </c>
      <c r="AE37" s="18"/>
      <c r="AF37" s="18"/>
      <c r="AG37" s="154">
        <f t="shared" ref="AG37:AU37" si="9">AG38+AG39+AG40+AG41+AG43+AG44+AG45+AG46+AG47+AG48+AG49+AG50+AG42</f>
        <v>2086.6</v>
      </c>
      <c r="AH37" s="155">
        <f t="shared" si="5"/>
        <v>2029.8999999999999</v>
      </c>
      <c r="AI37" s="154">
        <f t="shared" si="9"/>
        <v>0</v>
      </c>
      <c r="AJ37" s="154"/>
      <c r="AK37" s="154">
        <f t="shared" si="9"/>
        <v>1466.4</v>
      </c>
      <c r="AL37" s="154">
        <f t="shared" si="9"/>
        <v>1465.1</v>
      </c>
      <c r="AM37" s="154">
        <f t="shared" si="9"/>
        <v>0</v>
      </c>
      <c r="AN37" s="154"/>
      <c r="AO37" s="154">
        <f t="shared" si="9"/>
        <v>620.20000000000005</v>
      </c>
      <c r="AP37" s="154">
        <f t="shared" si="9"/>
        <v>564.79999999999995</v>
      </c>
      <c r="AQ37" s="154">
        <f t="shared" si="9"/>
        <v>1180</v>
      </c>
      <c r="AR37" s="154">
        <f t="shared" si="9"/>
        <v>0</v>
      </c>
      <c r="AS37" s="154">
        <f t="shared" si="9"/>
        <v>0</v>
      </c>
      <c r="AT37" s="154">
        <f t="shared" si="9"/>
        <v>0</v>
      </c>
      <c r="AU37" s="154">
        <f t="shared" si="9"/>
        <v>1180</v>
      </c>
      <c r="AV37" s="153">
        <f t="shared" ref="AV37:BE37" si="10">AV38+AV39+AV40+AV41+AV43+AV44+AV45+AV46+AV47+AV48+AV49+AV50+AV42</f>
        <v>1140</v>
      </c>
      <c r="AW37" s="153">
        <f t="shared" si="10"/>
        <v>0</v>
      </c>
      <c r="AX37" s="153">
        <f t="shared" si="10"/>
        <v>0</v>
      </c>
      <c r="AY37" s="153">
        <f t="shared" si="10"/>
        <v>0</v>
      </c>
      <c r="AZ37" s="153">
        <f t="shared" si="10"/>
        <v>1140</v>
      </c>
      <c r="BA37" s="154">
        <f t="shared" si="10"/>
        <v>981</v>
      </c>
      <c r="BB37" s="154">
        <f t="shared" si="10"/>
        <v>0</v>
      </c>
      <c r="BC37" s="154">
        <f t="shared" si="10"/>
        <v>0</v>
      </c>
      <c r="BD37" s="154">
        <f t="shared" si="10"/>
        <v>0</v>
      </c>
      <c r="BE37" s="154">
        <f t="shared" si="10"/>
        <v>981</v>
      </c>
      <c r="BF37" s="154">
        <f>BF38+BF39+BF40+BF41+BF43+BF44+BF45+BF46+BF47+BF48+BF49+BF50+BF42</f>
        <v>981</v>
      </c>
      <c r="BG37" s="154">
        <f>BG38+BG39+BG40+BG41+BG43+BG44+BG45+BG46+BG47+BG48+BG49+BG50+BG42</f>
        <v>0</v>
      </c>
      <c r="BH37" s="154">
        <f>BH38+BH39+BH40+BH41+BH43+BH44+BH45+BH46+BH47+BH48+BH49+BH50+BH42</f>
        <v>0</v>
      </c>
      <c r="BI37" s="154">
        <f>BI38+BI39+BI40+BI41+BI43+BI44+BI45+BI46+BI47+BI48+BI49+BI50+BI42</f>
        <v>0</v>
      </c>
      <c r="BJ37" s="154">
        <f>BJ38+BJ39+BJ40+BJ41+BJ43+BJ44+BJ45+BJ46+BJ47+BJ48+BJ49+BJ50+BJ42</f>
        <v>981</v>
      </c>
    </row>
    <row r="38" spans="1:62" ht="15.75" hidden="1" customHeight="1">
      <c r="A38" s="898"/>
      <c r="B38" s="907"/>
      <c r="C38" s="736"/>
      <c r="D38" s="736"/>
      <c r="E38" s="723"/>
      <c r="F38" s="58"/>
      <c r="G38" s="58"/>
      <c r="H38" s="58"/>
      <c r="I38" s="58"/>
      <c r="J38" s="58"/>
      <c r="K38" s="58"/>
      <c r="L38" s="58"/>
      <c r="M38" s="932"/>
      <c r="N38" s="132"/>
      <c r="O38" s="132"/>
      <c r="P38" s="58"/>
      <c r="Q38" s="58"/>
      <c r="R38" s="58"/>
      <c r="S38" s="58"/>
      <c r="T38" s="58"/>
      <c r="U38" s="58"/>
      <c r="V38" s="58"/>
      <c r="W38" s="739"/>
      <c r="X38" s="104"/>
      <c r="Y38" s="736"/>
      <c r="Z38" s="929"/>
      <c r="AA38" s="991"/>
      <c r="AB38" s="991"/>
      <c r="AC38" s="18"/>
      <c r="AD38" s="18" t="s">
        <v>486</v>
      </c>
      <c r="AE38" s="18" t="s">
        <v>283</v>
      </c>
      <c r="AF38" s="18" t="s">
        <v>246</v>
      </c>
      <c r="AG38" s="155">
        <f t="shared" si="5"/>
        <v>0</v>
      </c>
      <c r="AH38" s="155">
        <f t="shared" si="5"/>
        <v>0</v>
      </c>
      <c r="AI38" s="155"/>
      <c r="AJ38" s="155"/>
      <c r="AK38" s="155"/>
      <c r="AL38" s="155"/>
      <c r="AM38" s="155"/>
      <c r="AN38" s="155"/>
      <c r="AO38" s="155">
        <v>0</v>
      </c>
      <c r="AP38" s="155"/>
      <c r="AQ38" s="154">
        <f t="shared" si="6"/>
        <v>0</v>
      </c>
      <c r="AR38" s="154"/>
      <c r="AS38" s="154"/>
      <c r="AT38" s="154"/>
      <c r="AU38" s="154">
        <v>0</v>
      </c>
      <c r="AV38" s="153">
        <f t="shared" ref="AV38:AV53" si="11">AW38+AX38+AY38+AZ38</f>
        <v>0</v>
      </c>
      <c r="AW38" s="153"/>
      <c r="AX38" s="153"/>
      <c r="AY38" s="153"/>
      <c r="AZ38" s="153">
        <v>0</v>
      </c>
      <c r="BA38" s="154">
        <f t="shared" ref="BA38:BA53" si="12">BB38+BC38+BD38+BE38</f>
        <v>0</v>
      </c>
      <c r="BB38" s="154"/>
      <c r="BC38" s="154"/>
      <c r="BD38" s="154"/>
      <c r="BE38" s="154">
        <v>0</v>
      </c>
      <c r="BF38" s="154">
        <f t="shared" ref="BF38:BF53" si="13">BG38+BH38+BI38+BJ38</f>
        <v>0</v>
      </c>
      <c r="BG38" s="154"/>
      <c r="BH38" s="154"/>
      <c r="BI38" s="154"/>
      <c r="BJ38" s="154">
        <v>0</v>
      </c>
    </row>
    <row r="39" spans="1:62" ht="12.75" hidden="1" customHeight="1">
      <c r="A39" s="898"/>
      <c r="B39" s="907"/>
      <c r="C39" s="736"/>
      <c r="D39" s="736"/>
      <c r="E39" s="723"/>
      <c r="F39" s="58"/>
      <c r="G39" s="58"/>
      <c r="H39" s="58"/>
      <c r="I39" s="58"/>
      <c r="J39" s="58"/>
      <c r="K39" s="58"/>
      <c r="L39" s="58"/>
      <c r="M39" s="932"/>
      <c r="N39" s="132"/>
      <c r="O39" s="132"/>
      <c r="P39" s="58"/>
      <c r="Q39" s="58"/>
      <c r="R39" s="58"/>
      <c r="S39" s="58"/>
      <c r="T39" s="58"/>
      <c r="U39" s="58"/>
      <c r="V39" s="58"/>
      <c r="W39" s="739"/>
      <c r="X39" s="104"/>
      <c r="Y39" s="736"/>
      <c r="Z39" s="929"/>
      <c r="AA39" s="991"/>
      <c r="AB39" s="991"/>
      <c r="AC39" s="18"/>
      <c r="AD39" s="18" t="s">
        <v>486</v>
      </c>
      <c r="AE39" s="18" t="s">
        <v>292</v>
      </c>
      <c r="AF39" s="18" t="s">
        <v>246</v>
      </c>
      <c r="AG39" s="155">
        <f t="shared" si="5"/>
        <v>0</v>
      </c>
      <c r="AH39" s="155">
        <f t="shared" si="5"/>
        <v>0</v>
      </c>
      <c r="AI39" s="155"/>
      <c r="AJ39" s="155"/>
      <c r="AK39" s="155"/>
      <c r="AL39" s="155"/>
      <c r="AM39" s="155"/>
      <c r="AN39" s="155"/>
      <c r="AO39" s="155">
        <v>0</v>
      </c>
      <c r="AP39" s="155"/>
      <c r="AQ39" s="154">
        <f t="shared" si="6"/>
        <v>0</v>
      </c>
      <c r="AR39" s="154"/>
      <c r="AS39" s="154"/>
      <c r="AT39" s="154"/>
      <c r="AU39" s="154">
        <v>0</v>
      </c>
      <c r="AV39" s="153">
        <f t="shared" si="11"/>
        <v>0</v>
      </c>
      <c r="AW39" s="153"/>
      <c r="AX39" s="153"/>
      <c r="AY39" s="153"/>
      <c r="AZ39" s="153">
        <v>0</v>
      </c>
      <c r="BA39" s="154">
        <f t="shared" si="12"/>
        <v>0</v>
      </c>
      <c r="BB39" s="154"/>
      <c r="BC39" s="154"/>
      <c r="BD39" s="154"/>
      <c r="BE39" s="154">
        <v>0</v>
      </c>
      <c r="BF39" s="154">
        <f t="shared" si="13"/>
        <v>0</v>
      </c>
      <c r="BG39" s="154"/>
      <c r="BH39" s="154"/>
      <c r="BI39" s="154"/>
      <c r="BJ39" s="154">
        <v>0</v>
      </c>
    </row>
    <row r="40" spans="1:62" hidden="1">
      <c r="A40" s="898"/>
      <c r="B40" s="907"/>
      <c r="C40" s="736"/>
      <c r="D40" s="736"/>
      <c r="E40" s="723"/>
      <c r="F40" s="58"/>
      <c r="G40" s="58"/>
      <c r="H40" s="58"/>
      <c r="I40" s="58"/>
      <c r="J40" s="58"/>
      <c r="K40" s="58"/>
      <c r="L40" s="58"/>
      <c r="M40" s="932"/>
      <c r="N40" s="132"/>
      <c r="O40" s="132"/>
      <c r="P40" s="58"/>
      <c r="Q40" s="58"/>
      <c r="R40" s="58"/>
      <c r="S40" s="58"/>
      <c r="T40" s="58"/>
      <c r="U40" s="58"/>
      <c r="V40" s="58"/>
      <c r="W40" s="739"/>
      <c r="X40" s="104"/>
      <c r="Y40" s="736"/>
      <c r="Z40" s="929"/>
      <c r="AA40" s="991"/>
      <c r="AB40" s="991"/>
      <c r="AC40" s="18"/>
      <c r="AD40" s="18" t="s">
        <v>486</v>
      </c>
      <c r="AE40" s="18" t="s">
        <v>293</v>
      </c>
      <c r="AF40" s="18" t="s">
        <v>246</v>
      </c>
      <c r="AG40" s="155">
        <f t="shared" si="5"/>
        <v>0</v>
      </c>
      <c r="AH40" s="155">
        <f t="shared" si="5"/>
        <v>0</v>
      </c>
      <c r="AI40" s="155"/>
      <c r="AJ40" s="155"/>
      <c r="AK40" s="155"/>
      <c r="AL40" s="155"/>
      <c r="AM40" s="155"/>
      <c r="AN40" s="155"/>
      <c r="AO40" s="155"/>
      <c r="AP40" s="155"/>
      <c r="AQ40" s="154">
        <f t="shared" si="6"/>
        <v>0</v>
      </c>
      <c r="AR40" s="154"/>
      <c r="AS40" s="154"/>
      <c r="AT40" s="154"/>
      <c r="AU40" s="154"/>
      <c r="AV40" s="153">
        <f t="shared" si="11"/>
        <v>0</v>
      </c>
      <c r="AW40" s="153"/>
      <c r="AX40" s="153"/>
      <c r="AY40" s="153"/>
      <c r="AZ40" s="153"/>
      <c r="BA40" s="154">
        <f t="shared" si="12"/>
        <v>0</v>
      </c>
      <c r="BB40" s="154"/>
      <c r="BC40" s="154"/>
      <c r="BD40" s="154"/>
      <c r="BE40" s="154"/>
      <c r="BF40" s="154">
        <f t="shared" si="13"/>
        <v>0</v>
      </c>
      <c r="BG40" s="154"/>
      <c r="BH40" s="154"/>
      <c r="BI40" s="154"/>
      <c r="BJ40" s="154"/>
    </row>
    <row r="41" spans="1:62">
      <c r="A41" s="898"/>
      <c r="B41" s="907"/>
      <c r="C41" s="736"/>
      <c r="D41" s="736"/>
      <c r="E41" s="723"/>
      <c r="F41" s="58"/>
      <c r="G41" s="58"/>
      <c r="H41" s="58"/>
      <c r="I41" s="58"/>
      <c r="J41" s="58"/>
      <c r="K41" s="58"/>
      <c r="L41" s="58"/>
      <c r="M41" s="932"/>
      <c r="N41" s="132"/>
      <c r="O41" s="132"/>
      <c r="P41" s="58"/>
      <c r="Q41" s="58"/>
      <c r="R41" s="58"/>
      <c r="S41" s="58"/>
      <c r="T41" s="58"/>
      <c r="U41" s="58"/>
      <c r="V41" s="58"/>
      <c r="W41" s="739"/>
      <c r="X41" s="104"/>
      <c r="Y41" s="736"/>
      <c r="Z41" s="929"/>
      <c r="AA41" s="991"/>
      <c r="AB41" s="991"/>
      <c r="AC41" s="18"/>
      <c r="AD41" s="18" t="s">
        <v>486</v>
      </c>
      <c r="AE41" s="18" t="s">
        <v>17</v>
      </c>
      <c r="AF41" s="18">
        <v>850</v>
      </c>
      <c r="AG41" s="155">
        <f t="shared" si="5"/>
        <v>323</v>
      </c>
      <c r="AH41" s="155">
        <f t="shared" si="5"/>
        <v>270.60000000000002</v>
      </c>
      <c r="AI41" s="155"/>
      <c r="AJ41" s="155"/>
      <c r="AK41" s="155"/>
      <c r="AL41" s="155"/>
      <c r="AM41" s="155"/>
      <c r="AN41" s="155"/>
      <c r="AO41" s="155">
        <v>323</v>
      </c>
      <c r="AP41" s="155">
        <v>270.60000000000002</v>
      </c>
      <c r="AQ41" s="154">
        <f t="shared" si="6"/>
        <v>300</v>
      </c>
      <c r="AR41" s="154"/>
      <c r="AS41" s="154"/>
      <c r="AT41" s="154"/>
      <c r="AU41" s="154">
        <v>300</v>
      </c>
      <c r="AV41" s="153">
        <f t="shared" si="11"/>
        <v>300</v>
      </c>
      <c r="AW41" s="153"/>
      <c r="AX41" s="153"/>
      <c r="AY41" s="153"/>
      <c r="AZ41" s="153">
        <v>300</v>
      </c>
      <c r="BA41" s="154">
        <f t="shared" si="12"/>
        <v>300</v>
      </c>
      <c r="BB41" s="154"/>
      <c r="BC41" s="154"/>
      <c r="BD41" s="154"/>
      <c r="BE41" s="154">
        <v>300</v>
      </c>
      <c r="BF41" s="154">
        <f t="shared" si="13"/>
        <v>300</v>
      </c>
      <c r="BG41" s="154"/>
      <c r="BH41" s="154"/>
      <c r="BI41" s="154"/>
      <c r="BJ41" s="154">
        <v>300</v>
      </c>
    </row>
    <row r="42" spans="1:62">
      <c r="A42" s="898"/>
      <c r="B42" s="907"/>
      <c r="C42" s="736"/>
      <c r="D42" s="736"/>
      <c r="E42" s="723"/>
      <c r="F42" s="58"/>
      <c r="G42" s="58"/>
      <c r="H42" s="58"/>
      <c r="I42" s="58"/>
      <c r="J42" s="58"/>
      <c r="K42" s="58"/>
      <c r="L42" s="58"/>
      <c r="M42" s="932"/>
      <c r="N42" s="132"/>
      <c r="O42" s="132"/>
      <c r="P42" s="58"/>
      <c r="Q42" s="58"/>
      <c r="R42" s="58"/>
      <c r="S42" s="58"/>
      <c r="T42" s="58"/>
      <c r="U42" s="58"/>
      <c r="V42" s="58"/>
      <c r="W42" s="739"/>
      <c r="X42" s="104"/>
      <c r="Y42" s="736"/>
      <c r="Z42" s="929"/>
      <c r="AA42" s="991"/>
      <c r="AB42" s="991"/>
      <c r="AC42" s="18"/>
      <c r="AD42" s="18" t="s">
        <v>486</v>
      </c>
      <c r="AE42" s="18" t="s">
        <v>17</v>
      </c>
      <c r="AF42" s="18">
        <v>244</v>
      </c>
      <c r="AG42" s="155">
        <f t="shared" si="5"/>
        <v>179.2</v>
      </c>
      <c r="AH42" s="155">
        <f t="shared" si="5"/>
        <v>179.2</v>
      </c>
      <c r="AI42" s="155"/>
      <c r="AJ42" s="155"/>
      <c r="AK42" s="155"/>
      <c r="AL42" s="155"/>
      <c r="AM42" s="155"/>
      <c r="AN42" s="155"/>
      <c r="AO42" s="155">
        <v>179.2</v>
      </c>
      <c r="AP42" s="155">
        <v>179.2</v>
      </c>
      <c r="AQ42" s="154">
        <f t="shared" si="6"/>
        <v>850</v>
      </c>
      <c r="AR42" s="154"/>
      <c r="AS42" s="154"/>
      <c r="AT42" s="154"/>
      <c r="AU42" s="154">
        <v>850</v>
      </c>
      <c r="AV42" s="153">
        <f t="shared" si="11"/>
        <v>810</v>
      </c>
      <c r="AW42" s="153"/>
      <c r="AX42" s="153"/>
      <c r="AY42" s="153"/>
      <c r="AZ42" s="153">
        <v>810</v>
      </c>
      <c r="BA42" s="154">
        <f t="shared" si="12"/>
        <v>681</v>
      </c>
      <c r="BB42" s="154"/>
      <c r="BC42" s="154"/>
      <c r="BD42" s="154"/>
      <c r="BE42" s="154">
        <v>681</v>
      </c>
      <c r="BF42" s="154">
        <f t="shared" si="13"/>
        <v>681</v>
      </c>
      <c r="BG42" s="154"/>
      <c r="BH42" s="154"/>
      <c r="BI42" s="154"/>
      <c r="BJ42" s="154">
        <v>681</v>
      </c>
    </row>
    <row r="43" spans="1:62" ht="12.75" customHeight="1">
      <c r="A43" s="898"/>
      <c r="B43" s="907"/>
      <c r="C43" s="736"/>
      <c r="D43" s="736"/>
      <c r="E43" s="723"/>
      <c r="F43" s="58"/>
      <c r="G43" s="58"/>
      <c r="H43" s="58"/>
      <c r="I43" s="58"/>
      <c r="J43" s="58"/>
      <c r="K43" s="58"/>
      <c r="L43" s="58"/>
      <c r="M43" s="932"/>
      <c r="N43" s="132"/>
      <c r="O43" s="132"/>
      <c r="P43" s="58"/>
      <c r="Q43" s="58"/>
      <c r="R43" s="58"/>
      <c r="S43" s="58"/>
      <c r="T43" s="58"/>
      <c r="U43" s="58"/>
      <c r="V43" s="58"/>
      <c r="W43" s="739"/>
      <c r="X43" s="104"/>
      <c r="Y43" s="736"/>
      <c r="Z43" s="929"/>
      <c r="AA43" s="991"/>
      <c r="AB43" s="991"/>
      <c r="AC43" s="18"/>
      <c r="AD43" s="18" t="s">
        <v>486</v>
      </c>
      <c r="AE43" s="18" t="s">
        <v>447</v>
      </c>
      <c r="AF43" s="18" t="s">
        <v>246</v>
      </c>
      <c r="AG43" s="155">
        <f>AI43+AK43+AM43+AO43</f>
        <v>200</v>
      </c>
      <c r="AH43" s="155">
        <f t="shared" ref="AH43:AH106" si="14">AJ43+AL43+AN43+AP43</f>
        <v>200</v>
      </c>
      <c r="AI43" s="155"/>
      <c r="AJ43" s="155"/>
      <c r="AK43" s="155">
        <v>200</v>
      </c>
      <c r="AL43" s="155">
        <v>200</v>
      </c>
      <c r="AM43" s="155"/>
      <c r="AN43" s="155"/>
      <c r="AO43" s="155"/>
      <c r="AP43" s="155"/>
      <c r="AQ43" s="154">
        <f>AR43+AS43+AT43+AU43</f>
        <v>0</v>
      </c>
      <c r="AR43" s="154"/>
      <c r="AS43" s="154"/>
      <c r="AT43" s="154"/>
      <c r="AU43" s="154"/>
      <c r="AV43" s="153">
        <f t="shared" si="11"/>
        <v>0</v>
      </c>
      <c r="AW43" s="153"/>
      <c r="AX43" s="153"/>
      <c r="AY43" s="153"/>
      <c r="AZ43" s="153"/>
      <c r="BA43" s="154">
        <f t="shared" si="12"/>
        <v>0</v>
      </c>
      <c r="BB43" s="154"/>
      <c r="BC43" s="154"/>
      <c r="BD43" s="154"/>
      <c r="BE43" s="154"/>
      <c r="BF43" s="154">
        <f t="shared" si="13"/>
        <v>0</v>
      </c>
      <c r="BG43" s="154"/>
      <c r="BH43" s="154"/>
      <c r="BI43" s="154"/>
      <c r="BJ43" s="154"/>
    </row>
    <row r="44" spans="1:62" ht="12.75" customHeight="1">
      <c r="A44" s="898"/>
      <c r="B44" s="907"/>
      <c r="C44" s="736"/>
      <c r="D44" s="736"/>
      <c r="E44" s="723"/>
      <c r="F44" s="58"/>
      <c r="G44" s="58"/>
      <c r="H44" s="58"/>
      <c r="I44" s="58"/>
      <c r="J44" s="58"/>
      <c r="K44" s="58"/>
      <c r="L44" s="58"/>
      <c r="M44" s="932"/>
      <c r="N44" s="132"/>
      <c r="O44" s="132"/>
      <c r="P44" s="58"/>
      <c r="Q44" s="58"/>
      <c r="R44" s="58"/>
      <c r="S44" s="58"/>
      <c r="T44" s="58"/>
      <c r="U44" s="58"/>
      <c r="V44" s="58"/>
      <c r="W44" s="739"/>
      <c r="X44" s="104"/>
      <c r="Y44" s="736"/>
      <c r="Z44" s="929"/>
      <c r="AA44" s="991"/>
      <c r="AB44" s="991"/>
      <c r="AC44" s="18"/>
      <c r="AD44" s="18" t="s">
        <v>486</v>
      </c>
      <c r="AE44" s="18" t="s">
        <v>353</v>
      </c>
      <c r="AF44" s="18" t="s">
        <v>246</v>
      </c>
      <c r="AG44" s="155">
        <f t="shared" ref="AG44:AG121" si="15">AI44+AK44+AM44+AO44</f>
        <v>0</v>
      </c>
      <c r="AH44" s="155">
        <f t="shared" si="14"/>
        <v>0</v>
      </c>
      <c r="AI44" s="155"/>
      <c r="AJ44" s="155"/>
      <c r="AK44" s="155"/>
      <c r="AL44" s="155"/>
      <c r="AM44" s="155"/>
      <c r="AN44" s="155"/>
      <c r="AO44" s="155"/>
      <c r="AP44" s="155"/>
      <c r="AQ44" s="154">
        <f t="shared" ref="AQ44:AQ121" si="16">AR44+AS44+AT44+AU44</f>
        <v>0</v>
      </c>
      <c r="AR44" s="154"/>
      <c r="AS44" s="154"/>
      <c r="AT44" s="154"/>
      <c r="AU44" s="154"/>
      <c r="AV44" s="153">
        <f t="shared" si="11"/>
        <v>0</v>
      </c>
      <c r="AW44" s="153"/>
      <c r="AX44" s="153"/>
      <c r="AY44" s="153"/>
      <c r="AZ44" s="153"/>
      <c r="BA44" s="154">
        <f t="shared" si="12"/>
        <v>0</v>
      </c>
      <c r="BB44" s="154"/>
      <c r="BC44" s="154"/>
      <c r="BD44" s="154"/>
      <c r="BE44" s="154"/>
      <c r="BF44" s="154">
        <f t="shared" si="13"/>
        <v>0</v>
      </c>
      <c r="BG44" s="154"/>
      <c r="BH44" s="154"/>
      <c r="BI44" s="154"/>
      <c r="BJ44" s="154"/>
    </row>
    <row r="45" spans="1:62" ht="14.25" customHeight="1">
      <c r="A45" s="898"/>
      <c r="B45" s="907"/>
      <c r="C45" s="736"/>
      <c r="D45" s="877"/>
      <c r="E45" s="868"/>
      <c r="F45" s="58"/>
      <c r="G45" s="58"/>
      <c r="H45" s="58"/>
      <c r="I45" s="58"/>
      <c r="J45" s="58"/>
      <c r="K45" s="58"/>
      <c r="L45" s="58"/>
      <c r="M45" s="932"/>
      <c r="N45" s="132"/>
      <c r="O45" s="132"/>
      <c r="P45" s="58"/>
      <c r="Q45" s="58"/>
      <c r="R45" s="58"/>
      <c r="S45" s="58"/>
      <c r="T45" s="58"/>
      <c r="U45" s="58"/>
      <c r="V45" s="58"/>
      <c r="W45" s="739"/>
      <c r="X45" s="104"/>
      <c r="Y45" s="736"/>
      <c r="Z45" s="929"/>
      <c r="AA45" s="991"/>
      <c r="AB45" s="991"/>
      <c r="AC45" s="18"/>
      <c r="AD45" s="18" t="s">
        <v>486</v>
      </c>
      <c r="AE45" s="18" t="s">
        <v>378</v>
      </c>
      <c r="AF45" s="18">
        <v>240</v>
      </c>
      <c r="AG45" s="155">
        <f t="shared" si="15"/>
        <v>1347.2</v>
      </c>
      <c r="AH45" s="155">
        <f t="shared" si="14"/>
        <v>1345.8</v>
      </c>
      <c r="AI45" s="155"/>
      <c r="AJ45" s="155"/>
      <c r="AK45" s="155">
        <v>1266.4000000000001</v>
      </c>
      <c r="AL45" s="155">
        <v>1265.0999999999999</v>
      </c>
      <c r="AM45" s="155"/>
      <c r="AN45" s="155"/>
      <c r="AO45" s="155">
        <v>80.8</v>
      </c>
      <c r="AP45" s="155">
        <v>80.7</v>
      </c>
      <c r="AQ45" s="154">
        <f t="shared" si="16"/>
        <v>0</v>
      </c>
      <c r="AR45" s="154"/>
      <c r="AS45" s="154"/>
      <c r="AT45" s="154"/>
      <c r="AU45" s="154"/>
      <c r="AV45" s="153">
        <f t="shared" si="11"/>
        <v>0</v>
      </c>
      <c r="AW45" s="153"/>
      <c r="AX45" s="153"/>
      <c r="AY45" s="153"/>
      <c r="AZ45" s="153"/>
      <c r="BA45" s="154">
        <f t="shared" si="12"/>
        <v>0</v>
      </c>
      <c r="BB45" s="154"/>
      <c r="BC45" s="154"/>
      <c r="BD45" s="154"/>
      <c r="BE45" s="154"/>
      <c r="BF45" s="154">
        <f t="shared" si="13"/>
        <v>0</v>
      </c>
      <c r="BG45" s="154"/>
      <c r="BH45" s="154"/>
      <c r="BI45" s="154"/>
      <c r="BJ45" s="154"/>
    </row>
    <row r="46" spans="1:62" ht="18" customHeight="1">
      <c r="A46" s="898"/>
      <c r="B46" s="907"/>
      <c r="C46" s="736"/>
      <c r="D46" s="57"/>
      <c r="E46" s="57"/>
      <c r="F46" s="58"/>
      <c r="G46" s="58"/>
      <c r="H46" s="58"/>
      <c r="I46" s="58"/>
      <c r="J46" s="58"/>
      <c r="K46" s="58"/>
      <c r="L46" s="58"/>
      <c r="M46" s="932"/>
      <c r="N46" s="132"/>
      <c r="O46" s="132"/>
      <c r="P46" s="58"/>
      <c r="Q46" s="58"/>
      <c r="R46" s="58"/>
      <c r="S46" s="58"/>
      <c r="T46" s="58"/>
      <c r="U46" s="58"/>
      <c r="V46" s="58"/>
      <c r="W46" s="739"/>
      <c r="X46" s="104"/>
      <c r="Y46" s="736"/>
      <c r="Z46" s="929"/>
      <c r="AA46" s="991"/>
      <c r="AB46" s="991"/>
      <c r="AC46" s="18"/>
      <c r="AD46" s="18" t="s">
        <v>486</v>
      </c>
      <c r="AE46" s="18" t="s">
        <v>283</v>
      </c>
      <c r="AF46" s="18">
        <v>240</v>
      </c>
      <c r="AG46" s="155">
        <f t="shared" si="15"/>
        <v>2.4</v>
      </c>
      <c r="AH46" s="155">
        <f t="shared" si="14"/>
        <v>2.4</v>
      </c>
      <c r="AI46" s="155"/>
      <c r="AJ46" s="155"/>
      <c r="AK46" s="155"/>
      <c r="AL46" s="155"/>
      <c r="AM46" s="155"/>
      <c r="AN46" s="155"/>
      <c r="AO46" s="155">
        <v>2.4</v>
      </c>
      <c r="AP46" s="155">
        <v>2.4</v>
      </c>
      <c r="AQ46" s="154">
        <f t="shared" si="16"/>
        <v>0</v>
      </c>
      <c r="AR46" s="154"/>
      <c r="AS46" s="154"/>
      <c r="AT46" s="154"/>
      <c r="AU46" s="154">
        <v>0</v>
      </c>
      <c r="AV46" s="153">
        <f t="shared" si="11"/>
        <v>0</v>
      </c>
      <c r="AW46" s="153"/>
      <c r="AX46" s="153"/>
      <c r="AY46" s="153"/>
      <c r="AZ46" s="153"/>
      <c r="BA46" s="154">
        <f t="shared" si="12"/>
        <v>0</v>
      </c>
      <c r="BB46" s="154"/>
      <c r="BC46" s="154"/>
      <c r="BD46" s="154"/>
      <c r="BE46" s="154"/>
      <c r="BF46" s="154">
        <f t="shared" si="13"/>
        <v>0</v>
      </c>
      <c r="BG46" s="154"/>
      <c r="BH46" s="154"/>
      <c r="BI46" s="154"/>
      <c r="BJ46" s="154"/>
    </row>
    <row r="47" spans="1:62" ht="17.25" customHeight="1">
      <c r="A47" s="898"/>
      <c r="B47" s="907"/>
      <c r="C47" s="736"/>
      <c r="D47" s="57"/>
      <c r="E47" s="57"/>
      <c r="F47" s="58"/>
      <c r="G47" s="58"/>
      <c r="H47" s="58"/>
      <c r="I47" s="58"/>
      <c r="J47" s="58"/>
      <c r="K47" s="58"/>
      <c r="L47" s="58"/>
      <c r="M47" s="932"/>
      <c r="N47" s="132"/>
      <c r="O47" s="132"/>
      <c r="P47" s="58"/>
      <c r="Q47" s="58"/>
      <c r="R47" s="58"/>
      <c r="S47" s="58"/>
      <c r="T47" s="58"/>
      <c r="U47" s="58"/>
      <c r="V47" s="58"/>
      <c r="W47" s="739"/>
      <c r="X47" s="104"/>
      <c r="Y47" s="736"/>
      <c r="Z47" s="929"/>
      <c r="AA47" s="991"/>
      <c r="AB47" s="991"/>
      <c r="AC47" s="18"/>
      <c r="AD47" s="18" t="s">
        <v>486</v>
      </c>
      <c r="AE47" s="18" t="s">
        <v>429</v>
      </c>
      <c r="AF47" s="18" t="s">
        <v>246</v>
      </c>
      <c r="AG47" s="155">
        <f t="shared" si="15"/>
        <v>34.799999999999997</v>
      </c>
      <c r="AH47" s="155">
        <f t="shared" si="14"/>
        <v>31.9</v>
      </c>
      <c r="AI47" s="155"/>
      <c r="AJ47" s="155"/>
      <c r="AK47" s="155"/>
      <c r="AL47" s="155"/>
      <c r="AM47" s="155"/>
      <c r="AN47" s="155"/>
      <c r="AO47" s="155">
        <v>34.799999999999997</v>
      </c>
      <c r="AP47" s="155">
        <v>31.9</v>
      </c>
      <c r="AQ47" s="154">
        <f t="shared" si="16"/>
        <v>30</v>
      </c>
      <c r="AR47" s="154"/>
      <c r="AS47" s="154"/>
      <c r="AT47" s="154"/>
      <c r="AU47" s="154">
        <v>30</v>
      </c>
      <c r="AV47" s="153">
        <f t="shared" si="11"/>
        <v>30</v>
      </c>
      <c r="AW47" s="153"/>
      <c r="AX47" s="153"/>
      <c r="AY47" s="153"/>
      <c r="AZ47" s="153">
        <v>30</v>
      </c>
      <c r="BA47" s="154">
        <f t="shared" si="12"/>
        <v>0</v>
      </c>
      <c r="BB47" s="154"/>
      <c r="BC47" s="154"/>
      <c r="BD47" s="154"/>
      <c r="BE47" s="154"/>
      <c r="BF47" s="154">
        <f t="shared" si="13"/>
        <v>0</v>
      </c>
      <c r="BG47" s="154"/>
      <c r="BH47" s="154"/>
      <c r="BI47" s="154"/>
      <c r="BJ47" s="154"/>
    </row>
    <row r="48" spans="1:62" ht="15" hidden="1" customHeight="1">
      <c r="A48" s="898"/>
      <c r="B48" s="907"/>
      <c r="C48" s="736"/>
      <c r="D48" s="57"/>
      <c r="E48" s="57"/>
      <c r="F48" s="58"/>
      <c r="G48" s="58"/>
      <c r="H48" s="58"/>
      <c r="I48" s="58"/>
      <c r="J48" s="58"/>
      <c r="K48" s="58"/>
      <c r="L48" s="58"/>
      <c r="M48" s="932"/>
      <c r="N48" s="132"/>
      <c r="O48" s="132"/>
      <c r="P48" s="58"/>
      <c r="Q48" s="58"/>
      <c r="R48" s="58"/>
      <c r="S48" s="58"/>
      <c r="T48" s="58"/>
      <c r="U48" s="58"/>
      <c r="V48" s="58"/>
      <c r="W48" s="739"/>
      <c r="X48" s="104"/>
      <c r="Y48" s="736"/>
      <c r="Z48" s="929"/>
      <c r="AA48" s="991"/>
      <c r="AB48" s="991"/>
      <c r="AC48" s="18"/>
      <c r="AD48" s="18" t="s">
        <v>486</v>
      </c>
      <c r="AE48" s="18" t="s">
        <v>311</v>
      </c>
      <c r="AF48" s="18" t="s">
        <v>246</v>
      </c>
      <c r="AG48" s="155">
        <f t="shared" si="15"/>
        <v>0</v>
      </c>
      <c r="AH48" s="155">
        <f t="shared" si="14"/>
        <v>0</v>
      </c>
      <c r="AI48" s="155"/>
      <c r="AJ48" s="155"/>
      <c r="AK48" s="155"/>
      <c r="AL48" s="155"/>
      <c r="AM48" s="155"/>
      <c r="AN48" s="155"/>
      <c r="AO48" s="155"/>
      <c r="AP48" s="155"/>
      <c r="AQ48" s="154">
        <f t="shared" si="16"/>
        <v>0</v>
      </c>
      <c r="AR48" s="154"/>
      <c r="AS48" s="154"/>
      <c r="AT48" s="154"/>
      <c r="AU48" s="154"/>
      <c r="AV48" s="153">
        <f t="shared" si="11"/>
        <v>0</v>
      </c>
      <c r="AW48" s="153"/>
      <c r="AX48" s="153"/>
      <c r="AY48" s="153"/>
      <c r="AZ48" s="153"/>
      <c r="BA48" s="154">
        <f t="shared" si="12"/>
        <v>0</v>
      </c>
      <c r="BB48" s="154"/>
      <c r="BC48" s="154"/>
      <c r="BD48" s="154"/>
      <c r="BE48" s="154"/>
      <c r="BF48" s="154">
        <f t="shared" si="13"/>
        <v>0</v>
      </c>
      <c r="BG48" s="154"/>
      <c r="BH48" s="154"/>
      <c r="BI48" s="154"/>
      <c r="BJ48" s="154"/>
    </row>
    <row r="49" spans="1:62" ht="12.75" customHeight="1">
      <c r="A49" s="898"/>
      <c r="B49" s="907"/>
      <c r="C49" s="736"/>
      <c r="D49" s="57"/>
      <c r="E49" s="57"/>
      <c r="F49" s="58"/>
      <c r="G49" s="58"/>
      <c r="H49" s="58"/>
      <c r="I49" s="58"/>
      <c r="J49" s="58"/>
      <c r="K49" s="58"/>
      <c r="L49" s="58"/>
      <c r="M49" s="932"/>
      <c r="N49" s="132"/>
      <c r="O49" s="132"/>
      <c r="P49" s="58"/>
      <c r="Q49" s="58"/>
      <c r="R49" s="58"/>
      <c r="S49" s="58"/>
      <c r="T49" s="58"/>
      <c r="U49" s="58"/>
      <c r="V49" s="58"/>
      <c r="W49" s="739"/>
      <c r="X49" s="104"/>
      <c r="Y49" s="736"/>
      <c r="Z49" s="929"/>
      <c r="AA49" s="991"/>
      <c r="AB49" s="991"/>
      <c r="AC49" s="18"/>
      <c r="AD49" s="18" t="s">
        <v>486</v>
      </c>
      <c r="AE49" s="18" t="s">
        <v>291</v>
      </c>
      <c r="AF49" s="18" t="s">
        <v>262</v>
      </c>
      <c r="AG49" s="155">
        <f t="shared" si="15"/>
        <v>0</v>
      </c>
      <c r="AH49" s="155">
        <f t="shared" si="14"/>
        <v>0</v>
      </c>
      <c r="AI49" s="155"/>
      <c r="AJ49" s="155"/>
      <c r="AK49" s="155"/>
      <c r="AL49" s="155"/>
      <c r="AM49" s="155"/>
      <c r="AN49" s="155"/>
      <c r="AO49" s="155"/>
      <c r="AP49" s="155"/>
      <c r="AQ49" s="154">
        <f t="shared" si="16"/>
        <v>0</v>
      </c>
      <c r="AR49" s="154"/>
      <c r="AS49" s="154"/>
      <c r="AT49" s="154"/>
      <c r="AU49" s="154"/>
      <c r="AV49" s="153">
        <f t="shared" si="11"/>
        <v>0</v>
      </c>
      <c r="AW49" s="153"/>
      <c r="AX49" s="153"/>
      <c r="AY49" s="153"/>
      <c r="AZ49" s="153"/>
      <c r="BA49" s="154">
        <f t="shared" si="12"/>
        <v>0</v>
      </c>
      <c r="BB49" s="154"/>
      <c r="BC49" s="154"/>
      <c r="BD49" s="154"/>
      <c r="BE49" s="154"/>
      <c r="BF49" s="154">
        <f t="shared" si="13"/>
        <v>0</v>
      </c>
      <c r="BG49" s="154"/>
      <c r="BH49" s="154"/>
      <c r="BI49" s="154"/>
      <c r="BJ49" s="154"/>
    </row>
    <row r="50" spans="1:62" ht="16.5" hidden="1" customHeight="1">
      <c r="A50" s="898"/>
      <c r="B50" s="907"/>
      <c r="C50" s="736"/>
      <c r="D50" s="57"/>
      <c r="E50" s="57"/>
      <c r="F50" s="58"/>
      <c r="G50" s="58"/>
      <c r="H50" s="58"/>
      <c r="I50" s="58"/>
      <c r="J50" s="58"/>
      <c r="K50" s="58"/>
      <c r="L50" s="58"/>
      <c r="M50" s="932"/>
      <c r="N50" s="132"/>
      <c r="O50" s="132"/>
      <c r="P50" s="58"/>
      <c r="Q50" s="58"/>
      <c r="R50" s="58"/>
      <c r="S50" s="58"/>
      <c r="T50" s="58"/>
      <c r="U50" s="58"/>
      <c r="V50" s="58"/>
      <c r="W50" s="739"/>
      <c r="X50" s="104"/>
      <c r="Y50" s="736"/>
      <c r="Z50" s="929"/>
      <c r="AA50" s="992"/>
      <c r="AB50" s="992"/>
      <c r="AC50" s="18"/>
      <c r="AD50" s="18" t="s">
        <v>486</v>
      </c>
      <c r="AE50" s="18" t="s">
        <v>290</v>
      </c>
      <c r="AF50" s="18" t="s">
        <v>246</v>
      </c>
      <c r="AG50" s="155">
        <f t="shared" si="15"/>
        <v>0</v>
      </c>
      <c r="AH50" s="155">
        <f t="shared" si="14"/>
        <v>0</v>
      </c>
      <c r="AI50" s="155"/>
      <c r="AJ50" s="155"/>
      <c r="AK50" s="155"/>
      <c r="AL50" s="155"/>
      <c r="AM50" s="155"/>
      <c r="AN50" s="155"/>
      <c r="AO50" s="155"/>
      <c r="AP50" s="155"/>
      <c r="AQ50" s="154">
        <f t="shared" si="16"/>
        <v>0</v>
      </c>
      <c r="AR50" s="154"/>
      <c r="AS50" s="154"/>
      <c r="AT50" s="154"/>
      <c r="AU50" s="154"/>
      <c r="AV50" s="153">
        <f t="shared" si="11"/>
        <v>0</v>
      </c>
      <c r="AW50" s="153"/>
      <c r="AX50" s="153"/>
      <c r="AY50" s="153"/>
      <c r="AZ50" s="153"/>
      <c r="BA50" s="154">
        <f t="shared" si="12"/>
        <v>0</v>
      </c>
      <c r="BB50" s="154"/>
      <c r="BC50" s="154"/>
      <c r="BD50" s="154"/>
      <c r="BE50" s="154"/>
      <c r="BF50" s="154">
        <f t="shared" si="13"/>
        <v>0</v>
      </c>
      <c r="BG50" s="154"/>
      <c r="BH50" s="154"/>
      <c r="BI50" s="154"/>
      <c r="BJ50" s="154"/>
    </row>
    <row r="51" spans="1:62" ht="19.5" customHeight="1">
      <c r="A51" s="899"/>
      <c r="B51" s="908"/>
      <c r="C51" s="877"/>
      <c r="D51" s="57"/>
      <c r="E51" s="57"/>
      <c r="F51" s="58"/>
      <c r="G51" s="58"/>
      <c r="H51" s="58"/>
      <c r="I51" s="58"/>
      <c r="J51" s="58"/>
      <c r="K51" s="58"/>
      <c r="L51" s="58"/>
      <c r="M51" s="933"/>
      <c r="N51" s="66"/>
      <c r="O51" s="66"/>
      <c r="P51" s="58"/>
      <c r="Q51" s="58"/>
      <c r="R51" s="58"/>
      <c r="S51" s="58"/>
      <c r="T51" s="58"/>
      <c r="U51" s="58"/>
      <c r="V51" s="58"/>
      <c r="W51" s="869"/>
      <c r="X51" s="105"/>
      <c r="Y51" s="877"/>
      <c r="Z51" s="930"/>
      <c r="AA51" s="68"/>
      <c r="AB51" s="68"/>
      <c r="AC51" s="18"/>
      <c r="AD51" s="18"/>
      <c r="AE51" s="18"/>
      <c r="AF51" s="18"/>
      <c r="AG51" s="155">
        <f t="shared" si="15"/>
        <v>2086.6</v>
      </c>
      <c r="AH51" s="155">
        <f t="shared" si="14"/>
        <v>0</v>
      </c>
      <c r="AI51" s="155"/>
      <c r="AJ51" s="155"/>
      <c r="AK51" s="155">
        <f>SUM(AK42:AK50)</f>
        <v>1466.4</v>
      </c>
      <c r="AL51" s="155"/>
      <c r="AM51" s="155"/>
      <c r="AN51" s="155"/>
      <c r="AO51" s="155">
        <f>SUM(AO38:AO50)</f>
        <v>620.19999999999993</v>
      </c>
      <c r="AP51" s="155"/>
      <c r="AQ51" s="154">
        <f t="shared" si="16"/>
        <v>1180</v>
      </c>
      <c r="AR51" s="154"/>
      <c r="AS51" s="154"/>
      <c r="AT51" s="154"/>
      <c r="AU51" s="154">
        <f>SUM(AU38:AU50)</f>
        <v>1180</v>
      </c>
      <c r="AV51" s="153">
        <f t="shared" si="11"/>
        <v>1140</v>
      </c>
      <c r="AW51" s="153"/>
      <c r="AX51" s="153"/>
      <c r="AY51" s="153"/>
      <c r="AZ51" s="153">
        <f>SUM(AZ38:AZ50)</f>
        <v>1140</v>
      </c>
      <c r="BA51" s="154">
        <f t="shared" si="12"/>
        <v>981</v>
      </c>
      <c r="BB51" s="154"/>
      <c r="BC51" s="154"/>
      <c r="BD51" s="154"/>
      <c r="BE51" s="154">
        <f>SUM(BE38:BE50)</f>
        <v>981</v>
      </c>
      <c r="BF51" s="154">
        <f t="shared" si="13"/>
        <v>981</v>
      </c>
      <c r="BG51" s="154"/>
      <c r="BH51" s="154"/>
      <c r="BI51" s="154"/>
      <c r="BJ51" s="154">
        <f>SUM(BJ38:BJ50)</f>
        <v>981</v>
      </c>
    </row>
    <row r="52" spans="1:62" ht="0.75" hidden="1" customHeight="1">
      <c r="A52" s="115" t="s">
        <v>315</v>
      </c>
      <c r="B52" s="17">
        <v>6509</v>
      </c>
      <c r="C52" s="57" t="s">
        <v>459</v>
      </c>
      <c r="D52" s="67" t="s">
        <v>240</v>
      </c>
      <c r="E52" s="57" t="s">
        <v>460</v>
      </c>
      <c r="F52" s="58"/>
      <c r="G52" s="58"/>
      <c r="H52" s="58"/>
      <c r="I52" s="58"/>
      <c r="J52" s="58"/>
      <c r="K52" s="58"/>
      <c r="L52" s="58"/>
      <c r="M52" s="63" t="s">
        <v>324</v>
      </c>
      <c r="N52" s="59" t="s">
        <v>284</v>
      </c>
      <c r="O52" s="59" t="s">
        <v>373</v>
      </c>
      <c r="P52" s="58">
        <v>11</v>
      </c>
      <c r="Q52" s="58"/>
      <c r="R52" s="58"/>
      <c r="S52" s="58"/>
      <c r="T52" s="58"/>
      <c r="U52" s="58"/>
      <c r="V52" s="58"/>
      <c r="W52" s="57" t="s">
        <v>462</v>
      </c>
      <c r="X52" s="67" t="s">
        <v>422</v>
      </c>
      <c r="Y52" s="67" t="s">
        <v>464</v>
      </c>
      <c r="Z52" s="69" t="s">
        <v>479</v>
      </c>
      <c r="AA52" s="69" t="s">
        <v>284</v>
      </c>
      <c r="AB52" s="69" t="s">
        <v>421</v>
      </c>
      <c r="AC52" s="18"/>
      <c r="AD52" s="18" t="s">
        <v>222</v>
      </c>
      <c r="AE52" s="18" t="s">
        <v>267</v>
      </c>
      <c r="AF52" s="18" t="s">
        <v>246</v>
      </c>
      <c r="AG52" s="155">
        <f t="shared" si="15"/>
        <v>0</v>
      </c>
      <c r="AH52" s="155">
        <f t="shared" si="14"/>
        <v>0</v>
      </c>
      <c r="AI52" s="155"/>
      <c r="AJ52" s="155"/>
      <c r="AK52" s="155"/>
      <c r="AL52" s="155"/>
      <c r="AM52" s="155"/>
      <c r="AN52" s="155"/>
      <c r="AO52" s="155"/>
      <c r="AP52" s="155"/>
      <c r="AQ52" s="154">
        <f t="shared" si="16"/>
        <v>0</v>
      </c>
      <c r="AR52" s="154"/>
      <c r="AS52" s="154"/>
      <c r="AT52" s="154"/>
      <c r="AU52" s="154"/>
      <c r="AV52" s="153">
        <f t="shared" si="11"/>
        <v>0</v>
      </c>
      <c r="AW52" s="153"/>
      <c r="AX52" s="153"/>
      <c r="AY52" s="153"/>
      <c r="AZ52" s="153"/>
      <c r="BA52" s="154">
        <f t="shared" si="12"/>
        <v>0</v>
      </c>
      <c r="BB52" s="154"/>
      <c r="BC52" s="154"/>
      <c r="BD52" s="154"/>
      <c r="BE52" s="154"/>
      <c r="BF52" s="154">
        <f t="shared" si="13"/>
        <v>0</v>
      </c>
      <c r="BG52" s="154"/>
      <c r="BH52" s="154"/>
      <c r="BI52" s="154"/>
      <c r="BJ52" s="154"/>
    </row>
    <row r="53" spans="1:62" ht="14.25" customHeight="1">
      <c r="A53" s="890" t="s">
        <v>316</v>
      </c>
      <c r="B53" s="891">
        <v>6513</v>
      </c>
      <c r="C53" s="912" t="s">
        <v>452</v>
      </c>
      <c r="D53" s="864" t="s">
        <v>422</v>
      </c>
      <c r="E53" s="1022" t="s">
        <v>453</v>
      </c>
      <c r="F53" s="58"/>
      <c r="G53" s="58"/>
      <c r="H53" s="58"/>
      <c r="I53" s="58"/>
      <c r="J53" s="58"/>
      <c r="K53" s="58"/>
      <c r="L53" s="58"/>
      <c r="M53" s="953" t="s">
        <v>374</v>
      </c>
      <c r="N53" s="131" t="s">
        <v>284</v>
      </c>
      <c r="O53" s="134" t="s">
        <v>373</v>
      </c>
      <c r="P53" s="58" t="s">
        <v>424</v>
      </c>
      <c r="Q53" s="58"/>
      <c r="R53" s="58"/>
      <c r="S53" s="58"/>
      <c r="T53" s="58"/>
      <c r="U53" s="58"/>
      <c r="V53" s="58"/>
      <c r="W53" s="912" t="s">
        <v>357</v>
      </c>
      <c r="X53" s="864" t="s">
        <v>238</v>
      </c>
      <c r="Y53" s="864" t="s">
        <v>358</v>
      </c>
      <c r="Z53" s="983" t="s">
        <v>417</v>
      </c>
      <c r="AA53" s="70" t="s">
        <v>284</v>
      </c>
      <c r="AB53" s="987" t="s">
        <v>368</v>
      </c>
      <c r="AC53" s="18"/>
      <c r="AD53" s="18"/>
      <c r="AE53" s="18"/>
      <c r="AF53" s="18"/>
      <c r="AG53" s="155">
        <f>AI53+AK53+AM53+AO53</f>
        <v>0</v>
      </c>
      <c r="AH53" s="155">
        <f t="shared" si="14"/>
        <v>0</v>
      </c>
      <c r="AI53" s="155"/>
      <c r="AJ53" s="155"/>
      <c r="AK53" s="155"/>
      <c r="AL53" s="155"/>
      <c r="AM53" s="155"/>
      <c r="AN53" s="155"/>
      <c r="AO53" s="155">
        <v>0</v>
      </c>
      <c r="AP53" s="155"/>
      <c r="AQ53" s="154">
        <f t="shared" si="16"/>
        <v>0</v>
      </c>
      <c r="AR53" s="154"/>
      <c r="AS53" s="154"/>
      <c r="AT53" s="154"/>
      <c r="AU53" s="154">
        <v>0</v>
      </c>
      <c r="AV53" s="153">
        <f t="shared" si="11"/>
        <v>0</v>
      </c>
      <c r="AW53" s="153"/>
      <c r="AX53" s="153"/>
      <c r="AY53" s="153"/>
      <c r="AZ53" s="153">
        <v>0</v>
      </c>
      <c r="BA53" s="154">
        <f t="shared" si="12"/>
        <v>0</v>
      </c>
      <c r="BB53" s="154"/>
      <c r="BC53" s="154"/>
      <c r="BD53" s="154"/>
      <c r="BE53" s="154">
        <v>0</v>
      </c>
      <c r="BF53" s="154">
        <f t="shared" si="13"/>
        <v>0</v>
      </c>
      <c r="BG53" s="154"/>
      <c r="BH53" s="154"/>
      <c r="BI53" s="154"/>
      <c r="BJ53" s="154">
        <v>0</v>
      </c>
    </row>
    <row r="54" spans="1:62" ht="12.75" customHeight="1">
      <c r="A54" s="888"/>
      <c r="B54" s="892"/>
      <c r="C54" s="733"/>
      <c r="D54" s="865"/>
      <c r="E54" s="865"/>
      <c r="F54" s="58"/>
      <c r="G54" s="58"/>
      <c r="H54" s="58"/>
      <c r="I54" s="58"/>
      <c r="J54" s="58"/>
      <c r="K54" s="58"/>
      <c r="L54" s="58"/>
      <c r="M54" s="954"/>
      <c r="N54" s="132"/>
      <c r="O54" s="135"/>
      <c r="P54" s="71"/>
      <c r="Q54" s="58"/>
      <c r="R54" s="58"/>
      <c r="S54" s="58"/>
      <c r="T54" s="58"/>
      <c r="U54" s="58"/>
      <c r="V54" s="58"/>
      <c r="W54" s="733"/>
      <c r="X54" s="865"/>
      <c r="Y54" s="865"/>
      <c r="Z54" s="984"/>
      <c r="AA54" s="58"/>
      <c r="AB54" s="988"/>
      <c r="AC54" s="18"/>
      <c r="AD54" s="18" t="s">
        <v>484</v>
      </c>
      <c r="AE54" s="18"/>
      <c r="AF54" s="18"/>
      <c r="AG54" s="154">
        <f>AG55+AG59+AG61+AG56+AG57+AG60</f>
        <v>3027</v>
      </c>
      <c r="AH54" s="155">
        <f t="shared" si="14"/>
        <v>3001.6</v>
      </c>
      <c r="AI54" s="154">
        <f>AI55+AI59+AI61+AI56</f>
        <v>0</v>
      </c>
      <c r="AJ54" s="154"/>
      <c r="AK54" s="154">
        <f>AK55+AK59+AK61+AK56+AK60</f>
        <v>2486</v>
      </c>
      <c r="AL54" s="154">
        <f>AL55+AL59+AL61+AL56+AL60</f>
        <v>2486</v>
      </c>
      <c r="AM54" s="154">
        <f>AM55+AM59+AM61+AM56</f>
        <v>0</v>
      </c>
      <c r="AN54" s="154"/>
      <c r="AO54" s="154">
        <f>AO55+AO59+AO61+AO56+AO57+AO60</f>
        <v>541</v>
      </c>
      <c r="AP54" s="154">
        <f>AP55+AP59+AP61+AP56+AP57+AP60</f>
        <v>515.6</v>
      </c>
      <c r="AQ54" s="154">
        <f t="shared" ref="AQ54:AZ54" si="17">AQ55+AQ59+AQ61+AQ56+AQ57</f>
        <v>180</v>
      </c>
      <c r="AR54" s="154">
        <f t="shared" si="17"/>
        <v>0</v>
      </c>
      <c r="AS54" s="154">
        <f t="shared" si="17"/>
        <v>0</v>
      </c>
      <c r="AT54" s="154">
        <f t="shared" si="17"/>
        <v>0</v>
      </c>
      <c r="AU54" s="154">
        <f t="shared" si="17"/>
        <v>180</v>
      </c>
      <c r="AV54" s="153">
        <f t="shared" si="17"/>
        <v>180</v>
      </c>
      <c r="AW54" s="153">
        <f t="shared" si="17"/>
        <v>0</v>
      </c>
      <c r="AX54" s="153">
        <f t="shared" si="17"/>
        <v>0</v>
      </c>
      <c r="AY54" s="153">
        <f t="shared" si="17"/>
        <v>0</v>
      </c>
      <c r="AZ54" s="153">
        <f t="shared" si="17"/>
        <v>180</v>
      </c>
      <c r="BA54" s="154">
        <f t="shared" ref="BA54:BJ54" si="18">BA55+BA59+BA61+BA56+BA57</f>
        <v>180</v>
      </c>
      <c r="BB54" s="154">
        <f t="shared" si="18"/>
        <v>0</v>
      </c>
      <c r="BC54" s="154">
        <f t="shared" si="18"/>
        <v>0</v>
      </c>
      <c r="BD54" s="154">
        <f t="shared" si="18"/>
        <v>0</v>
      </c>
      <c r="BE54" s="154">
        <f t="shared" si="18"/>
        <v>180</v>
      </c>
      <c r="BF54" s="154">
        <f t="shared" si="18"/>
        <v>180</v>
      </c>
      <c r="BG54" s="154">
        <f t="shared" si="18"/>
        <v>0</v>
      </c>
      <c r="BH54" s="154">
        <f t="shared" si="18"/>
        <v>0</v>
      </c>
      <c r="BI54" s="154">
        <f t="shared" si="18"/>
        <v>0</v>
      </c>
      <c r="BJ54" s="154">
        <f t="shared" si="18"/>
        <v>180</v>
      </c>
    </row>
    <row r="55" spans="1:62" ht="12.75" customHeight="1">
      <c r="A55" s="888"/>
      <c r="B55" s="892"/>
      <c r="C55" s="733"/>
      <c r="D55" s="865"/>
      <c r="E55" s="865"/>
      <c r="F55" s="58"/>
      <c r="G55" s="58"/>
      <c r="H55" s="58"/>
      <c r="I55" s="58"/>
      <c r="J55" s="58"/>
      <c r="K55" s="58"/>
      <c r="L55" s="58"/>
      <c r="M55" s="954"/>
      <c r="N55" s="132"/>
      <c r="O55" s="135"/>
      <c r="P55" s="58"/>
      <c r="Q55" s="58"/>
      <c r="R55" s="58"/>
      <c r="S55" s="58"/>
      <c r="T55" s="58"/>
      <c r="U55" s="58"/>
      <c r="V55" s="58"/>
      <c r="W55" s="733"/>
      <c r="X55" s="865"/>
      <c r="Y55" s="865"/>
      <c r="Z55" s="984"/>
      <c r="AA55" s="58"/>
      <c r="AB55" s="988"/>
      <c r="AC55" s="18"/>
      <c r="AD55" s="18" t="s">
        <v>484</v>
      </c>
      <c r="AE55" s="18" t="s">
        <v>303</v>
      </c>
      <c r="AF55" s="18" t="s">
        <v>246</v>
      </c>
      <c r="AG55" s="155">
        <f t="shared" si="15"/>
        <v>0</v>
      </c>
      <c r="AH55" s="155">
        <f t="shared" si="14"/>
        <v>0</v>
      </c>
      <c r="AI55" s="146"/>
      <c r="AJ55" s="146"/>
      <c r="AK55" s="146"/>
      <c r="AL55" s="146"/>
      <c r="AM55" s="146"/>
      <c r="AN55" s="146"/>
      <c r="AO55" s="146">
        <v>0</v>
      </c>
      <c r="AP55" s="155"/>
      <c r="AQ55" s="154">
        <f t="shared" si="16"/>
        <v>0</v>
      </c>
      <c r="AR55" s="154"/>
      <c r="AS55" s="154"/>
      <c r="AT55" s="154"/>
      <c r="AU55" s="148">
        <v>0</v>
      </c>
      <c r="AV55" s="153">
        <f>AW55+AX55+AY55+AZ55</f>
        <v>0</v>
      </c>
      <c r="AW55" s="153"/>
      <c r="AX55" s="153"/>
      <c r="AY55" s="153"/>
      <c r="AZ55" s="145">
        <v>0</v>
      </c>
      <c r="BA55" s="154">
        <f>BB55+BC55+BD55+BE55</f>
        <v>0</v>
      </c>
      <c r="BB55" s="154"/>
      <c r="BC55" s="154"/>
      <c r="BD55" s="154"/>
      <c r="BE55" s="148">
        <v>0</v>
      </c>
      <c r="BF55" s="154">
        <f>BG55+BH55+BI55+BJ55</f>
        <v>0</v>
      </c>
      <c r="BG55" s="154"/>
      <c r="BH55" s="154"/>
      <c r="BI55" s="154"/>
      <c r="BJ55" s="148">
        <v>0</v>
      </c>
    </row>
    <row r="56" spans="1:62" ht="12.75" customHeight="1">
      <c r="A56" s="888"/>
      <c r="B56" s="892"/>
      <c r="C56" s="733"/>
      <c r="D56" s="865"/>
      <c r="E56" s="865"/>
      <c r="F56" s="58"/>
      <c r="G56" s="58"/>
      <c r="H56" s="58"/>
      <c r="I56" s="58"/>
      <c r="J56" s="58"/>
      <c r="K56" s="58"/>
      <c r="L56" s="58"/>
      <c r="M56" s="954"/>
      <c r="N56" s="132"/>
      <c r="O56" s="135"/>
      <c r="P56" s="58"/>
      <c r="Q56" s="58"/>
      <c r="R56" s="58"/>
      <c r="S56" s="58"/>
      <c r="T56" s="58"/>
      <c r="U56" s="58"/>
      <c r="V56" s="58"/>
      <c r="W56" s="733"/>
      <c r="X56" s="865"/>
      <c r="Y56" s="865"/>
      <c r="Z56" s="984"/>
      <c r="AA56" s="58"/>
      <c r="AB56" s="988"/>
      <c r="AC56" s="18"/>
      <c r="AD56" s="18" t="s">
        <v>484</v>
      </c>
      <c r="AE56" s="18" t="s">
        <v>14</v>
      </c>
      <c r="AF56" s="18" t="s">
        <v>246</v>
      </c>
      <c r="AG56" s="155">
        <f t="shared" si="15"/>
        <v>48</v>
      </c>
      <c r="AH56" s="155">
        <f t="shared" si="14"/>
        <v>47.9</v>
      </c>
      <c r="AI56" s="146"/>
      <c r="AJ56" s="146"/>
      <c r="AK56" s="146"/>
      <c r="AL56" s="146"/>
      <c r="AM56" s="146"/>
      <c r="AN56" s="146"/>
      <c r="AO56" s="146">
        <v>48</v>
      </c>
      <c r="AP56" s="155">
        <v>47.9</v>
      </c>
      <c r="AQ56" s="154">
        <f t="shared" si="16"/>
        <v>150</v>
      </c>
      <c r="AR56" s="154"/>
      <c r="AS56" s="154"/>
      <c r="AT56" s="154"/>
      <c r="AU56" s="148">
        <v>150</v>
      </c>
      <c r="AV56" s="153">
        <f>AW56+AX56+AY56+AZ56</f>
        <v>150</v>
      </c>
      <c r="AW56" s="153"/>
      <c r="AX56" s="153"/>
      <c r="AY56" s="153"/>
      <c r="AZ56" s="145">
        <v>150</v>
      </c>
      <c r="BA56" s="154">
        <f>BB56+BC56+BD56+BE56</f>
        <v>150</v>
      </c>
      <c r="BB56" s="154"/>
      <c r="BC56" s="154"/>
      <c r="BD56" s="154"/>
      <c r="BE56" s="148">
        <v>150</v>
      </c>
      <c r="BF56" s="154">
        <f>BG56+BH56+BI56+BJ56</f>
        <v>150</v>
      </c>
      <c r="BG56" s="154"/>
      <c r="BH56" s="154"/>
      <c r="BI56" s="154"/>
      <c r="BJ56" s="148">
        <v>150</v>
      </c>
    </row>
    <row r="57" spans="1:62" ht="12.75" customHeight="1">
      <c r="A57" s="888"/>
      <c r="B57" s="892"/>
      <c r="C57" s="733"/>
      <c r="D57" s="865"/>
      <c r="E57" s="865"/>
      <c r="F57" s="58"/>
      <c r="G57" s="58"/>
      <c r="H57" s="58"/>
      <c r="I57" s="58"/>
      <c r="J57" s="58"/>
      <c r="K57" s="58"/>
      <c r="L57" s="58"/>
      <c r="M57" s="954"/>
      <c r="N57" s="132"/>
      <c r="O57" s="135"/>
      <c r="P57" s="58"/>
      <c r="Q57" s="58"/>
      <c r="R57" s="58"/>
      <c r="S57" s="58"/>
      <c r="T57" s="58"/>
      <c r="U57" s="58"/>
      <c r="V57" s="58"/>
      <c r="W57" s="733"/>
      <c r="X57" s="865"/>
      <c r="Y57" s="865"/>
      <c r="Z57" s="984"/>
      <c r="AA57" s="58"/>
      <c r="AB57" s="988"/>
      <c r="AC57" s="18"/>
      <c r="AD57" s="18" t="s">
        <v>484</v>
      </c>
      <c r="AE57" s="18" t="s">
        <v>18</v>
      </c>
      <c r="AF57" s="18" t="s">
        <v>246</v>
      </c>
      <c r="AG57" s="155">
        <f t="shared" si="15"/>
        <v>154.19999999999999</v>
      </c>
      <c r="AH57" s="155">
        <f t="shared" si="14"/>
        <v>130.9</v>
      </c>
      <c r="AI57" s="146"/>
      <c r="AJ57" s="146"/>
      <c r="AK57" s="146"/>
      <c r="AL57" s="146"/>
      <c r="AM57" s="146"/>
      <c r="AN57" s="146"/>
      <c r="AO57" s="146">
        <v>154.19999999999999</v>
      </c>
      <c r="AP57" s="155">
        <v>130.9</v>
      </c>
      <c r="AQ57" s="154">
        <f t="shared" si="16"/>
        <v>30</v>
      </c>
      <c r="AR57" s="154"/>
      <c r="AS57" s="154"/>
      <c r="AT57" s="154"/>
      <c r="AU57" s="148">
        <v>30</v>
      </c>
      <c r="AV57" s="153">
        <f>AW57+AX57+AY57+AZ57</f>
        <v>30</v>
      </c>
      <c r="AW57" s="153"/>
      <c r="AX57" s="153"/>
      <c r="AY57" s="153"/>
      <c r="AZ57" s="145">
        <v>30</v>
      </c>
      <c r="BA57" s="154">
        <f>BB57+BC57+BD57+BE57</f>
        <v>30</v>
      </c>
      <c r="BB57" s="154"/>
      <c r="BC57" s="154"/>
      <c r="BD57" s="154"/>
      <c r="BE57" s="148">
        <v>30</v>
      </c>
      <c r="BF57" s="154">
        <f>BG57+BH57+BI57+BJ57</f>
        <v>30</v>
      </c>
      <c r="BG57" s="154"/>
      <c r="BH57" s="154"/>
      <c r="BI57" s="154"/>
      <c r="BJ57" s="148">
        <v>30</v>
      </c>
    </row>
    <row r="58" spans="1:62" ht="12" customHeight="1">
      <c r="A58" s="888"/>
      <c r="B58" s="892"/>
      <c r="C58" s="733"/>
      <c r="D58" s="865"/>
      <c r="E58" s="865"/>
      <c r="F58" s="58"/>
      <c r="G58" s="58"/>
      <c r="H58" s="58"/>
      <c r="I58" s="58"/>
      <c r="J58" s="58"/>
      <c r="K58" s="58"/>
      <c r="L58" s="58"/>
      <c r="M58" s="954"/>
      <c r="N58" s="132"/>
      <c r="O58" s="135"/>
      <c r="P58" s="58"/>
      <c r="Q58" s="58"/>
      <c r="R58" s="58"/>
      <c r="S58" s="58"/>
      <c r="T58" s="58"/>
      <c r="U58" s="58"/>
      <c r="V58" s="58"/>
      <c r="W58" s="733"/>
      <c r="X58" s="865"/>
      <c r="Y58" s="865"/>
      <c r="Z58" s="984"/>
      <c r="AA58" s="58"/>
      <c r="AB58" s="988"/>
      <c r="AC58" s="18"/>
      <c r="AD58" s="18" t="s">
        <v>484</v>
      </c>
      <c r="AE58" s="18" t="s">
        <v>492</v>
      </c>
      <c r="AF58" s="18" t="s">
        <v>246</v>
      </c>
      <c r="AG58" s="155">
        <f t="shared" si="15"/>
        <v>0</v>
      </c>
      <c r="AH58" s="155">
        <f t="shared" si="14"/>
        <v>0</v>
      </c>
      <c r="AI58" s="146"/>
      <c r="AJ58" s="146"/>
      <c r="AK58" s="146"/>
      <c r="AL58" s="146"/>
      <c r="AM58" s="146"/>
      <c r="AN58" s="146"/>
      <c r="AO58" s="146"/>
      <c r="AP58" s="155"/>
      <c r="AQ58" s="154"/>
      <c r="AR58" s="154"/>
      <c r="AS58" s="154"/>
      <c r="AT58" s="154"/>
      <c r="AU58" s="148"/>
      <c r="AV58" s="153"/>
      <c r="AW58" s="153"/>
      <c r="AX58" s="153"/>
      <c r="AY58" s="153"/>
      <c r="AZ58" s="145"/>
      <c r="BA58" s="154"/>
      <c r="BB58" s="154"/>
      <c r="BC58" s="154"/>
      <c r="BD58" s="154"/>
      <c r="BE58" s="148"/>
      <c r="BF58" s="154"/>
      <c r="BG58" s="154"/>
      <c r="BH58" s="154"/>
      <c r="BI58" s="154"/>
      <c r="BJ58" s="148"/>
    </row>
    <row r="59" spans="1:62" ht="12.75" hidden="1" customHeight="1">
      <c r="A59" s="888"/>
      <c r="B59" s="892"/>
      <c r="C59" s="733"/>
      <c r="D59" s="865"/>
      <c r="E59" s="865"/>
      <c r="F59" s="58"/>
      <c r="G59" s="58"/>
      <c r="H59" s="58"/>
      <c r="I59" s="58"/>
      <c r="J59" s="58"/>
      <c r="K59" s="58"/>
      <c r="L59" s="58"/>
      <c r="M59" s="954"/>
      <c r="N59" s="132"/>
      <c r="O59" s="135"/>
      <c r="P59" s="58"/>
      <c r="Q59" s="58"/>
      <c r="R59" s="58"/>
      <c r="S59" s="58"/>
      <c r="T59" s="58"/>
      <c r="U59" s="58"/>
      <c r="V59" s="58"/>
      <c r="W59" s="733"/>
      <c r="X59" s="865"/>
      <c r="Y59" s="865"/>
      <c r="Z59" s="984"/>
      <c r="AA59" s="58"/>
      <c r="AB59" s="988"/>
      <c r="AC59" s="18"/>
      <c r="AD59" s="18" t="s">
        <v>484</v>
      </c>
      <c r="AE59" s="18" t="s">
        <v>304</v>
      </c>
      <c r="AF59" s="18" t="s">
        <v>246</v>
      </c>
      <c r="AG59" s="155">
        <f t="shared" si="15"/>
        <v>0</v>
      </c>
      <c r="AH59" s="155">
        <f t="shared" si="14"/>
        <v>0</v>
      </c>
      <c r="AI59" s="146"/>
      <c r="AJ59" s="146"/>
      <c r="AK59" s="146"/>
      <c r="AL59" s="146"/>
      <c r="AM59" s="146"/>
      <c r="AN59" s="146"/>
      <c r="AO59" s="146"/>
      <c r="AP59" s="155"/>
      <c r="AQ59" s="154">
        <f t="shared" si="16"/>
        <v>0</v>
      </c>
      <c r="AR59" s="154"/>
      <c r="AS59" s="154"/>
      <c r="AT59" s="154"/>
      <c r="AU59" s="148"/>
      <c r="AV59" s="153">
        <f>AW59+AX59+AY59+AZ59</f>
        <v>0</v>
      </c>
      <c r="AW59" s="153"/>
      <c r="AX59" s="153"/>
      <c r="AY59" s="153"/>
      <c r="AZ59" s="145"/>
      <c r="BA59" s="154">
        <f>BB59+BC59+BD59+BE59</f>
        <v>0</v>
      </c>
      <c r="BB59" s="154"/>
      <c r="BC59" s="154"/>
      <c r="BD59" s="154"/>
      <c r="BE59" s="148"/>
      <c r="BF59" s="154">
        <f>BG59+BH59+BI59+BJ59</f>
        <v>0</v>
      </c>
      <c r="BG59" s="154"/>
      <c r="BH59" s="154"/>
      <c r="BI59" s="154"/>
      <c r="BJ59" s="148"/>
    </row>
    <row r="60" spans="1:62" ht="16.5" customHeight="1">
      <c r="A60" s="888"/>
      <c r="B60" s="892"/>
      <c r="C60" s="733"/>
      <c r="D60" s="865"/>
      <c r="E60" s="865"/>
      <c r="F60" s="58"/>
      <c r="G60" s="58"/>
      <c r="H60" s="58"/>
      <c r="I60" s="58"/>
      <c r="J60" s="58"/>
      <c r="K60" s="58"/>
      <c r="L60" s="58"/>
      <c r="M60" s="954"/>
      <c r="N60" s="132"/>
      <c r="O60" s="135"/>
      <c r="P60" s="58"/>
      <c r="Q60" s="58"/>
      <c r="R60" s="58"/>
      <c r="S60" s="58"/>
      <c r="T60" s="58"/>
      <c r="U60" s="58"/>
      <c r="V60" s="58"/>
      <c r="W60" s="733"/>
      <c r="X60" s="865"/>
      <c r="Y60" s="865"/>
      <c r="Z60" s="984"/>
      <c r="AA60" s="58"/>
      <c r="AB60" s="988"/>
      <c r="AC60" s="18"/>
      <c r="AD60" s="18" t="s">
        <v>484</v>
      </c>
      <c r="AE60" s="18" t="s">
        <v>447</v>
      </c>
      <c r="AF60" s="18" t="s">
        <v>246</v>
      </c>
      <c r="AG60" s="155">
        <f t="shared" si="15"/>
        <v>300</v>
      </c>
      <c r="AH60" s="155">
        <f t="shared" si="14"/>
        <v>300</v>
      </c>
      <c r="AI60" s="146"/>
      <c r="AJ60" s="146"/>
      <c r="AK60" s="146">
        <v>300</v>
      </c>
      <c r="AL60" s="146">
        <v>300</v>
      </c>
      <c r="AM60" s="146"/>
      <c r="AN60" s="146"/>
      <c r="AO60" s="146">
        <v>0</v>
      </c>
      <c r="AP60" s="155"/>
      <c r="AQ60" s="154"/>
      <c r="AR60" s="154"/>
      <c r="AS60" s="154"/>
      <c r="AT60" s="154"/>
      <c r="AU60" s="148"/>
      <c r="AV60" s="153"/>
      <c r="AW60" s="153"/>
      <c r="AX60" s="153"/>
      <c r="AY60" s="153"/>
      <c r="AZ60" s="145"/>
      <c r="BA60" s="154"/>
      <c r="BB60" s="154"/>
      <c r="BC60" s="154"/>
      <c r="BD60" s="154"/>
      <c r="BE60" s="148"/>
      <c r="BF60" s="154"/>
      <c r="BG60" s="154"/>
      <c r="BH60" s="154"/>
      <c r="BI60" s="154"/>
      <c r="BJ60" s="148"/>
    </row>
    <row r="61" spans="1:62" ht="12" customHeight="1">
      <c r="A61" s="888"/>
      <c r="B61" s="892"/>
      <c r="C61" s="733"/>
      <c r="D61" s="865"/>
      <c r="E61" s="865"/>
      <c r="F61" s="58"/>
      <c r="G61" s="58"/>
      <c r="H61" s="58"/>
      <c r="I61" s="58"/>
      <c r="J61" s="58"/>
      <c r="K61" s="58"/>
      <c r="L61" s="58"/>
      <c r="M61" s="954"/>
      <c r="N61" s="132"/>
      <c r="O61" s="136"/>
      <c r="P61" s="58"/>
      <c r="Q61" s="58"/>
      <c r="R61" s="58"/>
      <c r="S61" s="58"/>
      <c r="T61" s="58"/>
      <c r="U61" s="58"/>
      <c r="V61" s="58"/>
      <c r="W61" s="733"/>
      <c r="X61" s="865"/>
      <c r="Y61" s="865"/>
      <c r="Z61" s="984"/>
      <c r="AA61" s="58"/>
      <c r="AB61" s="989"/>
      <c r="AC61" s="18"/>
      <c r="AD61" s="18" t="s">
        <v>484</v>
      </c>
      <c r="AE61" s="18" t="s">
        <v>85</v>
      </c>
      <c r="AF61" s="18" t="s">
        <v>246</v>
      </c>
      <c r="AG61" s="155">
        <f t="shared" si="15"/>
        <v>2524.8000000000002</v>
      </c>
      <c r="AH61" s="155">
        <f t="shared" si="14"/>
        <v>2522.8000000000002</v>
      </c>
      <c r="AI61" s="146"/>
      <c r="AJ61" s="146"/>
      <c r="AK61" s="146">
        <v>2186</v>
      </c>
      <c r="AL61" s="146">
        <v>2186</v>
      </c>
      <c r="AM61" s="146"/>
      <c r="AN61" s="146"/>
      <c r="AO61" s="146">
        <v>338.8</v>
      </c>
      <c r="AP61" s="155">
        <v>336.8</v>
      </c>
      <c r="AQ61" s="154">
        <f t="shared" si="16"/>
        <v>0</v>
      </c>
      <c r="AR61" s="154"/>
      <c r="AS61" s="154"/>
      <c r="AT61" s="154"/>
      <c r="AU61" s="148"/>
      <c r="AV61" s="153">
        <f t="shared" ref="AV61:AV80" si="19">AW61+AX61+AY61+AZ61</f>
        <v>0</v>
      </c>
      <c r="AW61" s="153"/>
      <c r="AX61" s="153"/>
      <c r="AY61" s="153"/>
      <c r="AZ61" s="145"/>
      <c r="BA61" s="154">
        <f t="shared" ref="BA61:BA80" si="20">BB61+BC61+BD61+BE61</f>
        <v>0</v>
      </c>
      <c r="BB61" s="154"/>
      <c r="BC61" s="154"/>
      <c r="BD61" s="154"/>
      <c r="BE61" s="148"/>
      <c r="BF61" s="154">
        <f>BG61+BH61+BI61+BJ61</f>
        <v>0</v>
      </c>
      <c r="BG61" s="154"/>
      <c r="BH61" s="154"/>
      <c r="BI61" s="154"/>
      <c r="BJ61" s="148"/>
    </row>
    <row r="62" spans="1:62" ht="15" hidden="1" customHeight="1">
      <c r="A62" s="888"/>
      <c r="B62" s="893"/>
      <c r="C62" s="734"/>
      <c r="D62" s="866"/>
      <c r="E62" s="866"/>
      <c r="F62" s="58"/>
      <c r="G62" s="58"/>
      <c r="H62" s="58"/>
      <c r="I62" s="58"/>
      <c r="J62" s="58"/>
      <c r="K62" s="58"/>
      <c r="L62" s="58"/>
      <c r="M62" s="955"/>
      <c r="N62" s="66"/>
      <c r="O62" s="140"/>
      <c r="P62" s="58"/>
      <c r="Q62" s="58"/>
      <c r="R62" s="58"/>
      <c r="S62" s="58"/>
      <c r="T62" s="58"/>
      <c r="U62" s="58"/>
      <c r="V62" s="58"/>
      <c r="W62" s="734"/>
      <c r="X62" s="866"/>
      <c r="Y62" s="866"/>
      <c r="Z62" s="985"/>
      <c r="AA62" s="58"/>
      <c r="AB62" s="58"/>
      <c r="AC62" s="18"/>
      <c r="AD62" s="18"/>
      <c r="AE62" s="18"/>
      <c r="AF62" s="18"/>
      <c r="AG62" s="155">
        <f t="shared" si="15"/>
        <v>541</v>
      </c>
      <c r="AH62" s="155">
        <f t="shared" si="14"/>
        <v>0</v>
      </c>
      <c r="AI62" s="146"/>
      <c r="AJ62" s="146"/>
      <c r="AK62" s="146"/>
      <c r="AL62" s="146"/>
      <c r="AM62" s="146"/>
      <c r="AN62" s="146"/>
      <c r="AO62" s="146">
        <f>SUM(AO55:AO61)</f>
        <v>541</v>
      </c>
      <c r="AP62" s="155"/>
      <c r="AQ62" s="154">
        <f t="shared" si="16"/>
        <v>180</v>
      </c>
      <c r="AR62" s="154"/>
      <c r="AS62" s="154"/>
      <c r="AT62" s="154"/>
      <c r="AU62" s="148">
        <f>SUM(AU55:AU61)</f>
        <v>180</v>
      </c>
      <c r="AV62" s="153">
        <f t="shared" si="19"/>
        <v>180</v>
      </c>
      <c r="AW62" s="153"/>
      <c r="AX62" s="153"/>
      <c r="AY62" s="153"/>
      <c r="AZ62" s="145">
        <f>SUM(AZ55:AZ61)</f>
        <v>180</v>
      </c>
      <c r="BA62" s="154">
        <f t="shared" si="20"/>
        <v>180</v>
      </c>
      <c r="BB62" s="154"/>
      <c r="BC62" s="154"/>
      <c r="BD62" s="154"/>
      <c r="BE62" s="148">
        <f>SUM(BE55:BE61)</f>
        <v>180</v>
      </c>
      <c r="BF62" s="154">
        <f>BG62+BH62+BI62+BJ62</f>
        <v>180</v>
      </c>
      <c r="BG62" s="154"/>
      <c r="BH62" s="154"/>
      <c r="BI62" s="154"/>
      <c r="BJ62" s="148">
        <f>SUM(BJ55:BJ61)</f>
        <v>180</v>
      </c>
    </row>
    <row r="63" spans="1:62" ht="15" customHeight="1">
      <c r="A63" s="121"/>
      <c r="B63" s="14">
        <v>6513</v>
      </c>
      <c r="C63" s="65"/>
      <c r="D63" s="65"/>
      <c r="E63" s="65"/>
      <c r="F63" s="65"/>
      <c r="G63" s="65"/>
      <c r="H63" s="65"/>
      <c r="I63" s="65"/>
      <c r="J63" s="65"/>
      <c r="K63" s="65"/>
      <c r="L63" s="65"/>
      <c r="M63" s="63" t="s">
        <v>362</v>
      </c>
      <c r="N63" s="59" t="s">
        <v>284</v>
      </c>
      <c r="O63" s="59" t="s">
        <v>373</v>
      </c>
      <c r="P63" s="65" t="s">
        <v>426</v>
      </c>
      <c r="Q63" s="65"/>
      <c r="R63" s="65"/>
      <c r="S63" s="65"/>
      <c r="T63" s="65"/>
      <c r="U63" s="65"/>
      <c r="V63" s="65"/>
      <c r="W63" s="65"/>
      <c r="X63" s="65"/>
      <c r="Y63" s="65"/>
      <c r="Z63" s="72"/>
      <c r="AA63" s="72"/>
      <c r="AB63" s="72"/>
      <c r="AC63" s="12"/>
      <c r="AD63" s="12" t="s">
        <v>484</v>
      </c>
      <c r="AE63" s="12" t="s">
        <v>302</v>
      </c>
      <c r="AF63" s="12" t="s">
        <v>246</v>
      </c>
      <c r="AG63" s="155">
        <f t="shared" si="15"/>
        <v>0</v>
      </c>
      <c r="AH63" s="155">
        <f t="shared" si="14"/>
        <v>0</v>
      </c>
      <c r="AI63" s="146"/>
      <c r="AJ63" s="146"/>
      <c r="AK63" s="146"/>
      <c r="AL63" s="146"/>
      <c r="AM63" s="146"/>
      <c r="AN63" s="146"/>
      <c r="AO63" s="146"/>
      <c r="AP63" s="155"/>
      <c r="AQ63" s="154">
        <f t="shared" si="16"/>
        <v>0</v>
      </c>
      <c r="AR63" s="119"/>
      <c r="AS63" s="119"/>
      <c r="AT63" s="119"/>
      <c r="AU63" s="119"/>
      <c r="AV63" s="153">
        <f t="shared" si="19"/>
        <v>0</v>
      </c>
      <c r="AW63" s="145"/>
      <c r="AX63" s="145"/>
      <c r="AY63" s="145"/>
      <c r="AZ63" s="145"/>
      <c r="BA63" s="154">
        <f t="shared" si="20"/>
        <v>0</v>
      </c>
      <c r="BB63" s="119"/>
      <c r="BC63" s="119"/>
      <c r="BD63" s="119"/>
      <c r="BE63" s="119"/>
      <c r="BF63" s="154">
        <f>BG63+BH63+BI63+BJ63</f>
        <v>0</v>
      </c>
      <c r="BG63" s="119"/>
      <c r="BH63" s="119"/>
      <c r="BI63" s="119"/>
      <c r="BJ63" s="119"/>
    </row>
    <row r="64" spans="1:62" ht="0.75" hidden="1" customHeight="1">
      <c r="A64" s="111"/>
      <c r="B64" s="14"/>
      <c r="C64" s="65"/>
      <c r="D64" s="65"/>
      <c r="E64" s="65"/>
      <c r="F64" s="65"/>
      <c r="G64" s="65"/>
      <c r="H64" s="65"/>
      <c r="I64" s="65"/>
      <c r="J64" s="65"/>
      <c r="K64" s="65"/>
      <c r="L64" s="65"/>
      <c r="M64" s="65"/>
      <c r="N64" s="65"/>
      <c r="O64" s="65"/>
      <c r="P64" s="65"/>
      <c r="Q64" s="58"/>
      <c r="R64" s="58"/>
      <c r="S64" s="58"/>
      <c r="T64" s="58"/>
      <c r="U64" s="58"/>
      <c r="V64" s="58"/>
      <c r="W64" s="58"/>
      <c r="X64" s="65"/>
      <c r="Y64" s="65"/>
      <c r="Z64" s="65"/>
      <c r="AA64" s="65"/>
      <c r="AB64" s="65"/>
      <c r="AC64" s="12"/>
      <c r="AD64" s="12"/>
      <c r="AE64" s="12"/>
      <c r="AF64" s="12"/>
      <c r="AG64" s="155">
        <f t="shared" si="15"/>
        <v>0</v>
      </c>
      <c r="AH64" s="155">
        <f t="shared" si="14"/>
        <v>0</v>
      </c>
      <c r="AI64" s="157"/>
      <c r="AJ64" s="157"/>
      <c r="AK64" s="157"/>
      <c r="AL64" s="157"/>
      <c r="AM64" s="157"/>
      <c r="AN64" s="157"/>
      <c r="AO64" s="158"/>
      <c r="AP64" s="158"/>
      <c r="AQ64" s="154">
        <f t="shared" si="16"/>
        <v>0</v>
      </c>
      <c r="AR64" s="159"/>
      <c r="AS64" s="159"/>
      <c r="AT64" s="159"/>
      <c r="AU64" s="159"/>
      <c r="AV64" s="153">
        <f t="shared" si="19"/>
        <v>0</v>
      </c>
      <c r="AW64" s="659"/>
      <c r="AX64" s="659"/>
      <c r="AY64" s="659"/>
      <c r="AZ64" s="659"/>
      <c r="BA64" s="154">
        <f t="shared" si="20"/>
        <v>0</v>
      </c>
      <c r="BB64" s="159"/>
      <c r="BC64" s="159"/>
      <c r="BD64" s="159"/>
      <c r="BE64" s="159"/>
      <c r="BF64" s="154">
        <f>BG64+BH64+BI64+BJ64</f>
        <v>0</v>
      </c>
      <c r="BG64" s="159"/>
      <c r="BH64" s="159"/>
      <c r="BI64" s="159"/>
      <c r="BJ64" s="159"/>
    </row>
    <row r="65" spans="1:62" ht="37.5" hidden="1" customHeight="1">
      <c r="A65" s="111" t="s">
        <v>439</v>
      </c>
      <c r="B65" s="14">
        <v>6519</v>
      </c>
      <c r="C65" s="57" t="s">
        <v>452</v>
      </c>
      <c r="D65" s="57" t="s">
        <v>422</v>
      </c>
      <c r="E65" s="57" t="s">
        <v>453</v>
      </c>
      <c r="F65" s="65"/>
      <c r="G65" s="65"/>
      <c r="H65" s="65"/>
      <c r="I65" s="65"/>
      <c r="J65" s="65"/>
      <c r="K65" s="65"/>
      <c r="L65" s="65"/>
      <c r="M65" s="73" t="s">
        <v>362</v>
      </c>
      <c r="N65" s="59" t="s">
        <v>284</v>
      </c>
      <c r="O65" s="59" t="s">
        <v>373</v>
      </c>
      <c r="P65" s="65" t="s">
        <v>426</v>
      </c>
      <c r="Q65" s="58"/>
      <c r="R65" s="58"/>
      <c r="S65" s="58"/>
      <c r="T65" s="58"/>
      <c r="U65" s="58"/>
      <c r="V65" s="58"/>
      <c r="W65" s="57" t="s">
        <v>357</v>
      </c>
      <c r="X65" s="57" t="s">
        <v>351</v>
      </c>
      <c r="Y65" s="57" t="s">
        <v>358</v>
      </c>
      <c r="Z65" s="72" t="s">
        <v>364</v>
      </c>
      <c r="AA65" s="72"/>
      <c r="AB65" s="72" t="s">
        <v>365</v>
      </c>
      <c r="AC65" s="12"/>
      <c r="AD65" s="12" t="s">
        <v>484</v>
      </c>
      <c r="AE65" s="18" t="s">
        <v>305</v>
      </c>
      <c r="AF65" s="18" t="s">
        <v>246</v>
      </c>
      <c r="AG65" s="155">
        <f t="shared" si="15"/>
        <v>0</v>
      </c>
      <c r="AH65" s="155">
        <f t="shared" si="14"/>
        <v>0</v>
      </c>
      <c r="AI65" s="146"/>
      <c r="AJ65" s="146"/>
      <c r="AK65" s="146"/>
      <c r="AL65" s="146"/>
      <c r="AM65" s="146"/>
      <c r="AN65" s="146"/>
      <c r="AO65" s="146"/>
      <c r="AP65" s="155"/>
      <c r="AQ65" s="154">
        <f t="shared" si="16"/>
        <v>0</v>
      </c>
      <c r="AR65" s="119"/>
      <c r="AS65" s="119"/>
      <c r="AT65" s="119"/>
      <c r="AU65" s="119"/>
      <c r="AV65" s="153">
        <f t="shared" si="19"/>
        <v>0</v>
      </c>
      <c r="AW65" s="145"/>
      <c r="AX65" s="145"/>
      <c r="AY65" s="145"/>
      <c r="AZ65" s="145"/>
      <c r="BA65" s="154">
        <f t="shared" si="20"/>
        <v>0</v>
      </c>
      <c r="BB65" s="119"/>
      <c r="BC65" s="119"/>
      <c r="BD65" s="119"/>
      <c r="BE65" s="119"/>
      <c r="BF65" s="154">
        <f>BG65+BH65+BI65+BJ65</f>
        <v>0</v>
      </c>
      <c r="BG65" s="119"/>
      <c r="BH65" s="119"/>
      <c r="BI65" s="119"/>
      <c r="BJ65" s="119"/>
    </row>
    <row r="66" spans="1:62" s="40" customFormat="1" ht="116.25" customHeight="1">
      <c r="A66" s="116" t="s">
        <v>497</v>
      </c>
      <c r="B66" s="33">
        <v>6600</v>
      </c>
      <c r="C66" s="74" t="s">
        <v>234</v>
      </c>
      <c r="D66" s="75" t="s">
        <v>234</v>
      </c>
      <c r="E66" s="75" t="s">
        <v>234</v>
      </c>
      <c r="F66" s="75" t="s">
        <v>234</v>
      </c>
      <c r="G66" s="75" t="s">
        <v>234</v>
      </c>
      <c r="H66" s="75" t="s">
        <v>234</v>
      </c>
      <c r="I66" s="75" t="s">
        <v>234</v>
      </c>
      <c r="J66" s="75" t="s">
        <v>234</v>
      </c>
      <c r="K66" s="75" t="s">
        <v>234</v>
      </c>
      <c r="L66" s="75" t="s">
        <v>234</v>
      </c>
      <c r="M66" s="75" t="s">
        <v>234</v>
      </c>
      <c r="N66" s="75" t="s">
        <v>234</v>
      </c>
      <c r="O66" s="75" t="s">
        <v>234</v>
      </c>
      <c r="P66" s="75" t="s">
        <v>234</v>
      </c>
      <c r="Q66" s="76" t="s">
        <v>234</v>
      </c>
      <c r="R66" s="76" t="s">
        <v>234</v>
      </c>
      <c r="S66" s="76" t="s">
        <v>234</v>
      </c>
      <c r="T66" s="76" t="s">
        <v>234</v>
      </c>
      <c r="U66" s="76" t="s">
        <v>234</v>
      </c>
      <c r="V66" s="76" t="s">
        <v>234</v>
      </c>
      <c r="W66" s="76" t="s">
        <v>234</v>
      </c>
      <c r="X66" s="75" t="s">
        <v>234</v>
      </c>
      <c r="Y66" s="75" t="s">
        <v>234</v>
      </c>
      <c r="Z66" s="75" t="s">
        <v>234</v>
      </c>
      <c r="AA66" s="75" t="s">
        <v>234</v>
      </c>
      <c r="AB66" s="75" t="s">
        <v>234</v>
      </c>
      <c r="AC66" s="38" t="s">
        <v>234</v>
      </c>
      <c r="AD66" s="38" t="s">
        <v>234</v>
      </c>
      <c r="AE66" s="38"/>
      <c r="AF66" s="38"/>
      <c r="AG66" s="161">
        <f>AI66+AK66+AM66+AO66</f>
        <v>2410.8000000000002</v>
      </c>
      <c r="AH66" s="161">
        <f>AJ66+AL66+AN66+AP66</f>
        <v>1278.6000000000001</v>
      </c>
      <c r="AI66" s="150">
        <f>AI69+AI77+AI94+AI95+AI97+AI72+AI73+AI93+AI92</f>
        <v>0</v>
      </c>
      <c r="AJ66" s="150"/>
      <c r="AK66" s="150">
        <f>AK69+AK77+AK94+AK95+AK97+AK72+AK73+AK93+AK92+AK75+AK74</f>
        <v>1544.6</v>
      </c>
      <c r="AL66" s="150">
        <f>AL69+AL77+AL94+AL95+AL97+AL72+AL73+AL93+AL92+AL75+AL74</f>
        <v>778.2</v>
      </c>
      <c r="AM66" s="150">
        <f>AM69+AM77+AM94+AM95+AM97+AM72+AM73+AM93+AM92</f>
        <v>0</v>
      </c>
      <c r="AN66" s="150"/>
      <c r="AO66" s="150">
        <f>AO69+AO77+AO94+AO95+AO97+AO72+AO73+AO93+AO92+AO76+AO96+AO75+AO74</f>
        <v>866.2</v>
      </c>
      <c r="AP66" s="150">
        <f>AP69+AP77+AP94+AP95+AP97+AP72+AP73+AP93+AP92+AP76+AP96+AP75+AP74</f>
        <v>500.40000000000003</v>
      </c>
      <c r="AQ66" s="160">
        <f>AR66+AS66+AT66+AU66</f>
        <v>1699.3999999999999</v>
      </c>
      <c r="AR66" s="149">
        <f>AR69+AR77+AR94+AR95+AR97+AR72+AR73+AR93+AR92</f>
        <v>0</v>
      </c>
      <c r="AS66" s="149">
        <f>AS69+AS77+AS94+AS95+AS97+AS72+AS73+AS93+AS92+AS96</f>
        <v>428.3</v>
      </c>
      <c r="AT66" s="149">
        <f t="shared" ref="AT66:BE66" si="21">AT69+AT77+AT94+AT95+AT97+AT72+AT73+AT93+AT92+AT96</f>
        <v>0</v>
      </c>
      <c r="AU66" s="149">
        <f>AU69+AU77+AU94+AU95+AU97+AU72+AU73+AU93+AU92+AU96+AU75</f>
        <v>1271.0999999999999</v>
      </c>
      <c r="AV66" s="149">
        <f t="shared" si="21"/>
        <v>1162.3</v>
      </c>
      <c r="AW66" s="149">
        <f t="shared" si="21"/>
        <v>0</v>
      </c>
      <c r="AX66" s="149">
        <f t="shared" si="21"/>
        <v>625.5</v>
      </c>
      <c r="AY66" s="149">
        <f t="shared" si="21"/>
        <v>0</v>
      </c>
      <c r="AZ66" s="149">
        <f t="shared" si="21"/>
        <v>536.79999999999995</v>
      </c>
      <c r="BA66" s="149">
        <f t="shared" si="21"/>
        <v>1144.5</v>
      </c>
      <c r="BB66" s="149">
        <f t="shared" si="21"/>
        <v>0</v>
      </c>
      <c r="BC66" s="149">
        <f t="shared" si="21"/>
        <v>625.5</v>
      </c>
      <c r="BD66" s="149">
        <f t="shared" si="21"/>
        <v>0</v>
      </c>
      <c r="BE66" s="149">
        <f t="shared" si="21"/>
        <v>519</v>
      </c>
      <c r="BF66" s="149">
        <f>BF69+BF77+BF94+BF95+BF97+BF72+BF73+BF93+BF92+BF96</f>
        <v>1144.5</v>
      </c>
      <c r="BG66" s="149">
        <f>BG69+BG77+BG94+BG95+BG97+BG72+BG73+BG93+BG92+BG96</f>
        <v>0</v>
      </c>
      <c r="BH66" s="149">
        <f>BH69+BH77+BH94+BH95+BH97+BH72+BH73+BH93+BH92+BH96</f>
        <v>625.5</v>
      </c>
      <c r="BI66" s="149">
        <f>BI69+BI77+BI94+BI95+BI97+BI72+BI73+BI93+BI92+BI96</f>
        <v>0</v>
      </c>
      <c r="BJ66" s="149">
        <f>BJ69+BJ77+BJ94+BJ95+BJ97+BJ72+BJ73+BJ93+BJ92+BJ96</f>
        <v>519</v>
      </c>
    </row>
    <row r="67" spans="1:62" ht="16.5" hidden="1" customHeight="1">
      <c r="A67" s="112" t="s">
        <v>415</v>
      </c>
      <c r="B67" s="15"/>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16"/>
      <c r="AD67" s="16"/>
      <c r="AE67" s="16"/>
      <c r="AF67" s="16"/>
      <c r="AG67" s="155">
        <f t="shared" si="15"/>
        <v>0</v>
      </c>
      <c r="AH67" s="155">
        <f t="shared" si="14"/>
        <v>0</v>
      </c>
      <c r="AI67" s="152"/>
      <c r="AJ67" s="152"/>
      <c r="AK67" s="152"/>
      <c r="AL67" s="152"/>
      <c r="AM67" s="152"/>
      <c r="AN67" s="152"/>
      <c r="AO67" s="152"/>
      <c r="AP67" s="158"/>
      <c r="AQ67" s="154">
        <f t="shared" si="16"/>
        <v>0</v>
      </c>
      <c r="AR67" s="151"/>
      <c r="AS67" s="151"/>
      <c r="AT67" s="151"/>
      <c r="AU67" s="151"/>
      <c r="AV67" s="153">
        <f t="shared" si="19"/>
        <v>0</v>
      </c>
      <c r="AW67" s="658"/>
      <c r="AX67" s="658"/>
      <c r="AY67" s="658"/>
      <c r="AZ67" s="658"/>
      <c r="BA67" s="154">
        <f t="shared" si="20"/>
        <v>0</v>
      </c>
      <c r="BB67" s="151"/>
      <c r="BC67" s="151"/>
      <c r="BD67" s="151"/>
      <c r="BE67" s="151"/>
      <c r="BF67" s="154">
        <f t="shared" ref="BF67:BF80" si="22">BG67+BH67+BI67+BJ67</f>
        <v>0</v>
      </c>
      <c r="BG67" s="151"/>
      <c r="BH67" s="151"/>
      <c r="BI67" s="151"/>
      <c r="BJ67" s="151"/>
    </row>
    <row r="68" spans="1:62" ht="18" hidden="1" customHeight="1">
      <c r="A68" s="113" t="s">
        <v>416</v>
      </c>
      <c r="B68" s="17"/>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18"/>
      <c r="AD68" s="18"/>
      <c r="AE68" s="18"/>
      <c r="AF68" s="18"/>
      <c r="AG68" s="155">
        <f t="shared" si="15"/>
        <v>0</v>
      </c>
      <c r="AH68" s="155">
        <f t="shared" si="14"/>
        <v>0</v>
      </c>
      <c r="AI68" s="155"/>
      <c r="AJ68" s="155"/>
      <c r="AK68" s="155"/>
      <c r="AL68" s="155"/>
      <c r="AM68" s="155"/>
      <c r="AN68" s="155"/>
      <c r="AO68" s="155"/>
      <c r="AP68" s="155"/>
      <c r="AQ68" s="154">
        <f t="shared" si="16"/>
        <v>0</v>
      </c>
      <c r="AR68" s="154"/>
      <c r="AS68" s="154"/>
      <c r="AT68" s="154"/>
      <c r="AU68" s="154"/>
      <c r="AV68" s="153">
        <f t="shared" si="19"/>
        <v>0</v>
      </c>
      <c r="AW68" s="153"/>
      <c r="AX68" s="153"/>
      <c r="AY68" s="153"/>
      <c r="AZ68" s="153"/>
      <c r="BA68" s="154">
        <f t="shared" si="20"/>
        <v>0</v>
      </c>
      <c r="BB68" s="154"/>
      <c r="BC68" s="154"/>
      <c r="BD68" s="154"/>
      <c r="BE68" s="154"/>
      <c r="BF68" s="154">
        <f t="shared" si="22"/>
        <v>0</v>
      </c>
      <c r="BG68" s="154"/>
      <c r="BH68" s="154"/>
      <c r="BI68" s="154"/>
      <c r="BJ68" s="154"/>
    </row>
    <row r="69" spans="1:62" ht="18.75" hidden="1" customHeight="1">
      <c r="A69" s="904" t="s">
        <v>423</v>
      </c>
      <c r="B69" s="22">
        <v>6601</v>
      </c>
      <c r="C69" s="67" t="s">
        <v>452</v>
      </c>
      <c r="D69" s="67" t="s">
        <v>241</v>
      </c>
      <c r="E69" s="67" t="s">
        <v>453</v>
      </c>
      <c r="F69" s="58"/>
      <c r="G69" s="58"/>
      <c r="H69" s="58"/>
      <c r="I69" s="58"/>
      <c r="J69" s="58"/>
      <c r="K69" s="58"/>
      <c r="L69" s="58"/>
      <c r="M69" s="63" t="s">
        <v>374</v>
      </c>
      <c r="N69" s="59" t="s">
        <v>284</v>
      </c>
      <c r="O69" s="59" t="s">
        <v>373</v>
      </c>
      <c r="P69" s="58" t="s">
        <v>424</v>
      </c>
      <c r="Q69" s="58"/>
      <c r="R69" s="58"/>
      <c r="S69" s="58"/>
      <c r="T69" s="58"/>
      <c r="U69" s="58"/>
      <c r="V69" s="58"/>
      <c r="W69" s="67" t="s">
        <v>357</v>
      </c>
      <c r="X69" s="67" t="s">
        <v>238</v>
      </c>
      <c r="Y69" s="67" t="s">
        <v>358</v>
      </c>
      <c r="Z69" s="69" t="s">
        <v>417</v>
      </c>
      <c r="AA69" s="70" t="s">
        <v>284</v>
      </c>
      <c r="AB69" s="70" t="s">
        <v>368</v>
      </c>
      <c r="AC69" s="18"/>
      <c r="AD69" s="18" t="s">
        <v>488</v>
      </c>
      <c r="AE69" s="18"/>
      <c r="AF69" s="18"/>
      <c r="AG69" s="155">
        <f t="shared" si="15"/>
        <v>0</v>
      </c>
      <c r="AH69" s="155">
        <f t="shared" si="14"/>
        <v>0</v>
      </c>
      <c r="AI69" s="155"/>
      <c r="AJ69" s="155"/>
      <c r="AK69" s="155"/>
      <c r="AL69" s="155"/>
      <c r="AM69" s="155"/>
      <c r="AN69" s="155"/>
      <c r="AO69" s="155"/>
      <c r="AP69" s="155"/>
      <c r="AQ69" s="154">
        <f t="shared" si="16"/>
        <v>0</v>
      </c>
      <c r="AR69" s="154"/>
      <c r="AS69" s="154"/>
      <c r="AT69" s="154"/>
      <c r="AU69" s="154"/>
      <c r="AV69" s="153">
        <f t="shared" si="19"/>
        <v>0</v>
      </c>
      <c r="AW69" s="153"/>
      <c r="AX69" s="153"/>
      <c r="AY69" s="153"/>
      <c r="AZ69" s="153"/>
      <c r="BA69" s="154">
        <f t="shared" si="20"/>
        <v>0</v>
      </c>
      <c r="BB69" s="154"/>
      <c r="BC69" s="154"/>
      <c r="BD69" s="154"/>
      <c r="BE69" s="154"/>
      <c r="BF69" s="154">
        <f t="shared" si="22"/>
        <v>0</v>
      </c>
      <c r="BG69" s="154"/>
      <c r="BH69" s="154"/>
      <c r="BI69" s="154"/>
      <c r="BJ69" s="154"/>
    </row>
    <row r="70" spans="1:62" ht="16.5" hidden="1" customHeight="1">
      <c r="A70" s="898"/>
      <c r="B70" s="22"/>
      <c r="C70" s="78"/>
      <c r="D70" s="78"/>
      <c r="E70" s="78"/>
      <c r="F70" s="58"/>
      <c r="G70" s="58"/>
      <c r="H70" s="58"/>
      <c r="I70" s="58"/>
      <c r="J70" s="58"/>
      <c r="K70" s="58"/>
      <c r="L70" s="58"/>
      <c r="M70" s="63"/>
      <c r="N70" s="59"/>
      <c r="O70" s="59"/>
      <c r="P70" s="58"/>
      <c r="Q70" s="58"/>
      <c r="R70" s="58"/>
      <c r="S70" s="58"/>
      <c r="T70" s="58"/>
      <c r="U70" s="58"/>
      <c r="V70" s="58"/>
      <c r="W70" s="78"/>
      <c r="X70" s="78"/>
      <c r="Y70" s="78"/>
      <c r="Z70" s="69"/>
      <c r="AA70" s="70"/>
      <c r="AB70" s="70"/>
      <c r="AC70" s="18"/>
      <c r="AD70" s="18" t="s">
        <v>488</v>
      </c>
      <c r="AE70" s="18" t="s">
        <v>289</v>
      </c>
      <c r="AF70" s="18" t="s">
        <v>262</v>
      </c>
      <c r="AG70" s="155">
        <f t="shared" si="15"/>
        <v>0</v>
      </c>
      <c r="AH70" s="155">
        <f t="shared" si="14"/>
        <v>0</v>
      </c>
      <c r="AI70" s="155"/>
      <c r="AJ70" s="155"/>
      <c r="AK70" s="155"/>
      <c r="AL70" s="155"/>
      <c r="AM70" s="155"/>
      <c r="AN70" s="155"/>
      <c r="AO70" s="155"/>
      <c r="AP70" s="155"/>
      <c r="AQ70" s="154">
        <f t="shared" si="16"/>
        <v>0</v>
      </c>
      <c r="AR70" s="154"/>
      <c r="AS70" s="154"/>
      <c r="AT70" s="154"/>
      <c r="AU70" s="154"/>
      <c r="AV70" s="153">
        <f t="shared" si="19"/>
        <v>0</v>
      </c>
      <c r="AW70" s="153"/>
      <c r="AX70" s="153"/>
      <c r="AY70" s="153"/>
      <c r="AZ70" s="153"/>
      <c r="BA70" s="154">
        <f t="shared" si="20"/>
        <v>0</v>
      </c>
      <c r="BB70" s="154"/>
      <c r="BC70" s="154"/>
      <c r="BD70" s="154"/>
      <c r="BE70" s="154"/>
      <c r="BF70" s="154">
        <f t="shared" si="22"/>
        <v>0</v>
      </c>
      <c r="BG70" s="154"/>
      <c r="BH70" s="154"/>
      <c r="BI70" s="154"/>
      <c r="BJ70" s="154"/>
    </row>
    <row r="71" spans="1:62" ht="20.25" hidden="1" customHeight="1">
      <c r="A71" s="898"/>
      <c r="B71" s="22"/>
      <c r="C71" s="78"/>
      <c r="D71" s="78"/>
      <c r="E71" s="78"/>
      <c r="F71" s="58"/>
      <c r="G71" s="58"/>
      <c r="H71" s="58"/>
      <c r="I71" s="58"/>
      <c r="J71" s="58"/>
      <c r="K71" s="58"/>
      <c r="L71" s="58"/>
      <c r="M71" s="63"/>
      <c r="N71" s="59"/>
      <c r="O71" s="59"/>
      <c r="P71" s="58"/>
      <c r="Q71" s="58"/>
      <c r="R71" s="58"/>
      <c r="S71" s="58"/>
      <c r="T71" s="58"/>
      <c r="U71" s="58"/>
      <c r="V71" s="58"/>
      <c r="W71" s="78"/>
      <c r="X71" s="78"/>
      <c r="Y71" s="78"/>
      <c r="Z71" s="69"/>
      <c r="AA71" s="70"/>
      <c r="AB71" s="70"/>
      <c r="AC71" s="18"/>
      <c r="AD71" s="18" t="s">
        <v>488</v>
      </c>
      <c r="AE71" s="18" t="s">
        <v>288</v>
      </c>
      <c r="AF71" s="18" t="s">
        <v>262</v>
      </c>
      <c r="AG71" s="155">
        <f t="shared" si="15"/>
        <v>0</v>
      </c>
      <c r="AH71" s="155">
        <f t="shared" si="14"/>
        <v>0</v>
      </c>
      <c r="AI71" s="155"/>
      <c r="AJ71" s="155"/>
      <c r="AK71" s="155"/>
      <c r="AL71" s="155"/>
      <c r="AM71" s="155"/>
      <c r="AN71" s="155"/>
      <c r="AO71" s="155"/>
      <c r="AP71" s="155"/>
      <c r="AQ71" s="154">
        <f t="shared" si="16"/>
        <v>0</v>
      </c>
      <c r="AR71" s="154"/>
      <c r="AS71" s="154"/>
      <c r="AT71" s="154"/>
      <c r="AU71" s="154"/>
      <c r="AV71" s="153">
        <f t="shared" si="19"/>
        <v>0</v>
      </c>
      <c r="AW71" s="153"/>
      <c r="AX71" s="153"/>
      <c r="AY71" s="153"/>
      <c r="AZ71" s="153"/>
      <c r="BA71" s="154">
        <f t="shared" si="20"/>
        <v>0</v>
      </c>
      <c r="BB71" s="154"/>
      <c r="BC71" s="154"/>
      <c r="BD71" s="154"/>
      <c r="BE71" s="154"/>
      <c r="BF71" s="154">
        <f t="shared" si="22"/>
        <v>0</v>
      </c>
      <c r="BG71" s="154"/>
      <c r="BH71" s="154"/>
      <c r="BI71" s="154"/>
      <c r="BJ71" s="154"/>
    </row>
    <row r="72" spans="1:62" ht="20.25" hidden="1" customHeight="1">
      <c r="A72" s="898"/>
      <c r="B72" s="22"/>
      <c r="C72" s="58"/>
      <c r="D72" s="58"/>
      <c r="E72" s="58"/>
      <c r="F72" s="58"/>
      <c r="G72" s="58"/>
      <c r="H72" s="58"/>
      <c r="I72" s="58"/>
      <c r="J72" s="58"/>
      <c r="K72" s="58"/>
      <c r="L72" s="58"/>
      <c r="M72" s="63" t="s">
        <v>372</v>
      </c>
      <c r="N72" s="59" t="s">
        <v>284</v>
      </c>
      <c r="O72" s="59" t="s">
        <v>373</v>
      </c>
      <c r="P72" s="58">
        <v>29</v>
      </c>
      <c r="Q72" s="58"/>
      <c r="R72" s="58"/>
      <c r="S72" s="58"/>
      <c r="T72" s="58"/>
      <c r="U72" s="58"/>
      <c r="V72" s="58"/>
      <c r="W72" s="58"/>
      <c r="X72" s="58"/>
      <c r="Y72" s="58"/>
      <c r="Z72" s="62" t="s">
        <v>499</v>
      </c>
      <c r="AA72" s="62" t="s">
        <v>284</v>
      </c>
      <c r="AB72" s="62" t="s">
        <v>368</v>
      </c>
      <c r="AC72" s="18"/>
      <c r="AD72" s="18" t="s">
        <v>488</v>
      </c>
      <c r="AE72" s="18"/>
      <c r="AF72" s="18"/>
      <c r="AG72" s="155">
        <f t="shared" si="15"/>
        <v>0</v>
      </c>
      <c r="AH72" s="155">
        <f t="shared" si="14"/>
        <v>0</v>
      </c>
      <c r="AI72" s="155"/>
      <c r="AJ72" s="155"/>
      <c r="AK72" s="155"/>
      <c r="AL72" s="155"/>
      <c r="AM72" s="155"/>
      <c r="AN72" s="155"/>
      <c r="AO72" s="155"/>
      <c r="AP72" s="155"/>
      <c r="AQ72" s="154">
        <f t="shared" si="16"/>
        <v>0</v>
      </c>
      <c r="AR72" s="154"/>
      <c r="AS72" s="154"/>
      <c r="AT72" s="154"/>
      <c r="AU72" s="154"/>
      <c r="AV72" s="153">
        <f t="shared" si="19"/>
        <v>0</v>
      </c>
      <c r="AW72" s="153"/>
      <c r="AX72" s="153"/>
      <c r="AY72" s="153"/>
      <c r="AZ72" s="153"/>
      <c r="BA72" s="154">
        <f t="shared" si="20"/>
        <v>0</v>
      </c>
      <c r="BB72" s="154"/>
      <c r="BC72" s="154"/>
      <c r="BD72" s="154"/>
      <c r="BE72" s="154"/>
      <c r="BF72" s="154">
        <f t="shared" si="22"/>
        <v>0</v>
      </c>
      <c r="BG72" s="154"/>
      <c r="BH72" s="154"/>
      <c r="BI72" s="154"/>
      <c r="BJ72" s="154"/>
    </row>
    <row r="73" spans="1:62" ht="15.75" hidden="1" customHeight="1">
      <c r="A73" s="898"/>
      <c r="B73" s="891">
        <v>6601</v>
      </c>
      <c r="C73" s="58"/>
      <c r="D73" s="58"/>
      <c r="E73" s="58"/>
      <c r="F73" s="58"/>
      <c r="G73" s="58"/>
      <c r="H73" s="58"/>
      <c r="I73" s="58"/>
      <c r="J73" s="58"/>
      <c r="K73" s="58"/>
      <c r="L73" s="58"/>
      <c r="M73" s="931" t="s">
        <v>454</v>
      </c>
      <c r="N73" s="951" t="s">
        <v>284</v>
      </c>
      <c r="O73" s="951" t="s">
        <v>373</v>
      </c>
      <c r="P73" s="58">
        <v>10</v>
      </c>
      <c r="Q73" s="58"/>
      <c r="R73" s="58"/>
      <c r="S73" s="58"/>
      <c r="T73" s="58"/>
      <c r="U73" s="58"/>
      <c r="V73" s="58"/>
      <c r="W73" s="58"/>
      <c r="X73" s="58"/>
      <c r="Y73" s="58"/>
      <c r="Z73" s="65"/>
      <c r="AA73" s="65"/>
      <c r="AB73" s="65"/>
      <c r="AC73" s="18"/>
      <c r="AD73" s="18" t="s">
        <v>442</v>
      </c>
      <c r="AE73" s="18"/>
      <c r="AF73" s="18"/>
      <c r="AG73" s="155">
        <f t="shared" si="15"/>
        <v>0</v>
      </c>
      <c r="AH73" s="155">
        <f t="shared" si="14"/>
        <v>0</v>
      </c>
      <c r="AI73" s="155"/>
      <c r="AJ73" s="155"/>
      <c r="AK73" s="155"/>
      <c r="AL73" s="155"/>
      <c r="AM73" s="155"/>
      <c r="AN73" s="155"/>
      <c r="AO73" s="155"/>
      <c r="AP73" s="155"/>
      <c r="AQ73" s="154">
        <f t="shared" si="16"/>
        <v>0</v>
      </c>
      <c r="AR73" s="154"/>
      <c r="AS73" s="154"/>
      <c r="AT73" s="154"/>
      <c r="AU73" s="154"/>
      <c r="AV73" s="153">
        <f t="shared" si="19"/>
        <v>0</v>
      </c>
      <c r="AW73" s="153"/>
      <c r="AX73" s="153"/>
      <c r="AY73" s="153"/>
      <c r="AZ73" s="153"/>
      <c r="BA73" s="154">
        <f t="shared" si="20"/>
        <v>0</v>
      </c>
      <c r="BB73" s="154"/>
      <c r="BC73" s="154"/>
      <c r="BD73" s="154"/>
      <c r="BE73" s="154"/>
      <c r="BF73" s="154">
        <f t="shared" si="22"/>
        <v>0</v>
      </c>
      <c r="BG73" s="154"/>
      <c r="BH73" s="154"/>
      <c r="BI73" s="154"/>
      <c r="BJ73" s="154"/>
    </row>
    <row r="74" spans="1:62" ht="15.75" customHeight="1">
      <c r="A74" s="898"/>
      <c r="B74" s="892"/>
      <c r="C74" s="65"/>
      <c r="D74" s="65"/>
      <c r="E74" s="65"/>
      <c r="F74" s="58"/>
      <c r="G74" s="58"/>
      <c r="H74" s="58"/>
      <c r="I74" s="58"/>
      <c r="J74" s="58"/>
      <c r="K74" s="58"/>
      <c r="L74" s="58"/>
      <c r="M74" s="932"/>
      <c r="N74" s="952"/>
      <c r="O74" s="952"/>
      <c r="P74" s="58"/>
      <c r="Q74" s="58"/>
      <c r="R74" s="58"/>
      <c r="S74" s="58"/>
      <c r="T74" s="58"/>
      <c r="U74" s="58"/>
      <c r="V74" s="58"/>
      <c r="W74" s="65"/>
      <c r="X74" s="65"/>
      <c r="Y74" s="65"/>
      <c r="Z74" s="58"/>
      <c r="AA74" s="58"/>
      <c r="AB74" s="58"/>
      <c r="AC74" s="18"/>
      <c r="AD74" s="173" t="s">
        <v>488</v>
      </c>
      <c r="AE74" s="18" t="s">
        <v>223</v>
      </c>
      <c r="AF74" s="18" t="s">
        <v>246</v>
      </c>
      <c r="AG74" s="155">
        <f t="shared" si="15"/>
        <v>35.6</v>
      </c>
      <c r="AH74" s="155">
        <f t="shared" si="14"/>
        <v>35.6</v>
      </c>
      <c r="AI74" s="155"/>
      <c r="AJ74" s="155"/>
      <c r="AK74" s="155">
        <v>35.6</v>
      </c>
      <c r="AL74" s="155">
        <v>35.6</v>
      </c>
      <c r="AM74" s="155"/>
      <c r="AN74" s="155"/>
      <c r="AO74" s="155">
        <v>0</v>
      </c>
      <c r="AP74" s="155"/>
      <c r="AQ74" s="154">
        <f t="shared" si="16"/>
        <v>0</v>
      </c>
      <c r="AR74" s="154"/>
      <c r="AS74" s="154"/>
      <c r="AT74" s="154"/>
      <c r="AU74" s="154"/>
      <c r="AV74" s="153">
        <f t="shared" si="19"/>
        <v>0</v>
      </c>
      <c r="AW74" s="153"/>
      <c r="AX74" s="153"/>
      <c r="AY74" s="153"/>
      <c r="AZ74" s="153"/>
      <c r="BA74" s="154">
        <f t="shared" si="20"/>
        <v>0</v>
      </c>
      <c r="BB74" s="154"/>
      <c r="BC74" s="154"/>
      <c r="BD74" s="154"/>
      <c r="BE74" s="154"/>
      <c r="BF74" s="154">
        <f t="shared" si="22"/>
        <v>0</v>
      </c>
      <c r="BG74" s="154"/>
      <c r="BH74" s="154"/>
      <c r="BI74" s="154"/>
      <c r="BJ74" s="154"/>
    </row>
    <row r="75" spans="1:62" ht="17.25" customHeight="1">
      <c r="A75" s="898"/>
      <c r="B75" s="892"/>
      <c r="C75" s="65"/>
      <c r="D75" s="65"/>
      <c r="E75" s="65"/>
      <c r="F75" s="58"/>
      <c r="G75" s="58"/>
      <c r="H75" s="58"/>
      <c r="I75" s="58"/>
      <c r="J75" s="58"/>
      <c r="K75" s="58"/>
      <c r="L75" s="58"/>
      <c r="M75" s="932"/>
      <c r="N75" s="66"/>
      <c r="O75" s="66"/>
      <c r="P75" s="58"/>
      <c r="Q75" s="58"/>
      <c r="R75" s="58"/>
      <c r="S75" s="58"/>
      <c r="T75" s="58"/>
      <c r="U75" s="58"/>
      <c r="V75" s="58"/>
      <c r="W75" s="65"/>
      <c r="X75" s="65"/>
      <c r="Y75" s="65"/>
      <c r="Z75" s="58"/>
      <c r="AA75" s="58"/>
      <c r="AB75" s="58"/>
      <c r="AC75" s="18"/>
      <c r="AD75" s="173" t="s">
        <v>488</v>
      </c>
      <c r="AE75" s="18" t="s">
        <v>448</v>
      </c>
      <c r="AF75" s="18">
        <v>243</v>
      </c>
      <c r="AG75" s="155">
        <f t="shared" si="15"/>
        <v>816.5</v>
      </c>
      <c r="AH75" s="155">
        <f t="shared" si="14"/>
        <v>0</v>
      </c>
      <c r="AI75" s="155"/>
      <c r="AJ75" s="155"/>
      <c r="AK75" s="155">
        <v>766.4</v>
      </c>
      <c r="AL75" s="155">
        <v>0</v>
      </c>
      <c r="AM75" s="155"/>
      <c r="AN75" s="155"/>
      <c r="AO75" s="155">
        <v>50.1</v>
      </c>
      <c r="AP75" s="155"/>
      <c r="AQ75" s="154">
        <f t="shared" si="16"/>
        <v>0</v>
      </c>
      <c r="AR75" s="154"/>
      <c r="AS75" s="154"/>
      <c r="AT75" s="154"/>
      <c r="AU75" s="154">
        <v>0</v>
      </c>
      <c r="AV75" s="153">
        <f t="shared" si="19"/>
        <v>0</v>
      </c>
      <c r="AW75" s="153"/>
      <c r="AX75" s="153"/>
      <c r="AY75" s="153"/>
      <c r="AZ75" s="153"/>
      <c r="BA75" s="154">
        <f t="shared" si="20"/>
        <v>0</v>
      </c>
      <c r="BB75" s="154"/>
      <c r="BC75" s="154"/>
      <c r="BD75" s="154"/>
      <c r="BE75" s="154"/>
      <c r="BF75" s="154">
        <f t="shared" si="22"/>
        <v>0</v>
      </c>
      <c r="BG75" s="154"/>
      <c r="BH75" s="154"/>
      <c r="BI75" s="154"/>
      <c r="BJ75" s="154"/>
    </row>
    <row r="76" spans="1:62" ht="43.5" customHeight="1">
      <c r="A76" s="899"/>
      <c r="B76" s="893"/>
      <c r="C76" s="65"/>
      <c r="D76" s="65"/>
      <c r="E76" s="65"/>
      <c r="F76" s="58"/>
      <c r="G76" s="58"/>
      <c r="H76" s="58"/>
      <c r="I76" s="58"/>
      <c r="J76" s="58"/>
      <c r="K76" s="58"/>
      <c r="L76" s="58"/>
      <c r="M76" s="933"/>
      <c r="N76" s="66"/>
      <c r="O76" s="66"/>
      <c r="P76" s="58"/>
      <c r="Q76" s="58"/>
      <c r="R76" s="58"/>
      <c r="S76" s="58"/>
      <c r="T76" s="58"/>
      <c r="U76" s="58"/>
      <c r="V76" s="58"/>
      <c r="W76" s="65"/>
      <c r="X76" s="65"/>
      <c r="Y76" s="65"/>
      <c r="Z76" s="58"/>
      <c r="AA76" s="58"/>
      <c r="AB76" s="58"/>
      <c r="AC76" s="18"/>
      <c r="AD76" s="18">
        <v>502</v>
      </c>
      <c r="AE76" s="18" t="s">
        <v>41</v>
      </c>
      <c r="AF76" s="18" t="s">
        <v>246</v>
      </c>
      <c r="AG76" s="155">
        <f t="shared" si="15"/>
        <v>20.5</v>
      </c>
      <c r="AH76" s="155">
        <f t="shared" si="14"/>
        <v>20.5</v>
      </c>
      <c r="AI76" s="155"/>
      <c r="AJ76" s="155"/>
      <c r="AK76" s="155"/>
      <c r="AL76" s="155"/>
      <c r="AM76" s="155"/>
      <c r="AN76" s="155"/>
      <c r="AO76" s="155">
        <v>20.5</v>
      </c>
      <c r="AP76" s="155">
        <v>20.5</v>
      </c>
      <c r="AQ76" s="154">
        <f t="shared" si="16"/>
        <v>0</v>
      </c>
      <c r="AR76" s="154"/>
      <c r="AS76" s="154"/>
      <c r="AT76" s="154"/>
      <c r="AU76" s="154"/>
      <c r="AV76" s="153">
        <f t="shared" si="19"/>
        <v>0</v>
      </c>
      <c r="AW76" s="153"/>
      <c r="AX76" s="153"/>
      <c r="AY76" s="153"/>
      <c r="AZ76" s="153"/>
      <c r="BA76" s="154">
        <f t="shared" si="20"/>
        <v>0</v>
      </c>
      <c r="BB76" s="154"/>
      <c r="BC76" s="154"/>
      <c r="BD76" s="154"/>
      <c r="BE76" s="154"/>
      <c r="BF76" s="154">
        <f t="shared" si="22"/>
        <v>0</v>
      </c>
      <c r="BG76" s="154"/>
      <c r="BH76" s="154"/>
      <c r="BI76" s="154"/>
      <c r="BJ76" s="154"/>
    </row>
    <row r="77" spans="1:62" ht="22.5" customHeight="1">
      <c r="A77" s="1027" t="s">
        <v>430</v>
      </c>
      <c r="B77" s="891">
        <v>6603</v>
      </c>
      <c r="C77" s="864" t="s">
        <v>452</v>
      </c>
      <c r="D77" s="909" t="s">
        <v>242</v>
      </c>
      <c r="E77" s="909" t="s">
        <v>453</v>
      </c>
      <c r="F77" s="58"/>
      <c r="G77" s="58"/>
      <c r="H77" s="58"/>
      <c r="I77" s="58"/>
      <c r="J77" s="58"/>
      <c r="K77" s="58"/>
      <c r="L77" s="58"/>
      <c r="M77" s="65"/>
      <c r="N77" s="58"/>
      <c r="O77" s="58"/>
      <c r="P77" s="58" t="s">
        <v>440</v>
      </c>
      <c r="Q77" s="58"/>
      <c r="R77" s="58"/>
      <c r="S77" s="58"/>
      <c r="T77" s="58"/>
      <c r="U77" s="58"/>
      <c r="V77" s="58"/>
      <c r="W77" s="909" t="s">
        <v>357</v>
      </c>
      <c r="X77" s="909" t="s">
        <v>238</v>
      </c>
      <c r="Y77" s="909" t="s">
        <v>358</v>
      </c>
      <c r="Z77" s="1033" t="s">
        <v>369</v>
      </c>
      <c r="AA77" s="924" t="s">
        <v>284</v>
      </c>
      <c r="AB77" s="1030" t="s">
        <v>370</v>
      </c>
      <c r="AC77" s="18"/>
      <c r="AD77" s="18" t="s">
        <v>481</v>
      </c>
      <c r="AE77" s="18"/>
      <c r="AF77" s="18"/>
      <c r="AG77" s="155">
        <f t="shared" si="15"/>
        <v>1490.9</v>
      </c>
      <c r="AH77" s="155">
        <f t="shared" si="14"/>
        <v>1175.2</v>
      </c>
      <c r="AI77" s="155">
        <f t="shared" ref="AI77:AU77" si="23">AI78+AI81+AI89</f>
        <v>0</v>
      </c>
      <c r="AJ77" s="155"/>
      <c r="AK77" s="155">
        <f t="shared" si="23"/>
        <v>742.6</v>
      </c>
      <c r="AL77" s="155">
        <f t="shared" si="23"/>
        <v>742.6</v>
      </c>
      <c r="AM77" s="155">
        <f t="shared" si="23"/>
        <v>0</v>
      </c>
      <c r="AN77" s="155"/>
      <c r="AO77" s="155">
        <f t="shared" si="23"/>
        <v>748.30000000000007</v>
      </c>
      <c r="AP77" s="155">
        <f t="shared" si="23"/>
        <v>432.6</v>
      </c>
      <c r="AQ77" s="154">
        <f t="shared" si="16"/>
        <v>763</v>
      </c>
      <c r="AR77" s="154">
        <f t="shared" si="23"/>
        <v>0</v>
      </c>
      <c r="AS77" s="154">
        <f t="shared" si="23"/>
        <v>428.3</v>
      </c>
      <c r="AT77" s="154">
        <f t="shared" si="23"/>
        <v>0</v>
      </c>
      <c r="AU77" s="154">
        <f t="shared" si="23"/>
        <v>334.7</v>
      </c>
      <c r="AV77" s="153">
        <f t="shared" si="19"/>
        <v>992.7</v>
      </c>
      <c r="AW77" s="153">
        <f>AW78+AW81+AW89</f>
        <v>0</v>
      </c>
      <c r="AX77" s="153">
        <f>AX78+AX81+AX89</f>
        <v>625.5</v>
      </c>
      <c r="AY77" s="153">
        <f>AY78+AY81+AY89</f>
        <v>0</v>
      </c>
      <c r="AZ77" s="153">
        <f>AZ78+AZ81+AZ89</f>
        <v>367.2</v>
      </c>
      <c r="BA77" s="154">
        <f t="shared" si="20"/>
        <v>1054.5</v>
      </c>
      <c r="BB77" s="154">
        <f>BB78+BB81+BB89</f>
        <v>0</v>
      </c>
      <c r="BC77" s="154">
        <f>BC78+BC81+BC89</f>
        <v>625.5</v>
      </c>
      <c r="BD77" s="154">
        <f>BD78+BD81+BD89</f>
        <v>0</v>
      </c>
      <c r="BE77" s="154">
        <f>BE78+BE81+BE89</f>
        <v>429</v>
      </c>
      <c r="BF77" s="154">
        <f t="shared" si="22"/>
        <v>1054.5</v>
      </c>
      <c r="BG77" s="154">
        <f>BG78+BG81+BG89</f>
        <v>0</v>
      </c>
      <c r="BH77" s="154">
        <f>BH78+BH81+BH89</f>
        <v>625.5</v>
      </c>
      <c r="BI77" s="154">
        <f>BI78+BI81+BI89</f>
        <v>0</v>
      </c>
      <c r="BJ77" s="154">
        <f>BJ78+BJ81+BJ89</f>
        <v>429</v>
      </c>
    </row>
    <row r="78" spans="1:62" ht="17.25" hidden="1" customHeight="1">
      <c r="A78" s="1028"/>
      <c r="B78" s="892"/>
      <c r="C78" s="865"/>
      <c r="D78" s="909"/>
      <c r="E78" s="909"/>
      <c r="F78" s="58"/>
      <c r="G78" s="58"/>
      <c r="H78" s="58"/>
      <c r="I78" s="58"/>
      <c r="J78" s="58"/>
      <c r="K78" s="58"/>
      <c r="L78" s="58"/>
      <c r="M78" s="63" t="s">
        <v>342</v>
      </c>
      <c r="N78" s="65" t="s">
        <v>284</v>
      </c>
      <c r="O78" s="59" t="s">
        <v>343</v>
      </c>
      <c r="P78" s="58">
        <v>17</v>
      </c>
      <c r="Q78" s="58"/>
      <c r="R78" s="58"/>
      <c r="S78" s="58"/>
      <c r="T78" s="58"/>
      <c r="U78" s="58"/>
      <c r="V78" s="58"/>
      <c r="W78" s="909"/>
      <c r="X78" s="909"/>
      <c r="Y78" s="909"/>
      <c r="Z78" s="1034"/>
      <c r="AA78" s="925"/>
      <c r="AB78" s="1031"/>
      <c r="AC78" s="18"/>
      <c r="AD78" s="18" t="s">
        <v>481</v>
      </c>
      <c r="AE78" s="18"/>
      <c r="AF78" s="18"/>
      <c r="AG78" s="155">
        <f t="shared" si="15"/>
        <v>0</v>
      </c>
      <c r="AH78" s="155">
        <f t="shared" si="14"/>
        <v>0</v>
      </c>
      <c r="AI78" s="155"/>
      <c r="AJ78" s="155"/>
      <c r="AK78" s="155"/>
      <c r="AL78" s="155"/>
      <c r="AM78" s="155"/>
      <c r="AN78" s="155"/>
      <c r="AO78" s="155"/>
      <c r="AP78" s="155"/>
      <c r="AQ78" s="154">
        <f t="shared" si="16"/>
        <v>0</v>
      </c>
      <c r="AR78" s="154"/>
      <c r="AS78" s="154"/>
      <c r="AT78" s="154"/>
      <c r="AU78" s="154"/>
      <c r="AV78" s="153">
        <f t="shared" si="19"/>
        <v>0</v>
      </c>
      <c r="AW78" s="153"/>
      <c r="AX78" s="153"/>
      <c r="AY78" s="153"/>
      <c r="AZ78" s="153"/>
      <c r="BA78" s="154">
        <f t="shared" si="20"/>
        <v>0</v>
      </c>
      <c r="BB78" s="154"/>
      <c r="BC78" s="154"/>
      <c r="BD78" s="154"/>
      <c r="BE78" s="154"/>
      <c r="BF78" s="154">
        <f t="shared" si="22"/>
        <v>0</v>
      </c>
      <c r="BG78" s="154"/>
      <c r="BH78" s="154"/>
      <c r="BI78" s="154"/>
      <c r="BJ78" s="154"/>
    </row>
    <row r="79" spans="1:62" ht="12.75" hidden="1" customHeight="1">
      <c r="A79" s="1028"/>
      <c r="B79" s="892"/>
      <c r="C79" s="865"/>
      <c r="D79" s="909"/>
      <c r="E79" s="909"/>
      <c r="F79" s="58"/>
      <c r="G79" s="58"/>
      <c r="H79" s="58"/>
      <c r="I79" s="58"/>
      <c r="J79" s="58"/>
      <c r="K79" s="58"/>
      <c r="L79" s="58"/>
      <c r="M79" s="63"/>
      <c r="N79" s="58"/>
      <c r="O79" s="66"/>
      <c r="P79" s="58"/>
      <c r="Q79" s="58"/>
      <c r="R79" s="58"/>
      <c r="S79" s="58"/>
      <c r="T79" s="58"/>
      <c r="U79" s="58"/>
      <c r="V79" s="58"/>
      <c r="W79" s="909"/>
      <c r="X79" s="909"/>
      <c r="Y79" s="909"/>
      <c r="Z79" s="1034"/>
      <c r="AA79" s="925"/>
      <c r="AB79" s="1031"/>
      <c r="AC79" s="18"/>
      <c r="AD79" s="18" t="s">
        <v>481</v>
      </c>
      <c r="AE79" s="18" t="s">
        <v>307</v>
      </c>
      <c r="AF79" s="18" t="s">
        <v>262</v>
      </c>
      <c r="AG79" s="155">
        <f t="shared" si="15"/>
        <v>0</v>
      </c>
      <c r="AH79" s="155">
        <f t="shared" si="14"/>
        <v>0</v>
      </c>
      <c r="AI79" s="155"/>
      <c r="AJ79" s="155"/>
      <c r="AK79" s="155"/>
      <c r="AL79" s="155"/>
      <c r="AM79" s="155"/>
      <c r="AN79" s="155"/>
      <c r="AO79" s="155"/>
      <c r="AP79" s="155"/>
      <c r="AQ79" s="154">
        <f t="shared" si="16"/>
        <v>0</v>
      </c>
      <c r="AR79" s="154"/>
      <c r="AS79" s="154"/>
      <c r="AT79" s="154"/>
      <c r="AU79" s="154"/>
      <c r="AV79" s="153">
        <f t="shared" si="19"/>
        <v>0</v>
      </c>
      <c r="AW79" s="153"/>
      <c r="AX79" s="153"/>
      <c r="AY79" s="153"/>
      <c r="AZ79" s="153"/>
      <c r="BA79" s="154">
        <f t="shared" si="20"/>
        <v>0</v>
      </c>
      <c r="BB79" s="154"/>
      <c r="BC79" s="154"/>
      <c r="BD79" s="154"/>
      <c r="BE79" s="154"/>
      <c r="BF79" s="154">
        <f t="shared" si="22"/>
        <v>0</v>
      </c>
      <c r="BG79" s="154"/>
      <c r="BH79" s="154"/>
      <c r="BI79" s="154"/>
      <c r="BJ79" s="154"/>
    </row>
    <row r="80" spans="1:62" ht="11.25" hidden="1" customHeight="1">
      <c r="A80" s="1028"/>
      <c r="B80" s="892"/>
      <c r="C80" s="865"/>
      <c r="D80" s="909"/>
      <c r="E80" s="909"/>
      <c r="F80" s="58"/>
      <c r="G80" s="58"/>
      <c r="H80" s="58"/>
      <c r="I80" s="58"/>
      <c r="J80" s="58"/>
      <c r="K80" s="58"/>
      <c r="L80" s="58"/>
      <c r="M80" s="63"/>
      <c r="N80" s="58"/>
      <c r="O80" s="66"/>
      <c r="P80" s="58"/>
      <c r="Q80" s="58"/>
      <c r="R80" s="58"/>
      <c r="S80" s="58"/>
      <c r="T80" s="58"/>
      <c r="U80" s="58"/>
      <c r="V80" s="58"/>
      <c r="W80" s="909"/>
      <c r="X80" s="909"/>
      <c r="Y80" s="909"/>
      <c r="Z80" s="1034"/>
      <c r="AA80" s="925"/>
      <c r="AB80" s="1031"/>
      <c r="AC80" s="18"/>
      <c r="AD80" s="18" t="s">
        <v>481</v>
      </c>
      <c r="AE80" s="18" t="s">
        <v>277</v>
      </c>
      <c r="AF80" s="18" t="s">
        <v>262</v>
      </c>
      <c r="AG80" s="155">
        <f t="shared" si="15"/>
        <v>0</v>
      </c>
      <c r="AH80" s="155">
        <f t="shared" si="14"/>
        <v>0</v>
      </c>
      <c r="AI80" s="155"/>
      <c r="AJ80" s="155"/>
      <c r="AK80" s="155"/>
      <c r="AL80" s="155"/>
      <c r="AM80" s="155"/>
      <c r="AN80" s="155"/>
      <c r="AO80" s="155"/>
      <c r="AP80" s="155"/>
      <c r="AQ80" s="154">
        <f t="shared" si="16"/>
        <v>0</v>
      </c>
      <c r="AR80" s="154"/>
      <c r="AS80" s="154"/>
      <c r="AT80" s="154"/>
      <c r="AU80" s="154"/>
      <c r="AV80" s="153">
        <f t="shared" si="19"/>
        <v>0</v>
      </c>
      <c r="AW80" s="153"/>
      <c r="AX80" s="153"/>
      <c r="AY80" s="153"/>
      <c r="AZ80" s="153"/>
      <c r="BA80" s="154">
        <f t="shared" si="20"/>
        <v>0</v>
      </c>
      <c r="BB80" s="154"/>
      <c r="BC80" s="154"/>
      <c r="BD80" s="154"/>
      <c r="BE80" s="154"/>
      <c r="BF80" s="154">
        <f t="shared" si="22"/>
        <v>0</v>
      </c>
      <c r="BG80" s="154"/>
      <c r="BH80" s="154"/>
      <c r="BI80" s="154"/>
      <c r="BJ80" s="154"/>
    </row>
    <row r="81" spans="1:62" ht="18" customHeight="1">
      <c r="A81" s="1028"/>
      <c r="B81" s="892"/>
      <c r="C81" s="865"/>
      <c r="D81" s="909"/>
      <c r="E81" s="909"/>
      <c r="F81" s="58"/>
      <c r="G81" s="58"/>
      <c r="H81" s="58"/>
      <c r="I81" s="58"/>
      <c r="J81" s="58"/>
      <c r="K81" s="58"/>
      <c r="L81" s="58"/>
      <c r="M81" s="88" t="s">
        <v>455</v>
      </c>
      <c r="N81" s="58"/>
      <c r="O81" s="58"/>
      <c r="P81" s="58">
        <v>35</v>
      </c>
      <c r="Q81" s="58"/>
      <c r="R81" s="58"/>
      <c r="S81" s="58"/>
      <c r="T81" s="58"/>
      <c r="U81" s="58"/>
      <c r="V81" s="58"/>
      <c r="W81" s="909"/>
      <c r="X81" s="909"/>
      <c r="Y81" s="909"/>
      <c r="Z81" s="1034"/>
      <c r="AA81" s="925"/>
      <c r="AB81" s="1031"/>
      <c r="AC81" s="18"/>
      <c r="AD81" s="18" t="s">
        <v>481</v>
      </c>
      <c r="AE81" s="18"/>
      <c r="AF81" s="18"/>
      <c r="AG81" s="154">
        <f>AG82+AG83+AG84+AG87+AG85+AG86+AG90+AG91</f>
        <v>1490.9</v>
      </c>
      <c r="AH81" s="155">
        <f t="shared" si="14"/>
        <v>1175.2</v>
      </c>
      <c r="AI81" s="154">
        <f t="shared" ref="AI81:AZ81" si="24">AI82+AI83+AI84+AI87+AI85+AI86+AI90+AI91</f>
        <v>0</v>
      </c>
      <c r="AJ81" s="154"/>
      <c r="AK81" s="154">
        <f t="shared" si="24"/>
        <v>742.6</v>
      </c>
      <c r="AL81" s="154">
        <f t="shared" si="24"/>
        <v>742.6</v>
      </c>
      <c r="AM81" s="154">
        <f t="shared" si="24"/>
        <v>0</v>
      </c>
      <c r="AN81" s="154"/>
      <c r="AO81" s="154">
        <f t="shared" si="24"/>
        <v>748.30000000000007</v>
      </c>
      <c r="AP81" s="154">
        <f t="shared" si="24"/>
        <v>432.6</v>
      </c>
      <c r="AQ81" s="154">
        <f t="shared" si="24"/>
        <v>762.99999999999989</v>
      </c>
      <c r="AR81" s="154">
        <f t="shared" si="24"/>
        <v>0</v>
      </c>
      <c r="AS81" s="154">
        <f t="shared" si="24"/>
        <v>428.3</v>
      </c>
      <c r="AT81" s="154">
        <f t="shared" si="24"/>
        <v>0</v>
      </c>
      <c r="AU81" s="154">
        <f t="shared" si="24"/>
        <v>334.7</v>
      </c>
      <c r="AV81" s="153">
        <f t="shared" si="24"/>
        <v>992.7</v>
      </c>
      <c r="AW81" s="153">
        <f t="shared" si="24"/>
        <v>0</v>
      </c>
      <c r="AX81" s="153">
        <f t="shared" si="24"/>
        <v>625.5</v>
      </c>
      <c r="AY81" s="153">
        <f t="shared" si="24"/>
        <v>0</v>
      </c>
      <c r="AZ81" s="153">
        <f t="shared" si="24"/>
        <v>367.2</v>
      </c>
      <c r="BA81" s="154">
        <f t="shared" ref="BA81:BJ81" si="25">BA82+BA83+BA84+BA87+BA85+BA86+BA90+BA91</f>
        <v>1054.5</v>
      </c>
      <c r="BB81" s="154">
        <f t="shared" si="25"/>
        <v>0</v>
      </c>
      <c r="BC81" s="154">
        <f t="shared" si="25"/>
        <v>625.5</v>
      </c>
      <c r="BD81" s="154">
        <f t="shared" si="25"/>
        <v>0</v>
      </c>
      <c r="BE81" s="154">
        <f t="shared" si="25"/>
        <v>429</v>
      </c>
      <c r="BF81" s="154">
        <f t="shared" si="25"/>
        <v>1054.5</v>
      </c>
      <c r="BG81" s="154">
        <f t="shared" si="25"/>
        <v>0</v>
      </c>
      <c r="BH81" s="154">
        <f t="shared" si="25"/>
        <v>625.5</v>
      </c>
      <c r="BI81" s="154">
        <f t="shared" si="25"/>
        <v>0</v>
      </c>
      <c r="BJ81" s="154">
        <f t="shared" si="25"/>
        <v>429</v>
      </c>
    </row>
    <row r="82" spans="1:62">
      <c r="A82" s="1028"/>
      <c r="B82" s="892"/>
      <c r="C82" s="865"/>
      <c r="D82" s="909"/>
      <c r="E82" s="909"/>
      <c r="F82" s="58"/>
      <c r="G82" s="58"/>
      <c r="H82" s="58"/>
      <c r="I82" s="58"/>
      <c r="J82" s="58"/>
      <c r="K82" s="58"/>
      <c r="L82" s="58"/>
      <c r="M82" s="507"/>
      <c r="N82" s="58"/>
      <c r="O82" s="58"/>
      <c r="P82" s="58"/>
      <c r="Q82" s="58"/>
      <c r="R82" s="58"/>
      <c r="S82" s="58"/>
      <c r="T82" s="58"/>
      <c r="U82" s="58"/>
      <c r="V82" s="58"/>
      <c r="W82" s="909"/>
      <c r="X82" s="909"/>
      <c r="Y82" s="909"/>
      <c r="Z82" s="1034"/>
      <c r="AA82" s="925"/>
      <c r="AB82" s="1031"/>
      <c r="AC82" s="12"/>
      <c r="AD82" s="12" t="s">
        <v>481</v>
      </c>
      <c r="AE82" s="12" t="s">
        <v>308</v>
      </c>
      <c r="AF82" s="12" t="s">
        <v>246</v>
      </c>
      <c r="AG82" s="155">
        <f t="shared" si="15"/>
        <v>0</v>
      </c>
      <c r="AH82" s="155">
        <f t="shared" si="14"/>
        <v>0</v>
      </c>
      <c r="AI82" s="155"/>
      <c r="AJ82" s="155"/>
      <c r="AK82" s="155"/>
      <c r="AL82" s="155"/>
      <c r="AM82" s="155"/>
      <c r="AN82" s="155"/>
      <c r="AO82" s="155"/>
      <c r="AP82" s="155"/>
      <c r="AQ82" s="154">
        <f t="shared" si="16"/>
        <v>0</v>
      </c>
      <c r="AR82" s="154"/>
      <c r="AS82" s="154"/>
      <c r="AT82" s="154"/>
      <c r="AU82" s="154"/>
      <c r="AV82" s="153">
        <f t="shared" ref="AV82:AV118" si="26">AW82+AX82+AY82+AZ82</f>
        <v>0</v>
      </c>
      <c r="AW82" s="153"/>
      <c r="AX82" s="153"/>
      <c r="AY82" s="153"/>
      <c r="AZ82" s="153"/>
      <c r="BA82" s="154">
        <f t="shared" ref="BA82:BA96" si="27">BB82+BC82+BD82+BE82</f>
        <v>0</v>
      </c>
      <c r="BB82" s="154"/>
      <c r="BC82" s="154"/>
      <c r="BD82" s="154"/>
      <c r="BE82" s="154"/>
      <c r="BF82" s="154">
        <f t="shared" ref="BF82:BF96" si="28">BG82+BH82+BI82+BJ82</f>
        <v>0</v>
      </c>
      <c r="BG82" s="154"/>
      <c r="BH82" s="154"/>
      <c r="BI82" s="154"/>
      <c r="BJ82" s="154"/>
    </row>
    <row r="83" spans="1:62">
      <c r="A83" s="1028"/>
      <c r="B83" s="892"/>
      <c r="C83" s="865"/>
      <c r="D83" s="909"/>
      <c r="E83" s="909"/>
      <c r="F83" s="58"/>
      <c r="G83" s="58"/>
      <c r="H83" s="58"/>
      <c r="I83" s="58"/>
      <c r="J83" s="58"/>
      <c r="K83" s="58"/>
      <c r="L83" s="58"/>
      <c r="M83" s="507"/>
      <c r="N83" s="58"/>
      <c r="O83" s="58"/>
      <c r="P83" s="58"/>
      <c r="Q83" s="58"/>
      <c r="R83" s="58"/>
      <c r="S83" s="58"/>
      <c r="T83" s="58"/>
      <c r="U83" s="58"/>
      <c r="V83" s="58"/>
      <c r="W83" s="909"/>
      <c r="X83" s="909"/>
      <c r="Y83" s="909"/>
      <c r="Z83" s="1034"/>
      <c r="AA83" s="925"/>
      <c r="AB83" s="1031"/>
      <c r="AC83" s="12"/>
      <c r="AD83" s="12" t="s">
        <v>481</v>
      </c>
      <c r="AE83" s="12" t="s">
        <v>84</v>
      </c>
      <c r="AF83" s="12" t="s">
        <v>246</v>
      </c>
      <c r="AG83" s="155">
        <f t="shared" si="15"/>
        <v>510</v>
      </c>
      <c r="AH83" s="155">
        <f t="shared" si="14"/>
        <v>510</v>
      </c>
      <c r="AI83" s="155"/>
      <c r="AJ83" s="155"/>
      <c r="AK83" s="155">
        <v>306</v>
      </c>
      <c r="AL83" s="155">
        <v>306</v>
      </c>
      <c r="AM83" s="155"/>
      <c r="AN83" s="155"/>
      <c r="AO83" s="155">
        <v>204</v>
      </c>
      <c r="AP83" s="155">
        <v>204</v>
      </c>
      <c r="AQ83" s="154">
        <f t="shared" si="16"/>
        <v>0</v>
      </c>
      <c r="AR83" s="154"/>
      <c r="AS83" s="154"/>
      <c r="AT83" s="154"/>
      <c r="AU83" s="154"/>
      <c r="AV83" s="153">
        <f t="shared" si="26"/>
        <v>0</v>
      </c>
      <c r="AW83" s="153"/>
      <c r="AX83" s="153"/>
      <c r="AY83" s="153"/>
      <c r="AZ83" s="153"/>
      <c r="BA83" s="154">
        <f t="shared" si="27"/>
        <v>0</v>
      </c>
      <c r="BB83" s="154"/>
      <c r="BC83" s="154"/>
      <c r="BD83" s="154"/>
      <c r="BE83" s="154"/>
      <c r="BF83" s="154">
        <f t="shared" si="28"/>
        <v>0</v>
      </c>
      <c r="BG83" s="154"/>
      <c r="BH83" s="154"/>
      <c r="BI83" s="154"/>
      <c r="BJ83" s="154"/>
    </row>
    <row r="84" spans="1:62">
      <c r="A84" s="1028"/>
      <c r="B84" s="892"/>
      <c r="C84" s="865"/>
      <c r="D84" s="909"/>
      <c r="E84" s="909"/>
      <c r="F84" s="58"/>
      <c r="G84" s="58"/>
      <c r="H84" s="58"/>
      <c r="I84" s="58"/>
      <c r="J84" s="58"/>
      <c r="K84" s="58"/>
      <c r="L84" s="58"/>
      <c r="M84" s="507"/>
      <c r="N84" s="58"/>
      <c r="O84" s="58"/>
      <c r="P84" s="58"/>
      <c r="Q84" s="58"/>
      <c r="R84" s="58"/>
      <c r="S84" s="58"/>
      <c r="T84" s="58"/>
      <c r="U84" s="58"/>
      <c r="V84" s="58"/>
      <c r="W84" s="909"/>
      <c r="X84" s="909"/>
      <c r="Y84" s="909"/>
      <c r="Z84" s="1034"/>
      <c r="AA84" s="925"/>
      <c r="AB84" s="1031"/>
      <c r="AC84" s="21"/>
      <c r="AD84" s="12" t="s">
        <v>481</v>
      </c>
      <c r="AE84" s="12" t="s">
        <v>15</v>
      </c>
      <c r="AF84" s="12" t="s">
        <v>246</v>
      </c>
      <c r="AG84" s="155">
        <f t="shared" si="15"/>
        <v>0</v>
      </c>
      <c r="AH84" s="155">
        <f t="shared" si="14"/>
        <v>0</v>
      </c>
      <c r="AI84" s="155"/>
      <c r="AJ84" s="155"/>
      <c r="AK84" s="155"/>
      <c r="AL84" s="155"/>
      <c r="AM84" s="155"/>
      <c r="AN84" s="155"/>
      <c r="AO84" s="155">
        <v>0</v>
      </c>
      <c r="AP84" s="155"/>
      <c r="AQ84" s="154">
        <f t="shared" si="16"/>
        <v>0</v>
      </c>
      <c r="AR84" s="154"/>
      <c r="AS84" s="154"/>
      <c r="AT84" s="154"/>
      <c r="AU84" s="154">
        <v>0</v>
      </c>
      <c r="AV84" s="153">
        <f t="shared" si="26"/>
        <v>0</v>
      </c>
      <c r="AW84" s="153"/>
      <c r="AX84" s="153"/>
      <c r="AY84" s="153"/>
      <c r="AZ84" s="153">
        <v>0</v>
      </c>
      <c r="BA84" s="154">
        <f t="shared" si="27"/>
        <v>0</v>
      </c>
      <c r="BB84" s="154"/>
      <c r="BC84" s="154"/>
      <c r="BD84" s="154"/>
      <c r="BE84" s="154">
        <v>0</v>
      </c>
      <c r="BF84" s="154">
        <f t="shared" si="28"/>
        <v>0</v>
      </c>
      <c r="BG84" s="154"/>
      <c r="BH84" s="154"/>
      <c r="BI84" s="154"/>
      <c r="BJ84" s="154">
        <v>0</v>
      </c>
    </row>
    <row r="85" spans="1:62" ht="13.5" customHeight="1">
      <c r="A85" s="1028"/>
      <c r="B85" s="892"/>
      <c r="C85" s="865"/>
      <c r="D85" s="909"/>
      <c r="E85" s="909"/>
      <c r="F85" s="58"/>
      <c r="G85" s="58"/>
      <c r="H85" s="58"/>
      <c r="I85" s="58"/>
      <c r="J85" s="58"/>
      <c r="K85" s="58"/>
      <c r="L85" s="58"/>
      <c r="M85" s="507"/>
      <c r="N85" s="58"/>
      <c r="O85" s="58"/>
      <c r="P85" s="58"/>
      <c r="Q85" s="58"/>
      <c r="R85" s="58"/>
      <c r="S85" s="58"/>
      <c r="T85" s="58"/>
      <c r="U85" s="58"/>
      <c r="V85" s="58"/>
      <c r="W85" s="909"/>
      <c r="X85" s="909"/>
      <c r="Y85" s="909"/>
      <c r="Z85" s="1034"/>
      <c r="AA85" s="925"/>
      <c r="AB85" s="1031"/>
      <c r="AC85" s="21"/>
      <c r="AD85" s="12" t="s">
        <v>481</v>
      </c>
      <c r="AE85" s="12" t="s">
        <v>379</v>
      </c>
      <c r="AF85" s="12" t="s">
        <v>246</v>
      </c>
      <c r="AG85" s="155">
        <f t="shared" si="15"/>
        <v>411.6</v>
      </c>
      <c r="AH85" s="155">
        <f t="shared" si="14"/>
        <v>180.1</v>
      </c>
      <c r="AI85" s="155"/>
      <c r="AJ85" s="155"/>
      <c r="AK85" s="155"/>
      <c r="AL85" s="155"/>
      <c r="AM85" s="155"/>
      <c r="AN85" s="155"/>
      <c r="AO85" s="155">
        <v>411.6</v>
      </c>
      <c r="AP85" s="155">
        <v>180.1</v>
      </c>
      <c r="AQ85" s="154">
        <f t="shared" si="16"/>
        <v>160</v>
      </c>
      <c r="AR85" s="154"/>
      <c r="AS85" s="154"/>
      <c r="AT85" s="154"/>
      <c r="AU85" s="154">
        <v>160</v>
      </c>
      <c r="AV85" s="153">
        <f t="shared" si="26"/>
        <v>165</v>
      </c>
      <c r="AW85" s="153"/>
      <c r="AX85" s="153"/>
      <c r="AY85" s="153"/>
      <c r="AZ85" s="153">
        <v>165</v>
      </c>
      <c r="BA85" s="154">
        <f t="shared" si="27"/>
        <v>200</v>
      </c>
      <c r="BB85" s="154"/>
      <c r="BC85" s="154"/>
      <c r="BD85" s="154"/>
      <c r="BE85" s="154">
        <v>200</v>
      </c>
      <c r="BF85" s="154">
        <f t="shared" si="28"/>
        <v>200</v>
      </c>
      <c r="BG85" s="154"/>
      <c r="BH85" s="154"/>
      <c r="BI85" s="154"/>
      <c r="BJ85" s="154">
        <v>200</v>
      </c>
    </row>
    <row r="86" spans="1:62" ht="14.25" customHeight="1">
      <c r="A86" s="1028"/>
      <c r="B86" s="892"/>
      <c r="C86" s="865"/>
      <c r="D86" s="909"/>
      <c r="E86" s="909"/>
      <c r="F86" s="58"/>
      <c r="G86" s="58"/>
      <c r="H86" s="58"/>
      <c r="I86" s="58"/>
      <c r="J86" s="58"/>
      <c r="K86" s="58"/>
      <c r="L86" s="58"/>
      <c r="M86" s="507"/>
      <c r="N86" s="58"/>
      <c r="O86" s="58"/>
      <c r="P86" s="58"/>
      <c r="Q86" s="58"/>
      <c r="R86" s="58"/>
      <c r="S86" s="58"/>
      <c r="T86" s="58"/>
      <c r="U86" s="58"/>
      <c r="V86" s="58"/>
      <c r="W86" s="909"/>
      <c r="X86" s="909"/>
      <c r="Y86" s="909"/>
      <c r="Z86" s="1034"/>
      <c r="AA86" s="925"/>
      <c r="AB86" s="1031"/>
      <c r="AC86" s="21"/>
      <c r="AD86" s="12" t="s">
        <v>481</v>
      </c>
      <c r="AE86" s="12" t="s">
        <v>380</v>
      </c>
      <c r="AF86" s="12" t="s">
        <v>246</v>
      </c>
      <c r="AG86" s="155">
        <f t="shared" si="15"/>
        <v>84.2</v>
      </c>
      <c r="AH86" s="155">
        <f t="shared" si="14"/>
        <v>0</v>
      </c>
      <c r="AI86" s="155"/>
      <c r="AJ86" s="155"/>
      <c r="AK86" s="155"/>
      <c r="AL86" s="155"/>
      <c r="AM86" s="155"/>
      <c r="AN86" s="155"/>
      <c r="AO86" s="155">
        <v>84.2</v>
      </c>
      <c r="AP86" s="155">
        <v>0</v>
      </c>
      <c r="AQ86" s="154">
        <f t="shared" si="16"/>
        <v>127.2</v>
      </c>
      <c r="AR86" s="154"/>
      <c r="AS86" s="154"/>
      <c r="AT86" s="154"/>
      <c r="AU86" s="154">
        <v>127.2</v>
      </c>
      <c r="AV86" s="153">
        <f t="shared" si="26"/>
        <v>132.80000000000001</v>
      </c>
      <c r="AW86" s="153"/>
      <c r="AX86" s="153"/>
      <c r="AY86" s="153"/>
      <c r="AZ86" s="153">
        <v>132.80000000000001</v>
      </c>
      <c r="BA86" s="154">
        <f t="shared" si="27"/>
        <v>159.6</v>
      </c>
      <c r="BB86" s="154"/>
      <c r="BC86" s="154"/>
      <c r="BD86" s="154"/>
      <c r="BE86" s="154">
        <v>159.6</v>
      </c>
      <c r="BF86" s="154">
        <f t="shared" si="28"/>
        <v>159.6</v>
      </c>
      <c r="BG86" s="154"/>
      <c r="BH86" s="154"/>
      <c r="BI86" s="154"/>
      <c r="BJ86" s="154">
        <v>159.6</v>
      </c>
    </row>
    <row r="87" spans="1:62" ht="23.25" customHeight="1">
      <c r="A87" s="1028"/>
      <c r="B87" s="892"/>
      <c r="C87" s="866"/>
      <c r="D87" s="909"/>
      <c r="E87" s="909"/>
      <c r="F87" s="58"/>
      <c r="G87" s="58"/>
      <c r="H87" s="58"/>
      <c r="I87" s="58"/>
      <c r="J87" s="58"/>
      <c r="K87" s="58"/>
      <c r="L87" s="58"/>
      <c r="M87" s="507"/>
      <c r="N87" s="58"/>
      <c r="O87" s="58"/>
      <c r="P87" s="58"/>
      <c r="Q87" s="58"/>
      <c r="R87" s="58"/>
      <c r="S87" s="58"/>
      <c r="T87" s="58"/>
      <c r="U87" s="58"/>
      <c r="V87" s="58"/>
      <c r="W87" s="909"/>
      <c r="X87" s="909"/>
      <c r="Y87" s="909"/>
      <c r="Z87" s="1034"/>
      <c r="AA87" s="925"/>
      <c r="AB87" s="1031"/>
      <c r="AC87" s="21"/>
      <c r="AD87" s="12" t="s">
        <v>481</v>
      </c>
      <c r="AE87" s="12" t="s">
        <v>16</v>
      </c>
      <c r="AF87" s="12" t="s">
        <v>246</v>
      </c>
      <c r="AG87" s="155">
        <f t="shared" si="15"/>
        <v>0</v>
      </c>
      <c r="AH87" s="155">
        <f t="shared" si="14"/>
        <v>0</v>
      </c>
      <c r="AI87" s="155"/>
      <c r="AJ87" s="155"/>
      <c r="AK87" s="155">
        <v>0</v>
      </c>
      <c r="AL87" s="155"/>
      <c r="AM87" s="155"/>
      <c r="AN87" s="155"/>
      <c r="AO87" s="155">
        <v>0</v>
      </c>
      <c r="AP87" s="155"/>
      <c r="AQ87" s="154">
        <f t="shared" si="16"/>
        <v>0</v>
      </c>
      <c r="AR87" s="154"/>
      <c r="AS87" s="154">
        <v>0</v>
      </c>
      <c r="AT87" s="154"/>
      <c r="AU87" s="154">
        <v>0</v>
      </c>
      <c r="AV87" s="153">
        <f t="shared" si="26"/>
        <v>0</v>
      </c>
      <c r="AW87" s="153"/>
      <c r="AX87" s="153">
        <v>0</v>
      </c>
      <c r="AY87" s="153"/>
      <c r="AZ87" s="153">
        <v>0</v>
      </c>
      <c r="BA87" s="154">
        <f t="shared" si="27"/>
        <v>0</v>
      </c>
      <c r="BB87" s="154"/>
      <c r="BC87" s="154">
        <v>0</v>
      </c>
      <c r="BD87" s="154"/>
      <c r="BE87" s="154">
        <v>0</v>
      </c>
      <c r="BF87" s="154">
        <f t="shared" si="28"/>
        <v>0</v>
      </c>
      <c r="BG87" s="154"/>
      <c r="BH87" s="154">
        <v>0</v>
      </c>
      <c r="BI87" s="154"/>
      <c r="BJ87" s="154">
        <v>0</v>
      </c>
    </row>
    <row r="88" spans="1:62" ht="15.75" hidden="1" customHeight="1">
      <c r="A88" s="1028"/>
      <c r="B88" s="181"/>
      <c r="C88" s="58"/>
      <c r="D88" s="58"/>
      <c r="E88" s="58"/>
      <c r="F88" s="58"/>
      <c r="G88" s="58"/>
      <c r="H88" s="58"/>
      <c r="I88" s="58"/>
      <c r="J88" s="58"/>
      <c r="K88" s="58"/>
      <c r="L88" s="58"/>
      <c r="M88" s="183"/>
      <c r="N88" s="58"/>
      <c r="O88" s="58"/>
      <c r="P88" s="58"/>
      <c r="Q88" s="58"/>
      <c r="R88" s="58"/>
      <c r="S88" s="58"/>
      <c r="T88" s="58"/>
      <c r="U88" s="58"/>
      <c r="V88" s="58"/>
      <c r="W88" s="58"/>
      <c r="X88" s="58"/>
      <c r="Y88" s="58"/>
      <c r="Z88" s="490"/>
      <c r="AA88" s="85"/>
      <c r="AB88" s="85"/>
      <c r="AC88" s="21"/>
      <c r="AD88" s="21"/>
      <c r="AE88" s="16"/>
      <c r="AF88" s="21"/>
      <c r="AG88" s="155">
        <f t="shared" si="15"/>
        <v>204</v>
      </c>
      <c r="AH88" s="155">
        <f t="shared" si="14"/>
        <v>0</v>
      </c>
      <c r="AI88" s="155"/>
      <c r="AJ88" s="155"/>
      <c r="AK88" s="155"/>
      <c r="AL88" s="155"/>
      <c r="AM88" s="155"/>
      <c r="AN88" s="155"/>
      <c r="AO88" s="155">
        <f>SUM(AO82:AO83)</f>
        <v>204</v>
      </c>
      <c r="AP88" s="155"/>
      <c r="AQ88" s="154">
        <f t="shared" si="16"/>
        <v>0</v>
      </c>
      <c r="AR88" s="154"/>
      <c r="AS88" s="154"/>
      <c r="AT88" s="154"/>
      <c r="AU88" s="154">
        <f>SUM(AU82:AU83)</f>
        <v>0</v>
      </c>
      <c r="AV88" s="153">
        <f t="shared" si="26"/>
        <v>0</v>
      </c>
      <c r="AW88" s="153"/>
      <c r="AX88" s="153"/>
      <c r="AY88" s="153"/>
      <c r="AZ88" s="153">
        <f>SUM(AZ82:AZ83)</f>
        <v>0</v>
      </c>
      <c r="BA88" s="154">
        <f t="shared" si="27"/>
        <v>0</v>
      </c>
      <c r="BB88" s="154"/>
      <c r="BC88" s="154"/>
      <c r="BD88" s="154"/>
      <c r="BE88" s="154">
        <f>SUM(BE82:BE83)</f>
        <v>0</v>
      </c>
      <c r="BF88" s="154">
        <f t="shared" si="28"/>
        <v>0</v>
      </c>
      <c r="BG88" s="154"/>
      <c r="BH88" s="154"/>
      <c r="BI88" s="154"/>
      <c r="BJ88" s="154">
        <f>SUM(BJ82:BJ83)</f>
        <v>0</v>
      </c>
    </row>
    <row r="89" spans="1:62" ht="18" hidden="1" customHeight="1">
      <c r="A89" s="1028"/>
      <c r="B89" s="181"/>
      <c r="C89" s="58"/>
      <c r="D89" s="58"/>
      <c r="E89" s="58"/>
      <c r="F89" s="58"/>
      <c r="G89" s="58"/>
      <c r="H89" s="58"/>
      <c r="I89" s="58"/>
      <c r="J89" s="58"/>
      <c r="K89" s="58"/>
      <c r="L89" s="58"/>
      <c r="M89" s="88" t="s">
        <v>372</v>
      </c>
      <c r="N89" s="59" t="s">
        <v>284</v>
      </c>
      <c r="O89" s="59" t="s">
        <v>373</v>
      </c>
      <c r="P89" s="58">
        <v>29</v>
      </c>
      <c r="Q89" s="58"/>
      <c r="R89" s="58"/>
      <c r="S89" s="58"/>
      <c r="T89" s="58"/>
      <c r="U89" s="58"/>
      <c r="V89" s="58"/>
      <c r="W89" s="58"/>
      <c r="X89" s="58"/>
      <c r="Y89" s="58"/>
      <c r="Z89" s="103"/>
      <c r="AA89" s="62"/>
      <c r="AB89" s="62"/>
      <c r="AC89" s="21"/>
      <c r="AD89" s="21" t="s">
        <v>481</v>
      </c>
      <c r="AE89" s="16"/>
      <c r="AF89" s="21"/>
      <c r="AG89" s="155">
        <f t="shared" si="15"/>
        <v>0</v>
      </c>
      <c r="AH89" s="155">
        <f t="shared" si="14"/>
        <v>0</v>
      </c>
      <c r="AI89" s="155"/>
      <c r="AJ89" s="155"/>
      <c r="AK89" s="155"/>
      <c r="AL89" s="155"/>
      <c r="AM89" s="155"/>
      <c r="AN89" s="155"/>
      <c r="AO89" s="155"/>
      <c r="AP89" s="155"/>
      <c r="AQ89" s="154">
        <f t="shared" si="16"/>
        <v>0</v>
      </c>
      <c r="AR89" s="154"/>
      <c r="AS89" s="154"/>
      <c r="AT89" s="154"/>
      <c r="AU89" s="154"/>
      <c r="AV89" s="153">
        <f t="shared" si="26"/>
        <v>0</v>
      </c>
      <c r="AW89" s="153"/>
      <c r="AX89" s="153"/>
      <c r="AY89" s="153"/>
      <c r="AZ89" s="153"/>
      <c r="BA89" s="154">
        <f t="shared" si="27"/>
        <v>0</v>
      </c>
      <c r="BB89" s="154"/>
      <c r="BC89" s="154"/>
      <c r="BD89" s="154"/>
      <c r="BE89" s="154"/>
      <c r="BF89" s="154">
        <f t="shared" si="28"/>
        <v>0</v>
      </c>
      <c r="BG89" s="154"/>
      <c r="BH89" s="154"/>
      <c r="BI89" s="154"/>
      <c r="BJ89" s="154"/>
    </row>
    <row r="90" spans="1:62" ht="15" customHeight="1">
      <c r="A90" s="1028"/>
      <c r="B90" s="181"/>
      <c r="C90" s="58"/>
      <c r="D90" s="58"/>
      <c r="E90" s="58"/>
      <c r="F90" s="58"/>
      <c r="G90" s="58"/>
      <c r="H90" s="58"/>
      <c r="I90" s="58"/>
      <c r="J90" s="58"/>
      <c r="K90" s="58"/>
      <c r="L90" s="58"/>
      <c r="M90" s="507"/>
      <c r="N90" s="59"/>
      <c r="O90" s="59"/>
      <c r="P90" s="58"/>
      <c r="Q90" s="58"/>
      <c r="R90" s="58"/>
      <c r="S90" s="58"/>
      <c r="T90" s="58"/>
      <c r="U90" s="58"/>
      <c r="V90" s="58"/>
      <c r="W90" s="58"/>
      <c r="X90" s="58"/>
      <c r="Y90" s="58"/>
      <c r="Z90" s="62"/>
      <c r="AA90" s="86"/>
      <c r="AB90" s="86"/>
      <c r="AC90" s="12"/>
      <c r="AD90" s="12" t="s">
        <v>481</v>
      </c>
      <c r="AE90" s="12" t="s">
        <v>375</v>
      </c>
      <c r="AF90" s="12" t="s">
        <v>246</v>
      </c>
      <c r="AG90" s="155">
        <f t="shared" si="15"/>
        <v>277.89999999999998</v>
      </c>
      <c r="AH90" s="155">
        <f t="shared" si="14"/>
        <v>277.89999999999998</v>
      </c>
      <c r="AI90" s="155"/>
      <c r="AJ90" s="155"/>
      <c r="AK90" s="155">
        <v>250.1</v>
      </c>
      <c r="AL90" s="155">
        <v>250.1</v>
      </c>
      <c r="AM90" s="155"/>
      <c r="AN90" s="155"/>
      <c r="AO90" s="155">
        <v>27.8</v>
      </c>
      <c r="AP90" s="155">
        <v>27.8</v>
      </c>
      <c r="AQ90" s="154">
        <f t="shared" si="16"/>
        <v>270.39999999999998</v>
      </c>
      <c r="AR90" s="154"/>
      <c r="AS90" s="154">
        <v>243.4</v>
      </c>
      <c r="AT90" s="154"/>
      <c r="AU90" s="154">
        <v>27</v>
      </c>
      <c r="AV90" s="153">
        <f t="shared" si="26"/>
        <v>489.4</v>
      </c>
      <c r="AW90" s="153"/>
      <c r="AX90" s="153">
        <v>440.5</v>
      </c>
      <c r="AY90" s="153"/>
      <c r="AZ90" s="153">
        <v>48.9</v>
      </c>
      <c r="BA90" s="154">
        <f t="shared" si="27"/>
        <v>489.4</v>
      </c>
      <c r="BB90" s="154"/>
      <c r="BC90" s="154">
        <v>440.5</v>
      </c>
      <c r="BD90" s="154"/>
      <c r="BE90" s="154">
        <v>48.9</v>
      </c>
      <c r="BF90" s="154">
        <f t="shared" si="28"/>
        <v>489.4</v>
      </c>
      <c r="BG90" s="154"/>
      <c r="BH90" s="154">
        <v>440.5</v>
      </c>
      <c r="BI90" s="154"/>
      <c r="BJ90" s="154">
        <v>48.9</v>
      </c>
    </row>
    <row r="91" spans="1:62" ht="20.25" customHeight="1">
      <c r="A91" s="1029"/>
      <c r="B91" s="182"/>
      <c r="C91" s="58"/>
      <c r="D91" s="58"/>
      <c r="E91" s="58"/>
      <c r="F91" s="58"/>
      <c r="G91" s="58"/>
      <c r="H91" s="58"/>
      <c r="I91" s="58"/>
      <c r="J91" s="58"/>
      <c r="K91" s="58"/>
      <c r="L91" s="58"/>
      <c r="M91" s="183"/>
      <c r="N91" s="59"/>
      <c r="O91" s="59"/>
      <c r="P91" s="58"/>
      <c r="Q91" s="58"/>
      <c r="R91" s="58"/>
      <c r="S91" s="58"/>
      <c r="T91" s="58"/>
      <c r="U91" s="58"/>
      <c r="V91" s="58"/>
      <c r="W91" s="58"/>
      <c r="X91" s="58"/>
      <c r="Y91" s="58"/>
      <c r="Z91" s="106"/>
      <c r="AA91" s="86"/>
      <c r="AB91" s="86"/>
      <c r="AC91" s="12"/>
      <c r="AD91" s="12" t="s">
        <v>481</v>
      </c>
      <c r="AE91" s="12" t="s">
        <v>376</v>
      </c>
      <c r="AF91" s="12" t="s">
        <v>246</v>
      </c>
      <c r="AG91" s="155">
        <f t="shared" si="15"/>
        <v>207.2</v>
      </c>
      <c r="AH91" s="155">
        <f t="shared" si="14"/>
        <v>207.2</v>
      </c>
      <c r="AI91" s="155"/>
      <c r="AJ91" s="155"/>
      <c r="AK91" s="155">
        <v>186.5</v>
      </c>
      <c r="AL91" s="155">
        <v>186.5</v>
      </c>
      <c r="AM91" s="155"/>
      <c r="AN91" s="155"/>
      <c r="AO91" s="155">
        <v>20.7</v>
      </c>
      <c r="AP91" s="155">
        <v>20.7</v>
      </c>
      <c r="AQ91" s="154">
        <f t="shared" si="16"/>
        <v>205.4</v>
      </c>
      <c r="AR91" s="154"/>
      <c r="AS91" s="154">
        <v>184.9</v>
      </c>
      <c r="AT91" s="154"/>
      <c r="AU91" s="154">
        <v>20.5</v>
      </c>
      <c r="AV91" s="153">
        <f t="shared" si="26"/>
        <v>205.5</v>
      </c>
      <c r="AW91" s="153"/>
      <c r="AX91" s="153">
        <v>185</v>
      </c>
      <c r="AY91" s="153"/>
      <c r="AZ91" s="153">
        <v>20.5</v>
      </c>
      <c r="BA91" s="154">
        <f t="shared" si="27"/>
        <v>205.5</v>
      </c>
      <c r="BB91" s="154"/>
      <c r="BC91" s="154">
        <v>185</v>
      </c>
      <c r="BD91" s="154"/>
      <c r="BE91" s="154">
        <v>20.5</v>
      </c>
      <c r="BF91" s="154">
        <f t="shared" si="28"/>
        <v>205.5</v>
      </c>
      <c r="BG91" s="154"/>
      <c r="BH91" s="154">
        <v>185</v>
      </c>
      <c r="BI91" s="154"/>
      <c r="BJ91" s="154">
        <v>20.5</v>
      </c>
    </row>
    <row r="92" spans="1:62" ht="28.5" hidden="1" customHeight="1">
      <c r="A92" s="114" t="s">
        <v>381</v>
      </c>
      <c r="B92" s="23">
        <v>6604</v>
      </c>
      <c r="C92" s="87" t="s">
        <v>452</v>
      </c>
      <c r="D92" s="67" t="s">
        <v>347</v>
      </c>
      <c r="E92" s="67" t="s">
        <v>453</v>
      </c>
      <c r="F92" s="58"/>
      <c r="G92" s="58"/>
      <c r="H92" s="58"/>
      <c r="I92" s="58"/>
      <c r="J92" s="58"/>
      <c r="K92" s="58"/>
      <c r="L92" s="58"/>
      <c r="M92" s="88" t="s">
        <v>374</v>
      </c>
      <c r="N92" s="59" t="s">
        <v>284</v>
      </c>
      <c r="O92" s="59" t="s">
        <v>373</v>
      </c>
      <c r="P92" s="58" t="s">
        <v>424</v>
      </c>
      <c r="Q92" s="58"/>
      <c r="R92" s="58"/>
      <c r="S92" s="58"/>
      <c r="T92" s="58"/>
      <c r="U92" s="58"/>
      <c r="V92" s="58"/>
      <c r="W92" s="87" t="s">
        <v>357</v>
      </c>
      <c r="X92" s="67" t="s">
        <v>348</v>
      </c>
      <c r="Y92" s="67" t="s">
        <v>358</v>
      </c>
      <c r="Z92" s="89" t="s">
        <v>417</v>
      </c>
      <c r="AA92" s="70" t="s">
        <v>284</v>
      </c>
      <c r="AB92" s="70" t="s">
        <v>368</v>
      </c>
      <c r="AC92" s="18"/>
      <c r="AD92" s="18"/>
      <c r="AE92" s="18"/>
      <c r="AF92" s="18"/>
      <c r="AG92" s="155">
        <f t="shared" si="15"/>
        <v>0</v>
      </c>
      <c r="AH92" s="155">
        <f t="shared" si="14"/>
        <v>0</v>
      </c>
      <c r="AI92" s="155"/>
      <c r="AJ92" s="155"/>
      <c r="AK92" s="155"/>
      <c r="AL92" s="155"/>
      <c r="AM92" s="155"/>
      <c r="AN92" s="155"/>
      <c r="AO92" s="155"/>
      <c r="AP92" s="155"/>
      <c r="AQ92" s="154">
        <f t="shared" si="16"/>
        <v>0</v>
      </c>
      <c r="AR92" s="154"/>
      <c r="AS92" s="154"/>
      <c r="AT92" s="154"/>
      <c r="AU92" s="154"/>
      <c r="AV92" s="153">
        <f t="shared" si="26"/>
        <v>0</v>
      </c>
      <c r="AW92" s="153"/>
      <c r="AX92" s="153"/>
      <c r="AY92" s="153"/>
      <c r="AZ92" s="153"/>
      <c r="BA92" s="154">
        <f t="shared" si="27"/>
        <v>0</v>
      </c>
      <c r="BB92" s="154"/>
      <c r="BC92" s="154"/>
      <c r="BD92" s="154"/>
      <c r="BE92" s="154"/>
      <c r="BF92" s="154">
        <f t="shared" si="28"/>
        <v>0</v>
      </c>
      <c r="BG92" s="154"/>
      <c r="BH92" s="154"/>
      <c r="BI92" s="154"/>
      <c r="BJ92" s="154"/>
    </row>
    <row r="93" spans="1:62" ht="63" hidden="1" customHeight="1">
      <c r="A93" s="117" t="s">
        <v>345</v>
      </c>
      <c r="B93" s="24">
        <v>6610</v>
      </c>
      <c r="C93" s="90"/>
      <c r="D93" s="65"/>
      <c r="E93" s="65"/>
      <c r="F93" s="58"/>
      <c r="G93" s="58"/>
      <c r="H93" s="58"/>
      <c r="I93" s="58"/>
      <c r="J93" s="58"/>
      <c r="K93" s="58"/>
      <c r="L93" s="58"/>
      <c r="M93" s="63"/>
      <c r="N93" s="59"/>
      <c r="O93" s="59"/>
      <c r="P93" s="58"/>
      <c r="Q93" s="58"/>
      <c r="R93" s="58"/>
      <c r="S93" s="58"/>
      <c r="T93" s="58"/>
      <c r="U93" s="58"/>
      <c r="V93" s="58"/>
      <c r="W93" s="65"/>
      <c r="X93" s="65"/>
      <c r="Y93" s="65"/>
      <c r="Z93" s="86"/>
      <c r="AA93" s="86"/>
      <c r="AB93" s="86"/>
      <c r="AC93" s="12"/>
      <c r="AD93" s="12" t="s">
        <v>487</v>
      </c>
      <c r="AE93" s="18" t="s">
        <v>313</v>
      </c>
      <c r="AF93" s="18" t="s">
        <v>246</v>
      </c>
      <c r="AG93" s="155">
        <f t="shared" si="15"/>
        <v>0</v>
      </c>
      <c r="AH93" s="155">
        <f t="shared" si="14"/>
        <v>0</v>
      </c>
      <c r="AI93" s="155"/>
      <c r="AJ93" s="155"/>
      <c r="AK93" s="155"/>
      <c r="AL93" s="155"/>
      <c r="AM93" s="155"/>
      <c r="AN93" s="155"/>
      <c r="AO93" s="155"/>
      <c r="AP93" s="155"/>
      <c r="AQ93" s="154">
        <f t="shared" si="16"/>
        <v>0</v>
      </c>
      <c r="AR93" s="154"/>
      <c r="AS93" s="154"/>
      <c r="AT93" s="154"/>
      <c r="AU93" s="154"/>
      <c r="AV93" s="153">
        <f t="shared" si="26"/>
        <v>0</v>
      </c>
      <c r="AW93" s="153"/>
      <c r="AX93" s="153"/>
      <c r="AY93" s="153"/>
      <c r="AZ93" s="153"/>
      <c r="BA93" s="154">
        <f t="shared" si="27"/>
        <v>0</v>
      </c>
      <c r="BB93" s="154"/>
      <c r="BC93" s="154"/>
      <c r="BD93" s="154"/>
      <c r="BE93" s="154"/>
      <c r="BF93" s="154">
        <f t="shared" si="28"/>
        <v>0</v>
      </c>
      <c r="BG93" s="154"/>
      <c r="BH93" s="154"/>
      <c r="BI93" s="154"/>
      <c r="BJ93" s="154"/>
    </row>
    <row r="94" spans="1:62" ht="65.25" customHeight="1">
      <c r="A94" s="114" t="s">
        <v>431</v>
      </c>
      <c r="B94" s="17">
        <v>6612</v>
      </c>
      <c r="C94" s="61" t="s">
        <v>407</v>
      </c>
      <c r="D94" s="61" t="s">
        <v>349</v>
      </c>
      <c r="E94" s="61" t="s">
        <v>408</v>
      </c>
      <c r="F94" s="58"/>
      <c r="G94" s="58"/>
      <c r="H94" s="58"/>
      <c r="I94" s="58"/>
      <c r="J94" s="58"/>
      <c r="K94" s="58"/>
      <c r="L94" s="58"/>
      <c r="M94" s="63" t="s">
        <v>372</v>
      </c>
      <c r="N94" s="59" t="s">
        <v>284</v>
      </c>
      <c r="O94" s="59" t="s">
        <v>373</v>
      </c>
      <c r="P94" s="58">
        <v>29</v>
      </c>
      <c r="Q94" s="58"/>
      <c r="R94" s="58"/>
      <c r="S94" s="58"/>
      <c r="T94" s="58"/>
      <c r="U94" s="58"/>
      <c r="V94" s="58"/>
      <c r="W94" s="61" t="s">
        <v>456</v>
      </c>
      <c r="X94" s="61" t="s">
        <v>457</v>
      </c>
      <c r="Y94" s="61" t="s">
        <v>458</v>
      </c>
      <c r="Z94" s="62" t="s">
        <v>499</v>
      </c>
      <c r="AA94" s="86" t="s">
        <v>284</v>
      </c>
      <c r="AB94" s="86" t="s">
        <v>368</v>
      </c>
      <c r="AC94" s="18"/>
      <c r="AD94" s="18" t="s">
        <v>482</v>
      </c>
      <c r="AE94" s="18" t="s">
        <v>281</v>
      </c>
      <c r="AF94" s="18" t="s">
        <v>282</v>
      </c>
      <c r="AG94" s="155">
        <f t="shared" si="15"/>
        <v>0</v>
      </c>
      <c r="AH94" s="155">
        <f t="shared" si="14"/>
        <v>0</v>
      </c>
      <c r="AI94" s="155"/>
      <c r="AJ94" s="155"/>
      <c r="AK94" s="155"/>
      <c r="AL94" s="155"/>
      <c r="AM94" s="155"/>
      <c r="AN94" s="155"/>
      <c r="AO94" s="155">
        <v>0</v>
      </c>
      <c r="AP94" s="155"/>
      <c r="AQ94" s="154">
        <f t="shared" si="16"/>
        <v>90</v>
      </c>
      <c r="AR94" s="154"/>
      <c r="AS94" s="154"/>
      <c r="AT94" s="154"/>
      <c r="AU94" s="154">
        <v>90</v>
      </c>
      <c r="AV94" s="153">
        <f t="shared" si="26"/>
        <v>90</v>
      </c>
      <c r="AW94" s="153"/>
      <c r="AX94" s="153"/>
      <c r="AY94" s="153"/>
      <c r="AZ94" s="153">
        <v>90</v>
      </c>
      <c r="BA94" s="154">
        <f t="shared" si="27"/>
        <v>90</v>
      </c>
      <c r="BB94" s="154"/>
      <c r="BC94" s="154"/>
      <c r="BD94" s="154"/>
      <c r="BE94" s="154">
        <v>90</v>
      </c>
      <c r="BF94" s="154">
        <f t="shared" si="28"/>
        <v>90</v>
      </c>
      <c r="BG94" s="154"/>
      <c r="BH94" s="154"/>
      <c r="BI94" s="154"/>
      <c r="BJ94" s="154">
        <v>90</v>
      </c>
    </row>
    <row r="95" spans="1:62" ht="21" hidden="1" customHeight="1">
      <c r="A95" s="114" t="s">
        <v>363</v>
      </c>
      <c r="B95" s="17">
        <v>6617</v>
      </c>
      <c r="C95" s="57" t="s">
        <v>452</v>
      </c>
      <c r="D95" s="57" t="s">
        <v>422</v>
      </c>
      <c r="E95" s="57" t="s">
        <v>453</v>
      </c>
      <c r="F95" s="58"/>
      <c r="G95" s="58"/>
      <c r="H95" s="58"/>
      <c r="I95" s="58"/>
      <c r="J95" s="58"/>
      <c r="K95" s="58"/>
      <c r="L95" s="58"/>
      <c r="M95" s="63" t="s">
        <v>374</v>
      </c>
      <c r="N95" s="59" t="s">
        <v>284</v>
      </c>
      <c r="O95" s="59" t="s">
        <v>373</v>
      </c>
      <c r="P95" s="58" t="s">
        <v>424</v>
      </c>
      <c r="Q95" s="58"/>
      <c r="R95" s="58"/>
      <c r="S95" s="58"/>
      <c r="T95" s="58"/>
      <c r="U95" s="58"/>
      <c r="V95" s="58"/>
      <c r="W95" s="57" t="s">
        <v>357</v>
      </c>
      <c r="X95" s="57" t="s">
        <v>350</v>
      </c>
      <c r="Y95" s="57" t="s">
        <v>358</v>
      </c>
      <c r="Z95" s="69" t="s">
        <v>417</v>
      </c>
      <c r="AA95" s="70" t="s">
        <v>284</v>
      </c>
      <c r="AB95" s="70" t="s">
        <v>368</v>
      </c>
      <c r="AC95" s="18"/>
      <c r="AD95" s="18" t="s">
        <v>484</v>
      </c>
      <c r="AE95" s="18" t="s">
        <v>304</v>
      </c>
      <c r="AF95" s="18" t="s">
        <v>246</v>
      </c>
      <c r="AG95" s="155">
        <f t="shared" si="15"/>
        <v>0</v>
      </c>
      <c r="AH95" s="155">
        <f t="shared" si="14"/>
        <v>0</v>
      </c>
      <c r="AI95" s="155"/>
      <c r="AJ95" s="155"/>
      <c r="AK95" s="155"/>
      <c r="AL95" s="155"/>
      <c r="AM95" s="155"/>
      <c r="AN95" s="155"/>
      <c r="AO95" s="155"/>
      <c r="AP95" s="155"/>
      <c r="AQ95" s="154">
        <f t="shared" si="16"/>
        <v>0</v>
      </c>
      <c r="AR95" s="154"/>
      <c r="AS95" s="154"/>
      <c r="AT95" s="154"/>
      <c r="AU95" s="154"/>
      <c r="AV95" s="153">
        <f t="shared" si="26"/>
        <v>0</v>
      </c>
      <c r="AW95" s="153"/>
      <c r="AX95" s="153"/>
      <c r="AY95" s="153"/>
      <c r="AZ95" s="153"/>
      <c r="BA95" s="154">
        <f t="shared" si="27"/>
        <v>0</v>
      </c>
      <c r="BB95" s="154"/>
      <c r="BC95" s="154"/>
      <c r="BD95" s="154"/>
      <c r="BE95" s="154"/>
      <c r="BF95" s="154">
        <f t="shared" si="28"/>
        <v>0</v>
      </c>
      <c r="BG95" s="154"/>
      <c r="BH95" s="154"/>
      <c r="BI95" s="154"/>
      <c r="BJ95" s="154"/>
    </row>
    <row r="96" spans="1:62" ht="164.25" customHeight="1">
      <c r="A96" s="996" t="s">
        <v>435</v>
      </c>
      <c r="B96" s="17">
        <v>6618</v>
      </c>
      <c r="C96" s="57" t="s">
        <v>452</v>
      </c>
      <c r="D96" s="57" t="s">
        <v>463</v>
      </c>
      <c r="E96" s="57" t="s">
        <v>453</v>
      </c>
      <c r="F96" s="58"/>
      <c r="G96" s="58"/>
      <c r="H96" s="58"/>
      <c r="I96" s="58"/>
      <c r="J96" s="58"/>
      <c r="K96" s="58"/>
      <c r="L96" s="58"/>
      <c r="M96" s="63" t="s">
        <v>372</v>
      </c>
      <c r="N96" s="59" t="s">
        <v>284</v>
      </c>
      <c r="O96" s="59" t="s">
        <v>373</v>
      </c>
      <c r="P96" s="58">
        <v>29</v>
      </c>
      <c r="Q96" s="58"/>
      <c r="R96" s="58"/>
      <c r="S96" s="58"/>
      <c r="T96" s="58"/>
      <c r="U96" s="58"/>
      <c r="V96" s="58"/>
      <c r="W96" s="57" t="s">
        <v>357</v>
      </c>
      <c r="X96" s="57" t="s">
        <v>238</v>
      </c>
      <c r="Y96" s="57" t="s">
        <v>358</v>
      </c>
      <c r="Z96" s="62" t="s">
        <v>499</v>
      </c>
      <c r="AA96" s="62" t="s">
        <v>284</v>
      </c>
      <c r="AB96" s="62" t="s">
        <v>368</v>
      </c>
      <c r="AC96" s="18"/>
      <c r="AD96" s="18" t="s">
        <v>485</v>
      </c>
      <c r="AE96" s="18" t="s">
        <v>428</v>
      </c>
      <c r="AF96" s="18">
        <v>240</v>
      </c>
      <c r="AG96" s="155">
        <f>AI96+AK96+AM96+AO96</f>
        <v>37.299999999999997</v>
      </c>
      <c r="AH96" s="155">
        <f t="shared" si="14"/>
        <v>37.299999999999997</v>
      </c>
      <c r="AI96" s="155"/>
      <c r="AJ96" s="155"/>
      <c r="AK96" s="155"/>
      <c r="AL96" s="155"/>
      <c r="AM96" s="155"/>
      <c r="AN96" s="155"/>
      <c r="AO96" s="155">
        <v>37.299999999999997</v>
      </c>
      <c r="AP96" s="155">
        <v>37.299999999999997</v>
      </c>
      <c r="AQ96" s="154">
        <f t="shared" si="16"/>
        <v>846.4</v>
      </c>
      <c r="AR96" s="154"/>
      <c r="AS96" s="154"/>
      <c r="AT96" s="154"/>
      <c r="AU96" s="154">
        <v>846.4</v>
      </c>
      <c r="AV96" s="153">
        <f t="shared" si="26"/>
        <v>79.599999999999994</v>
      </c>
      <c r="AW96" s="153"/>
      <c r="AX96" s="153"/>
      <c r="AY96" s="153"/>
      <c r="AZ96" s="153">
        <v>79.599999999999994</v>
      </c>
      <c r="BA96" s="154">
        <f t="shared" si="27"/>
        <v>0</v>
      </c>
      <c r="BB96" s="154"/>
      <c r="BC96" s="154"/>
      <c r="BD96" s="154"/>
      <c r="BE96" s="154"/>
      <c r="BF96" s="154">
        <f t="shared" si="28"/>
        <v>0</v>
      </c>
      <c r="BG96" s="154"/>
      <c r="BH96" s="154"/>
      <c r="BI96" s="154"/>
      <c r="BJ96" s="154"/>
    </row>
    <row r="97" spans="1:62" ht="14.25" customHeight="1">
      <c r="A97" s="997"/>
      <c r="B97" s="17"/>
      <c r="C97" s="58"/>
      <c r="D97" s="58"/>
      <c r="E97" s="58"/>
      <c r="F97" s="58"/>
      <c r="G97" s="58"/>
      <c r="H97" s="58"/>
      <c r="I97" s="58">
        <v>30</v>
      </c>
      <c r="J97" s="58"/>
      <c r="K97" s="58"/>
      <c r="L97" s="58"/>
      <c r="M97" s="71"/>
      <c r="N97" s="71"/>
      <c r="O97" s="71"/>
      <c r="P97" s="71"/>
      <c r="Q97" s="58"/>
      <c r="R97" s="58"/>
      <c r="S97" s="58"/>
      <c r="T97" s="58"/>
      <c r="U97" s="58"/>
      <c r="V97" s="58"/>
      <c r="W97" s="58"/>
      <c r="X97" s="58"/>
      <c r="Y97" s="58"/>
      <c r="Z97" s="65"/>
      <c r="AA97" s="65"/>
      <c r="AB97" s="65"/>
      <c r="AC97" s="18"/>
      <c r="AD97" s="173" t="s">
        <v>491</v>
      </c>
      <c r="AE97" s="18" t="s">
        <v>371</v>
      </c>
      <c r="AF97" s="18">
        <v>240</v>
      </c>
      <c r="AG97" s="155">
        <f>AI97+AK97+AM97+AO97</f>
        <v>10</v>
      </c>
      <c r="AH97" s="155">
        <f t="shared" si="14"/>
        <v>10</v>
      </c>
      <c r="AI97" s="155"/>
      <c r="AJ97" s="155"/>
      <c r="AK97" s="155"/>
      <c r="AL97" s="155"/>
      <c r="AM97" s="155"/>
      <c r="AN97" s="155"/>
      <c r="AO97" s="155">
        <v>10</v>
      </c>
      <c r="AP97" s="155">
        <v>10</v>
      </c>
      <c r="AQ97" s="154"/>
      <c r="AR97" s="154"/>
      <c r="AS97" s="154"/>
      <c r="AT97" s="154"/>
      <c r="AU97" s="154"/>
      <c r="AV97" s="153"/>
      <c r="AW97" s="153"/>
      <c r="AX97" s="153"/>
      <c r="AY97" s="153"/>
      <c r="AZ97" s="153"/>
      <c r="BA97" s="154"/>
      <c r="BB97" s="154"/>
      <c r="BC97" s="154"/>
      <c r="BD97" s="154"/>
      <c r="BE97" s="154"/>
      <c r="BF97" s="154"/>
      <c r="BG97" s="154"/>
      <c r="BH97" s="154"/>
      <c r="BI97" s="154"/>
      <c r="BJ97" s="154"/>
    </row>
    <row r="98" spans="1:62" ht="9.75" hidden="1" customHeight="1">
      <c r="A98" s="111" t="s">
        <v>416</v>
      </c>
      <c r="B98" s="14"/>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12"/>
      <c r="AD98" s="12"/>
      <c r="AE98" s="12"/>
      <c r="AF98" s="12"/>
      <c r="AG98" s="155">
        <f t="shared" si="15"/>
        <v>0</v>
      </c>
      <c r="AH98" s="155">
        <f t="shared" si="14"/>
        <v>0</v>
      </c>
      <c r="AI98" s="146"/>
      <c r="AJ98" s="146"/>
      <c r="AK98" s="146"/>
      <c r="AL98" s="146"/>
      <c r="AM98" s="146"/>
      <c r="AN98" s="146"/>
      <c r="AO98" s="146"/>
      <c r="AP98" s="155"/>
      <c r="AQ98" s="154">
        <f t="shared" si="16"/>
        <v>0</v>
      </c>
      <c r="AR98" s="148"/>
      <c r="AS98" s="148"/>
      <c r="AT98" s="148"/>
      <c r="AU98" s="148"/>
      <c r="AV98" s="153">
        <f t="shared" si="26"/>
        <v>0</v>
      </c>
      <c r="AW98" s="145"/>
      <c r="AX98" s="145"/>
      <c r="AY98" s="145"/>
      <c r="AZ98" s="145"/>
      <c r="BA98" s="154">
        <f t="shared" ref="BA98:BA105" si="29">BB98+BC98+BD98+BE98</f>
        <v>0</v>
      </c>
      <c r="BB98" s="148"/>
      <c r="BC98" s="148"/>
      <c r="BD98" s="148"/>
      <c r="BE98" s="148"/>
      <c r="BF98" s="154">
        <f t="shared" ref="BF98:BF105" si="30">BG98+BH98+BI98+BJ98</f>
        <v>0</v>
      </c>
      <c r="BG98" s="148"/>
      <c r="BH98" s="148"/>
      <c r="BI98" s="148"/>
      <c r="BJ98" s="148"/>
    </row>
    <row r="99" spans="1:62" ht="11.25" hidden="1" customHeight="1">
      <c r="A99" s="111" t="s">
        <v>475</v>
      </c>
      <c r="B99" s="14">
        <v>6700</v>
      </c>
      <c r="C99" s="91" t="s">
        <v>234</v>
      </c>
      <c r="D99" s="92" t="s">
        <v>234</v>
      </c>
      <c r="E99" s="92" t="s">
        <v>234</v>
      </c>
      <c r="F99" s="92" t="s">
        <v>234</v>
      </c>
      <c r="G99" s="92" t="s">
        <v>234</v>
      </c>
      <c r="H99" s="92" t="s">
        <v>234</v>
      </c>
      <c r="I99" s="92" t="s">
        <v>234</v>
      </c>
      <c r="J99" s="92" t="s">
        <v>234</v>
      </c>
      <c r="K99" s="92" t="s">
        <v>234</v>
      </c>
      <c r="L99" s="92" t="s">
        <v>234</v>
      </c>
      <c r="M99" s="92" t="s">
        <v>234</v>
      </c>
      <c r="N99" s="92" t="s">
        <v>234</v>
      </c>
      <c r="O99" s="92" t="s">
        <v>234</v>
      </c>
      <c r="P99" s="92" t="s">
        <v>234</v>
      </c>
      <c r="Q99" s="93" t="s">
        <v>234</v>
      </c>
      <c r="R99" s="93" t="s">
        <v>234</v>
      </c>
      <c r="S99" s="93" t="s">
        <v>234</v>
      </c>
      <c r="T99" s="93" t="s">
        <v>234</v>
      </c>
      <c r="U99" s="93" t="s">
        <v>234</v>
      </c>
      <c r="V99" s="93" t="s">
        <v>234</v>
      </c>
      <c r="W99" s="93" t="s">
        <v>234</v>
      </c>
      <c r="X99" s="92" t="s">
        <v>234</v>
      </c>
      <c r="Y99" s="92" t="s">
        <v>234</v>
      </c>
      <c r="Z99" s="92" t="s">
        <v>234</v>
      </c>
      <c r="AA99" s="92" t="s">
        <v>234</v>
      </c>
      <c r="AB99" s="92" t="s">
        <v>234</v>
      </c>
      <c r="AC99" s="8" t="s">
        <v>234</v>
      </c>
      <c r="AD99" s="8" t="s">
        <v>234</v>
      </c>
      <c r="AE99" s="8"/>
      <c r="AF99" s="8"/>
      <c r="AG99" s="155">
        <f t="shared" si="15"/>
        <v>0</v>
      </c>
      <c r="AH99" s="155">
        <f t="shared" si="14"/>
        <v>0</v>
      </c>
      <c r="AI99" s="146"/>
      <c r="AJ99" s="146"/>
      <c r="AK99" s="146"/>
      <c r="AL99" s="146"/>
      <c r="AM99" s="146"/>
      <c r="AN99" s="146"/>
      <c r="AO99" s="146"/>
      <c r="AP99" s="155"/>
      <c r="AQ99" s="154">
        <f t="shared" si="16"/>
        <v>0</v>
      </c>
      <c r="AR99" s="148"/>
      <c r="AS99" s="148"/>
      <c r="AT99" s="148"/>
      <c r="AU99" s="148"/>
      <c r="AV99" s="153">
        <f t="shared" si="26"/>
        <v>0</v>
      </c>
      <c r="AW99" s="145"/>
      <c r="AX99" s="145"/>
      <c r="AY99" s="145"/>
      <c r="AZ99" s="145"/>
      <c r="BA99" s="154">
        <f t="shared" si="29"/>
        <v>0</v>
      </c>
      <c r="BB99" s="148"/>
      <c r="BC99" s="148"/>
      <c r="BD99" s="148"/>
      <c r="BE99" s="148"/>
      <c r="BF99" s="154">
        <f t="shared" si="30"/>
        <v>0</v>
      </c>
      <c r="BG99" s="148"/>
      <c r="BH99" s="148"/>
      <c r="BI99" s="148"/>
      <c r="BJ99" s="148"/>
    </row>
    <row r="100" spans="1:62" ht="10.5" hidden="1" customHeight="1">
      <c r="A100" s="112" t="s">
        <v>415</v>
      </c>
      <c r="B100" s="15"/>
      <c r="C100" s="77"/>
      <c r="D100" s="77"/>
      <c r="E100" s="77"/>
      <c r="F100" s="951"/>
      <c r="G100" s="77"/>
      <c r="H100" s="77"/>
      <c r="I100" s="77"/>
      <c r="J100" s="77"/>
      <c r="K100" s="77"/>
      <c r="L100" s="77"/>
      <c r="M100" s="77"/>
      <c r="N100" s="77"/>
      <c r="O100" s="77"/>
      <c r="P100" s="77"/>
      <c r="Q100" s="77"/>
      <c r="R100" s="77"/>
      <c r="S100" s="77"/>
      <c r="T100" s="77"/>
      <c r="U100" s="77"/>
      <c r="V100" s="77"/>
      <c r="W100" s="77"/>
      <c r="X100" s="77"/>
      <c r="Y100" s="77"/>
      <c r="Z100" s="77"/>
      <c r="AA100" s="77"/>
      <c r="AB100" s="77"/>
      <c r="AC100" s="16"/>
      <c r="AD100" s="16"/>
      <c r="AE100" s="16"/>
      <c r="AF100" s="16"/>
      <c r="AG100" s="155">
        <f t="shared" si="15"/>
        <v>0</v>
      </c>
      <c r="AH100" s="155">
        <f t="shared" si="14"/>
        <v>0</v>
      </c>
      <c r="AI100" s="152"/>
      <c r="AJ100" s="152"/>
      <c r="AK100" s="152"/>
      <c r="AL100" s="152"/>
      <c r="AM100" s="152"/>
      <c r="AN100" s="152"/>
      <c r="AO100" s="152"/>
      <c r="AP100" s="158"/>
      <c r="AQ100" s="154">
        <f t="shared" si="16"/>
        <v>0</v>
      </c>
      <c r="AR100" s="151"/>
      <c r="AS100" s="151"/>
      <c r="AT100" s="151"/>
      <c r="AU100" s="151"/>
      <c r="AV100" s="153">
        <f t="shared" si="26"/>
        <v>0</v>
      </c>
      <c r="AW100" s="658"/>
      <c r="AX100" s="658"/>
      <c r="AY100" s="658"/>
      <c r="AZ100" s="658"/>
      <c r="BA100" s="154">
        <f t="shared" si="29"/>
        <v>0</v>
      </c>
      <c r="BB100" s="151"/>
      <c r="BC100" s="151"/>
      <c r="BD100" s="151"/>
      <c r="BE100" s="151"/>
      <c r="BF100" s="154">
        <f t="shared" si="30"/>
        <v>0</v>
      </c>
      <c r="BG100" s="151"/>
      <c r="BH100" s="151"/>
      <c r="BI100" s="151"/>
      <c r="BJ100" s="151"/>
    </row>
    <row r="101" spans="1:62" ht="9" hidden="1" customHeight="1">
      <c r="A101" s="113" t="s">
        <v>416</v>
      </c>
      <c r="B101" s="17"/>
      <c r="C101" s="58"/>
      <c r="D101" s="58"/>
      <c r="E101" s="58"/>
      <c r="F101" s="952"/>
      <c r="G101" s="58"/>
      <c r="H101" s="58"/>
      <c r="I101" s="58"/>
      <c r="J101" s="58"/>
      <c r="K101" s="58"/>
      <c r="L101" s="58"/>
      <c r="M101" s="58"/>
      <c r="N101" s="58"/>
      <c r="O101" s="58"/>
      <c r="P101" s="58"/>
      <c r="Q101" s="58"/>
      <c r="R101" s="58"/>
      <c r="S101" s="58"/>
      <c r="T101" s="58"/>
      <c r="U101" s="58"/>
      <c r="V101" s="58"/>
      <c r="W101" s="58"/>
      <c r="X101" s="58"/>
      <c r="Y101" s="58"/>
      <c r="Z101" s="58"/>
      <c r="AA101" s="58"/>
      <c r="AB101" s="58"/>
      <c r="AC101" s="18"/>
      <c r="AD101" s="18"/>
      <c r="AE101" s="18"/>
      <c r="AF101" s="18"/>
      <c r="AG101" s="155">
        <f t="shared" si="15"/>
        <v>0</v>
      </c>
      <c r="AH101" s="155">
        <f t="shared" si="14"/>
        <v>0</v>
      </c>
      <c r="AI101" s="155"/>
      <c r="AJ101" s="155"/>
      <c r="AK101" s="155"/>
      <c r="AL101" s="155"/>
      <c r="AM101" s="155"/>
      <c r="AN101" s="155"/>
      <c r="AO101" s="155"/>
      <c r="AP101" s="155"/>
      <c r="AQ101" s="154">
        <f t="shared" si="16"/>
        <v>0</v>
      </c>
      <c r="AR101" s="154"/>
      <c r="AS101" s="154"/>
      <c r="AT101" s="154"/>
      <c r="AU101" s="154"/>
      <c r="AV101" s="153">
        <f t="shared" si="26"/>
        <v>0</v>
      </c>
      <c r="AW101" s="153"/>
      <c r="AX101" s="153"/>
      <c r="AY101" s="153"/>
      <c r="AZ101" s="153"/>
      <c r="BA101" s="154">
        <f t="shared" si="29"/>
        <v>0</v>
      </c>
      <c r="BB101" s="154"/>
      <c r="BC101" s="154"/>
      <c r="BD101" s="154"/>
      <c r="BE101" s="154"/>
      <c r="BF101" s="154">
        <f t="shared" si="30"/>
        <v>0</v>
      </c>
      <c r="BG101" s="154"/>
      <c r="BH101" s="154"/>
      <c r="BI101" s="154"/>
      <c r="BJ101" s="154"/>
    </row>
    <row r="102" spans="1:62" ht="9" hidden="1" customHeight="1">
      <c r="A102" s="111" t="s">
        <v>416</v>
      </c>
      <c r="B102" s="14"/>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12"/>
      <c r="AD102" s="12"/>
      <c r="AE102" s="12"/>
      <c r="AF102" s="12"/>
      <c r="AG102" s="155">
        <f t="shared" si="15"/>
        <v>0</v>
      </c>
      <c r="AH102" s="155">
        <f t="shared" si="14"/>
        <v>0</v>
      </c>
      <c r="AI102" s="146"/>
      <c r="AJ102" s="146"/>
      <c r="AK102" s="146"/>
      <c r="AL102" s="146"/>
      <c r="AM102" s="146"/>
      <c r="AN102" s="146"/>
      <c r="AO102" s="146"/>
      <c r="AP102" s="155"/>
      <c r="AQ102" s="154">
        <f t="shared" si="16"/>
        <v>0</v>
      </c>
      <c r="AR102" s="148"/>
      <c r="AS102" s="148"/>
      <c r="AT102" s="148"/>
      <c r="AU102" s="148"/>
      <c r="AV102" s="153">
        <f t="shared" si="26"/>
        <v>0</v>
      </c>
      <c r="AW102" s="145"/>
      <c r="AX102" s="145"/>
      <c r="AY102" s="145"/>
      <c r="AZ102" s="145"/>
      <c r="BA102" s="154">
        <f t="shared" si="29"/>
        <v>0</v>
      </c>
      <c r="BB102" s="148"/>
      <c r="BC102" s="148"/>
      <c r="BD102" s="148"/>
      <c r="BE102" s="148"/>
      <c r="BF102" s="154">
        <f t="shared" si="30"/>
        <v>0</v>
      </c>
      <c r="BG102" s="148"/>
      <c r="BH102" s="148"/>
      <c r="BI102" s="148"/>
      <c r="BJ102" s="148"/>
    </row>
    <row r="103" spans="1:62" s="40" customFormat="1" ht="138" customHeight="1">
      <c r="A103" s="504" t="s">
        <v>327</v>
      </c>
      <c r="B103" s="37">
        <v>6800</v>
      </c>
      <c r="C103" s="75" t="s">
        <v>234</v>
      </c>
      <c r="D103" s="75" t="s">
        <v>234</v>
      </c>
      <c r="E103" s="75" t="s">
        <v>234</v>
      </c>
      <c r="F103" s="75" t="s">
        <v>234</v>
      </c>
      <c r="G103" s="75" t="s">
        <v>234</v>
      </c>
      <c r="H103" s="75" t="s">
        <v>234</v>
      </c>
      <c r="I103" s="75" t="s">
        <v>234</v>
      </c>
      <c r="J103" s="75" t="s">
        <v>234</v>
      </c>
      <c r="K103" s="75" t="s">
        <v>234</v>
      </c>
      <c r="L103" s="75" t="s">
        <v>234</v>
      </c>
      <c r="M103" s="75" t="s">
        <v>234</v>
      </c>
      <c r="N103" s="75" t="s">
        <v>234</v>
      </c>
      <c r="O103" s="75" t="s">
        <v>234</v>
      </c>
      <c r="P103" s="75" t="s">
        <v>234</v>
      </c>
      <c r="Q103" s="76" t="s">
        <v>234</v>
      </c>
      <c r="R103" s="76" t="s">
        <v>234</v>
      </c>
      <c r="S103" s="76" t="s">
        <v>234</v>
      </c>
      <c r="T103" s="76" t="s">
        <v>234</v>
      </c>
      <c r="U103" s="76" t="s">
        <v>234</v>
      </c>
      <c r="V103" s="76" t="s">
        <v>234</v>
      </c>
      <c r="W103" s="76" t="s">
        <v>234</v>
      </c>
      <c r="X103" s="75" t="s">
        <v>234</v>
      </c>
      <c r="Y103" s="75" t="s">
        <v>234</v>
      </c>
      <c r="Z103" s="75" t="s">
        <v>234</v>
      </c>
      <c r="AA103" s="75" t="s">
        <v>234</v>
      </c>
      <c r="AB103" s="75" t="s">
        <v>234</v>
      </c>
      <c r="AC103" s="38" t="s">
        <v>234</v>
      </c>
      <c r="AD103" s="38" t="s">
        <v>234</v>
      </c>
      <c r="AE103" s="38"/>
      <c r="AF103" s="38"/>
      <c r="AG103" s="161">
        <f>AI103+AK103+AM103+AO103</f>
        <v>1554.5</v>
      </c>
      <c r="AH103" s="155">
        <f t="shared" si="14"/>
        <v>1516.1999999999998</v>
      </c>
      <c r="AI103" s="150">
        <f>AI106+AI115+AI117+AI120</f>
        <v>0</v>
      </c>
      <c r="AJ103" s="150"/>
      <c r="AK103" s="150">
        <f>AK106+AK115+AK117+AK120</f>
        <v>0</v>
      </c>
      <c r="AL103" s="150"/>
      <c r="AM103" s="150">
        <f>AM106+AM115+AM117+AM120</f>
        <v>0</v>
      </c>
      <c r="AN103" s="150"/>
      <c r="AO103" s="150">
        <f>AO106+AO119+AO120</f>
        <v>1554.5</v>
      </c>
      <c r="AP103" s="150">
        <f>AP106+AP119+AP120</f>
        <v>1516.1999999999998</v>
      </c>
      <c r="AQ103" s="160">
        <f t="shared" si="16"/>
        <v>1525.6</v>
      </c>
      <c r="AR103" s="149">
        <f>AR106+AR115+AR117+AR120</f>
        <v>0</v>
      </c>
      <c r="AS103" s="149">
        <f>AS106+AS115+AS117+AS120</f>
        <v>0</v>
      </c>
      <c r="AT103" s="149">
        <f>AT106+AT115+AT117+AT120</f>
        <v>0</v>
      </c>
      <c r="AU103" s="149">
        <f>AU106+AU119+AU120</f>
        <v>1525.6</v>
      </c>
      <c r="AV103" s="162">
        <f t="shared" si="26"/>
        <v>1525.6</v>
      </c>
      <c r="AW103" s="657">
        <f>AW106+AW115+AW117+AW120</f>
        <v>0</v>
      </c>
      <c r="AX103" s="657">
        <f>AX106+AX115+AX117+AX120</f>
        <v>0</v>
      </c>
      <c r="AY103" s="657">
        <f>AY106+AY115+AY117+AY120</f>
        <v>0</v>
      </c>
      <c r="AZ103" s="657">
        <f>AZ106+AZ119+AZ120</f>
        <v>1525.6</v>
      </c>
      <c r="BA103" s="160">
        <f t="shared" si="29"/>
        <v>1525.6</v>
      </c>
      <c r="BB103" s="149">
        <f>BB106+BB115+BB117+BB120</f>
        <v>0</v>
      </c>
      <c r="BC103" s="149">
        <f>BC106+BC115+BC117+BC120</f>
        <v>0</v>
      </c>
      <c r="BD103" s="149">
        <f>BD106+BD115+BD117+BD120</f>
        <v>0</v>
      </c>
      <c r="BE103" s="149">
        <f>BE106+BE119+BE120</f>
        <v>1525.6</v>
      </c>
      <c r="BF103" s="160">
        <f t="shared" si="30"/>
        <v>1525.6</v>
      </c>
      <c r="BG103" s="149">
        <f>BG106+BG115+BG117+BG120</f>
        <v>0</v>
      </c>
      <c r="BH103" s="149">
        <f>BH106+BH115+BH117+BH120</f>
        <v>0</v>
      </c>
      <c r="BI103" s="149">
        <f>BI106+BI115+BI117+BI120</f>
        <v>0</v>
      </c>
      <c r="BJ103" s="149">
        <f>BJ106+BJ119+BJ120</f>
        <v>1525.6</v>
      </c>
    </row>
    <row r="104" spans="1:62" ht="0.75" hidden="1" customHeight="1">
      <c r="A104" s="118" t="s">
        <v>415</v>
      </c>
      <c r="B104" s="30"/>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16"/>
      <c r="AD104" s="16"/>
      <c r="AE104" s="16"/>
      <c r="AF104" s="16"/>
      <c r="AG104" s="155">
        <f t="shared" si="15"/>
        <v>0</v>
      </c>
      <c r="AH104" s="155">
        <f t="shared" si="14"/>
        <v>0</v>
      </c>
      <c r="AI104" s="152"/>
      <c r="AJ104" s="152"/>
      <c r="AK104" s="152"/>
      <c r="AL104" s="152"/>
      <c r="AM104" s="152"/>
      <c r="AN104" s="152"/>
      <c r="AO104" s="152"/>
      <c r="AP104" s="158"/>
      <c r="AQ104" s="154">
        <f t="shared" si="16"/>
        <v>0</v>
      </c>
      <c r="AR104" s="151"/>
      <c r="AS104" s="151"/>
      <c r="AT104" s="151"/>
      <c r="AU104" s="151"/>
      <c r="AV104" s="153">
        <f t="shared" si="26"/>
        <v>0</v>
      </c>
      <c r="AW104" s="658"/>
      <c r="AX104" s="658"/>
      <c r="AY104" s="658"/>
      <c r="AZ104" s="658"/>
      <c r="BA104" s="154">
        <f t="shared" si="29"/>
        <v>0</v>
      </c>
      <c r="BB104" s="151"/>
      <c r="BC104" s="151"/>
      <c r="BD104" s="151"/>
      <c r="BE104" s="151"/>
      <c r="BF104" s="154">
        <f t="shared" si="30"/>
        <v>0</v>
      </c>
      <c r="BG104" s="151"/>
      <c r="BH104" s="151"/>
      <c r="BI104" s="151"/>
      <c r="BJ104" s="151"/>
    </row>
    <row r="105" spans="1:62" ht="0.75" hidden="1" customHeight="1">
      <c r="A105" s="119"/>
      <c r="B105" s="31"/>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18"/>
      <c r="AD105" s="18"/>
      <c r="AE105" s="18"/>
      <c r="AF105" s="18"/>
      <c r="AG105" s="155">
        <f t="shared" si="15"/>
        <v>0</v>
      </c>
      <c r="AH105" s="155">
        <f t="shared" si="14"/>
        <v>0</v>
      </c>
      <c r="AI105" s="155"/>
      <c r="AJ105" s="155"/>
      <c r="AK105" s="155"/>
      <c r="AL105" s="155"/>
      <c r="AM105" s="155"/>
      <c r="AN105" s="155"/>
      <c r="AO105" s="155"/>
      <c r="AP105" s="155"/>
      <c r="AQ105" s="154">
        <f t="shared" si="16"/>
        <v>0</v>
      </c>
      <c r="AR105" s="154"/>
      <c r="AS105" s="154"/>
      <c r="AT105" s="154"/>
      <c r="AU105" s="154"/>
      <c r="AV105" s="153">
        <f t="shared" si="26"/>
        <v>0</v>
      </c>
      <c r="AW105" s="153"/>
      <c r="AX105" s="153"/>
      <c r="AY105" s="153"/>
      <c r="AZ105" s="153"/>
      <c r="BA105" s="154">
        <f t="shared" si="29"/>
        <v>0</v>
      </c>
      <c r="BB105" s="154"/>
      <c r="BC105" s="154"/>
      <c r="BD105" s="154"/>
      <c r="BE105" s="154"/>
      <c r="BF105" s="154">
        <f t="shared" si="30"/>
        <v>0</v>
      </c>
      <c r="BG105" s="154"/>
      <c r="BH105" s="154"/>
      <c r="BI105" s="154"/>
      <c r="BJ105" s="154"/>
    </row>
    <row r="106" spans="1:62" ht="14.25" customHeight="1">
      <c r="A106" s="120"/>
      <c r="B106" s="32"/>
      <c r="C106" s="732" t="s">
        <v>452</v>
      </c>
      <c r="D106" s="864" t="s">
        <v>346</v>
      </c>
      <c r="E106" s="864" t="s">
        <v>453</v>
      </c>
      <c r="F106" s="65"/>
      <c r="G106" s="65"/>
      <c r="H106" s="65"/>
      <c r="I106" s="65"/>
      <c r="J106" s="65"/>
      <c r="K106" s="65"/>
      <c r="L106" s="65"/>
      <c r="M106" s="931" t="s">
        <v>314</v>
      </c>
      <c r="N106" s="59" t="s">
        <v>284</v>
      </c>
      <c r="O106" s="66" t="s">
        <v>373</v>
      </c>
      <c r="P106" s="65">
        <v>38</v>
      </c>
      <c r="Q106" s="65"/>
      <c r="R106" s="65"/>
      <c r="S106" s="65"/>
      <c r="T106" s="65"/>
      <c r="U106" s="65"/>
      <c r="V106" s="65"/>
      <c r="W106" s="864" t="s">
        <v>357</v>
      </c>
      <c r="X106" s="864" t="s">
        <v>351</v>
      </c>
      <c r="Y106" s="864" t="s">
        <v>358</v>
      </c>
      <c r="Z106" s="921" t="s">
        <v>366</v>
      </c>
      <c r="AA106" s="919" t="s">
        <v>284</v>
      </c>
      <c r="AB106" s="919" t="s">
        <v>367</v>
      </c>
      <c r="AC106" s="12"/>
      <c r="AD106" s="12" t="s">
        <v>490</v>
      </c>
      <c r="AE106" s="12"/>
      <c r="AF106" s="12"/>
      <c r="AG106" s="155">
        <f t="shared" si="15"/>
        <v>1296.4000000000001</v>
      </c>
      <c r="AH106" s="155">
        <f t="shared" si="14"/>
        <v>1279.5999999999999</v>
      </c>
      <c r="AI106" s="146"/>
      <c r="AJ106" s="146"/>
      <c r="AK106" s="146"/>
      <c r="AL106" s="146"/>
      <c r="AM106" s="146"/>
      <c r="AN106" s="146"/>
      <c r="AO106" s="146">
        <f>AO108+AO109+AO112+AO113+AO110</f>
        <v>1296.4000000000001</v>
      </c>
      <c r="AP106" s="146">
        <f>AP108+AP109+AP112+AP113+AP110</f>
        <v>1279.5999999999999</v>
      </c>
      <c r="AQ106" s="154">
        <f t="shared" si="16"/>
        <v>1241.8</v>
      </c>
      <c r="AR106" s="148"/>
      <c r="AS106" s="148"/>
      <c r="AT106" s="148"/>
      <c r="AU106" s="148">
        <f>AU108+AU109+AU112+AU113+AU110</f>
        <v>1241.8</v>
      </c>
      <c r="AV106" s="148">
        <f t="shared" ref="AV106:BE106" si="31">AV108+AV109+AV112+AV113+AV110</f>
        <v>1241.8</v>
      </c>
      <c r="AW106" s="148">
        <f t="shared" si="31"/>
        <v>0</v>
      </c>
      <c r="AX106" s="148">
        <f t="shared" si="31"/>
        <v>0</v>
      </c>
      <c r="AY106" s="148">
        <f t="shared" si="31"/>
        <v>0</v>
      </c>
      <c r="AZ106" s="148">
        <f t="shared" si="31"/>
        <v>1241.8</v>
      </c>
      <c r="BA106" s="148">
        <f t="shared" si="31"/>
        <v>1241.8</v>
      </c>
      <c r="BB106" s="148">
        <f t="shared" si="31"/>
        <v>0</v>
      </c>
      <c r="BC106" s="148">
        <f t="shared" si="31"/>
        <v>0</v>
      </c>
      <c r="BD106" s="148">
        <f t="shared" si="31"/>
        <v>0</v>
      </c>
      <c r="BE106" s="148">
        <f t="shared" si="31"/>
        <v>1241.8</v>
      </c>
      <c r="BF106" s="148">
        <f>BF108+BF109+BF112+BF113+BF110</f>
        <v>1241.8</v>
      </c>
      <c r="BG106" s="148">
        <f>BG108+BG109+BG112+BG113+BG110</f>
        <v>0</v>
      </c>
      <c r="BH106" s="148">
        <f>BH108+BH109+BH112+BH113+BH110</f>
        <v>0</v>
      </c>
      <c r="BI106" s="148">
        <f>BI108+BI109+BI112+BI113+BI110</f>
        <v>0</v>
      </c>
      <c r="BJ106" s="148">
        <f>BJ108+BJ109+BJ112+BJ113+BJ110</f>
        <v>1241.8</v>
      </c>
    </row>
    <row r="107" spans="1:62" ht="14.25" customHeight="1">
      <c r="A107" s="890" t="s">
        <v>318</v>
      </c>
      <c r="B107" s="891">
        <v>6802</v>
      </c>
      <c r="C107" s="733"/>
      <c r="D107" s="866"/>
      <c r="E107" s="865"/>
      <c r="F107" s="65"/>
      <c r="G107" s="65"/>
      <c r="H107" s="65"/>
      <c r="I107" s="65"/>
      <c r="J107" s="65"/>
      <c r="K107" s="65"/>
      <c r="L107" s="65"/>
      <c r="M107" s="932"/>
      <c r="N107" s="59"/>
      <c r="O107" s="66"/>
      <c r="P107" s="65"/>
      <c r="Q107" s="58"/>
      <c r="R107" s="58"/>
      <c r="S107" s="58"/>
      <c r="T107" s="58"/>
      <c r="U107" s="58"/>
      <c r="V107" s="58"/>
      <c r="W107" s="865"/>
      <c r="X107" s="866"/>
      <c r="Y107" s="865"/>
      <c r="Z107" s="922"/>
      <c r="AA107" s="1032"/>
      <c r="AB107" s="1032"/>
      <c r="AC107" s="12"/>
      <c r="AD107" s="12" t="s">
        <v>490</v>
      </c>
      <c r="AE107" s="12" t="s">
        <v>412</v>
      </c>
      <c r="AF107" s="12">
        <v>120</v>
      </c>
      <c r="AG107" s="155"/>
      <c r="AH107" s="155">
        <f t="shared" ref="AH107:AH160" si="32">AJ107+AL107+AN107+AP107</f>
        <v>0</v>
      </c>
      <c r="AI107" s="146"/>
      <c r="AJ107" s="146"/>
      <c r="AK107" s="146"/>
      <c r="AL107" s="146"/>
      <c r="AM107" s="146"/>
      <c r="AN107" s="146"/>
      <c r="AO107" s="146"/>
      <c r="AP107" s="155"/>
      <c r="AQ107" s="154"/>
      <c r="AR107" s="148"/>
      <c r="AS107" s="148"/>
      <c r="AT107" s="148"/>
      <c r="AU107" s="148"/>
      <c r="AV107" s="153"/>
      <c r="AW107" s="145"/>
      <c r="AX107" s="145"/>
      <c r="AY107" s="145"/>
      <c r="AZ107" s="145"/>
      <c r="BA107" s="154"/>
      <c r="BB107" s="148"/>
      <c r="BC107" s="148"/>
      <c r="BD107" s="148"/>
      <c r="BE107" s="148"/>
      <c r="BF107" s="154"/>
      <c r="BG107" s="148"/>
      <c r="BH107" s="148"/>
      <c r="BI107" s="148"/>
      <c r="BJ107" s="148"/>
    </row>
    <row r="108" spans="1:62" ht="50.25" customHeight="1">
      <c r="A108" s="889"/>
      <c r="B108" s="893"/>
      <c r="C108" s="733"/>
      <c r="D108" s="78"/>
      <c r="E108" s="865"/>
      <c r="F108" s="65"/>
      <c r="G108" s="65"/>
      <c r="H108" s="65"/>
      <c r="I108" s="65"/>
      <c r="J108" s="65"/>
      <c r="K108" s="65"/>
      <c r="L108" s="65"/>
      <c r="M108" s="932"/>
      <c r="N108" s="59"/>
      <c r="O108" s="66"/>
      <c r="P108" s="65"/>
      <c r="Q108" s="58"/>
      <c r="R108" s="58"/>
      <c r="S108" s="58"/>
      <c r="T108" s="58"/>
      <c r="U108" s="58"/>
      <c r="V108" s="58"/>
      <c r="W108" s="865"/>
      <c r="X108" s="78"/>
      <c r="Y108" s="865"/>
      <c r="Z108" s="922"/>
      <c r="AA108" s="1032"/>
      <c r="AB108" s="1032"/>
      <c r="AC108" s="12"/>
      <c r="AD108" s="12" t="s">
        <v>490</v>
      </c>
      <c r="AE108" s="12" t="s">
        <v>268</v>
      </c>
      <c r="AF108" s="12">
        <v>121</v>
      </c>
      <c r="AG108" s="155">
        <f t="shared" si="15"/>
        <v>856.7</v>
      </c>
      <c r="AH108" s="155">
        <f t="shared" si="32"/>
        <v>853.2</v>
      </c>
      <c r="AI108" s="146"/>
      <c r="AJ108" s="146"/>
      <c r="AK108" s="146"/>
      <c r="AL108" s="146"/>
      <c r="AM108" s="146"/>
      <c r="AN108" s="146"/>
      <c r="AO108" s="146">
        <v>856.7</v>
      </c>
      <c r="AP108" s="155">
        <v>853.2</v>
      </c>
      <c r="AQ108" s="154">
        <f>AR108+AS108+AT108+AU108</f>
        <v>824.3</v>
      </c>
      <c r="AR108" s="148"/>
      <c r="AS108" s="148"/>
      <c r="AT108" s="148"/>
      <c r="AU108" s="148">
        <v>824.3</v>
      </c>
      <c r="AV108" s="153">
        <f t="shared" si="26"/>
        <v>824.3</v>
      </c>
      <c r="AW108" s="145"/>
      <c r="AX108" s="145"/>
      <c r="AY108" s="145"/>
      <c r="AZ108" s="145">
        <v>824.3</v>
      </c>
      <c r="BA108" s="154">
        <f>BB108+BC108+BD108+BE108</f>
        <v>824.3</v>
      </c>
      <c r="BB108" s="148"/>
      <c r="BC108" s="148"/>
      <c r="BD108" s="148"/>
      <c r="BE108" s="148">
        <v>824.3</v>
      </c>
      <c r="BF108" s="154">
        <f>BG108+BH108+BI108+BJ108</f>
        <v>824.3</v>
      </c>
      <c r="BG108" s="148"/>
      <c r="BH108" s="148"/>
      <c r="BI108" s="148"/>
      <c r="BJ108" s="148">
        <v>824.3</v>
      </c>
    </row>
    <row r="109" spans="1:62" ht="13.5" customHeight="1">
      <c r="A109" s="890" t="s">
        <v>317</v>
      </c>
      <c r="B109" s="891">
        <v>6801</v>
      </c>
      <c r="C109" s="137"/>
      <c r="D109" s="864"/>
      <c r="E109" s="865"/>
      <c r="F109" s="65"/>
      <c r="G109" s="65"/>
      <c r="H109" s="65"/>
      <c r="I109" s="65"/>
      <c r="J109" s="65"/>
      <c r="K109" s="65"/>
      <c r="L109" s="65"/>
      <c r="M109" s="932"/>
      <c r="N109" s="59"/>
      <c r="O109" s="66"/>
      <c r="P109" s="65"/>
      <c r="Q109" s="58"/>
      <c r="R109" s="58"/>
      <c r="S109" s="58"/>
      <c r="T109" s="58"/>
      <c r="U109" s="58"/>
      <c r="V109" s="58"/>
      <c r="W109" s="137"/>
      <c r="X109" s="78"/>
      <c r="Y109" s="138"/>
      <c r="Z109" s="922"/>
      <c r="AA109" s="1032"/>
      <c r="AB109" s="1032"/>
      <c r="AC109" s="12"/>
      <c r="AD109" s="12" t="s">
        <v>490</v>
      </c>
      <c r="AE109" s="12" t="s">
        <v>268</v>
      </c>
      <c r="AF109" s="12">
        <v>129</v>
      </c>
      <c r="AG109" s="155">
        <f t="shared" si="15"/>
        <v>258.7</v>
      </c>
      <c r="AH109" s="155">
        <f t="shared" si="32"/>
        <v>251.1</v>
      </c>
      <c r="AI109" s="146"/>
      <c r="AJ109" s="146"/>
      <c r="AK109" s="146"/>
      <c r="AL109" s="146"/>
      <c r="AM109" s="146"/>
      <c r="AN109" s="146"/>
      <c r="AO109" s="146">
        <v>258.7</v>
      </c>
      <c r="AP109" s="155">
        <v>251.1</v>
      </c>
      <c r="AQ109" s="154">
        <f t="shared" si="16"/>
        <v>249</v>
      </c>
      <c r="AR109" s="148"/>
      <c r="AS109" s="148"/>
      <c r="AT109" s="148"/>
      <c r="AU109" s="148">
        <v>249</v>
      </c>
      <c r="AV109" s="153">
        <f t="shared" si="26"/>
        <v>249</v>
      </c>
      <c r="AW109" s="145"/>
      <c r="AX109" s="145"/>
      <c r="AY109" s="145"/>
      <c r="AZ109" s="145">
        <v>249</v>
      </c>
      <c r="BA109" s="154">
        <f>BB109+BC109+BD109+BE109</f>
        <v>249</v>
      </c>
      <c r="BB109" s="148"/>
      <c r="BC109" s="148"/>
      <c r="BD109" s="148"/>
      <c r="BE109" s="148">
        <v>249</v>
      </c>
      <c r="BF109" s="154">
        <f>BG109+BH109+BI109+BJ109</f>
        <v>249</v>
      </c>
      <c r="BG109" s="148"/>
      <c r="BH109" s="148"/>
      <c r="BI109" s="148"/>
      <c r="BJ109" s="148">
        <v>249</v>
      </c>
    </row>
    <row r="110" spans="1:62" ht="13.5" customHeight="1">
      <c r="A110" s="888"/>
      <c r="B110" s="892"/>
      <c r="C110" s="138"/>
      <c r="D110" s="865"/>
      <c r="E110" s="865"/>
      <c r="F110" s="65"/>
      <c r="G110" s="65"/>
      <c r="H110" s="65"/>
      <c r="I110" s="65"/>
      <c r="J110" s="65"/>
      <c r="K110" s="65"/>
      <c r="L110" s="65"/>
      <c r="M110" s="932"/>
      <c r="N110" s="59"/>
      <c r="O110" s="66"/>
      <c r="P110" s="65"/>
      <c r="Q110" s="58"/>
      <c r="R110" s="58"/>
      <c r="S110" s="58"/>
      <c r="T110" s="58"/>
      <c r="U110" s="58"/>
      <c r="V110" s="58"/>
      <c r="W110" s="138"/>
      <c r="X110" s="78"/>
      <c r="Y110" s="138"/>
      <c r="Z110" s="922"/>
      <c r="AA110" s="1032"/>
      <c r="AB110" s="1032"/>
      <c r="AC110" s="12"/>
      <c r="AD110" s="12" t="s">
        <v>490</v>
      </c>
      <c r="AE110" s="12" t="s">
        <v>268</v>
      </c>
      <c r="AF110" s="12">
        <v>122</v>
      </c>
      <c r="AG110" s="155">
        <f t="shared" si="15"/>
        <v>108</v>
      </c>
      <c r="AH110" s="155">
        <f t="shared" si="32"/>
        <v>108</v>
      </c>
      <c r="AI110" s="146"/>
      <c r="AJ110" s="146"/>
      <c r="AK110" s="146"/>
      <c r="AL110" s="146"/>
      <c r="AM110" s="146"/>
      <c r="AN110" s="146"/>
      <c r="AO110" s="146">
        <v>108</v>
      </c>
      <c r="AP110" s="155">
        <v>108</v>
      </c>
      <c r="AQ110" s="154">
        <f t="shared" si="16"/>
        <v>108</v>
      </c>
      <c r="AR110" s="148"/>
      <c r="AS110" s="148"/>
      <c r="AT110" s="148"/>
      <c r="AU110" s="148">
        <v>108</v>
      </c>
      <c r="AV110" s="153">
        <f t="shared" si="26"/>
        <v>108</v>
      </c>
      <c r="AW110" s="145"/>
      <c r="AX110" s="145"/>
      <c r="AY110" s="145"/>
      <c r="AZ110" s="145">
        <v>108</v>
      </c>
      <c r="BA110" s="154">
        <f>BB110+BC110+BD110+BE110</f>
        <v>108</v>
      </c>
      <c r="BB110" s="148"/>
      <c r="BC110" s="148"/>
      <c r="BD110" s="148"/>
      <c r="BE110" s="148">
        <v>108</v>
      </c>
      <c r="BF110" s="154">
        <f>BG110+BH110+BI110+BJ110</f>
        <v>108</v>
      </c>
      <c r="BG110" s="148"/>
      <c r="BH110" s="148"/>
      <c r="BI110" s="148"/>
      <c r="BJ110" s="148">
        <v>108</v>
      </c>
    </row>
    <row r="111" spans="1:62" ht="11.25" customHeight="1">
      <c r="A111" s="888"/>
      <c r="B111" s="892"/>
      <c r="C111" s="138"/>
      <c r="D111" s="865"/>
      <c r="E111" s="865"/>
      <c r="F111" s="65"/>
      <c r="G111" s="65"/>
      <c r="H111" s="65"/>
      <c r="I111" s="65"/>
      <c r="J111" s="65"/>
      <c r="K111" s="65"/>
      <c r="L111" s="65"/>
      <c r="M111" s="932"/>
      <c r="N111" s="59"/>
      <c r="O111" s="66"/>
      <c r="P111" s="65"/>
      <c r="Q111" s="58"/>
      <c r="R111" s="58"/>
      <c r="S111" s="58"/>
      <c r="T111" s="58"/>
      <c r="U111" s="58"/>
      <c r="V111" s="58"/>
      <c r="W111" s="138"/>
      <c r="X111" s="78"/>
      <c r="Y111" s="138"/>
      <c r="Z111" s="922"/>
      <c r="AA111" s="1032"/>
      <c r="AB111" s="1032"/>
      <c r="AC111" s="12"/>
      <c r="AD111" s="12" t="s">
        <v>490</v>
      </c>
      <c r="AE111" s="12" t="s">
        <v>412</v>
      </c>
      <c r="AF111" s="12">
        <v>120</v>
      </c>
      <c r="AG111" s="155"/>
      <c r="AH111" s="155">
        <f t="shared" si="32"/>
        <v>0</v>
      </c>
      <c r="AI111" s="146"/>
      <c r="AJ111" s="146"/>
      <c r="AK111" s="146"/>
      <c r="AL111" s="146"/>
      <c r="AM111" s="146"/>
      <c r="AN111" s="146"/>
      <c r="AO111" s="146">
        <v>0</v>
      </c>
      <c r="AP111" s="155"/>
      <c r="AQ111" s="154">
        <f t="shared" si="16"/>
        <v>0</v>
      </c>
      <c r="AR111" s="148"/>
      <c r="AS111" s="148"/>
      <c r="AT111" s="148"/>
      <c r="AU111" s="148"/>
      <c r="AV111" s="153"/>
      <c r="AW111" s="145"/>
      <c r="AX111" s="145"/>
      <c r="AY111" s="145"/>
      <c r="AZ111" s="145"/>
      <c r="BA111" s="154"/>
      <c r="BB111" s="148"/>
      <c r="BC111" s="148"/>
      <c r="BD111" s="148"/>
      <c r="BE111" s="148"/>
      <c r="BF111" s="154"/>
      <c r="BG111" s="148"/>
      <c r="BH111" s="148"/>
      <c r="BI111" s="148"/>
      <c r="BJ111" s="148"/>
    </row>
    <row r="112" spans="1:62" ht="16.5" customHeight="1">
      <c r="A112" s="888"/>
      <c r="B112" s="892"/>
      <c r="C112" s="138"/>
      <c r="D112" s="865"/>
      <c r="E112" s="865"/>
      <c r="F112" s="65"/>
      <c r="G112" s="65"/>
      <c r="H112" s="65"/>
      <c r="I112" s="65"/>
      <c r="J112" s="65"/>
      <c r="K112" s="65"/>
      <c r="L112" s="65"/>
      <c r="M112" s="932"/>
      <c r="N112" s="59"/>
      <c r="O112" s="66"/>
      <c r="P112" s="65"/>
      <c r="Q112" s="58"/>
      <c r="R112" s="58"/>
      <c r="S112" s="58"/>
      <c r="T112" s="58"/>
      <c r="U112" s="58"/>
      <c r="V112" s="58"/>
      <c r="W112" s="138"/>
      <c r="X112" s="78"/>
      <c r="Y112" s="138"/>
      <c r="Z112" s="922"/>
      <c r="AA112" s="1032"/>
      <c r="AB112" s="1032"/>
      <c r="AC112" s="12"/>
      <c r="AD112" s="12" t="s">
        <v>490</v>
      </c>
      <c r="AE112" s="12" t="s">
        <v>268</v>
      </c>
      <c r="AF112" s="12">
        <v>240</v>
      </c>
      <c r="AG112" s="155">
        <f t="shared" si="15"/>
        <v>59.6</v>
      </c>
      <c r="AH112" s="155">
        <f t="shared" si="32"/>
        <v>55.5</v>
      </c>
      <c r="AI112" s="146"/>
      <c r="AJ112" s="146"/>
      <c r="AK112" s="146"/>
      <c r="AL112" s="146"/>
      <c r="AM112" s="146"/>
      <c r="AN112" s="146"/>
      <c r="AO112" s="146">
        <v>59.6</v>
      </c>
      <c r="AP112" s="155">
        <v>55.5</v>
      </c>
      <c r="AQ112" s="154">
        <f t="shared" si="16"/>
        <v>44</v>
      </c>
      <c r="AR112" s="148"/>
      <c r="AS112" s="148"/>
      <c r="AT112" s="148"/>
      <c r="AU112" s="148">
        <v>44</v>
      </c>
      <c r="AV112" s="153">
        <f t="shared" si="26"/>
        <v>44</v>
      </c>
      <c r="AW112" s="145"/>
      <c r="AX112" s="145"/>
      <c r="AY112" s="145"/>
      <c r="AZ112" s="145">
        <v>44</v>
      </c>
      <c r="BA112" s="154">
        <f t="shared" ref="BA112:BA118" si="33">BB112+BC112+BD112+BE112</f>
        <v>44</v>
      </c>
      <c r="BB112" s="148"/>
      <c r="BC112" s="148"/>
      <c r="BD112" s="148"/>
      <c r="BE112" s="148">
        <v>44</v>
      </c>
      <c r="BF112" s="154">
        <f t="shared" ref="BF112:BF118" si="34">BG112+BH112+BI112+BJ112</f>
        <v>44</v>
      </c>
      <c r="BG112" s="148"/>
      <c r="BH112" s="148"/>
      <c r="BI112" s="148"/>
      <c r="BJ112" s="148">
        <v>44</v>
      </c>
    </row>
    <row r="113" spans="1:62">
      <c r="A113" s="888"/>
      <c r="B113" s="892"/>
      <c r="C113" s="138"/>
      <c r="D113" s="865"/>
      <c r="E113" s="865"/>
      <c r="F113" s="65"/>
      <c r="G113" s="65"/>
      <c r="H113" s="65"/>
      <c r="I113" s="65"/>
      <c r="J113" s="65"/>
      <c r="K113" s="65"/>
      <c r="L113" s="65"/>
      <c r="M113" s="932"/>
      <c r="N113" s="59"/>
      <c r="O113" s="66"/>
      <c r="P113" s="65"/>
      <c r="Q113" s="58"/>
      <c r="R113" s="58"/>
      <c r="S113" s="58"/>
      <c r="T113" s="58"/>
      <c r="U113" s="58"/>
      <c r="V113" s="58"/>
      <c r="W113" s="138"/>
      <c r="X113" s="78"/>
      <c r="Y113" s="139"/>
      <c r="Z113" s="922"/>
      <c r="AA113" s="920"/>
      <c r="AB113" s="920"/>
      <c r="AC113" s="12"/>
      <c r="AD113" s="12" t="s">
        <v>490</v>
      </c>
      <c r="AE113" s="12" t="s">
        <v>268</v>
      </c>
      <c r="AF113" s="12" t="s">
        <v>269</v>
      </c>
      <c r="AG113" s="155">
        <f t="shared" si="15"/>
        <v>13.4</v>
      </c>
      <c r="AH113" s="155">
        <f t="shared" si="32"/>
        <v>11.8</v>
      </c>
      <c r="AI113" s="146"/>
      <c r="AJ113" s="146"/>
      <c r="AK113" s="146"/>
      <c r="AL113" s="146"/>
      <c r="AM113" s="146"/>
      <c r="AN113" s="146"/>
      <c r="AO113" s="146">
        <v>13.4</v>
      </c>
      <c r="AP113" s="155">
        <v>11.8</v>
      </c>
      <c r="AQ113" s="154">
        <f t="shared" si="16"/>
        <v>16.5</v>
      </c>
      <c r="AR113" s="148"/>
      <c r="AS113" s="148"/>
      <c r="AT113" s="148"/>
      <c r="AU113" s="148">
        <v>16.5</v>
      </c>
      <c r="AV113" s="153">
        <f t="shared" si="26"/>
        <v>16.5</v>
      </c>
      <c r="AW113" s="145"/>
      <c r="AX113" s="145"/>
      <c r="AY113" s="145"/>
      <c r="AZ113" s="145">
        <v>16.5</v>
      </c>
      <c r="BA113" s="154">
        <f t="shared" si="33"/>
        <v>16.5</v>
      </c>
      <c r="BB113" s="148"/>
      <c r="BC113" s="148"/>
      <c r="BD113" s="148"/>
      <c r="BE113" s="148">
        <v>16.5</v>
      </c>
      <c r="BF113" s="154">
        <f t="shared" si="34"/>
        <v>16.5</v>
      </c>
      <c r="BG113" s="148"/>
      <c r="BH113" s="148"/>
      <c r="BI113" s="148"/>
      <c r="BJ113" s="148">
        <v>16.5</v>
      </c>
    </row>
    <row r="114" spans="1:62">
      <c r="A114" s="889"/>
      <c r="B114" s="893"/>
      <c r="C114" s="139"/>
      <c r="D114" s="866"/>
      <c r="E114" s="866"/>
      <c r="F114" s="65"/>
      <c r="G114" s="65"/>
      <c r="H114" s="65"/>
      <c r="I114" s="65"/>
      <c r="J114" s="65"/>
      <c r="K114" s="65"/>
      <c r="L114" s="65"/>
      <c r="M114" s="932"/>
      <c r="N114" s="59"/>
      <c r="O114" s="66"/>
      <c r="P114" s="65"/>
      <c r="Q114" s="58"/>
      <c r="R114" s="58"/>
      <c r="S114" s="58"/>
      <c r="T114" s="58"/>
      <c r="U114" s="58"/>
      <c r="V114" s="58"/>
      <c r="W114" s="139"/>
      <c r="X114" s="78"/>
      <c r="Y114" s="78"/>
      <c r="Z114" s="922"/>
      <c r="AA114" s="72"/>
      <c r="AB114" s="72"/>
      <c r="AC114" s="12"/>
      <c r="AD114" s="12"/>
      <c r="AE114" s="12"/>
      <c r="AF114" s="12"/>
      <c r="AG114" s="155">
        <f t="shared" si="15"/>
        <v>1296.4000000000001</v>
      </c>
      <c r="AH114" s="155">
        <f t="shared" si="32"/>
        <v>1279.5999999999999</v>
      </c>
      <c r="AI114" s="146"/>
      <c r="AJ114" s="146"/>
      <c r="AK114" s="146"/>
      <c r="AL114" s="146"/>
      <c r="AM114" s="146"/>
      <c r="AN114" s="146"/>
      <c r="AO114" s="146">
        <f>SUM(AO108:AO113)</f>
        <v>1296.4000000000001</v>
      </c>
      <c r="AP114" s="146">
        <f>SUM(AP108:AP113)</f>
        <v>1279.5999999999999</v>
      </c>
      <c r="AQ114" s="154">
        <f t="shared" si="16"/>
        <v>1241.8</v>
      </c>
      <c r="AR114" s="148"/>
      <c r="AS114" s="148"/>
      <c r="AT114" s="148"/>
      <c r="AU114" s="148">
        <f>SUM(AU108:AU113)</f>
        <v>1241.8</v>
      </c>
      <c r="AV114" s="153">
        <f t="shared" si="26"/>
        <v>1241.8</v>
      </c>
      <c r="AW114" s="145"/>
      <c r="AX114" s="145"/>
      <c r="AY114" s="145"/>
      <c r="AZ114" s="145">
        <f>SUM(AZ108:AZ113)</f>
        <v>1241.8</v>
      </c>
      <c r="BA114" s="154">
        <f t="shared" si="33"/>
        <v>1241.8</v>
      </c>
      <c r="BB114" s="148"/>
      <c r="BC114" s="148"/>
      <c r="BD114" s="148"/>
      <c r="BE114" s="148">
        <f>SUM(BE108:BE113)</f>
        <v>1241.8</v>
      </c>
      <c r="BF114" s="154">
        <f t="shared" si="34"/>
        <v>1241.8</v>
      </c>
      <c r="BG114" s="148"/>
      <c r="BH114" s="148"/>
      <c r="BI114" s="148"/>
      <c r="BJ114" s="148">
        <f>SUM(BJ108:BJ113)</f>
        <v>1241.8</v>
      </c>
    </row>
    <row r="115" spans="1:62" ht="39" customHeight="1">
      <c r="A115" s="890" t="s">
        <v>503</v>
      </c>
      <c r="B115" s="891">
        <v>6808</v>
      </c>
      <c r="C115" s="660"/>
      <c r="D115" s="65"/>
      <c r="E115" s="65"/>
      <c r="F115" s="65"/>
      <c r="G115" s="65"/>
      <c r="H115" s="65"/>
      <c r="I115" s="65"/>
      <c r="J115" s="65"/>
      <c r="K115" s="65"/>
      <c r="L115" s="65"/>
      <c r="M115" s="932"/>
      <c r="N115" s="65"/>
      <c r="O115" s="65"/>
      <c r="P115" s="65">
        <v>38</v>
      </c>
      <c r="Q115" s="58"/>
      <c r="R115" s="58"/>
      <c r="S115" s="58"/>
      <c r="T115" s="58"/>
      <c r="U115" s="58"/>
      <c r="V115" s="58"/>
      <c r="W115" s="138"/>
      <c r="X115" s="65"/>
      <c r="Y115" s="65"/>
      <c r="Z115" s="922"/>
      <c r="AA115" s="65"/>
      <c r="AB115" s="65"/>
      <c r="AC115" s="12"/>
      <c r="AD115" s="12" t="s">
        <v>491</v>
      </c>
      <c r="AE115" s="12" t="s">
        <v>271</v>
      </c>
      <c r="AF115" s="12">
        <v>121</v>
      </c>
      <c r="AG115" s="155">
        <f t="shared" si="15"/>
        <v>195</v>
      </c>
      <c r="AH115" s="155">
        <f t="shared" si="32"/>
        <v>178.6</v>
      </c>
      <c r="AI115" s="146"/>
      <c r="AJ115" s="146"/>
      <c r="AK115" s="146"/>
      <c r="AL115" s="146"/>
      <c r="AM115" s="146"/>
      <c r="AN115" s="146"/>
      <c r="AO115" s="146">
        <v>195</v>
      </c>
      <c r="AP115" s="155">
        <v>178.6</v>
      </c>
      <c r="AQ115" s="154">
        <f t="shared" si="16"/>
        <v>214.5</v>
      </c>
      <c r="AR115" s="148"/>
      <c r="AS115" s="148"/>
      <c r="AT115" s="148"/>
      <c r="AU115" s="148">
        <v>214.5</v>
      </c>
      <c r="AV115" s="153">
        <f t="shared" si="26"/>
        <v>214.5</v>
      </c>
      <c r="AW115" s="145"/>
      <c r="AX115" s="145"/>
      <c r="AY115" s="145"/>
      <c r="AZ115" s="145">
        <v>214.5</v>
      </c>
      <c r="BA115" s="154">
        <f t="shared" si="33"/>
        <v>214.5</v>
      </c>
      <c r="BB115" s="148"/>
      <c r="BC115" s="148"/>
      <c r="BD115" s="148"/>
      <c r="BE115" s="148">
        <v>214.5</v>
      </c>
      <c r="BF115" s="154">
        <f t="shared" si="34"/>
        <v>214.5</v>
      </c>
      <c r="BG115" s="148"/>
      <c r="BH115" s="148"/>
      <c r="BI115" s="148"/>
      <c r="BJ115" s="148">
        <v>214.5</v>
      </c>
    </row>
    <row r="116" spans="1:62" ht="20.25" customHeight="1">
      <c r="A116" s="888"/>
      <c r="B116" s="892"/>
      <c r="C116" s="660"/>
      <c r="D116" s="65"/>
      <c r="E116" s="65"/>
      <c r="F116" s="65"/>
      <c r="G116" s="65"/>
      <c r="H116" s="65"/>
      <c r="I116" s="65"/>
      <c r="J116" s="65"/>
      <c r="K116" s="65"/>
      <c r="L116" s="65"/>
      <c r="M116" s="932"/>
      <c r="N116" s="65"/>
      <c r="O116" s="65"/>
      <c r="P116" s="65"/>
      <c r="Q116" s="58"/>
      <c r="R116" s="58"/>
      <c r="S116" s="58"/>
      <c r="T116" s="58"/>
      <c r="U116" s="58"/>
      <c r="V116" s="58"/>
      <c r="W116" s="138"/>
      <c r="X116" s="65"/>
      <c r="Y116" s="65"/>
      <c r="Z116" s="922"/>
      <c r="AA116" s="65"/>
      <c r="AB116" s="65"/>
      <c r="AC116" s="12"/>
      <c r="AD116" s="12" t="s">
        <v>491</v>
      </c>
      <c r="AE116" s="12" t="s">
        <v>271</v>
      </c>
      <c r="AF116" s="12">
        <v>129</v>
      </c>
      <c r="AG116" s="155">
        <f t="shared" si="15"/>
        <v>58.9</v>
      </c>
      <c r="AH116" s="155">
        <f t="shared" si="32"/>
        <v>53.8</v>
      </c>
      <c r="AI116" s="146"/>
      <c r="AJ116" s="146"/>
      <c r="AK116" s="146"/>
      <c r="AL116" s="146"/>
      <c r="AM116" s="146"/>
      <c r="AN116" s="146"/>
      <c r="AO116" s="146">
        <v>58.9</v>
      </c>
      <c r="AP116" s="155">
        <v>53.8</v>
      </c>
      <c r="AQ116" s="154">
        <f t="shared" si="16"/>
        <v>64.8</v>
      </c>
      <c r="AR116" s="148"/>
      <c r="AS116" s="148"/>
      <c r="AT116" s="148"/>
      <c r="AU116" s="148">
        <v>64.8</v>
      </c>
      <c r="AV116" s="153">
        <f t="shared" si="26"/>
        <v>64.8</v>
      </c>
      <c r="AW116" s="145"/>
      <c r="AX116" s="145"/>
      <c r="AY116" s="145"/>
      <c r="AZ116" s="145">
        <v>64.8</v>
      </c>
      <c r="BA116" s="154">
        <f t="shared" si="33"/>
        <v>64.8</v>
      </c>
      <c r="BB116" s="148"/>
      <c r="BC116" s="148"/>
      <c r="BD116" s="148"/>
      <c r="BE116" s="148">
        <v>64.8</v>
      </c>
      <c r="BF116" s="154">
        <f t="shared" si="34"/>
        <v>64.8</v>
      </c>
      <c r="BG116" s="148"/>
      <c r="BH116" s="148"/>
      <c r="BI116" s="148"/>
      <c r="BJ116" s="148">
        <v>64.8</v>
      </c>
    </row>
    <row r="117" spans="1:62" ht="18" customHeight="1">
      <c r="A117" s="888"/>
      <c r="B117" s="892"/>
      <c r="C117" s="660"/>
      <c r="D117" s="65"/>
      <c r="E117" s="65"/>
      <c r="F117" s="65"/>
      <c r="G117" s="65"/>
      <c r="H117" s="65"/>
      <c r="I117" s="65"/>
      <c r="J117" s="65"/>
      <c r="K117" s="65"/>
      <c r="L117" s="65"/>
      <c r="M117" s="932"/>
      <c r="N117" s="65"/>
      <c r="O117" s="65"/>
      <c r="P117" s="65">
        <v>38</v>
      </c>
      <c r="Q117" s="58"/>
      <c r="R117" s="58"/>
      <c r="S117" s="58"/>
      <c r="T117" s="58"/>
      <c r="U117" s="58"/>
      <c r="V117" s="58"/>
      <c r="W117" s="138"/>
      <c r="X117" s="65"/>
      <c r="Y117" s="65"/>
      <c r="Z117" s="922"/>
      <c r="AA117" s="65"/>
      <c r="AB117" s="65"/>
      <c r="AC117" s="12"/>
      <c r="AD117" s="12" t="s">
        <v>491</v>
      </c>
      <c r="AE117" s="12" t="s">
        <v>270</v>
      </c>
      <c r="AF117" s="12" t="s">
        <v>246</v>
      </c>
      <c r="AG117" s="155">
        <f t="shared" si="15"/>
        <v>0</v>
      </c>
      <c r="AH117" s="155">
        <f t="shared" si="32"/>
        <v>0</v>
      </c>
      <c r="AI117" s="146"/>
      <c r="AJ117" s="146"/>
      <c r="AK117" s="146"/>
      <c r="AL117" s="146"/>
      <c r="AM117" s="146"/>
      <c r="AN117" s="146"/>
      <c r="AO117" s="146">
        <v>0</v>
      </c>
      <c r="AP117" s="155"/>
      <c r="AQ117" s="154">
        <f t="shared" si="16"/>
        <v>0</v>
      </c>
      <c r="AR117" s="148"/>
      <c r="AS117" s="148"/>
      <c r="AT117" s="148"/>
      <c r="AU117" s="148">
        <v>0</v>
      </c>
      <c r="AV117" s="153">
        <f t="shared" si="26"/>
        <v>0</v>
      </c>
      <c r="AW117" s="145"/>
      <c r="AX117" s="145"/>
      <c r="AY117" s="145"/>
      <c r="AZ117" s="145">
        <v>0</v>
      </c>
      <c r="BA117" s="154">
        <f t="shared" si="33"/>
        <v>0</v>
      </c>
      <c r="BB117" s="148"/>
      <c r="BC117" s="148"/>
      <c r="BD117" s="148"/>
      <c r="BE117" s="148">
        <v>0</v>
      </c>
      <c r="BF117" s="154">
        <f t="shared" si="34"/>
        <v>0</v>
      </c>
      <c r="BG117" s="148"/>
      <c r="BH117" s="148"/>
      <c r="BI117" s="148"/>
      <c r="BJ117" s="148">
        <v>0</v>
      </c>
    </row>
    <row r="118" spans="1:62" ht="20.25" customHeight="1">
      <c r="A118" s="888"/>
      <c r="B118" s="892"/>
      <c r="C118" s="660"/>
      <c r="D118" s="65"/>
      <c r="E118" s="65"/>
      <c r="F118" s="65"/>
      <c r="G118" s="65"/>
      <c r="H118" s="65"/>
      <c r="I118" s="65"/>
      <c r="J118" s="65"/>
      <c r="K118" s="65"/>
      <c r="L118" s="65"/>
      <c r="M118" s="932"/>
      <c r="N118" s="65"/>
      <c r="O118" s="65"/>
      <c r="P118" s="65"/>
      <c r="Q118" s="58"/>
      <c r="R118" s="58"/>
      <c r="S118" s="58"/>
      <c r="T118" s="58"/>
      <c r="U118" s="58"/>
      <c r="V118" s="58"/>
      <c r="W118" s="138"/>
      <c r="X118" s="65"/>
      <c r="Y118" s="65"/>
      <c r="Z118" s="922"/>
      <c r="AA118" s="65"/>
      <c r="AB118" s="65"/>
      <c r="AC118" s="12"/>
      <c r="AD118" s="12" t="s">
        <v>491</v>
      </c>
      <c r="AE118" s="12" t="s">
        <v>270</v>
      </c>
      <c r="AF118" s="12">
        <v>850</v>
      </c>
      <c r="AG118" s="155">
        <f t="shared" si="15"/>
        <v>4.2</v>
      </c>
      <c r="AH118" s="155">
        <f t="shared" si="32"/>
        <v>4.2</v>
      </c>
      <c r="AI118" s="146"/>
      <c r="AJ118" s="146"/>
      <c r="AK118" s="146"/>
      <c r="AL118" s="146"/>
      <c r="AM118" s="146"/>
      <c r="AN118" s="146"/>
      <c r="AO118" s="146">
        <v>4.2</v>
      </c>
      <c r="AP118" s="155">
        <v>4.2</v>
      </c>
      <c r="AQ118" s="154">
        <f t="shared" si="16"/>
        <v>4.5</v>
      </c>
      <c r="AR118" s="148"/>
      <c r="AS118" s="148"/>
      <c r="AT118" s="148"/>
      <c r="AU118" s="148">
        <v>4.5</v>
      </c>
      <c r="AV118" s="153">
        <f t="shared" si="26"/>
        <v>4.5</v>
      </c>
      <c r="AW118" s="145"/>
      <c r="AX118" s="145"/>
      <c r="AY118" s="145"/>
      <c r="AZ118" s="145">
        <v>4.5</v>
      </c>
      <c r="BA118" s="154">
        <f t="shared" si="33"/>
        <v>4.5</v>
      </c>
      <c r="BB118" s="148"/>
      <c r="BC118" s="148"/>
      <c r="BD118" s="148"/>
      <c r="BE118" s="148">
        <v>4.5</v>
      </c>
      <c r="BF118" s="154">
        <f t="shared" si="34"/>
        <v>4.5</v>
      </c>
      <c r="BG118" s="148"/>
      <c r="BH118" s="148"/>
      <c r="BI118" s="148"/>
      <c r="BJ118" s="148">
        <v>4.5</v>
      </c>
    </row>
    <row r="119" spans="1:62" ht="21" customHeight="1">
      <c r="A119" s="889"/>
      <c r="B119" s="893"/>
      <c r="C119" s="661"/>
      <c r="D119" s="65"/>
      <c r="E119" s="65"/>
      <c r="F119" s="65"/>
      <c r="G119" s="65"/>
      <c r="H119" s="65"/>
      <c r="I119" s="65"/>
      <c r="J119" s="65"/>
      <c r="K119" s="65"/>
      <c r="L119" s="65"/>
      <c r="M119" s="933"/>
      <c r="N119" s="65"/>
      <c r="O119" s="65"/>
      <c r="P119" s="65"/>
      <c r="Q119" s="58"/>
      <c r="R119" s="58"/>
      <c r="S119" s="58"/>
      <c r="T119" s="58"/>
      <c r="U119" s="58"/>
      <c r="V119" s="58"/>
      <c r="W119" s="615"/>
      <c r="X119" s="65"/>
      <c r="Y119" s="65"/>
      <c r="Z119" s="923"/>
      <c r="AA119" s="65"/>
      <c r="AB119" s="65"/>
      <c r="AC119" s="12"/>
      <c r="AD119" s="12"/>
      <c r="AE119" s="12"/>
      <c r="AF119" s="12"/>
      <c r="AG119" s="148">
        <f t="shared" ref="AG119:AU119" si="35">AG115+AG116+AG117+AG118</f>
        <v>258.10000000000002</v>
      </c>
      <c r="AH119" s="155">
        <f t="shared" si="32"/>
        <v>236.59999999999997</v>
      </c>
      <c r="AI119" s="148">
        <f t="shared" si="35"/>
        <v>0</v>
      </c>
      <c r="AJ119" s="148"/>
      <c r="AK119" s="148">
        <f t="shared" si="35"/>
        <v>0</v>
      </c>
      <c r="AL119" s="148"/>
      <c r="AM119" s="148">
        <f t="shared" si="35"/>
        <v>0</v>
      </c>
      <c r="AN119" s="148"/>
      <c r="AO119" s="148">
        <f>AO115+AO116+AO117+AO118</f>
        <v>258.10000000000002</v>
      </c>
      <c r="AP119" s="148">
        <f>AP115+AP116+AP117+AP118</f>
        <v>236.59999999999997</v>
      </c>
      <c r="AQ119" s="148">
        <f t="shared" si="35"/>
        <v>283.8</v>
      </c>
      <c r="AR119" s="148">
        <f t="shared" si="35"/>
        <v>0</v>
      </c>
      <c r="AS119" s="148">
        <f t="shared" si="35"/>
        <v>0</v>
      </c>
      <c r="AT119" s="148">
        <f t="shared" si="35"/>
        <v>0</v>
      </c>
      <c r="AU119" s="148">
        <f t="shared" si="35"/>
        <v>283.8</v>
      </c>
      <c r="AV119" s="145">
        <f t="shared" ref="AV119:BE119" si="36">AV115+AV116+AV117+AV118</f>
        <v>283.8</v>
      </c>
      <c r="AW119" s="145">
        <f t="shared" si="36"/>
        <v>0</v>
      </c>
      <c r="AX119" s="145">
        <f t="shared" si="36"/>
        <v>0</v>
      </c>
      <c r="AY119" s="145">
        <f t="shared" si="36"/>
        <v>0</v>
      </c>
      <c r="AZ119" s="145">
        <f t="shared" si="36"/>
        <v>283.8</v>
      </c>
      <c r="BA119" s="148">
        <f t="shared" si="36"/>
        <v>283.8</v>
      </c>
      <c r="BB119" s="148">
        <f t="shared" si="36"/>
        <v>0</v>
      </c>
      <c r="BC119" s="148">
        <f t="shared" si="36"/>
        <v>0</v>
      </c>
      <c r="BD119" s="148">
        <f t="shared" si="36"/>
        <v>0</v>
      </c>
      <c r="BE119" s="148">
        <f t="shared" si="36"/>
        <v>283.8</v>
      </c>
      <c r="BF119" s="148">
        <f>BF115+BF116+BF117+BF118</f>
        <v>283.8</v>
      </c>
      <c r="BG119" s="148">
        <f>BG115+BG116+BG117+BG118</f>
        <v>0</v>
      </c>
      <c r="BH119" s="148">
        <f>BH115+BH116+BH117+BH118</f>
        <v>0</v>
      </c>
      <c r="BI119" s="148">
        <f>BI115+BI116+BI117+BI118</f>
        <v>0</v>
      </c>
      <c r="BJ119" s="148">
        <f>BJ115+BJ116+BJ117+BJ118</f>
        <v>283.8</v>
      </c>
    </row>
    <row r="120" spans="1:62" ht="112.5" customHeight="1">
      <c r="A120" s="169" t="s">
        <v>443</v>
      </c>
      <c r="B120" s="14">
        <v>6813</v>
      </c>
      <c r="C120" s="57" t="s">
        <v>452</v>
      </c>
      <c r="D120" s="57" t="s">
        <v>243</v>
      </c>
      <c r="E120" s="57" t="s">
        <v>453</v>
      </c>
      <c r="F120" s="65"/>
      <c r="G120" s="65"/>
      <c r="H120" s="65"/>
      <c r="I120" s="65"/>
      <c r="J120" s="65"/>
      <c r="K120" s="65"/>
      <c r="L120" s="65"/>
      <c r="M120" s="73" t="s">
        <v>314</v>
      </c>
      <c r="N120" s="59" t="s">
        <v>284</v>
      </c>
      <c r="O120" s="66" t="s">
        <v>373</v>
      </c>
      <c r="P120" s="65">
        <v>38</v>
      </c>
      <c r="Q120" s="58"/>
      <c r="R120" s="58"/>
      <c r="S120" s="58"/>
      <c r="T120" s="58"/>
      <c r="U120" s="58"/>
      <c r="V120" s="58"/>
      <c r="W120" s="57" t="s">
        <v>357</v>
      </c>
      <c r="X120" s="57" t="s">
        <v>244</v>
      </c>
      <c r="Y120" s="57" t="s">
        <v>358</v>
      </c>
      <c r="Z120" s="72" t="s">
        <v>366</v>
      </c>
      <c r="AA120" s="72" t="s">
        <v>284</v>
      </c>
      <c r="AB120" s="72" t="s">
        <v>367</v>
      </c>
      <c r="AC120" s="12"/>
      <c r="AD120" s="12" t="s">
        <v>410</v>
      </c>
      <c r="AE120" s="12" t="s">
        <v>310</v>
      </c>
      <c r="AF120" s="12" t="s">
        <v>246</v>
      </c>
      <c r="AG120" s="155">
        <f t="shared" si="15"/>
        <v>0</v>
      </c>
      <c r="AH120" s="155">
        <f t="shared" si="32"/>
        <v>0</v>
      </c>
      <c r="AI120" s="146"/>
      <c r="AJ120" s="146"/>
      <c r="AK120" s="146"/>
      <c r="AL120" s="146"/>
      <c r="AM120" s="146"/>
      <c r="AN120" s="146"/>
      <c r="AO120" s="146"/>
      <c r="AP120" s="155"/>
      <c r="AQ120" s="154">
        <f t="shared" si="16"/>
        <v>0</v>
      </c>
      <c r="AR120" s="148"/>
      <c r="AS120" s="148"/>
      <c r="AT120" s="148"/>
      <c r="AU120" s="148"/>
      <c r="AV120" s="153">
        <f t="shared" ref="AV120:AV153" si="37">AW120+AX120+AY120+AZ120</f>
        <v>0</v>
      </c>
      <c r="AW120" s="145"/>
      <c r="AX120" s="145"/>
      <c r="AY120" s="145"/>
      <c r="AZ120" s="145"/>
      <c r="BA120" s="154">
        <f t="shared" ref="BA120:BA153" si="38">BB120+BC120+BD120+BE120</f>
        <v>0</v>
      </c>
      <c r="BB120" s="148"/>
      <c r="BC120" s="148"/>
      <c r="BD120" s="148"/>
      <c r="BE120" s="148"/>
      <c r="BF120" s="154">
        <f t="shared" ref="BF120:BF153" si="39">BG120+BH120+BI120+BJ120</f>
        <v>0</v>
      </c>
      <c r="BG120" s="148"/>
      <c r="BH120" s="148"/>
      <c r="BI120" s="148"/>
      <c r="BJ120" s="148"/>
    </row>
    <row r="121" spans="1:62" ht="78.75" hidden="1" customHeight="1">
      <c r="A121" s="169" t="s">
        <v>473</v>
      </c>
      <c r="B121" s="10">
        <v>6900</v>
      </c>
      <c r="C121" s="94" t="s">
        <v>234</v>
      </c>
      <c r="D121" s="92" t="s">
        <v>234</v>
      </c>
      <c r="E121" s="92" t="s">
        <v>234</v>
      </c>
      <c r="F121" s="92" t="s">
        <v>234</v>
      </c>
      <c r="G121" s="92" t="s">
        <v>234</v>
      </c>
      <c r="H121" s="92" t="s">
        <v>234</v>
      </c>
      <c r="I121" s="92" t="s">
        <v>234</v>
      </c>
      <c r="J121" s="92" t="s">
        <v>234</v>
      </c>
      <c r="K121" s="92" t="s">
        <v>234</v>
      </c>
      <c r="L121" s="92" t="s">
        <v>234</v>
      </c>
      <c r="M121" s="92" t="s">
        <v>234</v>
      </c>
      <c r="N121" s="92" t="s">
        <v>234</v>
      </c>
      <c r="O121" s="92" t="s">
        <v>234</v>
      </c>
      <c r="P121" s="92" t="s">
        <v>234</v>
      </c>
      <c r="Q121" s="93" t="s">
        <v>234</v>
      </c>
      <c r="R121" s="93" t="s">
        <v>234</v>
      </c>
      <c r="S121" s="93" t="s">
        <v>234</v>
      </c>
      <c r="T121" s="93" t="s">
        <v>234</v>
      </c>
      <c r="U121" s="93" t="s">
        <v>234</v>
      </c>
      <c r="V121" s="93" t="s">
        <v>234</v>
      </c>
      <c r="W121" s="93" t="s">
        <v>234</v>
      </c>
      <c r="X121" s="92" t="s">
        <v>234</v>
      </c>
      <c r="Y121" s="92" t="s">
        <v>234</v>
      </c>
      <c r="Z121" s="92" t="s">
        <v>234</v>
      </c>
      <c r="AA121" s="92" t="s">
        <v>234</v>
      </c>
      <c r="AB121" s="92" t="s">
        <v>234</v>
      </c>
      <c r="AC121" s="8" t="s">
        <v>234</v>
      </c>
      <c r="AD121" s="8" t="s">
        <v>234</v>
      </c>
      <c r="AE121" s="8"/>
      <c r="AF121" s="8"/>
      <c r="AG121" s="155">
        <f t="shared" si="15"/>
        <v>0</v>
      </c>
      <c r="AH121" s="155">
        <f t="shared" si="32"/>
        <v>0</v>
      </c>
      <c r="AI121" s="146"/>
      <c r="AJ121" s="146"/>
      <c r="AK121" s="146"/>
      <c r="AL121" s="146"/>
      <c r="AM121" s="146"/>
      <c r="AN121" s="146"/>
      <c r="AO121" s="146"/>
      <c r="AP121" s="155"/>
      <c r="AQ121" s="154">
        <f t="shared" si="16"/>
        <v>0</v>
      </c>
      <c r="AR121" s="148"/>
      <c r="AS121" s="148"/>
      <c r="AT121" s="148"/>
      <c r="AU121" s="148"/>
      <c r="AV121" s="153">
        <f t="shared" si="37"/>
        <v>0</v>
      </c>
      <c r="AW121" s="145"/>
      <c r="AX121" s="145"/>
      <c r="AY121" s="145"/>
      <c r="AZ121" s="145"/>
      <c r="BA121" s="154">
        <f t="shared" si="38"/>
        <v>0</v>
      </c>
      <c r="BB121" s="148"/>
      <c r="BC121" s="148"/>
      <c r="BD121" s="148"/>
      <c r="BE121" s="148"/>
      <c r="BF121" s="154">
        <f t="shared" si="39"/>
        <v>0</v>
      </c>
      <c r="BG121" s="148"/>
      <c r="BH121" s="148"/>
      <c r="BI121" s="148"/>
      <c r="BJ121" s="148"/>
    </row>
    <row r="122" spans="1:62" ht="49.5" hidden="1" customHeight="1">
      <c r="A122" s="169" t="s">
        <v>474</v>
      </c>
      <c r="B122" s="14">
        <v>6901</v>
      </c>
      <c r="C122" s="94" t="s">
        <v>234</v>
      </c>
      <c r="D122" s="92" t="s">
        <v>234</v>
      </c>
      <c r="E122" s="92" t="s">
        <v>234</v>
      </c>
      <c r="F122" s="92" t="s">
        <v>234</v>
      </c>
      <c r="G122" s="92" t="s">
        <v>234</v>
      </c>
      <c r="H122" s="92" t="s">
        <v>234</v>
      </c>
      <c r="I122" s="92" t="s">
        <v>234</v>
      </c>
      <c r="J122" s="92" t="s">
        <v>234</v>
      </c>
      <c r="K122" s="92" t="s">
        <v>234</v>
      </c>
      <c r="L122" s="92" t="s">
        <v>234</v>
      </c>
      <c r="M122" s="92" t="s">
        <v>234</v>
      </c>
      <c r="N122" s="92" t="s">
        <v>234</v>
      </c>
      <c r="O122" s="92" t="s">
        <v>234</v>
      </c>
      <c r="P122" s="92" t="s">
        <v>234</v>
      </c>
      <c r="Q122" s="93" t="s">
        <v>234</v>
      </c>
      <c r="R122" s="93" t="s">
        <v>234</v>
      </c>
      <c r="S122" s="93" t="s">
        <v>234</v>
      </c>
      <c r="T122" s="93" t="s">
        <v>234</v>
      </c>
      <c r="U122" s="93" t="s">
        <v>234</v>
      </c>
      <c r="V122" s="93" t="s">
        <v>234</v>
      </c>
      <c r="W122" s="93" t="s">
        <v>234</v>
      </c>
      <c r="X122" s="92" t="s">
        <v>234</v>
      </c>
      <c r="Y122" s="92" t="s">
        <v>234</v>
      </c>
      <c r="Z122" s="92" t="s">
        <v>234</v>
      </c>
      <c r="AA122" s="92" t="s">
        <v>234</v>
      </c>
      <c r="AB122" s="92" t="s">
        <v>234</v>
      </c>
      <c r="AC122" s="8" t="s">
        <v>234</v>
      </c>
      <c r="AD122" s="8" t="s">
        <v>234</v>
      </c>
      <c r="AE122" s="8"/>
      <c r="AF122" s="8"/>
      <c r="AG122" s="155">
        <f t="shared" ref="AG122:AG161" si="40">AI122+AK122+AM122+AO122</f>
        <v>0</v>
      </c>
      <c r="AH122" s="155">
        <f t="shared" si="32"/>
        <v>0</v>
      </c>
      <c r="AI122" s="146"/>
      <c r="AJ122" s="146"/>
      <c r="AK122" s="146"/>
      <c r="AL122" s="146"/>
      <c r="AM122" s="146"/>
      <c r="AN122" s="146"/>
      <c r="AO122" s="146"/>
      <c r="AP122" s="155"/>
      <c r="AQ122" s="154">
        <f t="shared" ref="AQ122:AQ161" si="41">AR122+AS122+AT122+AU122</f>
        <v>0</v>
      </c>
      <c r="AR122" s="148"/>
      <c r="AS122" s="148"/>
      <c r="AT122" s="148"/>
      <c r="AU122" s="148"/>
      <c r="AV122" s="153">
        <f t="shared" si="37"/>
        <v>0</v>
      </c>
      <c r="AW122" s="145"/>
      <c r="AX122" s="145"/>
      <c r="AY122" s="145"/>
      <c r="AZ122" s="145"/>
      <c r="BA122" s="154">
        <f t="shared" si="38"/>
        <v>0</v>
      </c>
      <c r="BB122" s="148"/>
      <c r="BC122" s="148"/>
      <c r="BD122" s="148"/>
      <c r="BE122" s="148"/>
      <c r="BF122" s="154">
        <f t="shared" si="39"/>
        <v>0</v>
      </c>
      <c r="BG122" s="148"/>
      <c r="BH122" s="148"/>
      <c r="BI122" s="148"/>
      <c r="BJ122" s="148"/>
    </row>
    <row r="123" spans="1:62" ht="3" hidden="1" customHeight="1">
      <c r="A123" s="497" t="s">
        <v>415</v>
      </c>
      <c r="B123" s="15"/>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16"/>
      <c r="AD123" s="16"/>
      <c r="AE123" s="16"/>
      <c r="AF123" s="16"/>
      <c r="AG123" s="155">
        <f t="shared" si="40"/>
        <v>0</v>
      </c>
      <c r="AH123" s="155">
        <f t="shared" si="32"/>
        <v>0</v>
      </c>
      <c r="AI123" s="152"/>
      <c r="AJ123" s="152"/>
      <c r="AK123" s="152"/>
      <c r="AL123" s="152"/>
      <c r="AM123" s="152"/>
      <c r="AN123" s="152"/>
      <c r="AO123" s="152"/>
      <c r="AP123" s="158"/>
      <c r="AQ123" s="154">
        <f t="shared" si="41"/>
        <v>0</v>
      </c>
      <c r="AR123" s="151"/>
      <c r="AS123" s="151"/>
      <c r="AT123" s="151"/>
      <c r="AU123" s="151"/>
      <c r="AV123" s="153">
        <f t="shared" si="37"/>
        <v>0</v>
      </c>
      <c r="AW123" s="658"/>
      <c r="AX123" s="658"/>
      <c r="AY123" s="658"/>
      <c r="AZ123" s="658"/>
      <c r="BA123" s="154">
        <f t="shared" si="38"/>
        <v>0</v>
      </c>
      <c r="BB123" s="151"/>
      <c r="BC123" s="151"/>
      <c r="BD123" s="151"/>
      <c r="BE123" s="151"/>
      <c r="BF123" s="154">
        <f t="shared" si="39"/>
        <v>0</v>
      </c>
      <c r="BG123" s="151"/>
      <c r="BH123" s="151"/>
      <c r="BI123" s="151"/>
      <c r="BJ123" s="151"/>
    </row>
    <row r="124" spans="1:62" hidden="1">
      <c r="A124" s="498" t="s">
        <v>416</v>
      </c>
      <c r="B124" s="17"/>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18"/>
      <c r="AD124" s="18"/>
      <c r="AE124" s="18"/>
      <c r="AF124" s="18"/>
      <c r="AG124" s="155">
        <f t="shared" si="40"/>
        <v>0</v>
      </c>
      <c r="AH124" s="155">
        <f t="shared" si="32"/>
        <v>0</v>
      </c>
      <c r="AI124" s="155"/>
      <c r="AJ124" s="155"/>
      <c r="AK124" s="155"/>
      <c r="AL124" s="155"/>
      <c r="AM124" s="155"/>
      <c r="AN124" s="155"/>
      <c r="AO124" s="155"/>
      <c r="AP124" s="155"/>
      <c r="AQ124" s="154">
        <f t="shared" si="41"/>
        <v>0</v>
      </c>
      <c r="AR124" s="154"/>
      <c r="AS124" s="154"/>
      <c r="AT124" s="154"/>
      <c r="AU124" s="154"/>
      <c r="AV124" s="153">
        <f t="shared" si="37"/>
        <v>0</v>
      </c>
      <c r="AW124" s="153"/>
      <c r="AX124" s="153"/>
      <c r="AY124" s="153"/>
      <c r="AZ124" s="153"/>
      <c r="BA124" s="154">
        <f t="shared" si="38"/>
        <v>0</v>
      </c>
      <c r="BB124" s="154"/>
      <c r="BC124" s="154"/>
      <c r="BD124" s="154"/>
      <c r="BE124" s="154"/>
      <c r="BF124" s="154">
        <f t="shared" si="39"/>
        <v>0</v>
      </c>
      <c r="BG124" s="154"/>
      <c r="BH124" s="154"/>
      <c r="BI124" s="154"/>
      <c r="BJ124" s="154"/>
    </row>
    <row r="125" spans="1:62" hidden="1">
      <c r="A125" s="499" t="s">
        <v>444</v>
      </c>
      <c r="B125" s="14">
        <v>6908</v>
      </c>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12"/>
      <c r="AD125" s="12" t="s">
        <v>285</v>
      </c>
      <c r="AE125" s="12"/>
      <c r="AF125" s="12"/>
      <c r="AG125" s="155">
        <f t="shared" si="40"/>
        <v>0</v>
      </c>
      <c r="AH125" s="155">
        <f t="shared" si="32"/>
        <v>0</v>
      </c>
      <c r="AI125" s="146"/>
      <c r="AJ125" s="146"/>
      <c r="AK125" s="146"/>
      <c r="AL125" s="146"/>
      <c r="AM125" s="146"/>
      <c r="AN125" s="146"/>
      <c r="AO125" s="146"/>
      <c r="AP125" s="155"/>
      <c r="AQ125" s="154">
        <f t="shared" si="41"/>
        <v>0</v>
      </c>
      <c r="AR125" s="148"/>
      <c r="AS125" s="148"/>
      <c r="AT125" s="148"/>
      <c r="AU125" s="148"/>
      <c r="AV125" s="153">
        <f t="shared" si="37"/>
        <v>0</v>
      </c>
      <c r="AW125" s="145"/>
      <c r="AX125" s="145"/>
      <c r="AY125" s="145"/>
      <c r="AZ125" s="145"/>
      <c r="BA125" s="154">
        <f t="shared" si="38"/>
        <v>0</v>
      </c>
      <c r="BB125" s="148"/>
      <c r="BC125" s="148"/>
      <c r="BD125" s="148"/>
      <c r="BE125" s="148"/>
      <c r="BF125" s="154">
        <f t="shared" si="39"/>
        <v>0</v>
      </c>
      <c r="BG125" s="148"/>
      <c r="BH125" s="148"/>
      <c r="BI125" s="148"/>
      <c r="BJ125" s="148"/>
    </row>
    <row r="126" spans="1:62" ht="78.75" hidden="1" customHeight="1">
      <c r="A126" s="169" t="s">
        <v>197</v>
      </c>
      <c r="B126" s="14">
        <v>7000</v>
      </c>
      <c r="C126" s="94" t="s">
        <v>234</v>
      </c>
      <c r="D126" s="92" t="s">
        <v>234</v>
      </c>
      <c r="E126" s="92" t="s">
        <v>234</v>
      </c>
      <c r="F126" s="92" t="s">
        <v>234</v>
      </c>
      <c r="G126" s="92" t="s">
        <v>234</v>
      </c>
      <c r="H126" s="92" t="s">
        <v>234</v>
      </c>
      <c r="I126" s="92" t="s">
        <v>234</v>
      </c>
      <c r="J126" s="92" t="s">
        <v>234</v>
      </c>
      <c r="K126" s="92" t="s">
        <v>234</v>
      </c>
      <c r="L126" s="92" t="s">
        <v>234</v>
      </c>
      <c r="M126" s="92" t="s">
        <v>234</v>
      </c>
      <c r="N126" s="92" t="s">
        <v>234</v>
      </c>
      <c r="O126" s="92" t="s">
        <v>234</v>
      </c>
      <c r="P126" s="92" t="s">
        <v>234</v>
      </c>
      <c r="Q126" s="93" t="s">
        <v>234</v>
      </c>
      <c r="R126" s="93" t="s">
        <v>234</v>
      </c>
      <c r="S126" s="93" t="s">
        <v>234</v>
      </c>
      <c r="T126" s="93" t="s">
        <v>234</v>
      </c>
      <c r="U126" s="93" t="s">
        <v>234</v>
      </c>
      <c r="V126" s="93" t="s">
        <v>234</v>
      </c>
      <c r="W126" s="93" t="s">
        <v>234</v>
      </c>
      <c r="X126" s="92" t="s">
        <v>234</v>
      </c>
      <c r="Y126" s="92" t="s">
        <v>234</v>
      </c>
      <c r="Z126" s="92" t="s">
        <v>234</v>
      </c>
      <c r="AA126" s="92" t="s">
        <v>234</v>
      </c>
      <c r="AB126" s="92" t="s">
        <v>234</v>
      </c>
      <c r="AC126" s="8" t="s">
        <v>234</v>
      </c>
      <c r="AD126" s="8" t="s">
        <v>234</v>
      </c>
      <c r="AE126" s="8"/>
      <c r="AF126" s="8"/>
      <c r="AG126" s="155">
        <f t="shared" si="40"/>
        <v>0</v>
      </c>
      <c r="AH126" s="155">
        <f t="shared" si="32"/>
        <v>0</v>
      </c>
      <c r="AI126" s="146"/>
      <c r="AJ126" s="146"/>
      <c r="AK126" s="146"/>
      <c r="AL126" s="146"/>
      <c r="AM126" s="146"/>
      <c r="AN126" s="146"/>
      <c r="AO126" s="146"/>
      <c r="AP126" s="155"/>
      <c r="AQ126" s="154">
        <f t="shared" si="41"/>
        <v>0</v>
      </c>
      <c r="AR126" s="148"/>
      <c r="AS126" s="148"/>
      <c r="AT126" s="148"/>
      <c r="AU126" s="148"/>
      <c r="AV126" s="153">
        <f t="shared" si="37"/>
        <v>0</v>
      </c>
      <c r="AW126" s="145"/>
      <c r="AX126" s="145"/>
      <c r="AY126" s="145"/>
      <c r="AZ126" s="145"/>
      <c r="BA126" s="154">
        <f t="shared" si="38"/>
        <v>0</v>
      </c>
      <c r="BB126" s="148"/>
      <c r="BC126" s="148"/>
      <c r="BD126" s="148"/>
      <c r="BE126" s="148"/>
      <c r="BF126" s="154">
        <f t="shared" si="39"/>
        <v>0</v>
      </c>
      <c r="BG126" s="148"/>
      <c r="BH126" s="148"/>
      <c r="BI126" s="148"/>
      <c r="BJ126" s="148"/>
    </row>
    <row r="127" spans="1:62" ht="13.5" hidden="1" customHeight="1">
      <c r="A127" s="112" t="s">
        <v>415</v>
      </c>
      <c r="B127" s="15"/>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16"/>
      <c r="AD127" s="16"/>
      <c r="AE127" s="16"/>
      <c r="AF127" s="16"/>
      <c r="AG127" s="155">
        <f t="shared" si="40"/>
        <v>0</v>
      </c>
      <c r="AH127" s="155">
        <f t="shared" si="32"/>
        <v>0</v>
      </c>
      <c r="AI127" s="152"/>
      <c r="AJ127" s="152"/>
      <c r="AK127" s="152"/>
      <c r="AL127" s="152"/>
      <c r="AM127" s="152"/>
      <c r="AN127" s="152"/>
      <c r="AO127" s="152"/>
      <c r="AP127" s="158"/>
      <c r="AQ127" s="154">
        <f t="shared" si="41"/>
        <v>0</v>
      </c>
      <c r="AR127" s="151"/>
      <c r="AS127" s="151"/>
      <c r="AT127" s="151"/>
      <c r="AU127" s="151"/>
      <c r="AV127" s="153">
        <f t="shared" si="37"/>
        <v>0</v>
      </c>
      <c r="AW127" s="658"/>
      <c r="AX127" s="658"/>
      <c r="AY127" s="658"/>
      <c r="AZ127" s="658"/>
      <c r="BA127" s="154">
        <f t="shared" si="38"/>
        <v>0</v>
      </c>
      <c r="BB127" s="151"/>
      <c r="BC127" s="151"/>
      <c r="BD127" s="151"/>
      <c r="BE127" s="151"/>
      <c r="BF127" s="154">
        <f t="shared" si="39"/>
        <v>0</v>
      </c>
      <c r="BG127" s="151"/>
      <c r="BH127" s="151"/>
      <c r="BI127" s="151"/>
      <c r="BJ127" s="151"/>
    </row>
    <row r="128" spans="1:62" ht="10.5" hidden="1" customHeight="1">
      <c r="A128" s="113" t="s">
        <v>416</v>
      </c>
      <c r="B128" s="17"/>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18"/>
      <c r="AD128" s="18"/>
      <c r="AE128" s="18"/>
      <c r="AF128" s="18"/>
      <c r="AG128" s="155">
        <f t="shared" si="40"/>
        <v>0</v>
      </c>
      <c r="AH128" s="155">
        <f t="shared" si="32"/>
        <v>0</v>
      </c>
      <c r="AI128" s="155"/>
      <c r="AJ128" s="155"/>
      <c r="AK128" s="155"/>
      <c r="AL128" s="155"/>
      <c r="AM128" s="155"/>
      <c r="AN128" s="155"/>
      <c r="AO128" s="155"/>
      <c r="AP128" s="155"/>
      <c r="AQ128" s="154">
        <f t="shared" si="41"/>
        <v>0</v>
      </c>
      <c r="AR128" s="154"/>
      <c r="AS128" s="154"/>
      <c r="AT128" s="154"/>
      <c r="AU128" s="154"/>
      <c r="AV128" s="153">
        <f t="shared" si="37"/>
        <v>0</v>
      </c>
      <c r="AW128" s="153"/>
      <c r="AX128" s="153"/>
      <c r="AY128" s="153"/>
      <c r="AZ128" s="153"/>
      <c r="BA128" s="154">
        <f t="shared" si="38"/>
        <v>0</v>
      </c>
      <c r="BB128" s="154"/>
      <c r="BC128" s="154"/>
      <c r="BD128" s="154"/>
      <c r="BE128" s="154"/>
      <c r="BF128" s="154">
        <f t="shared" si="39"/>
        <v>0</v>
      </c>
      <c r="BG128" s="154"/>
      <c r="BH128" s="154"/>
      <c r="BI128" s="154"/>
      <c r="BJ128" s="154"/>
    </row>
    <row r="129" spans="1:62" ht="13.5" hidden="1" customHeight="1">
      <c r="A129" s="111" t="s">
        <v>416</v>
      </c>
      <c r="B129" s="14"/>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12"/>
      <c r="AD129" s="12"/>
      <c r="AE129" s="12"/>
      <c r="AF129" s="12"/>
      <c r="AG129" s="155">
        <f t="shared" si="40"/>
        <v>0</v>
      </c>
      <c r="AH129" s="155">
        <f t="shared" si="32"/>
        <v>0</v>
      </c>
      <c r="AI129" s="146"/>
      <c r="AJ129" s="146"/>
      <c r="AK129" s="146"/>
      <c r="AL129" s="146"/>
      <c r="AM129" s="146"/>
      <c r="AN129" s="146"/>
      <c r="AO129" s="146"/>
      <c r="AP129" s="155"/>
      <c r="AQ129" s="154">
        <f t="shared" si="41"/>
        <v>0</v>
      </c>
      <c r="AR129" s="148"/>
      <c r="AS129" s="148"/>
      <c r="AT129" s="148"/>
      <c r="AU129" s="148"/>
      <c r="AV129" s="153">
        <f t="shared" si="37"/>
        <v>0</v>
      </c>
      <c r="AW129" s="145"/>
      <c r="AX129" s="145"/>
      <c r="AY129" s="145"/>
      <c r="AZ129" s="145"/>
      <c r="BA129" s="154">
        <f t="shared" si="38"/>
        <v>0</v>
      </c>
      <c r="BB129" s="148"/>
      <c r="BC129" s="148"/>
      <c r="BD129" s="148"/>
      <c r="BE129" s="148"/>
      <c r="BF129" s="154">
        <f t="shared" si="39"/>
        <v>0</v>
      </c>
      <c r="BG129" s="148"/>
      <c r="BH129" s="148"/>
      <c r="BI129" s="148"/>
      <c r="BJ129" s="148"/>
    </row>
    <row r="130" spans="1:62" ht="15" hidden="1" customHeight="1">
      <c r="A130" s="123" t="s">
        <v>359</v>
      </c>
      <c r="B130" s="14">
        <v>7100</v>
      </c>
      <c r="C130" s="65"/>
      <c r="D130" s="65"/>
      <c r="E130" s="65"/>
      <c r="F130" s="65"/>
      <c r="G130" s="65"/>
      <c r="H130" s="65"/>
      <c r="I130" s="65"/>
      <c r="J130" s="65"/>
      <c r="K130" s="65"/>
      <c r="L130" s="65"/>
      <c r="M130" s="65"/>
      <c r="N130" s="65"/>
      <c r="O130" s="65"/>
      <c r="P130" s="65"/>
      <c r="Q130" s="58"/>
      <c r="R130" s="58"/>
      <c r="S130" s="58"/>
      <c r="T130" s="58"/>
      <c r="U130" s="58"/>
      <c r="V130" s="58"/>
      <c r="W130" s="58"/>
      <c r="X130" s="65"/>
      <c r="Y130" s="65"/>
      <c r="Z130" s="65"/>
      <c r="AA130" s="65"/>
      <c r="AB130" s="65"/>
      <c r="AC130" s="12"/>
      <c r="AD130" s="12"/>
      <c r="AE130" s="12"/>
      <c r="AF130" s="12"/>
      <c r="AG130" s="155">
        <f t="shared" si="40"/>
        <v>0</v>
      </c>
      <c r="AH130" s="155">
        <f t="shared" si="32"/>
        <v>0</v>
      </c>
      <c r="AI130" s="146"/>
      <c r="AJ130" s="146"/>
      <c r="AK130" s="146"/>
      <c r="AL130" s="146"/>
      <c r="AM130" s="146"/>
      <c r="AN130" s="146"/>
      <c r="AO130" s="146"/>
      <c r="AP130" s="155"/>
      <c r="AQ130" s="154">
        <f t="shared" si="41"/>
        <v>0</v>
      </c>
      <c r="AR130" s="148"/>
      <c r="AS130" s="148"/>
      <c r="AT130" s="148"/>
      <c r="AU130" s="148"/>
      <c r="AV130" s="153">
        <f t="shared" si="37"/>
        <v>0</v>
      </c>
      <c r="AW130" s="145"/>
      <c r="AX130" s="145"/>
      <c r="AY130" s="145"/>
      <c r="AZ130" s="145"/>
      <c r="BA130" s="154">
        <f t="shared" si="38"/>
        <v>0</v>
      </c>
      <c r="BB130" s="148"/>
      <c r="BC130" s="148"/>
      <c r="BD130" s="148"/>
      <c r="BE130" s="148"/>
      <c r="BF130" s="154">
        <f t="shared" si="39"/>
        <v>0</v>
      </c>
      <c r="BG130" s="148"/>
      <c r="BH130" s="148"/>
      <c r="BI130" s="148"/>
      <c r="BJ130" s="148"/>
    </row>
    <row r="131" spans="1:62" ht="15.75" hidden="1" customHeight="1">
      <c r="A131" s="123" t="s">
        <v>360</v>
      </c>
      <c r="B131" s="14">
        <v>7101</v>
      </c>
      <c r="C131" s="65"/>
      <c r="D131" s="65"/>
      <c r="E131" s="65"/>
      <c r="F131" s="65"/>
      <c r="G131" s="65"/>
      <c r="H131" s="65"/>
      <c r="I131" s="65"/>
      <c r="J131" s="65"/>
      <c r="K131" s="65"/>
      <c r="L131" s="65"/>
      <c r="M131" s="65"/>
      <c r="N131" s="65"/>
      <c r="O131" s="65"/>
      <c r="P131" s="65"/>
      <c r="Q131" s="58"/>
      <c r="R131" s="58"/>
      <c r="S131" s="58"/>
      <c r="T131" s="58"/>
      <c r="U131" s="58"/>
      <c r="V131" s="58"/>
      <c r="W131" s="58"/>
      <c r="X131" s="65"/>
      <c r="Y131" s="65"/>
      <c r="Z131" s="65"/>
      <c r="AA131" s="65"/>
      <c r="AB131" s="65"/>
      <c r="AC131" s="12"/>
      <c r="AD131" s="1"/>
      <c r="AE131" s="12"/>
      <c r="AF131" s="12"/>
      <c r="AG131" s="155">
        <f t="shared" si="40"/>
        <v>0</v>
      </c>
      <c r="AH131" s="155">
        <f t="shared" si="32"/>
        <v>0</v>
      </c>
      <c r="AI131" s="146"/>
      <c r="AJ131" s="146"/>
      <c r="AK131" s="146"/>
      <c r="AL131" s="146"/>
      <c r="AM131" s="146"/>
      <c r="AN131" s="146"/>
      <c r="AO131" s="146"/>
      <c r="AP131" s="155"/>
      <c r="AQ131" s="154">
        <f t="shared" si="41"/>
        <v>0</v>
      </c>
      <c r="AR131" s="148"/>
      <c r="AS131" s="148"/>
      <c r="AT131" s="148"/>
      <c r="AU131" s="148"/>
      <c r="AV131" s="153">
        <f t="shared" si="37"/>
        <v>0</v>
      </c>
      <c r="AW131" s="145"/>
      <c r="AX131" s="145"/>
      <c r="AY131" s="145"/>
      <c r="AZ131" s="145"/>
      <c r="BA131" s="154">
        <f t="shared" si="38"/>
        <v>0</v>
      </c>
      <c r="BB131" s="148"/>
      <c r="BC131" s="148"/>
      <c r="BD131" s="148"/>
      <c r="BE131" s="148"/>
      <c r="BF131" s="154">
        <f t="shared" si="39"/>
        <v>0</v>
      </c>
      <c r="BG131" s="148"/>
      <c r="BH131" s="148"/>
      <c r="BI131" s="148"/>
      <c r="BJ131" s="148"/>
    </row>
    <row r="132" spans="1:62" ht="84" hidden="1">
      <c r="A132" s="111" t="s">
        <v>198</v>
      </c>
      <c r="B132" s="14">
        <v>7200</v>
      </c>
      <c r="C132" s="94" t="s">
        <v>234</v>
      </c>
      <c r="D132" s="92" t="s">
        <v>234</v>
      </c>
      <c r="E132" s="92" t="s">
        <v>234</v>
      </c>
      <c r="F132" s="92" t="s">
        <v>234</v>
      </c>
      <c r="G132" s="92" t="s">
        <v>234</v>
      </c>
      <c r="H132" s="92" t="s">
        <v>234</v>
      </c>
      <c r="I132" s="92" t="s">
        <v>234</v>
      </c>
      <c r="J132" s="92" t="s">
        <v>234</v>
      </c>
      <c r="K132" s="92" t="s">
        <v>234</v>
      </c>
      <c r="L132" s="92" t="s">
        <v>234</v>
      </c>
      <c r="M132" s="92" t="s">
        <v>234</v>
      </c>
      <c r="N132" s="92" t="s">
        <v>234</v>
      </c>
      <c r="O132" s="92" t="s">
        <v>234</v>
      </c>
      <c r="P132" s="92" t="s">
        <v>234</v>
      </c>
      <c r="Q132" s="93" t="s">
        <v>234</v>
      </c>
      <c r="R132" s="93" t="s">
        <v>234</v>
      </c>
      <c r="S132" s="93" t="s">
        <v>234</v>
      </c>
      <c r="T132" s="93" t="s">
        <v>234</v>
      </c>
      <c r="U132" s="93" t="s">
        <v>234</v>
      </c>
      <c r="V132" s="93" t="s">
        <v>234</v>
      </c>
      <c r="W132" s="93" t="s">
        <v>234</v>
      </c>
      <c r="X132" s="92" t="s">
        <v>234</v>
      </c>
      <c r="Y132" s="92" t="s">
        <v>234</v>
      </c>
      <c r="Z132" s="92" t="s">
        <v>234</v>
      </c>
      <c r="AA132" s="92" t="s">
        <v>234</v>
      </c>
      <c r="AB132" s="92" t="s">
        <v>234</v>
      </c>
      <c r="AC132" s="8" t="s">
        <v>234</v>
      </c>
      <c r="AD132" s="8" t="s">
        <v>234</v>
      </c>
      <c r="AE132" s="8"/>
      <c r="AF132" s="8"/>
      <c r="AG132" s="155">
        <f t="shared" si="40"/>
        <v>0</v>
      </c>
      <c r="AH132" s="155">
        <f t="shared" si="32"/>
        <v>0</v>
      </c>
      <c r="AI132" s="146"/>
      <c r="AJ132" s="146"/>
      <c r="AK132" s="146"/>
      <c r="AL132" s="146"/>
      <c r="AM132" s="146"/>
      <c r="AN132" s="146"/>
      <c r="AO132" s="146"/>
      <c r="AP132" s="155"/>
      <c r="AQ132" s="154">
        <f t="shared" si="41"/>
        <v>0</v>
      </c>
      <c r="AR132" s="148"/>
      <c r="AS132" s="148"/>
      <c r="AT132" s="148"/>
      <c r="AU132" s="148"/>
      <c r="AV132" s="153">
        <f t="shared" si="37"/>
        <v>0</v>
      </c>
      <c r="AW132" s="145"/>
      <c r="AX132" s="145"/>
      <c r="AY132" s="145"/>
      <c r="AZ132" s="145"/>
      <c r="BA132" s="154">
        <f t="shared" si="38"/>
        <v>0</v>
      </c>
      <c r="BB132" s="148"/>
      <c r="BC132" s="148"/>
      <c r="BD132" s="148"/>
      <c r="BE132" s="148"/>
      <c r="BF132" s="154">
        <f t="shared" si="39"/>
        <v>0</v>
      </c>
      <c r="BG132" s="148"/>
      <c r="BH132" s="148"/>
      <c r="BI132" s="148"/>
      <c r="BJ132" s="148"/>
    </row>
    <row r="133" spans="1:62" ht="18" hidden="1" customHeight="1">
      <c r="A133" s="112" t="s">
        <v>415</v>
      </c>
      <c r="B133" s="15"/>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16"/>
      <c r="AD133" s="16"/>
      <c r="AE133" s="16"/>
      <c r="AF133" s="16"/>
      <c r="AG133" s="155">
        <f t="shared" si="40"/>
        <v>0</v>
      </c>
      <c r="AH133" s="155">
        <f t="shared" si="32"/>
        <v>0</v>
      </c>
      <c r="AI133" s="152"/>
      <c r="AJ133" s="152"/>
      <c r="AK133" s="152"/>
      <c r="AL133" s="152"/>
      <c r="AM133" s="152"/>
      <c r="AN133" s="152"/>
      <c r="AO133" s="152"/>
      <c r="AP133" s="158"/>
      <c r="AQ133" s="154">
        <f t="shared" si="41"/>
        <v>0</v>
      </c>
      <c r="AR133" s="151"/>
      <c r="AS133" s="151"/>
      <c r="AT133" s="151"/>
      <c r="AU133" s="151"/>
      <c r="AV133" s="153">
        <f t="shared" si="37"/>
        <v>0</v>
      </c>
      <c r="AW133" s="658"/>
      <c r="AX133" s="658"/>
      <c r="AY133" s="658"/>
      <c r="AZ133" s="658"/>
      <c r="BA133" s="154">
        <f t="shared" si="38"/>
        <v>0</v>
      </c>
      <c r="BB133" s="151"/>
      <c r="BC133" s="151"/>
      <c r="BD133" s="151"/>
      <c r="BE133" s="151"/>
      <c r="BF133" s="154">
        <f t="shared" si="39"/>
        <v>0</v>
      </c>
      <c r="BG133" s="151"/>
      <c r="BH133" s="151"/>
      <c r="BI133" s="151"/>
      <c r="BJ133" s="151"/>
    </row>
    <row r="134" spans="1:62" ht="14.25" hidden="1" customHeight="1">
      <c r="A134" s="113" t="s">
        <v>416</v>
      </c>
      <c r="B134" s="17"/>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18"/>
      <c r="AD134" s="18"/>
      <c r="AE134" s="18"/>
      <c r="AF134" s="18"/>
      <c r="AG134" s="155">
        <f t="shared" si="40"/>
        <v>0</v>
      </c>
      <c r="AH134" s="155">
        <f t="shared" si="32"/>
        <v>0</v>
      </c>
      <c r="AI134" s="155"/>
      <c r="AJ134" s="155"/>
      <c r="AK134" s="155"/>
      <c r="AL134" s="155"/>
      <c r="AM134" s="155"/>
      <c r="AN134" s="155"/>
      <c r="AO134" s="155"/>
      <c r="AP134" s="155"/>
      <c r="AQ134" s="154">
        <f t="shared" si="41"/>
        <v>0</v>
      </c>
      <c r="AR134" s="154"/>
      <c r="AS134" s="154"/>
      <c r="AT134" s="154"/>
      <c r="AU134" s="154"/>
      <c r="AV134" s="153">
        <f t="shared" si="37"/>
        <v>0</v>
      </c>
      <c r="AW134" s="153"/>
      <c r="AX134" s="153"/>
      <c r="AY134" s="153"/>
      <c r="AZ134" s="153"/>
      <c r="BA134" s="154">
        <f t="shared" si="38"/>
        <v>0</v>
      </c>
      <c r="BB134" s="154"/>
      <c r="BC134" s="154"/>
      <c r="BD134" s="154"/>
      <c r="BE134" s="154"/>
      <c r="BF134" s="154">
        <f t="shared" si="39"/>
        <v>0</v>
      </c>
      <c r="BG134" s="154"/>
      <c r="BH134" s="154"/>
      <c r="BI134" s="154"/>
      <c r="BJ134" s="154"/>
    </row>
    <row r="135" spans="1:62" hidden="1">
      <c r="A135" s="111" t="s">
        <v>416</v>
      </c>
      <c r="B135" s="14"/>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12"/>
      <c r="AD135" s="12"/>
      <c r="AE135" s="12"/>
      <c r="AF135" s="12"/>
      <c r="AG135" s="155">
        <f t="shared" si="40"/>
        <v>0</v>
      </c>
      <c r="AH135" s="155">
        <f t="shared" si="32"/>
        <v>0</v>
      </c>
      <c r="AI135" s="146"/>
      <c r="AJ135" s="146"/>
      <c r="AK135" s="146"/>
      <c r="AL135" s="146"/>
      <c r="AM135" s="146"/>
      <c r="AN135" s="146"/>
      <c r="AO135" s="146"/>
      <c r="AP135" s="155"/>
      <c r="AQ135" s="154">
        <f t="shared" si="41"/>
        <v>0</v>
      </c>
      <c r="AR135" s="148"/>
      <c r="AS135" s="148"/>
      <c r="AT135" s="148"/>
      <c r="AU135" s="148"/>
      <c r="AV135" s="153">
        <f t="shared" si="37"/>
        <v>0</v>
      </c>
      <c r="AW135" s="145"/>
      <c r="AX135" s="145"/>
      <c r="AY135" s="145"/>
      <c r="AZ135" s="145"/>
      <c r="BA135" s="154">
        <f t="shared" si="38"/>
        <v>0</v>
      </c>
      <c r="BB135" s="148"/>
      <c r="BC135" s="148"/>
      <c r="BD135" s="148"/>
      <c r="BE135" s="148"/>
      <c r="BF135" s="154">
        <f t="shared" si="39"/>
        <v>0</v>
      </c>
      <c r="BG135" s="148"/>
      <c r="BH135" s="148"/>
      <c r="BI135" s="148"/>
      <c r="BJ135" s="148"/>
    </row>
    <row r="136" spans="1:62" s="40" customFormat="1" ht="112.5">
      <c r="A136" s="504" t="s">
        <v>203</v>
      </c>
      <c r="B136" s="37">
        <v>7300</v>
      </c>
      <c r="C136" s="95" t="s">
        <v>234</v>
      </c>
      <c r="D136" s="75" t="s">
        <v>234</v>
      </c>
      <c r="E136" s="75" t="s">
        <v>234</v>
      </c>
      <c r="F136" s="75" t="s">
        <v>234</v>
      </c>
      <c r="G136" s="75" t="s">
        <v>234</v>
      </c>
      <c r="H136" s="75" t="s">
        <v>234</v>
      </c>
      <c r="I136" s="75" t="s">
        <v>234</v>
      </c>
      <c r="J136" s="75" t="s">
        <v>234</v>
      </c>
      <c r="K136" s="75" t="s">
        <v>234</v>
      </c>
      <c r="L136" s="75" t="s">
        <v>234</v>
      </c>
      <c r="M136" s="75" t="s">
        <v>234</v>
      </c>
      <c r="N136" s="75" t="s">
        <v>234</v>
      </c>
      <c r="O136" s="75" t="s">
        <v>234</v>
      </c>
      <c r="P136" s="75" t="s">
        <v>234</v>
      </c>
      <c r="Q136" s="76" t="s">
        <v>234</v>
      </c>
      <c r="R136" s="76" t="s">
        <v>234</v>
      </c>
      <c r="S136" s="76" t="s">
        <v>234</v>
      </c>
      <c r="T136" s="76" t="s">
        <v>234</v>
      </c>
      <c r="U136" s="76" t="s">
        <v>234</v>
      </c>
      <c r="V136" s="76" t="s">
        <v>234</v>
      </c>
      <c r="W136" s="76" t="s">
        <v>234</v>
      </c>
      <c r="X136" s="75" t="s">
        <v>234</v>
      </c>
      <c r="Y136" s="75" t="s">
        <v>234</v>
      </c>
      <c r="Z136" s="75" t="s">
        <v>234</v>
      </c>
      <c r="AA136" s="75" t="s">
        <v>234</v>
      </c>
      <c r="AB136" s="75" t="s">
        <v>234</v>
      </c>
      <c r="AC136" s="38" t="s">
        <v>234</v>
      </c>
      <c r="AD136" s="38" t="s">
        <v>234</v>
      </c>
      <c r="AE136" s="38"/>
      <c r="AF136" s="38"/>
      <c r="AG136" s="161">
        <f t="shared" si="40"/>
        <v>103.7</v>
      </c>
      <c r="AH136" s="155">
        <f t="shared" si="32"/>
        <v>103.7</v>
      </c>
      <c r="AI136" s="150">
        <f t="shared" ref="AI136:AT136" si="42">AI137+AI147</f>
        <v>103.7</v>
      </c>
      <c r="AJ136" s="150">
        <f t="shared" si="42"/>
        <v>103.7</v>
      </c>
      <c r="AK136" s="150">
        <f t="shared" si="42"/>
        <v>0</v>
      </c>
      <c r="AL136" s="150"/>
      <c r="AM136" s="150">
        <f t="shared" si="42"/>
        <v>0</v>
      </c>
      <c r="AN136" s="150"/>
      <c r="AO136" s="150"/>
      <c r="AP136" s="161"/>
      <c r="AQ136" s="160">
        <f t="shared" si="41"/>
        <v>107.39999999999999</v>
      </c>
      <c r="AR136" s="149">
        <f t="shared" si="42"/>
        <v>107.39999999999999</v>
      </c>
      <c r="AS136" s="149">
        <f t="shared" si="42"/>
        <v>0</v>
      </c>
      <c r="AT136" s="149">
        <f t="shared" si="42"/>
        <v>0</v>
      </c>
      <c r="AU136" s="149"/>
      <c r="AV136" s="162">
        <f t="shared" si="37"/>
        <v>105.7</v>
      </c>
      <c r="AW136" s="657">
        <f>AW137+AW147</f>
        <v>105.7</v>
      </c>
      <c r="AX136" s="657">
        <f>AX137+AX147</f>
        <v>0</v>
      </c>
      <c r="AY136" s="657">
        <f>AY137+AY147</f>
        <v>0</v>
      </c>
      <c r="AZ136" s="657"/>
      <c r="BA136" s="160">
        <f t="shared" si="38"/>
        <v>110.5</v>
      </c>
      <c r="BB136" s="149">
        <f>BB137+BB147</f>
        <v>110.5</v>
      </c>
      <c r="BC136" s="149">
        <f>BC137+BC147</f>
        <v>0</v>
      </c>
      <c r="BD136" s="149">
        <f>BD137+BD147</f>
        <v>0</v>
      </c>
      <c r="BE136" s="149"/>
      <c r="BF136" s="160">
        <f t="shared" si="39"/>
        <v>110.5</v>
      </c>
      <c r="BG136" s="149">
        <f>BG137+BG147</f>
        <v>110.5</v>
      </c>
      <c r="BH136" s="149">
        <f>BH137+BH147</f>
        <v>0</v>
      </c>
      <c r="BI136" s="149">
        <f>BI137+BI147</f>
        <v>0</v>
      </c>
      <c r="BJ136" s="149"/>
    </row>
    <row r="137" spans="1:62" ht="36">
      <c r="A137" s="111" t="s">
        <v>356</v>
      </c>
      <c r="B137" s="14">
        <v>7301</v>
      </c>
      <c r="C137" s="96" t="s">
        <v>234</v>
      </c>
      <c r="D137" s="92" t="s">
        <v>234</v>
      </c>
      <c r="E137" s="92" t="s">
        <v>234</v>
      </c>
      <c r="F137" s="92" t="s">
        <v>234</v>
      </c>
      <c r="G137" s="92" t="s">
        <v>234</v>
      </c>
      <c r="H137" s="92" t="s">
        <v>234</v>
      </c>
      <c r="I137" s="92" t="s">
        <v>234</v>
      </c>
      <c r="J137" s="92" t="s">
        <v>234</v>
      </c>
      <c r="K137" s="92" t="s">
        <v>234</v>
      </c>
      <c r="L137" s="92" t="s">
        <v>234</v>
      </c>
      <c r="M137" s="92" t="s">
        <v>234</v>
      </c>
      <c r="N137" s="92" t="s">
        <v>234</v>
      </c>
      <c r="O137" s="92" t="s">
        <v>234</v>
      </c>
      <c r="P137" s="92" t="s">
        <v>234</v>
      </c>
      <c r="Q137" s="93" t="s">
        <v>234</v>
      </c>
      <c r="R137" s="93" t="s">
        <v>234</v>
      </c>
      <c r="S137" s="93" t="s">
        <v>234</v>
      </c>
      <c r="T137" s="93" t="s">
        <v>234</v>
      </c>
      <c r="U137" s="93" t="s">
        <v>234</v>
      </c>
      <c r="V137" s="93" t="s">
        <v>234</v>
      </c>
      <c r="W137" s="93" t="s">
        <v>234</v>
      </c>
      <c r="X137" s="92" t="s">
        <v>234</v>
      </c>
      <c r="Y137" s="92" t="s">
        <v>234</v>
      </c>
      <c r="Z137" s="92" t="s">
        <v>234</v>
      </c>
      <c r="AA137" s="92" t="s">
        <v>234</v>
      </c>
      <c r="AB137" s="92" t="s">
        <v>234</v>
      </c>
      <c r="AC137" s="8" t="s">
        <v>234</v>
      </c>
      <c r="AD137" s="8" t="s">
        <v>234</v>
      </c>
      <c r="AE137" s="8"/>
      <c r="AF137" s="8"/>
      <c r="AG137" s="155">
        <f t="shared" si="40"/>
        <v>103.7</v>
      </c>
      <c r="AH137" s="155">
        <f t="shared" si="32"/>
        <v>103.7</v>
      </c>
      <c r="AI137" s="146">
        <f t="shared" ref="AI137:AT137" si="43">AI140+AI145</f>
        <v>103.7</v>
      </c>
      <c r="AJ137" s="146">
        <f t="shared" si="43"/>
        <v>103.7</v>
      </c>
      <c r="AK137" s="146">
        <f t="shared" si="43"/>
        <v>0</v>
      </c>
      <c r="AL137" s="146"/>
      <c r="AM137" s="146">
        <f t="shared" si="43"/>
        <v>0</v>
      </c>
      <c r="AN137" s="146"/>
      <c r="AO137" s="146"/>
      <c r="AP137" s="155"/>
      <c r="AQ137" s="154">
        <f t="shared" si="41"/>
        <v>107.39999999999999</v>
      </c>
      <c r="AR137" s="148">
        <f t="shared" si="43"/>
        <v>107.39999999999999</v>
      </c>
      <c r="AS137" s="148">
        <f t="shared" si="43"/>
        <v>0</v>
      </c>
      <c r="AT137" s="148">
        <f t="shared" si="43"/>
        <v>0</v>
      </c>
      <c r="AU137" s="148"/>
      <c r="AV137" s="153">
        <f t="shared" si="37"/>
        <v>105.7</v>
      </c>
      <c r="AW137" s="145">
        <f>AW140+AW145</f>
        <v>105.7</v>
      </c>
      <c r="AX137" s="145">
        <f>AX140+AX145</f>
        <v>0</v>
      </c>
      <c r="AY137" s="145">
        <f>AY140+AY145</f>
        <v>0</v>
      </c>
      <c r="AZ137" s="145"/>
      <c r="BA137" s="154">
        <f t="shared" si="38"/>
        <v>110.5</v>
      </c>
      <c r="BB137" s="148">
        <f>BB140+BB145</f>
        <v>110.5</v>
      </c>
      <c r="BC137" s="148">
        <f>BC140+BC145</f>
        <v>0</v>
      </c>
      <c r="BD137" s="148">
        <f>BD140+BD145</f>
        <v>0</v>
      </c>
      <c r="BE137" s="148"/>
      <c r="BF137" s="154">
        <f t="shared" si="39"/>
        <v>110.5</v>
      </c>
      <c r="BG137" s="148">
        <f>BG140+BG145</f>
        <v>110.5</v>
      </c>
      <c r="BH137" s="148">
        <f>BH140+BH145</f>
        <v>0</v>
      </c>
      <c r="BI137" s="148">
        <f>BI140+BI145</f>
        <v>0</v>
      </c>
      <c r="BJ137" s="148"/>
    </row>
    <row r="138" spans="1:62" hidden="1">
      <c r="A138" s="112" t="s">
        <v>415</v>
      </c>
      <c r="B138" s="15"/>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16"/>
      <c r="AD138" s="16"/>
      <c r="AE138" s="16"/>
      <c r="AF138" s="16"/>
      <c r="AG138" s="155">
        <f t="shared" si="40"/>
        <v>0</v>
      </c>
      <c r="AH138" s="155">
        <f t="shared" si="32"/>
        <v>0</v>
      </c>
      <c r="AI138" s="152"/>
      <c r="AJ138" s="152"/>
      <c r="AK138" s="152"/>
      <c r="AL138" s="152"/>
      <c r="AM138" s="152"/>
      <c r="AN138" s="152"/>
      <c r="AO138" s="152"/>
      <c r="AP138" s="158"/>
      <c r="AQ138" s="154">
        <f t="shared" si="41"/>
        <v>0</v>
      </c>
      <c r="AR138" s="151"/>
      <c r="AS138" s="151"/>
      <c r="AT138" s="151"/>
      <c r="AU138" s="151"/>
      <c r="AV138" s="153">
        <f t="shared" si="37"/>
        <v>0</v>
      </c>
      <c r="AW138" s="658"/>
      <c r="AX138" s="658"/>
      <c r="AY138" s="658"/>
      <c r="AZ138" s="658"/>
      <c r="BA138" s="154">
        <f t="shared" si="38"/>
        <v>0</v>
      </c>
      <c r="BB138" s="151"/>
      <c r="BC138" s="151"/>
      <c r="BD138" s="151"/>
      <c r="BE138" s="151"/>
      <c r="BF138" s="154">
        <f t="shared" si="39"/>
        <v>0</v>
      </c>
      <c r="BG138" s="151"/>
      <c r="BH138" s="151"/>
      <c r="BI138" s="151"/>
      <c r="BJ138" s="151"/>
    </row>
    <row r="139" spans="1:62" hidden="1">
      <c r="A139" s="113" t="s">
        <v>416</v>
      </c>
      <c r="B139" s="17"/>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18"/>
      <c r="AD139" s="18"/>
      <c r="AE139" s="18"/>
      <c r="AF139" s="18"/>
      <c r="AG139" s="155">
        <f t="shared" si="40"/>
        <v>0</v>
      </c>
      <c r="AH139" s="155">
        <f t="shared" si="32"/>
        <v>0</v>
      </c>
      <c r="AI139" s="155"/>
      <c r="AJ139" s="155"/>
      <c r="AK139" s="155"/>
      <c r="AL139" s="155"/>
      <c r="AM139" s="155"/>
      <c r="AN139" s="155"/>
      <c r="AO139" s="155"/>
      <c r="AP139" s="155"/>
      <c r="AQ139" s="154">
        <f t="shared" si="41"/>
        <v>0</v>
      </c>
      <c r="AR139" s="154"/>
      <c r="AS139" s="154"/>
      <c r="AT139" s="154"/>
      <c r="AU139" s="154"/>
      <c r="AV139" s="153">
        <f t="shared" si="37"/>
        <v>0</v>
      </c>
      <c r="AW139" s="153"/>
      <c r="AX139" s="153"/>
      <c r="AY139" s="153"/>
      <c r="AZ139" s="153"/>
      <c r="BA139" s="154">
        <f t="shared" si="38"/>
        <v>0</v>
      </c>
      <c r="BB139" s="154"/>
      <c r="BC139" s="154"/>
      <c r="BD139" s="154"/>
      <c r="BE139" s="154"/>
      <c r="BF139" s="154">
        <f t="shared" si="39"/>
        <v>0</v>
      </c>
      <c r="BG139" s="154"/>
      <c r="BH139" s="154"/>
      <c r="BI139" s="154"/>
      <c r="BJ139" s="154"/>
    </row>
    <row r="140" spans="1:62" ht="12.75" customHeight="1">
      <c r="A140" s="890" t="s">
        <v>450</v>
      </c>
      <c r="B140" s="891">
        <v>7304</v>
      </c>
      <c r="C140" s="738" t="s">
        <v>405</v>
      </c>
      <c r="D140" s="57" t="s">
        <v>284</v>
      </c>
      <c r="E140" s="722" t="s">
        <v>406</v>
      </c>
      <c r="F140" s="58"/>
      <c r="G140" s="58"/>
      <c r="H140" s="58"/>
      <c r="I140" s="58"/>
      <c r="J140" s="58"/>
      <c r="K140" s="58"/>
      <c r="L140" s="58"/>
      <c r="M140" s="931" t="s">
        <v>372</v>
      </c>
      <c r="N140" s="59" t="s">
        <v>284</v>
      </c>
      <c r="O140" s="59" t="s">
        <v>373</v>
      </c>
      <c r="P140" s="58">
        <v>29</v>
      </c>
      <c r="Q140" s="58"/>
      <c r="R140" s="58"/>
      <c r="S140" s="58"/>
      <c r="T140" s="58"/>
      <c r="U140" s="58"/>
      <c r="V140" s="58"/>
      <c r="W140" s="738" t="s">
        <v>344</v>
      </c>
      <c r="X140" s="735" t="s">
        <v>235</v>
      </c>
      <c r="Y140" s="735" t="s">
        <v>469</v>
      </c>
      <c r="Z140" s="981" t="s">
        <v>499</v>
      </c>
      <c r="AA140" s="62" t="s">
        <v>284</v>
      </c>
      <c r="AB140" s="921" t="s">
        <v>368</v>
      </c>
      <c r="AC140" s="18"/>
      <c r="AD140" s="18" t="s">
        <v>411</v>
      </c>
      <c r="AE140" s="18"/>
      <c r="AF140" s="18"/>
      <c r="AG140" s="155">
        <f t="shared" si="40"/>
        <v>103.7</v>
      </c>
      <c r="AH140" s="155">
        <f t="shared" si="32"/>
        <v>103.7</v>
      </c>
      <c r="AI140" s="155">
        <f>AI141+AI142</f>
        <v>103.7</v>
      </c>
      <c r="AJ140" s="155">
        <f>AJ141+AJ142</f>
        <v>103.7</v>
      </c>
      <c r="AK140" s="155"/>
      <c r="AL140" s="155"/>
      <c r="AM140" s="155"/>
      <c r="AN140" s="155"/>
      <c r="AO140" s="155"/>
      <c r="AP140" s="155"/>
      <c r="AQ140" s="154">
        <f t="shared" si="41"/>
        <v>107.39999999999999</v>
      </c>
      <c r="AR140" s="154">
        <f>AR141+AR142</f>
        <v>107.39999999999999</v>
      </c>
      <c r="AS140" s="154"/>
      <c r="AT140" s="154"/>
      <c r="AU140" s="154"/>
      <c r="AV140" s="153">
        <f t="shared" si="37"/>
        <v>105.7</v>
      </c>
      <c r="AW140" s="153">
        <f>AW141+AW142</f>
        <v>105.7</v>
      </c>
      <c r="AX140" s="153"/>
      <c r="AY140" s="153"/>
      <c r="AZ140" s="153"/>
      <c r="BA140" s="154">
        <f t="shared" si="38"/>
        <v>110.5</v>
      </c>
      <c r="BB140" s="154">
        <f>BB141+BB142</f>
        <v>110.5</v>
      </c>
      <c r="BC140" s="154"/>
      <c r="BD140" s="154"/>
      <c r="BE140" s="154"/>
      <c r="BF140" s="154">
        <f t="shared" si="39"/>
        <v>110.5</v>
      </c>
      <c r="BG140" s="154">
        <f>BG141+BG142</f>
        <v>110.5</v>
      </c>
      <c r="BH140" s="154"/>
      <c r="BI140" s="154"/>
      <c r="BJ140" s="154"/>
    </row>
    <row r="141" spans="1:62">
      <c r="A141" s="888"/>
      <c r="B141" s="892"/>
      <c r="C141" s="739"/>
      <c r="D141" s="57"/>
      <c r="E141" s="723"/>
      <c r="F141" s="58"/>
      <c r="G141" s="58"/>
      <c r="H141" s="58"/>
      <c r="I141" s="58"/>
      <c r="J141" s="58"/>
      <c r="K141" s="58"/>
      <c r="L141" s="58"/>
      <c r="M141" s="932"/>
      <c r="N141" s="59"/>
      <c r="O141" s="59"/>
      <c r="P141" s="58"/>
      <c r="Q141" s="58"/>
      <c r="R141" s="58"/>
      <c r="S141" s="58"/>
      <c r="T141" s="58"/>
      <c r="U141" s="58"/>
      <c r="V141" s="58"/>
      <c r="W141" s="739"/>
      <c r="X141" s="736"/>
      <c r="Y141" s="736"/>
      <c r="Z141" s="981"/>
      <c r="AA141" s="62"/>
      <c r="AB141" s="922"/>
      <c r="AC141" s="18"/>
      <c r="AD141" s="18" t="s">
        <v>411</v>
      </c>
      <c r="AE141" s="18" t="s">
        <v>274</v>
      </c>
      <c r="AF141" s="18" t="s">
        <v>266</v>
      </c>
      <c r="AG141" s="155">
        <f t="shared" si="40"/>
        <v>103.7</v>
      </c>
      <c r="AH141" s="155">
        <f t="shared" si="32"/>
        <v>103.7</v>
      </c>
      <c r="AI141" s="155">
        <v>103.7</v>
      </c>
      <c r="AJ141" s="155">
        <v>103.7</v>
      </c>
      <c r="AK141" s="155"/>
      <c r="AL141" s="155"/>
      <c r="AM141" s="155"/>
      <c r="AN141" s="155"/>
      <c r="AO141" s="155"/>
      <c r="AP141" s="155"/>
      <c r="AQ141" s="154">
        <f t="shared" si="41"/>
        <v>103.8</v>
      </c>
      <c r="AR141" s="154">
        <v>103.8</v>
      </c>
      <c r="AS141" s="154"/>
      <c r="AT141" s="154"/>
      <c r="AU141" s="154"/>
      <c r="AV141" s="153">
        <f t="shared" si="37"/>
        <v>105</v>
      </c>
      <c r="AW141" s="153">
        <v>105</v>
      </c>
      <c r="AX141" s="153"/>
      <c r="AY141" s="153"/>
      <c r="AZ141" s="153"/>
      <c r="BA141" s="154">
        <f t="shared" si="38"/>
        <v>107.9</v>
      </c>
      <c r="BB141" s="154">
        <v>107.9</v>
      </c>
      <c r="BC141" s="154"/>
      <c r="BD141" s="154"/>
      <c r="BE141" s="154"/>
      <c r="BF141" s="154">
        <f t="shared" si="39"/>
        <v>107.9</v>
      </c>
      <c r="BG141" s="154">
        <v>107.9</v>
      </c>
      <c r="BH141" s="154"/>
      <c r="BI141" s="154"/>
      <c r="BJ141" s="154"/>
    </row>
    <row r="142" spans="1:62" ht="124.5" customHeight="1">
      <c r="A142" s="889"/>
      <c r="B142" s="893"/>
      <c r="C142" s="869"/>
      <c r="D142" s="57"/>
      <c r="E142" s="868"/>
      <c r="F142" s="58"/>
      <c r="G142" s="58"/>
      <c r="H142" s="58"/>
      <c r="I142" s="58"/>
      <c r="J142" s="58"/>
      <c r="K142" s="58"/>
      <c r="L142" s="58"/>
      <c r="M142" s="933"/>
      <c r="N142" s="59"/>
      <c r="O142" s="59"/>
      <c r="P142" s="58"/>
      <c r="Q142" s="58"/>
      <c r="R142" s="58"/>
      <c r="S142" s="58"/>
      <c r="T142" s="58"/>
      <c r="U142" s="58"/>
      <c r="V142" s="58"/>
      <c r="W142" s="869"/>
      <c r="X142" s="877"/>
      <c r="Y142" s="877"/>
      <c r="Z142" s="981"/>
      <c r="AA142" s="62"/>
      <c r="AB142" s="922"/>
      <c r="AC142" s="18"/>
      <c r="AD142" s="18" t="s">
        <v>411</v>
      </c>
      <c r="AE142" s="18" t="s">
        <v>274</v>
      </c>
      <c r="AF142" s="18" t="s">
        <v>272</v>
      </c>
      <c r="AG142" s="155">
        <f t="shared" si="40"/>
        <v>0</v>
      </c>
      <c r="AH142" s="155">
        <f t="shared" si="32"/>
        <v>0</v>
      </c>
      <c r="AI142" s="155">
        <v>0</v>
      </c>
      <c r="AJ142" s="155"/>
      <c r="AK142" s="155"/>
      <c r="AL142" s="155"/>
      <c r="AM142" s="155"/>
      <c r="AN142" s="155"/>
      <c r="AO142" s="155"/>
      <c r="AP142" s="155"/>
      <c r="AQ142" s="154">
        <f t="shared" si="41"/>
        <v>3.6</v>
      </c>
      <c r="AR142" s="154">
        <v>3.6</v>
      </c>
      <c r="AS142" s="154"/>
      <c r="AT142" s="154"/>
      <c r="AU142" s="154"/>
      <c r="AV142" s="153">
        <f t="shared" si="37"/>
        <v>0.7</v>
      </c>
      <c r="AW142" s="153">
        <v>0.7</v>
      </c>
      <c r="AX142" s="153"/>
      <c r="AY142" s="153"/>
      <c r="AZ142" s="153"/>
      <c r="BA142" s="154">
        <f t="shared" si="38"/>
        <v>2.6</v>
      </c>
      <c r="BB142" s="154">
        <v>2.6</v>
      </c>
      <c r="BC142" s="154"/>
      <c r="BD142" s="154"/>
      <c r="BE142" s="154"/>
      <c r="BF142" s="154">
        <f t="shared" si="39"/>
        <v>2.6</v>
      </c>
      <c r="BG142" s="154">
        <v>2.6</v>
      </c>
      <c r="BH142" s="154"/>
      <c r="BI142" s="154"/>
      <c r="BJ142" s="154"/>
    </row>
    <row r="143" spans="1:62" ht="26.25" hidden="1" customHeight="1" thickBot="1">
      <c r="A143" s="124" t="s">
        <v>319</v>
      </c>
      <c r="B143" s="17">
        <v>7400</v>
      </c>
      <c r="C143" s="97"/>
      <c r="D143" s="57"/>
      <c r="E143" s="57"/>
      <c r="F143" s="58"/>
      <c r="G143" s="58"/>
      <c r="H143" s="58"/>
      <c r="I143" s="58"/>
      <c r="J143" s="58"/>
      <c r="K143" s="58"/>
      <c r="L143" s="58"/>
      <c r="M143" s="60"/>
      <c r="N143" s="59"/>
      <c r="O143" s="59"/>
      <c r="P143" s="58"/>
      <c r="Q143" s="58"/>
      <c r="R143" s="58"/>
      <c r="S143" s="58"/>
      <c r="T143" s="58"/>
      <c r="U143" s="58"/>
      <c r="V143" s="58"/>
      <c r="W143" s="97"/>
      <c r="X143" s="57"/>
      <c r="Y143" s="57"/>
      <c r="Z143" s="62"/>
      <c r="AA143" s="62"/>
      <c r="AB143" s="62"/>
      <c r="AC143" s="18"/>
      <c r="AD143" s="18"/>
      <c r="AE143" s="18"/>
      <c r="AF143" s="18"/>
      <c r="AG143" s="155">
        <f t="shared" si="40"/>
        <v>0</v>
      </c>
      <c r="AH143" s="155">
        <f t="shared" si="32"/>
        <v>0</v>
      </c>
      <c r="AI143" s="155"/>
      <c r="AJ143" s="155"/>
      <c r="AK143" s="155"/>
      <c r="AL143" s="155"/>
      <c r="AM143" s="155"/>
      <c r="AN143" s="155"/>
      <c r="AO143" s="155"/>
      <c r="AP143" s="155"/>
      <c r="AQ143" s="154">
        <f t="shared" si="41"/>
        <v>0</v>
      </c>
      <c r="AR143" s="154"/>
      <c r="AS143" s="154"/>
      <c r="AT143" s="154"/>
      <c r="AU143" s="154"/>
      <c r="AV143" s="153">
        <f t="shared" si="37"/>
        <v>0</v>
      </c>
      <c r="AW143" s="153"/>
      <c r="AX143" s="153"/>
      <c r="AY143" s="153"/>
      <c r="AZ143" s="153"/>
      <c r="BA143" s="154">
        <f t="shared" si="38"/>
        <v>0</v>
      </c>
      <c r="BB143" s="154"/>
      <c r="BC143" s="154"/>
      <c r="BD143" s="154"/>
      <c r="BE143" s="154"/>
      <c r="BF143" s="154">
        <f t="shared" si="39"/>
        <v>0</v>
      </c>
      <c r="BG143" s="154"/>
      <c r="BH143" s="154"/>
      <c r="BI143" s="154"/>
      <c r="BJ143" s="154"/>
    </row>
    <row r="144" spans="1:62" hidden="1">
      <c r="A144" s="125"/>
      <c r="B144" s="17"/>
      <c r="C144" s="97"/>
      <c r="D144" s="57"/>
      <c r="E144" s="57"/>
      <c r="F144" s="58"/>
      <c r="G144" s="58"/>
      <c r="H144" s="58"/>
      <c r="I144" s="58"/>
      <c r="J144" s="58"/>
      <c r="K144" s="58"/>
      <c r="L144" s="58"/>
      <c r="M144" s="60"/>
      <c r="N144" s="59"/>
      <c r="O144" s="59"/>
      <c r="P144" s="58"/>
      <c r="Q144" s="58"/>
      <c r="R144" s="58"/>
      <c r="S144" s="58"/>
      <c r="T144" s="58"/>
      <c r="U144" s="58"/>
      <c r="V144" s="58"/>
      <c r="W144" s="97"/>
      <c r="X144" s="57"/>
      <c r="Y144" s="57"/>
      <c r="Z144" s="62"/>
      <c r="AA144" s="62"/>
      <c r="AB144" s="62"/>
      <c r="AC144" s="18"/>
      <c r="AD144" s="18"/>
      <c r="AE144" s="18"/>
      <c r="AF144" s="18"/>
      <c r="AG144" s="155">
        <f t="shared" si="40"/>
        <v>0</v>
      </c>
      <c r="AH144" s="155">
        <f t="shared" si="32"/>
        <v>0</v>
      </c>
      <c r="AI144" s="155"/>
      <c r="AJ144" s="155"/>
      <c r="AK144" s="155"/>
      <c r="AL144" s="155"/>
      <c r="AM144" s="155"/>
      <c r="AN144" s="155"/>
      <c r="AO144" s="155"/>
      <c r="AP144" s="155"/>
      <c r="AQ144" s="154">
        <f t="shared" si="41"/>
        <v>0</v>
      </c>
      <c r="AR144" s="154"/>
      <c r="AS144" s="154"/>
      <c r="AT144" s="154"/>
      <c r="AU144" s="154"/>
      <c r="AV144" s="153">
        <f t="shared" si="37"/>
        <v>0</v>
      </c>
      <c r="AW144" s="153"/>
      <c r="AX144" s="153"/>
      <c r="AY144" s="153"/>
      <c r="AZ144" s="153"/>
      <c r="BA144" s="154">
        <f t="shared" si="38"/>
        <v>0</v>
      </c>
      <c r="BB144" s="154"/>
      <c r="BC144" s="154"/>
      <c r="BD144" s="154"/>
      <c r="BE144" s="154"/>
      <c r="BF144" s="154">
        <f t="shared" si="39"/>
        <v>0</v>
      </c>
      <c r="BG144" s="154"/>
      <c r="BH144" s="154"/>
      <c r="BI144" s="154"/>
      <c r="BJ144" s="154"/>
    </row>
    <row r="145" spans="1:62" ht="138" hidden="1" customHeight="1">
      <c r="A145" s="111" t="s">
        <v>361</v>
      </c>
      <c r="B145" s="17">
        <v>7454</v>
      </c>
      <c r="C145" s="57" t="s">
        <v>452</v>
      </c>
      <c r="D145" s="57" t="s">
        <v>245</v>
      </c>
      <c r="E145" s="57" t="s">
        <v>453</v>
      </c>
      <c r="F145" s="58"/>
      <c r="G145" s="58"/>
      <c r="H145" s="58"/>
      <c r="I145" s="58"/>
      <c r="J145" s="58"/>
      <c r="K145" s="58"/>
      <c r="L145" s="58"/>
      <c r="M145" s="63" t="s">
        <v>342</v>
      </c>
      <c r="N145" s="65" t="s">
        <v>284</v>
      </c>
      <c r="O145" s="59" t="s">
        <v>343</v>
      </c>
      <c r="P145" s="58">
        <v>17</v>
      </c>
      <c r="Q145" s="58"/>
      <c r="R145" s="58"/>
      <c r="S145" s="58"/>
      <c r="T145" s="58"/>
      <c r="U145" s="58"/>
      <c r="V145" s="58"/>
      <c r="W145" s="57" t="s">
        <v>344</v>
      </c>
      <c r="X145" s="57" t="s">
        <v>235</v>
      </c>
      <c r="Y145" s="57" t="s">
        <v>469</v>
      </c>
      <c r="Z145" s="79" t="s">
        <v>477</v>
      </c>
      <c r="AA145" s="80" t="s">
        <v>418</v>
      </c>
      <c r="AB145" s="80" t="s">
        <v>478</v>
      </c>
      <c r="AC145" s="18"/>
      <c r="AD145" s="18" t="s">
        <v>483</v>
      </c>
      <c r="AE145" s="18" t="s">
        <v>273</v>
      </c>
      <c r="AF145" s="18" t="s">
        <v>246</v>
      </c>
      <c r="AG145" s="155">
        <f t="shared" si="40"/>
        <v>0</v>
      </c>
      <c r="AH145" s="155">
        <f t="shared" si="32"/>
        <v>0</v>
      </c>
      <c r="AI145" s="155"/>
      <c r="AJ145" s="155"/>
      <c r="AK145" s="155"/>
      <c r="AL145" s="155"/>
      <c r="AM145" s="155"/>
      <c r="AN145" s="155"/>
      <c r="AO145" s="155"/>
      <c r="AP145" s="155"/>
      <c r="AQ145" s="154">
        <f t="shared" si="41"/>
        <v>0</v>
      </c>
      <c r="AR145" s="154"/>
      <c r="AS145" s="154"/>
      <c r="AT145" s="154"/>
      <c r="AU145" s="154"/>
      <c r="AV145" s="153">
        <f t="shared" si="37"/>
        <v>0</v>
      </c>
      <c r="AW145" s="153"/>
      <c r="AX145" s="153"/>
      <c r="AY145" s="153"/>
      <c r="AZ145" s="153"/>
      <c r="BA145" s="154">
        <f t="shared" si="38"/>
        <v>0</v>
      </c>
      <c r="BB145" s="154"/>
      <c r="BC145" s="154"/>
      <c r="BD145" s="154"/>
      <c r="BE145" s="154"/>
      <c r="BF145" s="154">
        <f t="shared" si="39"/>
        <v>0</v>
      </c>
      <c r="BG145" s="154"/>
      <c r="BH145" s="154"/>
      <c r="BI145" s="154"/>
      <c r="BJ145" s="154"/>
    </row>
    <row r="146" spans="1:62" ht="15.75" hidden="1" customHeight="1">
      <c r="A146" s="111"/>
      <c r="B146" s="14"/>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12"/>
      <c r="AD146" s="12"/>
      <c r="AE146" s="12"/>
      <c r="AF146" s="12"/>
      <c r="AG146" s="155">
        <f t="shared" si="40"/>
        <v>0</v>
      </c>
      <c r="AH146" s="155">
        <f t="shared" si="32"/>
        <v>0</v>
      </c>
      <c r="AI146" s="146"/>
      <c r="AJ146" s="146"/>
      <c r="AK146" s="146"/>
      <c r="AL146" s="146"/>
      <c r="AM146" s="146"/>
      <c r="AN146" s="146"/>
      <c r="AO146" s="146"/>
      <c r="AP146" s="155"/>
      <c r="AQ146" s="154">
        <f t="shared" si="41"/>
        <v>0</v>
      </c>
      <c r="AR146" s="148"/>
      <c r="AS146" s="148"/>
      <c r="AT146" s="148"/>
      <c r="AU146" s="148"/>
      <c r="AV146" s="153">
        <f t="shared" si="37"/>
        <v>0</v>
      </c>
      <c r="AW146" s="145"/>
      <c r="AX146" s="145"/>
      <c r="AY146" s="145"/>
      <c r="AZ146" s="145"/>
      <c r="BA146" s="154">
        <f t="shared" si="38"/>
        <v>0</v>
      </c>
      <c r="BB146" s="148"/>
      <c r="BC146" s="148"/>
      <c r="BD146" s="148"/>
      <c r="BE146" s="148"/>
      <c r="BF146" s="154">
        <f t="shared" si="39"/>
        <v>0</v>
      </c>
      <c r="BG146" s="148"/>
      <c r="BH146" s="148"/>
      <c r="BI146" s="148"/>
      <c r="BJ146" s="148"/>
    </row>
    <row r="147" spans="1:62" ht="36" hidden="1">
      <c r="A147" s="111" t="s">
        <v>204</v>
      </c>
      <c r="B147" s="14">
        <v>7500</v>
      </c>
      <c r="C147" s="96" t="s">
        <v>234</v>
      </c>
      <c r="D147" s="92" t="s">
        <v>234</v>
      </c>
      <c r="E147" s="92" t="s">
        <v>234</v>
      </c>
      <c r="F147" s="92" t="s">
        <v>234</v>
      </c>
      <c r="G147" s="92" t="s">
        <v>234</v>
      </c>
      <c r="H147" s="92" t="s">
        <v>234</v>
      </c>
      <c r="I147" s="92" t="s">
        <v>234</v>
      </c>
      <c r="J147" s="92" t="s">
        <v>234</v>
      </c>
      <c r="K147" s="92" t="s">
        <v>234</v>
      </c>
      <c r="L147" s="92" t="s">
        <v>234</v>
      </c>
      <c r="M147" s="92" t="s">
        <v>234</v>
      </c>
      <c r="N147" s="92" t="s">
        <v>234</v>
      </c>
      <c r="O147" s="92" t="s">
        <v>234</v>
      </c>
      <c r="P147" s="92" t="s">
        <v>234</v>
      </c>
      <c r="Q147" s="93" t="s">
        <v>234</v>
      </c>
      <c r="R147" s="93" t="s">
        <v>234</v>
      </c>
      <c r="S147" s="93" t="s">
        <v>234</v>
      </c>
      <c r="T147" s="93" t="s">
        <v>234</v>
      </c>
      <c r="U147" s="93" t="s">
        <v>234</v>
      </c>
      <c r="V147" s="93" t="s">
        <v>234</v>
      </c>
      <c r="W147" s="93" t="s">
        <v>234</v>
      </c>
      <c r="X147" s="92" t="s">
        <v>234</v>
      </c>
      <c r="Y147" s="92" t="s">
        <v>234</v>
      </c>
      <c r="Z147" s="92" t="s">
        <v>234</v>
      </c>
      <c r="AA147" s="92" t="s">
        <v>234</v>
      </c>
      <c r="AB147" s="92" t="s">
        <v>234</v>
      </c>
      <c r="AC147" s="8" t="s">
        <v>234</v>
      </c>
      <c r="AD147" s="8" t="s">
        <v>234</v>
      </c>
      <c r="AE147" s="8"/>
      <c r="AF147" s="8"/>
      <c r="AG147" s="155">
        <f t="shared" si="40"/>
        <v>0</v>
      </c>
      <c r="AH147" s="155">
        <f t="shared" si="32"/>
        <v>0</v>
      </c>
      <c r="AI147" s="146"/>
      <c r="AJ147" s="146"/>
      <c r="AK147" s="146"/>
      <c r="AL147" s="146"/>
      <c r="AM147" s="146"/>
      <c r="AN147" s="146"/>
      <c r="AO147" s="146"/>
      <c r="AP147" s="155"/>
      <c r="AQ147" s="154">
        <f t="shared" si="41"/>
        <v>0</v>
      </c>
      <c r="AR147" s="148"/>
      <c r="AS147" s="148"/>
      <c r="AT147" s="148"/>
      <c r="AU147" s="148"/>
      <c r="AV147" s="153">
        <f t="shared" si="37"/>
        <v>0</v>
      </c>
      <c r="AW147" s="145"/>
      <c r="AX147" s="145"/>
      <c r="AY147" s="145"/>
      <c r="AZ147" s="145"/>
      <c r="BA147" s="154">
        <f t="shared" si="38"/>
        <v>0</v>
      </c>
      <c r="BB147" s="148"/>
      <c r="BC147" s="148"/>
      <c r="BD147" s="148"/>
      <c r="BE147" s="148"/>
      <c r="BF147" s="154">
        <f t="shared" si="39"/>
        <v>0</v>
      </c>
      <c r="BG147" s="148"/>
      <c r="BH147" s="148"/>
      <c r="BI147" s="148"/>
      <c r="BJ147" s="148"/>
    </row>
    <row r="148" spans="1:62" ht="15.75" hidden="1" customHeight="1">
      <c r="A148" s="112" t="s">
        <v>415</v>
      </c>
      <c r="B148" s="15">
        <v>7501</v>
      </c>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16"/>
      <c r="AD148" s="16"/>
      <c r="AE148" s="16"/>
      <c r="AF148" s="16"/>
      <c r="AG148" s="155">
        <f t="shared" si="40"/>
        <v>0</v>
      </c>
      <c r="AH148" s="155">
        <f t="shared" si="32"/>
        <v>0</v>
      </c>
      <c r="AI148" s="152"/>
      <c r="AJ148" s="152"/>
      <c r="AK148" s="152"/>
      <c r="AL148" s="152"/>
      <c r="AM148" s="152"/>
      <c r="AN148" s="152"/>
      <c r="AO148" s="152"/>
      <c r="AP148" s="158"/>
      <c r="AQ148" s="154">
        <f t="shared" si="41"/>
        <v>0</v>
      </c>
      <c r="AR148" s="151"/>
      <c r="AS148" s="151"/>
      <c r="AT148" s="151"/>
      <c r="AU148" s="151"/>
      <c r="AV148" s="153">
        <f t="shared" si="37"/>
        <v>0</v>
      </c>
      <c r="AW148" s="658"/>
      <c r="AX148" s="658"/>
      <c r="AY148" s="658"/>
      <c r="AZ148" s="658"/>
      <c r="BA148" s="154">
        <f t="shared" si="38"/>
        <v>0</v>
      </c>
      <c r="BB148" s="151"/>
      <c r="BC148" s="151"/>
      <c r="BD148" s="151"/>
      <c r="BE148" s="151"/>
      <c r="BF148" s="154">
        <f t="shared" si="39"/>
        <v>0</v>
      </c>
      <c r="BG148" s="151"/>
      <c r="BH148" s="151"/>
      <c r="BI148" s="151"/>
      <c r="BJ148" s="151"/>
    </row>
    <row r="149" spans="1:62" hidden="1">
      <c r="A149" s="113" t="s">
        <v>416</v>
      </c>
      <c r="B149" s="17"/>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18"/>
      <c r="AD149" s="18"/>
      <c r="AE149" s="18"/>
      <c r="AF149" s="18"/>
      <c r="AG149" s="155">
        <f t="shared" si="40"/>
        <v>0</v>
      </c>
      <c r="AH149" s="155">
        <f t="shared" si="32"/>
        <v>0</v>
      </c>
      <c r="AI149" s="155"/>
      <c r="AJ149" s="155"/>
      <c r="AK149" s="155"/>
      <c r="AL149" s="155"/>
      <c r="AM149" s="155"/>
      <c r="AN149" s="155"/>
      <c r="AO149" s="155"/>
      <c r="AP149" s="155"/>
      <c r="AQ149" s="154">
        <f t="shared" si="41"/>
        <v>0</v>
      </c>
      <c r="AR149" s="154"/>
      <c r="AS149" s="154"/>
      <c r="AT149" s="154"/>
      <c r="AU149" s="154"/>
      <c r="AV149" s="153">
        <f t="shared" si="37"/>
        <v>0</v>
      </c>
      <c r="AW149" s="153"/>
      <c r="AX149" s="153"/>
      <c r="AY149" s="153"/>
      <c r="AZ149" s="153"/>
      <c r="BA149" s="154">
        <f t="shared" si="38"/>
        <v>0</v>
      </c>
      <c r="BB149" s="154"/>
      <c r="BC149" s="154"/>
      <c r="BD149" s="154"/>
      <c r="BE149" s="154"/>
      <c r="BF149" s="154">
        <f t="shared" si="39"/>
        <v>0</v>
      </c>
      <c r="BG149" s="154"/>
      <c r="BH149" s="154"/>
      <c r="BI149" s="154"/>
      <c r="BJ149" s="154"/>
    </row>
    <row r="150" spans="1:62" ht="48" hidden="1">
      <c r="A150" s="126" t="s">
        <v>320</v>
      </c>
      <c r="B150" s="33">
        <v>7600</v>
      </c>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12"/>
      <c r="AD150" s="12"/>
      <c r="AE150" s="12"/>
      <c r="AF150" s="12"/>
      <c r="AG150" s="155">
        <f t="shared" si="40"/>
        <v>0</v>
      </c>
      <c r="AH150" s="155">
        <f t="shared" si="32"/>
        <v>0</v>
      </c>
      <c r="AI150" s="146"/>
      <c r="AJ150" s="146"/>
      <c r="AK150" s="146"/>
      <c r="AL150" s="146"/>
      <c r="AM150" s="146"/>
      <c r="AN150" s="146"/>
      <c r="AO150" s="146"/>
      <c r="AP150" s="155"/>
      <c r="AQ150" s="154">
        <f t="shared" si="41"/>
        <v>0</v>
      </c>
      <c r="AR150" s="148"/>
      <c r="AS150" s="148"/>
      <c r="AT150" s="148"/>
      <c r="AU150" s="148"/>
      <c r="AV150" s="153">
        <f t="shared" si="37"/>
        <v>0</v>
      </c>
      <c r="AW150" s="145"/>
      <c r="AX150" s="145"/>
      <c r="AY150" s="145"/>
      <c r="AZ150" s="145"/>
      <c r="BA150" s="154">
        <f t="shared" si="38"/>
        <v>0</v>
      </c>
      <c r="BB150" s="148"/>
      <c r="BC150" s="148"/>
      <c r="BD150" s="148"/>
      <c r="BE150" s="148"/>
      <c r="BF150" s="154">
        <f t="shared" si="39"/>
        <v>0</v>
      </c>
      <c r="BG150" s="148"/>
      <c r="BH150" s="148"/>
      <c r="BI150" s="148"/>
      <c r="BJ150" s="148"/>
    </row>
    <row r="151" spans="1:62" ht="78.75">
      <c r="A151" s="169" t="s">
        <v>205</v>
      </c>
      <c r="B151" s="10">
        <v>7700</v>
      </c>
      <c r="C151" s="99" t="s">
        <v>234</v>
      </c>
      <c r="D151" s="92" t="s">
        <v>234</v>
      </c>
      <c r="E151" s="92" t="s">
        <v>234</v>
      </c>
      <c r="F151" s="92" t="s">
        <v>234</v>
      </c>
      <c r="G151" s="92" t="s">
        <v>234</v>
      </c>
      <c r="H151" s="92" t="s">
        <v>234</v>
      </c>
      <c r="I151" s="92" t="s">
        <v>234</v>
      </c>
      <c r="J151" s="92" t="s">
        <v>234</v>
      </c>
      <c r="K151" s="92" t="s">
        <v>234</v>
      </c>
      <c r="L151" s="92" t="s">
        <v>234</v>
      </c>
      <c r="M151" s="92" t="s">
        <v>234</v>
      </c>
      <c r="N151" s="92" t="s">
        <v>234</v>
      </c>
      <c r="O151" s="92" t="s">
        <v>234</v>
      </c>
      <c r="P151" s="92" t="s">
        <v>234</v>
      </c>
      <c r="Q151" s="93" t="s">
        <v>234</v>
      </c>
      <c r="R151" s="93" t="s">
        <v>234</v>
      </c>
      <c r="S151" s="93" t="s">
        <v>234</v>
      </c>
      <c r="T151" s="93" t="s">
        <v>234</v>
      </c>
      <c r="U151" s="93" t="s">
        <v>234</v>
      </c>
      <c r="V151" s="93" t="s">
        <v>234</v>
      </c>
      <c r="W151" s="93" t="s">
        <v>234</v>
      </c>
      <c r="X151" s="92" t="s">
        <v>234</v>
      </c>
      <c r="Y151" s="92" t="s">
        <v>234</v>
      </c>
      <c r="Z151" s="92" t="s">
        <v>234</v>
      </c>
      <c r="AA151" s="92" t="s">
        <v>234</v>
      </c>
      <c r="AB151" s="92" t="s">
        <v>234</v>
      </c>
      <c r="AC151" s="8" t="s">
        <v>234</v>
      </c>
      <c r="AD151" s="8" t="s">
        <v>234</v>
      </c>
      <c r="AE151" s="8"/>
      <c r="AF151" s="8"/>
      <c r="AG151" s="155">
        <f t="shared" si="40"/>
        <v>532.1</v>
      </c>
      <c r="AH151" s="155">
        <f t="shared" si="32"/>
        <v>532.1</v>
      </c>
      <c r="AI151" s="146">
        <f t="shared" ref="AI151:AU151" si="44">AI152+AI153</f>
        <v>0</v>
      </c>
      <c r="AJ151" s="146"/>
      <c r="AK151" s="146">
        <f t="shared" si="44"/>
        <v>0</v>
      </c>
      <c r="AL151" s="146"/>
      <c r="AM151" s="146">
        <f>AM152+AM153</f>
        <v>0</v>
      </c>
      <c r="AN151" s="146"/>
      <c r="AO151" s="146">
        <f>AO152+AO153</f>
        <v>532.1</v>
      </c>
      <c r="AP151" s="146">
        <f>AP152+AP153</f>
        <v>532.1</v>
      </c>
      <c r="AQ151" s="154">
        <f t="shared" si="41"/>
        <v>546.5</v>
      </c>
      <c r="AR151" s="148">
        <f t="shared" si="44"/>
        <v>0</v>
      </c>
      <c r="AS151" s="148">
        <f t="shared" si="44"/>
        <v>0</v>
      </c>
      <c r="AT151" s="148">
        <f t="shared" si="44"/>
        <v>0</v>
      </c>
      <c r="AU151" s="148">
        <f t="shared" si="44"/>
        <v>546.5</v>
      </c>
      <c r="AV151" s="153">
        <f t="shared" si="37"/>
        <v>546.5</v>
      </c>
      <c r="AW151" s="145">
        <f>AW152+AW153</f>
        <v>0</v>
      </c>
      <c r="AX151" s="145">
        <f>AX152+AX153</f>
        <v>0</v>
      </c>
      <c r="AY151" s="145">
        <f>AY152+AY153</f>
        <v>0</v>
      </c>
      <c r="AZ151" s="145">
        <f>AZ152+AZ153</f>
        <v>546.5</v>
      </c>
      <c r="BA151" s="154">
        <f t="shared" si="38"/>
        <v>546.5</v>
      </c>
      <c r="BB151" s="148">
        <f>BB152+BB153</f>
        <v>0</v>
      </c>
      <c r="BC151" s="148">
        <f>BC152+BC153</f>
        <v>0</v>
      </c>
      <c r="BD151" s="148">
        <f>BD152+BD153</f>
        <v>0</v>
      </c>
      <c r="BE151" s="148">
        <f>BE152+BE153</f>
        <v>546.5</v>
      </c>
      <c r="BF151" s="154">
        <f t="shared" si="39"/>
        <v>546.5</v>
      </c>
      <c r="BG151" s="148">
        <f>BG152+BG153</f>
        <v>0</v>
      </c>
      <c r="BH151" s="148">
        <f>BH152+BH153</f>
        <v>0</v>
      </c>
      <c r="BI151" s="148">
        <f>BI152+BI153</f>
        <v>0</v>
      </c>
      <c r="BJ151" s="148">
        <f>BJ152+BJ153</f>
        <v>546.5</v>
      </c>
    </row>
    <row r="152" spans="1:62" ht="24">
      <c r="A152" s="111" t="s">
        <v>498</v>
      </c>
      <c r="B152" s="14">
        <v>7701</v>
      </c>
      <c r="C152" s="99" t="s">
        <v>234</v>
      </c>
      <c r="D152" s="92" t="s">
        <v>234</v>
      </c>
      <c r="E152" s="92" t="s">
        <v>234</v>
      </c>
      <c r="F152" s="92" t="s">
        <v>234</v>
      </c>
      <c r="G152" s="92" t="s">
        <v>234</v>
      </c>
      <c r="H152" s="92" t="s">
        <v>234</v>
      </c>
      <c r="I152" s="92" t="s">
        <v>234</v>
      </c>
      <c r="J152" s="92" t="s">
        <v>234</v>
      </c>
      <c r="K152" s="92" t="s">
        <v>234</v>
      </c>
      <c r="L152" s="92" t="s">
        <v>234</v>
      </c>
      <c r="M152" s="92" t="s">
        <v>234</v>
      </c>
      <c r="N152" s="92" t="s">
        <v>234</v>
      </c>
      <c r="O152" s="92" t="s">
        <v>234</v>
      </c>
      <c r="P152" s="92" t="s">
        <v>234</v>
      </c>
      <c r="Q152" s="93" t="s">
        <v>234</v>
      </c>
      <c r="R152" s="93" t="s">
        <v>234</v>
      </c>
      <c r="S152" s="93" t="s">
        <v>234</v>
      </c>
      <c r="T152" s="93" t="s">
        <v>234</v>
      </c>
      <c r="U152" s="93" t="s">
        <v>234</v>
      </c>
      <c r="V152" s="93" t="s">
        <v>234</v>
      </c>
      <c r="W152" s="93" t="s">
        <v>234</v>
      </c>
      <c r="X152" s="92" t="s">
        <v>234</v>
      </c>
      <c r="Y152" s="92" t="s">
        <v>234</v>
      </c>
      <c r="Z152" s="92" t="s">
        <v>234</v>
      </c>
      <c r="AA152" s="92" t="s">
        <v>234</v>
      </c>
      <c r="AB152" s="92" t="s">
        <v>234</v>
      </c>
      <c r="AC152" s="8" t="s">
        <v>234</v>
      </c>
      <c r="AD152" s="8" t="s">
        <v>234</v>
      </c>
      <c r="AE152" s="8"/>
      <c r="AF152" s="8"/>
      <c r="AG152" s="155">
        <f t="shared" si="40"/>
        <v>0</v>
      </c>
      <c r="AH152" s="155">
        <f t="shared" si="32"/>
        <v>0</v>
      </c>
      <c r="AI152" s="146"/>
      <c r="AJ152" s="146"/>
      <c r="AK152" s="146"/>
      <c r="AL152" s="146"/>
      <c r="AM152" s="146"/>
      <c r="AN152" s="146"/>
      <c r="AO152" s="146"/>
      <c r="AP152" s="155"/>
      <c r="AQ152" s="154">
        <f t="shared" si="41"/>
        <v>0</v>
      </c>
      <c r="AR152" s="148"/>
      <c r="AS152" s="148"/>
      <c r="AT152" s="148"/>
      <c r="AU152" s="148"/>
      <c r="AV152" s="153">
        <f t="shared" si="37"/>
        <v>0</v>
      </c>
      <c r="AW152" s="145"/>
      <c r="AX152" s="145"/>
      <c r="AY152" s="145"/>
      <c r="AZ152" s="145"/>
      <c r="BA152" s="154">
        <f t="shared" si="38"/>
        <v>0</v>
      </c>
      <c r="BB152" s="148"/>
      <c r="BC152" s="148"/>
      <c r="BD152" s="148"/>
      <c r="BE152" s="148"/>
      <c r="BF152" s="154">
        <f t="shared" si="39"/>
        <v>0</v>
      </c>
      <c r="BG152" s="148"/>
      <c r="BH152" s="148"/>
      <c r="BI152" s="148"/>
      <c r="BJ152" s="148"/>
    </row>
    <row r="153" spans="1:62" ht="24">
      <c r="A153" s="111" t="s">
        <v>219</v>
      </c>
      <c r="B153" s="14">
        <v>7800</v>
      </c>
      <c r="C153" s="99" t="s">
        <v>234</v>
      </c>
      <c r="D153" s="94" t="s">
        <v>234</v>
      </c>
      <c r="E153" s="92" t="s">
        <v>234</v>
      </c>
      <c r="F153" s="92" t="s">
        <v>234</v>
      </c>
      <c r="G153" s="92" t="s">
        <v>234</v>
      </c>
      <c r="H153" s="92" t="s">
        <v>234</v>
      </c>
      <c r="I153" s="92" t="s">
        <v>234</v>
      </c>
      <c r="J153" s="92" t="s">
        <v>234</v>
      </c>
      <c r="K153" s="92" t="s">
        <v>234</v>
      </c>
      <c r="L153" s="92" t="s">
        <v>234</v>
      </c>
      <c r="M153" s="92" t="s">
        <v>234</v>
      </c>
      <c r="N153" s="92" t="s">
        <v>234</v>
      </c>
      <c r="O153" s="92" t="s">
        <v>234</v>
      </c>
      <c r="P153" s="92" t="s">
        <v>234</v>
      </c>
      <c r="Q153" s="93" t="s">
        <v>234</v>
      </c>
      <c r="R153" s="93" t="s">
        <v>234</v>
      </c>
      <c r="S153" s="93" t="s">
        <v>234</v>
      </c>
      <c r="T153" s="93" t="s">
        <v>234</v>
      </c>
      <c r="U153" s="93" t="s">
        <v>234</v>
      </c>
      <c r="V153" s="93" t="s">
        <v>234</v>
      </c>
      <c r="W153" s="93" t="s">
        <v>234</v>
      </c>
      <c r="X153" s="92" t="s">
        <v>234</v>
      </c>
      <c r="Y153" s="92" t="s">
        <v>234</v>
      </c>
      <c r="Z153" s="92" t="s">
        <v>234</v>
      </c>
      <c r="AA153" s="92" t="s">
        <v>234</v>
      </c>
      <c r="AB153" s="92" t="s">
        <v>234</v>
      </c>
      <c r="AC153" s="8" t="s">
        <v>234</v>
      </c>
      <c r="AD153" s="8" t="s">
        <v>234</v>
      </c>
      <c r="AE153" s="8"/>
      <c r="AF153" s="8"/>
      <c r="AG153" s="155">
        <f t="shared" si="40"/>
        <v>532.1</v>
      </c>
      <c r="AH153" s="155">
        <f t="shared" si="32"/>
        <v>532.1</v>
      </c>
      <c r="AI153" s="146">
        <f>AI154+AI158</f>
        <v>0</v>
      </c>
      <c r="AJ153" s="146"/>
      <c r="AK153" s="146">
        <f>AK154+AK158</f>
        <v>0</v>
      </c>
      <c r="AL153" s="146"/>
      <c r="AM153" s="146">
        <f>AM154+AM158</f>
        <v>0</v>
      </c>
      <c r="AN153" s="146"/>
      <c r="AO153" s="146">
        <f>AO154+AO158</f>
        <v>532.1</v>
      </c>
      <c r="AP153" s="146">
        <f>AP154+AP158</f>
        <v>532.1</v>
      </c>
      <c r="AQ153" s="154">
        <f t="shared" si="41"/>
        <v>546.5</v>
      </c>
      <c r="AR153" s="148">
        <f>AR154+AR158</f>
        <v>0</v>
      </c>
      <c r="AS153" s="148">
        <f>AS154+AS158</f>
        <v>0</v>
      </c>
      <c r="AT153" s="148">
        <f>AT154+AT158</f>
        <v>0</v>
      </c>
      <c r="AU153" s="148">
        <f>AU154+AU158</f>
        <v>546.5</v>
      </c>
      <c r="AV153" s="153">
        <f t="shared" si="37"/>
        <v>546.5</v>
      </c>
      <c r="AW153" s="145">
        <f>AW154+AW158</f>
        <v>0</v>
      </c>
      <c r="AX153" s="145">
        <f>AX154+AX158</f>
        <v>0</v>
      </c>
      <c r="AY153" s="145">
        <f>AY154+AY158</f>
        <v>0</v>
      </c>
      <c r="AZ153" s="145">
        <f>AZ154+AZ158</f>
        <v>546.5</v>
      </c>
      <c r="BA153" s="154">
        <f t="shared" si="38"/>
        <v>546.5</v>
      </c>
      <c r="BB153" s="148">
        <f>BB154+BB158</f>
        <v>0</v>
      </c>
      <c r="BC153" s="148">
        <f>BC154+BC158</f>
        <v>0</v>
      </c>
      <c r="BD153" s="148">
        <f>BD154+BD158</f>
        <v>0</v>
      </c>
      <c r="BE153" s="148">
        <f>BE154+BE158</f>
        <v>546.5</v>
      </c>
      <c r="BF153" s="154">
        <f t="shared" si="39"/>
        <v>546.5</v>
      </c>
      <c r="BG153" s="148">
        <f>BG154+BG158</f>
        <v>0</v>
      </c>
      <c r="BH153" s="148">
        <f>BH154+BH158</f>
        <v>0</v>
      </c>
      <c r="BI153" s="148">
        <f>BI154+BI158</f>
        <v>0</v>
      </c>
      <c r="BJ153" s="148">
        <f>BJ154+BJ158</f>
        <v>546.5</v>
      </c>
    </row>
    <row r="154" spans="1:62" ht="67.5">
      <c r="A154" s="169" t="s">
        <v>493</v>
      </c>
      <c r="B154" s="14">
        <v>7801</v>
      </c>
      <c r="C154" s="92" t="s">
        <v>234</v>
      </c>
      <c r="D154" s="94" t="s">
        <v>234</v>
      </c>
      <c r="E154" s="92" t="s">
        <v>234</v>
      </c>
      <c r="F154" s="92" t="s">
        <v>234</v>
      </c>
      <c r="G154" s="92" t="s">
        <v>234</v>
      </c>
      <c r="H154" s="92" t="s">
        <v>234</v>
      </c>
      <c r="I154" s="92" t="s">
        <v>234</v>
      </c>
      <c r="J154" s="92" t="s">
        <v>234</v>
      </c>
      <c r="K154" s="92" t="s">
        <v>234</v>
      </c>
      <c r="L154" s="92" t="s">
        <v>234</v>
      </c>
      <c r="M154" s="92" t="s">
        <v>234</v>
      </c>
      <c r="N154" s="92" t="s">
        <v>234</v>
      </c>
      <c r="O154" s="92" t="s">
        <v>234</v>
      </c>
      <c r="P154" s="92" t="s">
        <v>234</v>
      </c>
      <c r="Q154" s="93" t="s">
        <v>234</v>
      </c>
      <c r="R154" s="93" t="s">
        <v>234</v>
      </c>
      <c r="S154" s="93" t="s">
        <v>234</v>
      </c>
      <c r="T154" s="93" t="s">
        <v>234</v>
      </c>
      <c r="U154" s="93" t="s">
        <v>234</v>
      </c>
      <c r="V154" s="93" t="s">
        <v>234</v>
      </c>
      <c r="W154" s="93" t="s">
        <v>234</v>
      </c>
      <c r="X154" s="92" t="s">
        <v>234</v>
      </c>
      <c r="Y154" s="92" t="s">
        <v>234</v>
      </c>
      <c r="Z154" s="92" t="s">
        <v>234</v>
      </c>
      <c r="AA154" s="92" t="s">
        <v>234</v>
      </c>
      <c r="AB154" s="92" t="s">
        <v>234</v>
      </c>
      <c r="AC154" s="8" t="s">
        <v>234</v>
      </c>
      <c r="AD154" s="8" t="s">
        <v>234</v>
      </c>
      <c r="AE154" s="8"/>
      <c r="AF154" s="8"/>
      <c r="AG154" s="148">
        <f t="shared" ref="AG154:AU154" si="45">AG156+AG157</f>
        <v>532.1</v>
      </c>
      <c r="AH154" s="155">
        <f t="shared" si="32"/>
        <v>532.1</v>
      </c>
      <c r="AI154" s="148">
        <f t="shared" si="45"/>
        <v>0</v>
      </c>
      <c r="AJ154" s="148"/>
      <c r="AK154" s="148">
        <f t="shared" si="45"/>
        <v>0</v>
      </c>
      <c r="AL154" s="148"/>
      <c r="AM154" s="148">
        <f t="shared" si="45"/>
        <v>0</v>
      </c>
      <c r="AN154" s="148"/>
      <c r="AO154" s="148">
        <f t="shared" si="45"/>
        <v>532.1</v>
      </c>
      <c r="AP154" s="148">
        <f t="shared" si="45"/>
        <v>532.1</v>
      </c>
      <c r="AQ154" s="148">
        <f t="shared" si="45"/>
        <v>546.5</v>
      </c>
      <c r="AR154" s="148">
        <f t="shared" si="45"/>
        <v>0</v>
      </c>
      <c r="AS154" s="148">
        <f t="shared" si="45"/>
        <v>0</v>
      </c>
      <c r="AT154" s="148">
        <f t="shared" si="45"/>
        <v>0</v>
      </c>
      <c r="AU154" s="148">
        <f t="shared" si="45"/>
        <v>546.5</v>
      </c>
      <c r="AV154" s="145">
        <f t="shared" ref="AV154:BE154" si="46">AV156+AV157</f>
        <v>546.5</v>
      </c>
      <c r="AW154" s="145">
        <f t="shared" si="46"/>
        <v>0</v>
      </c>
      <c r="AX154" s="145">
        <f t="shared" si="46"/>
        <v>0</v>
      </c>
      <c r="AY154" s="145">
        <f t="shared" si="46"/>
        <v>0</v>
      </c>
      <c r="AZ154" s="145">
        <f t="shared" si="46"/>
        <v>546.5</v>
      </c>
      <c r="BA154" s="148">
        <f t="shared" si="46"/>
        <v>546.5</v>
      </c>
      <c r="BB154" s="148">
        <f t="shared" si="46"/>
        <v>0</v>
      </c>
      <c r="BC154" s="148">
        <f t="shared" si="46"/>
        <v>0</v>
      </c>
      <c r="BD154" s="148">
        <f t="shared" si="46"/>
        <v>0</v>
      </c>
      <c r="BE154" s="148">
        <f t="shared" si="46"/>
        <v>546.5</v>
      </c>
      <c r="BF154" s="148">
        <f>BF156+BF157</f>
        <v>546.5</v>
      </c>
      <c r="BG154" s="148">
        <f>BG156+BG157</f>
        <v>0</v>
      </c>
      <c r="BH154" s="148">
        <f>BH156+BH157</f>
        <v>0</v>
      </c>
      <c r="BI154" s="148">
        <f>BI156+BI157</f>
        <v>0</v>
      </c>
      <c r="BJ154" s="148">
        <f>BJ156+BJ157</f>
        <v>546.5</v>
      </c>
    </row>
    <row r="155" spans="1:62" hidden="1">
      <c r="A155" s="112" t="s">
        <v>415</v>
      </c>
      <c r="B155" s="15"/>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16"/>
      <c r="AD155" s="16"/>
      <c r="AE155" s="16"/>
      <c r="AF155" s="16"/>
      <c r="AG155" s="155">
        <f t="shared" si="40"/>
        <v>0</v>
      </c>
      <c r="AH155" s="155">
        <f t="shared" si="32"/>
        <v>0</v>
      </c>
      <c r="AI155" s="152"/>
      <c r="AJ155" s="152"/>
      <c r="AK155" s="152"/>
      <c r="AL155" s="152"/>
      <c r="AM155" s="152"/>
      <c r="AN155" s="152"/>
      <c r="AO155" s="152"/>
      <c r="AP155" s="158"/>
      <c r="AQ155" s="154">
        <f t="shared" si="41"/>
        <v>0</v>
      </c>
      <c r="AR155" s="151"/>
      <c r="AS155" s="151"/>
      <c r="AT155" s="151"/>
      <c r="AU155" s="151"/>
      <c r="AV155" s="153">
        <f t="shared" ref="AV155:AV161" si="47">AW155+AX155+AY155+AZ155</f>
        <v>0</v>
      </c>
      <c r="AW155" s="658"/>
      <c r="AX155" s="658"/>
      <c r="AY155" s="658"/>
      <c r="AZ155" s="658"/>
      <c r="BA155" s="154">
        <f t="shared" ref="BA155:BA161" si="48">BB155+BC155+BD155+BE155</f>
        <v>0</v>
      </c>
      <c r="BB155" s="151"/>
      <c r="BC155" s="151"/>
      <c r="BD155" s="151"/>
      <c r="BE155" s="151"/>
      <c r="BF155" s="154">
        <f t="shared" ref="BF155:BF161" si="49">BG155+BH155+BI155+BJ155</f>
        <v>0</v>
      </c>
      <c r="BG155" s="151"/>
      <c r="BH155" s="151"/>
      <c r="BI155" s="151"/>
      <c r="BJ155" s="151"/>
    </row>
    <row r="156" spans="1:62" ht="96.75" customHeight="1">
      <c r="A156" s="1016" t="s">
        <v>409</v>
      </c>
      <c r="B156" s="900">
        <v>7803</v>
      </c>
      <c r="C156" s="909" t="s">
        <v>452</v>
      </c>
      <c r="D156" s="141" t="s">
        <v>237</v>
      </c>
      <c r="E156" s="57" t="s">
        <v>453</v>
      </c>
      <c r="F156" s="58"/>
      <c r="G156" s="58"/>
      <c r="H156" s="58"/>
      <c r="I156" s="58"/>
      <c r="J156" s="58"/>
      <c r="K156" s="58"/>
      <c r="L156" s="58"/>
      <c r="M156" s="63" t="s">
        <v>451</v>
      </c>
      <c r="N156" s="59" t="s">
        <v>284</v>
      </c>
      <c r="O156" s="66" t="s">
        <v>373</v>
      </c>
      <c r="P156" s="58">
        <v>9</v>
      </c>
      <c r="Q156" s="58"/>
      <c r="R156" s="58"/>
      <c r="S156" s="58"/>
      <c r="T156" s="58"/>
      <c r="U156" s="58"/>
      <c r="V156" s="58"/>
      <c r="W156" s="721" t="s">
        <v>172</v>
      </c>
      <c r="X156" s="292" t="s">
        <v>173</v>
      </c>
      <c r="Y156" s="294" t="s">
        <v>174</v>
      </c>
      <c r="Z156" s="58"/>
      <c r="AA156" s="58"/>
      <c r="AB156" s="58"/>
      <c r="AC156" s="18"/>
      <c r="AD156" s="18" t="s">
        <v>486</v>
      </c>
      <c r="AE156" s="18" t="s">
        <v>264</v>
      </c>
      <c r="AF156" s="18" t="s">
        <v>276</v>
      </c>
      <c r="AG156" s="155">
        <f t="shared" si="40"/>
        <v>0</v>
      </c>
      <c r="AH156" s="155">
        <f t="shared" si="32"/>
        <v>0</v>
      </c>
      <c r="AI156" s="155"/>
      <c r="AJ156" s="155"/>
      <c r="AK156" s="155"/>
      <c r="AL156" s="155"/>
      <c r="AM156" s="155"/>
      <c r="AN156" s="155"/>
      <c r="AO156" s="155"/>
      <c r="AP156" s="155"/>
      <c r="AQ156" s="154">
        <f t="shared" si="41"/>
        <v>0</v>
      </c>
      <c r="AR156" s="154"/>
      <c r="AS156" s="154"/>
      <c r="AT156" s="154"/>
      <c r="AU156" s="154"/>
      <c r="AV156" s="153">
        <f t="shared" si="47"/>
        <v>0</v>
      </c>
      <c r="AW156" s="153"/>
      <c r="AX156" s="153"/>
      <c r="AY156" s="153"/>
      <c r="AZ156" s="153"/>
      <c r="BA156" s="154">
        <f t="shared" si="48"/>
        <v>0</v>
      </c>
      <c r="BB156" s="154"/>
      <c r="BC156" s="154"/>
      <c r="BD156" s="154"/>
      <c r="BE156" s="154"/>
      <c r="BF156" s="154">
        <f t="shared" si="49"/>
        <v>0</v>
      </c>
      <c r="BG156" s="154"/>
      <c r="BH156" s="154"/>
      <c r="BI156" s="154"/>
      <c r="BJ156" s="154"/>
    </row>
    <row r="157" spans="1:62" ht="15.75" customHeight="1">
      <c r="A157" s="1017"/>
      <c r="B157" s="900"/>
      <c r="C157" s="909"/>
      <c r="D157" s="180"/>
      <c r="E157" s="12"/>
      <c r="F157" s="12"/>
      <c r="G157" s="12"/>
      <c r="H157" s="12"/>
      <c r="I157" s="12"/>
      <c r="J157" s="12"/>
      <c r="K157" s="12"/>
      <c r="L157" s="12"/>
      <c r="M157" s="12"/>
      <c r="N157" s="12"/>
      <c r="O157" s="12"/>
      <c r="P157" s="12"/>
      <c r="Q157" s="12"/>
      <c r="R157" s="12"/>
      <c r="S157" s="12"/>
      <c r="T157" s="12"/>
      <c r="U157" s="12"/>
      <c r="V157" s="12"/>
      <c r="W157" s="708"/>
      <c r="X157" s="292"/>
      <c r="Y157" s="294"/>
      <c r="Z157" s="12"/>
      <c r="AA157" s="12"/>
      <c r="AB157" s="12"/>
      <c r="AC157" s="12"/>
      <c r="AD157" s="18" t="s">
        <v>486</v>
      </c>
      <c r="AE157" s="18" t="s">
        <v>17</v>
      </c>
      <c r="AF157" s="18" t="s">
        <v>276</v>
      </c>
      <c r="AG157" s="155">
        <f t="shared" si="40"/>
        <v>532.1</v>
      </c>
      <c r="AH157" s="155">
        <f t="shared" si="32"/>
        <v>532.1</v>
      </c>
      <c r="AI157" s="146"/>
      <c r="AJ157" s="146"/>
      <c r="AK157" s="146"/>
      <c r="AL157" s="146"/>
      <c r="AM157" s="146"/>
      <c r="AN157" s="146"/>
      <c r="AO157" s="146">
        <v>532.1</v>
      </c>
      <c r="AP157" s="155">
        <v>532.1</v>
      </c>
      <c r="AQ157" s="154">
        <f t="shared" si="41"/>
        <v>546.5</v>
      </c>
      <c r="AR157" s="148"/>
      <c r="AS157" s="148"/>
      <c r="AT157" s="148"/>
      <c r="AU157" s="148">
        <v>546.5</v>
      </c>
      <c r="AV157" s="153">
        <f t="shared" si="47"/>
        <v>546.5</v>
      </c>
      <c r="AW157" s="145"/>
      <c r="AX157" s="145"/>
      <c r="AY157" s="145"/>
      <c r="AZ157" s="145">
        <v>546.5</v>
      </c>
      <c r="BA157" s="154">
        <f t="shared" si="48"/>
        <v>546.5</v>
      </c>
      <c r="BB157" s="148"/>
      <c r="BC157" s="148"/>
      <c r="BD157" s="148"/>
      <c r="BE157" s="148">
        <v>546.5</v>
      </c>
      <c r="BF157" s="154">
        <f t="shared" si="49"/>
        <v>546.5</v>
      </c>
      <c r="BG157" s="148"/>
      <c r="BH157" s="148"/>
      <c r="BI157" s="148"/>
      <c r="BJ157" s="148">
        <v>546.5</v>
      </c>
    </row>
    <row r="158" spans="1:62" ht="35.25" hidden="1" customHeight="1">
      <c r="A158" s="111" t="s">
        <v>220</v>
      </c>
      <c r="B158" s="14">
        <v>7900</v>
      </c>
      <c r="C158" s="8" t="s">
        <v>234</v>
      </c>
      <c r="D158" s="25" t="s">
        <v>234</v>
      </c>
      <c r="E158" s="8" t="s">
        <v>234</v>
      </c>
      <c r="F158" s="8" t="s">
        <v>234</v>
      </c>
      <c r="G158" s="8" t="s">
        <v>234</v>
      </c>
      <c r="H158" s="8" t="s">
        <v>234</v>
      </c>
      <c r="I158" s="8" t="s">
        <v>234</v>
      </c>
      <c r="J158" s="8" t="s">
        <v>234</v>
      </c>
      <c r="K158" s="8" t="s">
        <v>234</v>
      </c>
      <c r="L158" s="8" t="s">
        <v>234</v>
      </c>
      <c r="M158" s="8" t="s">
        <v>234</v>
      </c>
      <c r="N158" s="8" t="s">
        <v>234</v>
      </c>
      <c r="O158" s="8" t="s">
        <v>234</v>
      </c>
      <c r="P158" s="8" t="s">
        <v>234</v>
      </c>
      <c r="Q158" s="11" t="s">
        <v>234</v>
      </c>
      <c r="R158" s="11" t="s">
        <v>234</v>
      </c>
      <c r="S158" s="11" t="s">
        <v>234</v>
      </c>
      <c r="T158" s="11" t="s">
        <v>234</v>
      </c>
      <c r="U158" s="11" t="s">
        <v>234</v>
      </c>
      <c r="V158" s="11" t="s">
        <v>234</v>
      </c>
      <c r="W158" s="11" t="s">
        <v>234</v>
      </c>
      <c r="X158" s="8" t="s">
        <v>234</v>
      </c>
      <c r="Y158" s="8" t="s">
        <v>234</v>
      </c>
      <c r="Z158" s="8" t="s">
        <v>234</v>
      </c>
      <c r="AA158" s="8" t="s">
        <v>234</v>
      </c>
      <c r="AB158" s="8" t="s">
        <v>234</v>
      </c>
      <c r="AC158" s="8" t="s">
        <v>234</v>
      </c>
      <c r="AD158" s="8" t="s">
        <v>234</v>
      </c>
      <c r="AE158" s="8"/>
      <c r="AF158" s="8"/>
      <c r="AG158" s="155">
        <f t="shared" si="40"/>
        <v>0</v>
      </c>
      <c r="AH158" s="155">
        <f t="shared" si="32"/>
        <v>0</v>
      </c>
      <c r="AI158" s="146"/>
      <c r="AJ158" s="146"/>
      <c r="AK158" s="146"/>
      <c r="AL158" s="146"/>
      <c r="AM158" s="146"/>
      <c r="AN158" s="146"/>
      <c r="AO158" s="146"/>
      <c r="AP158" s="155"/>
      <c r="AQ158" s="154">
        <f t="shared" si="41"/>
        <v>0</v>
      </c>
      <c r="AR158" s="148"/>
      <c r="AS158" s="148"/>
      <c r="AT158" s="148"/>
      <c r="AU158" s="148"/>
      <c r="AV158" s="153">
        <f t="shared" si="47"/>
        <v>0</v>
      </c>
      <c r="AW158" s="145"/>
      <c r="AX158" s="145"/>
      <c r="AY158" s="145"/>
      <c r="AZ158" s="145"/>
      <c r="BA158" s="154">
        <f t="shared" si="48"/>
        <v>0</v>
      </c>
      <c r="BB158" s="148"/>
      <c r="BC158" s="148"/>
      <c r="BD158" s="148"/>
      <c r="BE158" s="148"/>
      <c r="BF158" s="154">
        <f t="shared" si="49"/>
        <v>0</v>
      </c>
      <c r="BG158" s="148"/>
      <c r="BH158" s="148"/>
      <c r="BI158" s="148"/>
      <c r="BJ158" s="148"/>
    </row>
    <row r="159" spans="1:62" ht="1.5" hidden="1" customHeight="1">
      <c r="A159" s="112" t="s">
        <v>415</v>
      </c>
      <c r="B159" s="15">
        <v>7901</v>
      </c>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55">
        <f t="shared" si="40"/>
        <v>0</v>
      </c>
      <c r="AH159" s="155">
        <f t="shared" si="32"/>
        <v>0</v>
      </c>
      <c r="AI159" s="152"/>
      <c r="AJ159" s="152"/>
      <c r="AK159" s="152"/>
      <c r="AL159" s="152"/>
      <c r="AM159" s="152"/>
      <c r="AN159" s="152"/>
      <c r="AO159" s="152"/>
      <c r="AP159" s="158"/>
      <c r="AQ159" s="154">
        <f t="shared" si="41"/>
        <v>0</v>
      </c>
      <c r="AR159" s="151"/>
      <c r="AS159" s="151"/>
      <c r="AT159" s="151"/>
      <c r="AU159" s="151"/>
      <c r="AV159" s="153">
        <f t="shared" si="47"/>
        <v>0</v>
      </c>
      <c r="AW159" s="658"/>
      <c r="AX159" s="658"/>
      <c r="AY159" s="658"/>
      <c r="AZ159" s="658"/>
      <c r="BA159" s="154">
        <f t="shared" si="48"/>
        <v>0</v>
      </c>
      <c r="BB159" s="151"/>
      <c r="BC159" s="151"/>
      <c r="BD159" s="151"/>
      <c r="BE159" s="151"/>
      <c r="BF159" s="154">
        <f t="shared" si="49"/>
        <v>0</v>
      </c>
      <c r="BG159" s="151"/>
      <c r="BH159" s="151"/>
      <c r="BI159" s="151"/>
      <c r="BJ159" s="151"/>
    </row>
    <row r="160" spans="1:62" hidden="1">
      <c r="A160" s="113" t="s">
        <v>416</v>
      </c>
      <c r="B160" s="17"/>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55">
        <f t="shared" si="40"/>
        <v>0</v>
      </c>
      <c r="AH160" s="155">
        <f t="shared" si="32"/>
        <v>0</v>
      </c>
      <c r="AI160" s="155"/>
      <c r="AJ160" s="155"/>
      <c r="AK160" s="155"/>
      <c r="AL160" s="155"/>
      <c r="AM160" s="155"/>
      <c r="AN160" s="155"/>
      <c r="AO160" s="155"/>
      <c r="AP160" s="155"/>
      <c r="AQ160" s="154">
        <f t="shared" si="41"/>
        <v>0</v>
      </c>
      <c r="AR160" s="154"/>
      <c r="AS160" s="154"/>
      <c r="AT160" s="154"/>
      <c r="AU160" s="154"/>
      <c r="AV160" s="153">
        <f t="shared" si="47"/>
        <v>0</v>
      </c>
      <c r="AW160" s="153"/>
      <c r="AX160" s="153"/>
      <c r="AY160" s="153"/>
      <c r="AZ160" s="153"/>
      <c r="BA160" s="154">
        <f t="shared" si="48"/>
        <v>0</v>
      </c>
      <c r="BB160" s="154"/>
      <c r="BC160" s="154"/>
      <c r="BD160" s="154"/>
      <c r="BE160" s="154"/>
      <c r="BF160" s="154">
        <f t="shared" si="49"/>
        <v>0</v>
      </c>
      <c r="BG160" s="154"/>
      <c r="BH160" s="154"/>
      <c r="BI160" s="154"/>
      <c r="BJ160" s="154"/>
    </row>
    <row r="161" spans="1:62" ht="37.5" customHeight="1">
      <c r="A161" s="111" t="s">
        <v>323</v>
      </c>
      <c r="B161" s="29">
        <v>8000</v>
      </c>
      <c r="C161" s="16"/>
      <c r="D161" s="16"/>
      <c r="E161" s="16"/>
      <c r="F161" s="16"/>
      <c r="G161" s="16"/>
      <c r="H161" s="16"/>
      <c r="I161" s="16"/>
      <c r="J161" s="16"/>
      <c r="K161" s="16"/>
      <c r="L161" s="16"/>
      <c r="M161" s="16"/>
      <c r="N161" s="16"/>
      <c r="O161" s="16"/>
      <c r="P161" s="16"/>
      <c r="Q161" s="21"/>
      <c r="R161" s="21"/>
      <c r="S161" s="21"/>
      <c r="T161" s="21"/>
      <c r="U161" s="21"/>
      <c r="V161" s="21"/>
      <c r="W161" s="21"/>
      <c r="X161" s="16"/>
      <c r="Y161" s="16"/>
      <c r="Z161" s="16"/>
      <c r="AA161" s="16"/>
      <c r="AB161" s="16"/>
      <c r="AC161" s="16"/>
      <c r="AD161" s="450" t="s">
        <v>177</v>
      </c>
      <c r="AE161" s="450" t="s">
        <v>194</v>
      </c>
      <c r="AF161" s="450" t="s">
        <v>282</v>
      </c>
      <c r="AG161" s="155">
        <f t="shared" si="40"/>
        <v>0</v>
      </c>
      <c r="AH161" s="158"/>
      <c r="AI161" s="152"/>
      <c r="AJ161" s="152"/>
      <c r="AK161" s="152"/>
      <c r="AL161" s="152"/>
      <c r="AM161" s="152"/>
      <c r="AN161" s="152"/>
      <c r="AO161" s="152">
        <v>0</v>
      </c>
      <c r="AP161" s="158"/>
      <c r="AQ161" s="154">
        <f t="shared" si="41"/>
        <v>0</v>
      </c>
      <c r="AR161" s="151"/>
      <c r="AS161" s="151"/>
      <c r="AT161" s="151"/>
      <c r="AU161" s="151">
        <v>0</v>
      </c>
      <c r="AV161" s="153">
        <f t="shared" si="47"/>
        <v>105.2</v>
      </c>
      <c r="AW161" s="658"/>
      <c r="AX161" s="658"/>
      <c r="AY161" s="658"/>
      <c r="AZ161" s="658">
        <v>105.2</v>
      </c>
      <c r="BA161" s="154">
        <f t="shared" si="48"/>
        <v>206.6</v>
      </c>
      <c r="BB161" s="151"/>
      <c r="BC161" s="151"/>
      <c r="BD161" s="151"/>
      <c r="BE161" s="151">
        <v>206.6</v>
      </c>
      <c r="BF161" s="154">
        <f t="shared" si="49"/>
        <v>206.6</v>
      </c>
      <c r="BG161" s="151"/>
      <c r="BH161" s="151"/>
      <c r="BI161" s="151"/>
      <c r="BJ161" s="151">
        <v>206.6</v>
      </c>
    </row>
    <row r="162" spans="1:62" ht="24.75" thickBot="1">
      <c r="A162" s="111" t="s">
        <v>221</v>
      </c>
      <c r="B162" s="26">
        <v>10700</v>
      </c>
      <c r="C162" s="27" t="s">
        <v>234</v>
      </c>
      <c r="D162" s="27" t="s">
        <v>234</v>
      </c>
      <c r="E162" s="27" t="s">
        <v>234</v>
      </c>
      <c r="F162" s="27" t="s">
        <v>234</v>
      </c>
      <c r="G162" s="27" t="s">
        <v>234</v>
      </c>
      <c r="H162" s="27" t="s">
        <v>234</v>
      </c>
      <c r="I162" s="27" t="s">
        <v>234</v>
      </c>
      <c r="J162" s="27" t="s">
        <v>234</v>
      </c>
      <c r="K162" s="27" t="s">
        <v>234</v>
      </c>
      <c r="L162" s="27" t="s">
        <v>234</v>
      </c>
      <c r="M162" s="27" t="s">
        <v>234</v>
      </c>
      <c r="N162" s="27" t="s">
        <v>234</v>
      </c>
      <c r="O162" s="27" t="s">
        <v>234</v>
      </c>
      <c r="P162" s="27" t="s">
        <v>234</v>
      </c>
      <c r="Q162" s="28" t="s">
        <v>234</v>
      </c>
      <c r="R162" s="28" t="s">
        <v>234</v>
      </c>
      <c r="S162" s="28" t="s">
        <v>234</v>
      </c>
      <c r="T162" s="28" t="s">
        <v>234</v>
      </c>
      <c r="U162" s="28" t="s">
        <v>234</v>
      </c>
      <c r="V162" s="28" t="s">
        <v>234</v>
      </c>
      <c r="W162" s="28" t="s">
        <v>234</v>
      </c>
      <c r="X162" s="27" t="s">
        <v>234</v>
      </c>
      <c r="Y162" s="27" t="s">
        <v>234</v>
      </c>
      <c r="Z162" s="27" t="s">
        <v>234</v>
      </c>
      <c r="AA162" s="27" t="s">
        <v>234</v>
      </c>
      <c r="AB162" s="27" t="s">
        <v>234</v>
      </c>
      <c r="AC162" s="27" t="s">
        <v>234</v>
      </c>
      <c r="AD162" s="27" t="s">
        <v>234</v>
      </c>
      <c r="AE162" s="27"/>
      <c r="AF162" s="27"/>
      <c r="AG162" s="544">
        <f t="shared" ref="AG162:AT162" si="50">AG20</f>
        <v>10114.9</v>
      </c>
      <c r="AH162" s="544">
        <f t="shared" si="50"/>
        <v>8853.6</v>
      </c>
      <c r="AI162" s="165">
        <f t="shared" si="50"/>
        <v>103.7</v>
      </c>
      <c r="AJ162" s="165">
        <f t="shared" si="50"/>
        <v>103.7</v>
      </c>
      <c r="AK162" s="544">
        <f t="shared" si="50"/>
        <v>5629</v>
      </c>
      <c r="AL162" s="544">
        <f t="shared" si="50"/>
        <v>4861.3</v>
      </c>
      <c r="AM162" s="165">
        <f t="shared" si="50"/>
        <v>0</v>
      </c>
      <c r="AN162" s="165"/>
      <c r="AO162" s="165">
        <f t="shared" si="50"/>
        <v>4382.2000000000007</v>
      </c>
      <c r="AP162" s="165">
        <f t="shared" si="50"/>
        <v>3888.6</v>
      </c>
      <c r="AQ162" s="165">
        <f t="shared" si="50"/>
        <v>5411.0999999999995</v>
      </c>
      <c r="AR162" s="165">
        <f t="shared" si="50"/>
        <v>107.39999999999999</v>
      </c>
      <c r="AS162" s="165">
        <f t="shared" si="50"/>
        <v>428.3</v>
      </c>
      <c r="AT162" s="165">
        <f t="shared" si="50"/>
        <v>0</v>
      </c>
      <c r="AU162" s="167">
        <f>AU20+AU161</f>
        <v>4875.3999999999996</v>
      </c>
      <c r="AV162" s="165">
        <f>AV20</f>
        <v>4937.5</v>
      </c>
      <c r="AW162" s="165">
        <f>AW20</f>
        <v>105.7</v>
      </c>
      <c r="AX162" s="165">
        <f>AX20</f>
        <v>625.5</v>
      </c>
      <c r="AY162" s="165">
        <f>AY20</f>
        <v>0</v>
      </c>
      <c r="AZ162" s="167">
        <f>AZ20+AZ161</f>
        <v>4311.5</v>
      </c>
      <c r="BA162" s="165">
        <f>BA20</f>
        <v>4866.8999999999996</v>
      </c>
      <c r="BB162" s="165">
        <f>BB20</f>
        <v>110.5</v>
      </c>
      <c r="BC162" s="165">
        <f>BC20</f>
        <v>625.5</v>
      </c>
      <c r="BD162" s="165">
        <f>BD20</f>
        <v>0</v>
      </c>
      <c r="BE162" s="167">
        <f>BE20+BE161</f>
        <v>4337.5000000000009</v>
      </c>
      <c r="BF162" s="165">
        <f>BF20</f>
        <v>4866.8999999999996</v>
      </c>
      <c r="BG162" s="165">
        <f>BG20</f>
        <v>110.5</v>
      </c>
      <c r="BH162" s="165">
        <f>BH20</f>
        <v>625.5</v>
      </c>
      <c r="BI162" s="165">
        <f>BI20</f>
        <v>0</v>
      </c>
      <c r="BJ162" s="167">
        <f>BJ20+BJ161</f>
        <v>4337.5000000000009</v>
      </c>
    </row>
    <row r="164" spans="1:62" hidden="1"/>
    <row r="165" spans="1:62" s="46" customFormat="1" ht="16.5">
      <c r="A165" s="196"/>
      <c r="B165" s="42"/>
      <c r="C165" s="43"/>
      <c r="D165" s="43"/>
      <c r="E165" s="43"/>
      <c r="F165" s="43"/>
      <c r="G165" s="44"/>
      <c r="H165" s="43"/>
      <c r="I165" s="43"/>
      <c r="J165" s="43"/>
      <c r="K165" s="44"/>
      <c r="L165" s="44"/>
      <c r="M165" s="43"/>
      <c r="N165" s="43"/>
      <c r="O165" s="43"/>
      <c r="P165" s="43"/>
      <c r="Q165" s="44"/>
      <c r="R165" s="44"/>
      <c r="S165" s="44"/>
      <c r="T165" s="44"/>
      <c r="U165" s="44"/>
      <c r="V165" s="44"/>
      <c r="W165" s="411"/>
      <c r="X165" s="44"/>
      <c r="Y165" s="44"/>
      <c r="Z165" s="44"/>
      <c r="AA165" s="44"/>
      <c r="AB165" s="44"/>
      <c r="AC165" s="44"/>
      <c r="AD165" s="45"/>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row>
    <row r="166" spans="1:62" ht="5.25" customHeight="1"/>
    <row r="167" spans="1:62" s="46" customFormat="1" ht="16.5">
      <c r="A167" s="53"/>
      <c r="B167" s="49"/>
      <c r="C167" s="130"/>
      <c r="D167" s="49"/>
      <c r="E167" s="49"/>
      <c r="F167" s="48"/>
      <c r="G167" s="48"/>
      <c r="H167" s="43"/>
      <c r="I167" s="43"/>
      <c r="J167" s="43"/>
      <c r="K167" s="48"/>
      <c r="L167" s="48"/>
      <c r="M167" s="43"/>
      <c r="N167" s="43"/>
      <c r="O167" s="43"/>
      <c r="P167" s="43"/>
      <c r="Q167" s="48"/>
      <c r="R167" s="48"/>
      <c r="S167" s="48"/>
      <c r="T167" s="48"/>
      <c r="U167" s="48"/>
      <c r="V167" s="48"/>
      <c r="W167" s="50"/>
      <c r="X167" s="44"/>
      <c r="Y167" s="44"/>
      <c r="Z167" s="48"/>
      <c r="AA167" s="48"/>
      <c r="AB167" s="48"/>
      <c r="AC167" s="48"/>
      <c r="AD167" s="51"/>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row>
    <row r="168" spans="1:62" s="35" customFormat="1">
      <c r="AG168" s="176"/>
      <c r="AH168" s="176"/>
      <c r="AK168" s="176"/>
      <c r="AL168" s="176"/>
    </row>
    <row r="170" spans="1:62" s="34" customFormat="1"/>
  </sheetData>
  <mergeCells count="178">
    <mergeCell ref="BI14:BI18"/>
    <mergeCell ref="BJ14:BJ18"/>
    <mergeCell ref="BG14:BG18"/>
    <mergeCell ref="BA12:BJ12"/>
    <mergeCell ref="BF14:BF18"/>
    <mergeCell ref="BF13:BJ13"/>
    <mergeCell ref="BH14:BH18"/>
    <mergeCell ref="BA14:BA18"/>
    <mergeCell ref="AO13:AP13"/>
    <mergeCell ref="AU13:AU18"/>
    <mergeCell ref="AT13:AT18"/>
    <mergeCell ref="AS13:AS18"/>
    <mergeCell ref="AV12:AZ12"/>
    <mergeCell ref="AV13:AV18"/>
    <mergeCell ref="AR13:AR18"/>
    <mergeCell ref="C11:V11"/>
    <mergeCell ref="P13:P18"/>
    <mergeCell ref="C12:E12"/>
    <mergeCell ref="Z12:AB12"/>
    <mergeCell ref="X13:X18"/>
    <mergeCell ref="AA13:AA18"/>
    <mergeCell ref="F12:I12"/>
    <mergeCell ref="J12:L12"/>
    <mergeCell ref="AQ12:AU12"/>
    <mergeCell ref="Z13:Z18"/>
    <mergeCell ref="T12:V12"/>
    <mergeCell ref="AC9:AC18"/>
    <mergeCell ref="T13:T18"/>
    <mergeCell ref="N13:N18"/>
    <mergeCell ref="AK13:AL13"/>
    <mergeCell ref="AL14:AL18"/>
    <mergeCell ref="U13:U18"/>
    <mergeCell ref="AI14:AI18"/>
    <mergeCell ref="AJ14:AJ18"/>
    <mergeCell ref="AK14:AK18"/>
    <mergeCell ref="AI13:AJ13"/>
    <mergeCell ref="AB13:AB18"/>
    <mergeCell ref="AG13:AH13"/>
    <mergeCell ref="AG14:AG18"/>
    <mergeCell ref="AE13:AE18"/>
    <mergeCell ref="BE14:BE18"/>
    <mergeCell ref="BA13:BE13"/>
    <mergeCell ref="AW13:AW18"/>
    <mergeCell ref="AX13:AX18"/>
    <mergeCell ref="AZ13:AZ18"/>
    <mergeCell ref="BC14:BC18"/>
    <mergeCell ref="AN14:AN18"/>
    <mergeCell ref="AQ13:AQ18"/>
    <mergeCell ref="AO14:AO18"/>
    <mergeCell ref="A3:AZ4"/>
    <mergeCell ref="A5:AK5"/>
    <mergeCell ref="M12:P12"/>
    <mergeCell ref="Q12:S12"/>
    <mergeCell ref="A9:A18"/>
    <mergeCell ref="AD9:AF12"/>
    <mergeCell ref="V13:V18"/>
    <mergeCell ref="AF13:AF18"/>
    <mergeCell ref="AM13:AN13"/>
    <mergeCell ref="AH14:AH18"/>
    <mergeCell ref="W11:AB11"/>
    <mergeCell ref="W13:W18"/>
    <mergeCell ref="W12:Y12"/>
    <mergeCell ref="AG12:AO12"/>
    <mergeCell ref="AM14:AM18"/>
    <mergeCell ref="AG9:BJ11"/>
    <mergeCell ref="AD13:AD18"/>
    <mergeCell ref="AB53:AB61"/>
    <mergeCell ref="Z77:Z87"/>
    <mergeCell ref="F13:F18"/>
    <mergeCell ref="H13:H18"/>
    <mergeCell ref="J13:J18"/>
    <mergeCell ref="BD14:BD18"/>
    <mergeCell ref="BB14:BB18"/>
    <mergeCell ref="AY13:AY18"/>
    <mergeCell ref="AP14:AP18"/>
    <mergeCell ref="K13:K18"/>
    <mergeCell ref="AB140:AB142"/>
    <mergeCell ref="Z140:Z142"/>
    <mergeCell ref="Z106:Z119"/>
    <mergeCell ref="AB77:AB87"/>
    <mergeCell ref="AB106:AB113"/>
    <mergeCell ref="AA77:AA87"/>
    <mergeCell ref="AA106:AA113"/>
    <mergeCell ref="AB25:AB30"/>
    <mergeCell ref="AA25:AA30"/>
    <mergeCell ref="AA37:AA50"/>
    <mergeCell ref="Z37:Z51"/>
    <mergeCell ref="AB37:AB50"/>
    <mergeCell ref="Z25:Z30"/>
    <mergeCell ref="Y140:Y142"/>
    <mergeCell ref="Y77:Y87"/>
    <mergeCell ref="Y106:Y108"/>
    <mergeCell ref="X106:X107"/>
    <mergeCell ref="X140:X142"/>
    <mergeCell ref="Z53:Z62"/>
    <mergeCell ref="Y37:Y51"/>
    <mergeCell ref="X25:X30"/>
    <mergeCell ref="W37:W51"/>
    <mergeCell ref="O73:O74"/>
    <mergeCell ref="M73:M76"/>
    <mergeCell ref="M37:M51"/>
    <mergeCell ref="W25:W30"/>
    <mergeCell ref="O25:O28"/>
    <mergeCell ref="M25:M30"/>
    <mergeCell ref="W77:W87"/>
    <mergeCell ref="Y53:Y62"/>
    <mergeCell ref="N73:N74"/>
    <mergeCell ref="S13:S18"/>
    <mergeCell ref="X53:X62"/>
    <mergeCell ref="X77:X87"/>
    <mergeCell ref="W53:W62"/>
    <mergeCell ref="Y25:Y30"/>
    <mergeCell ref="Y32:Y36"/>
    <mergeCell ref="W32:W36"/>
    <mergeCell ref="E77:E87"/>
    <mergeCell ref="A32:A36"/>
    <mergeCell ref="E25:E30"/>
    <mergeCell ref="E32:E36"/>
    <mergeCell ref="C32:C36"/>
    <mergeCell ref="C25:C31"/>
    <mergeCell ref="F100:F101"/>
    <mergeCell ref="Q13:Q18"/>
    <mergeCell ref="R13:R18"/>
    <mergeCell ref="O13:O18"/>
    <mergeCell ref="L13:L18"/>
    <mergeCell ref="M53:M62"/>
    <mergeCell ref="M13:M18"/>
    <mergeCell ref="I13:I18"/>
    <mergeCell ref="A53:A62"/>
    <mergeCell ref="C53:C62"/>
    <mergeCell ref="B53:B62"/>
    <mergeCell ref="D77:D87"/>
    <mergeCell ref="A69:A76"/>
    <mergeCell ref="B73:B76"/>
    <mergeCell ref="C77:C87"/>
    <mergeCell ref="D53:D62"/>
    <mergeCell ref="E53:E62"/>
    <mergeCell ref="B9:B18"/>
    <mergeCell ref="C9:AB10"/>
    <mergeCell ref="C13:C18"/>
    <mergeCell ref="D13:D18"/>
    <mergeCell ref="D37:D45"/>
    <mergeCell ref="G13:G18"/>
    <mergeCell ref="Y13:Y18"/>
    <mergeCell ref="E37:E45"/>
    <mergeCell ref="A37:A51"/>
    <mergeCell ref="B32:B36"/>
    <mergeCell ref="A25:A31"/>
    <mergeCell ref="B25:B31"/>
    <mergeCell ref="B37:B51"/>
    <mergeCell ref="E13:E18"/>
    <mergeCell ref="C37:C51"/>
    <mergeCell ref="A156:A157"/>
    <mergeCell ref="A140:A142"/>
    <mergeCell ref="A115:A119"/>
    <mergeCell ref="B115:B119"/>
    <mergeCell ref="B140:B142"/>
    <mergeCell ref="B156:B157"/>
    <mergeCell ref="W156:W157"/>
    <mergeCell ref="W140:W142"/>
    <mergeCell ref="M140:M142"/>
    <mergeCell ref="W106:W108"/>
    <mergeCell ref="M106:M119"/>
    <mergeCell ref="C156:C157"/>
    <mergeCell ref="C140:C142"/>
    <mergeCell ref="C106:C108"/>
    <mergeCell ref="E140:E142"/>
    <mergeCell ref="E109:E114"/>
    <mergeCell ref="B109:B114"/>
    <mergeCell ref="E106:E108"/>
    <mergeCell ref="D109:D114"/>
    <mergeCell ref="D106:D107"/>
    <mergeCell ref="A109:A114"/>
    <mergeCell ref="B107:B108"/>
    <mergeCell ref="A107:A108"/>
    <mergeCell ref="B77:B87"/>
    <mergeCell ref="A96:A97"/>
    <mergeCell ref="A77:A91"/>
  </mergeCells>
  <phoneticPr fontId="0" type="noConversion"/>
  <pageMargins left="0.75" right="0.28000000000000003" top="0.49" bottom="0.51" header="0.5" footer="0.5"/>
  <pageSetup paperSize="9" scale="45" orientation="landscape" r:id="rId1"/>
  <headerFooter alignWithMargins="0"/>
  <rowBreaks count="2" manualBreakCount="2">
    <brk id="81" max="61" man="1"/>
    <brk id="120" max="6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климово</vt:lpstr>
      <vt:lpstr>айбечи</vt:lpstr>
      <vt:lpstr>б абакасы</vt:lpstr>
      <vt:lpstr>ч тимяши</vt:lpstr>
      <vt:lpstr>андреевка</vt:lpstr>
      <vt:lpstr>березовка</vt:lpstr>
      <vt:lpstr>буинск</vt:lpstr>
      <vt:lpstr>кирово</vt:lpstr>
      <vt:lpstr>м кармалы</vt:lpstr>
      <vt:lpstr>чурашево</vt:lpstr>
      <vt:lpstr>хормалы</vt:lpstr>
      <vt:lpstr>ширтаны</vt:lpstr>
      <vt:lpstr>айбечи!Область_печати</vt:lpstr>
      <vt:lpstr>андреевка!Область_печати</vt:lpstr>
      <vt:lpstr>'б абакасы'!Область_печати</vt:lpstr>
      <vt:lpstr>березовка!Область_печати</vt:lpstr>
      <vt:lpstr>буинск!Область_печати</vt:lpstr>
      <vt:lpstr>кирово!Область_печати</vt:lpstr>
      <vt:lpstr>климово!Область_печати</vt:lpstr>
      <vt:lpstr>'м кармалы'!Область_печати</vt:lpstr>
      <vt:lpstr>хормалы!Область_печати</vt:lpstr>
      <vt:lpstr>'ч тимяши'!Область_печати</vt:lpstr>
      <vt:lpstr>чурашево!Область_печати</vt:lpstr>
      <vt:lpstr>ширтаны!Область_печати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ibrfin7</cp:lastModifiedBy>
  <cp:lastPrinted>2021-05-28T08:41:41Z</cp:lastPrinted>
  <dcterms:created xsi:type="dcterms:W3CDTF">2017-02-09T08:40:01Z</dcterms:created>
  <dcterms:modified xsi:type="dcterms:W3CDTF">2022-03-23T11:41:56Z</dcterms:modified>
</cp:coreProperties>
</file>