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<sst xmlns="http://schemas.openxmlformats.org/spreadsheetml/2006/main" count="109" uniqueCount="46">
  <si>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</si>
  <si>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</si>
  <si>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</si>
  <si>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</si>
  <si>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</si>
  <si>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</si>
  <si>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</si>
  <si>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</si>
  <si>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</si>
  <si>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</si>
  <si>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</si>
  <si>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</si>
  <si>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</si>
  <si>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</si>
  <si>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</si>
  <si>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</si>
  <si>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</si>
  <si>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</si>
  <si>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</si>
  <si>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</si>
  <si>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</si>
  <si>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</si>
  <si>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</si>
  <si>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</si>
  <si>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</si>
  <si>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</si>
  <si>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</si>
  <si>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</si>
  <si>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</si>
  <si>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</si>
  <si>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</si>
  <si>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</si>
  <si>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</si>
  <si>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</si>
  <si>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</si>
  <si>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</si>
  <si>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</si>
  <si>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</si>
  <si>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</si>
  <si>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</si>
  <si>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</si>
  <si>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</si>
  <si>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</si>
  <si>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</si>
  <si>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</si>
  <si>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 марта 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</si>
</sst>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I22" sqref="BI22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2" width="9.140625" style="13" customWidth="1"/>
    <col min="33" max="33" width="11.421875" style="13" customWidth="1"/>
    <col min="34" max="34" width="15.00390625" style="13" customWidth="1"/>
    <col min="35" max="35" width="9.140625" style="13" customWidth="1"/>
    <col min="36" max="36" width="10.421875" style="13" bestFit="1" customWidth="1"/>
    <col min="37" max="37" width="10.28125" style="13" bestFit="1" customWidth="1"/>
    <col min="38" max="57" width="9.140625" style="13" customWidth="1"/>
    <col min="58" max="58" width="11.421875" style="13" bestFit="1" customWidth="1"/>
    <col min="59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43" t="s">
        <v>0</v>
      </c>
      <c r="S1" s="43"/>
      <c r="T1" s="4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44" t="s">
        <v>45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39" t="s">
        <v>21</v>
      </c>
      <c r="B4" s="58" t="s">
        <v>1</v>
      </c>
      <c r="C4" s="37" t="s">
        <v>2</v>
      </c>
      <c r="D4" s="38"/>
      <c r="E4" s="39"/>
      <c r="F4" s="35" t="s">
        <v>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6" t="s">
        <v>4</v>
      </c>
      <c r="AT4" s="27"/>
      <c r="AU4" s="28"/>
      <c r="AV4" s="35" t="s">
        <v>7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7" t="s">
        <v>5</v>
      </c>
      <c r="BL4" s="38"/>
      <c r="BM4" s="39"/>
      <c r="BN4" s="20"/>
      <c r="BO4" s="20"/>
    </row>
    <row r="5" spans="1:67" ht="15" customHeight="1">
      <c r="A5" s="47"/>
      <c r="B5" s="59"/>
      <c r="C5" s="45"/>
      <c r="D5" s="46"/>
      <c r="E5" s="47"/>
      <c r="F5" s="48" t="s">
        <v>6</v>
      </c>
      <c r="G5" s="48"/>
      <c r="H5" s="48"/>
      <c r="I5" s="61" t="s">
        <v>7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J5" s="48" t="s">
        <v>8</v>
      </c>
      <c r="AK5" s="48"/>
      <c r="AL5" s="48"/>
      <c r="AM5" s="35" t="s">
        <v>7</v>
      </c>
      <c r="AN5" s="36"/>
      <c r="AO5" s="36"/>
      <c r="AP5" s="36"/>
      <c r="AQ5" s="36"/>
      <c r="AR5" s="36"/>
      <c r="AS5" s="29"/>
      <c r="AT5" s="30"/>
      <c r="AU5" s="31"/>
      <c r="AV5" s="50" t="s">
        <v>12</v>
      </c>
      <c r="AW5" s="51"/>
      <c r="AX5" s="51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48" t="s">
        <v>15</v>
      </c>
      <c r="BI5" s="48"/>
      <c r="BJ5" s="48"/>
      <c r="BK5" s="45"/>
      <c r="BL5" s="46"/>
      <c r="BM5" s="47"/>
      <c r="BN5" s="20"/>
      <c r="BO5" s="20"/>
    </row>
    <row r="6" spans="1:67" ht="15" customHeight="1">
      <c r="A6" s="47"/>
      <c r="B6" s="59"/>
      <c r="C6" s="45"/>
      <c r="D6" s="46"/>
      <c r="E6" s="47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4" t="s">
        <v>29</v>
      </c>
      <c r="AE6" s="65"/>
      <c r="AF6" s="66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29"/>
      <c r="AT6" s="30"/>
      <c r="AU6" s="31"/>
      <c r="AV6" s="52"/>
      <c r="AW6" s="53"/>
      <c r="AX6" s="53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48"/>
      <c r="BI6" s="48"/>
      <c r="BJ6" s="48"/>
      <c r="BK6" s="45"/>
      <c r="BL6" s="46"/>
      <c r="BM6" s="47"/>
      <c r="BN6" s="20"/>
      <c r="BO6" s="20"/>
    </row>
    <row r="7" spans="1:67" ht="168" customHeight="1">
      <c r="A7" s="47"/>
      <c r="B7" s="59"/>
      <c r="C7" s="40"/>
      <c r="D7" s="41"/>
      <c r="E7" s="42"/>
      <c r="F7" s="48"/>
      <c r="G7" s="48"/>
      <c r="H7" s="48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7"/>
      <c r="AE7" s="68"/>
      <c r="AF7" s="69"/>
      <c r="AG7" s="40"/>
      <c r="AH7" s="41"/>
      <c r="AI7" s="42"/>
      <c r="AJ7" s="48"/>
      <c r="AK7" s="48"/>
      <c r="AL7" s="48"/>
      <c r="AM7" s="40"/>
      <c r="AN7" s="41"/>
      <c r="AO7" s="42"/>
      <c r="AP7" s="40"/>
      <c r="AQ7" s="41"/>
      <c r="AR7" s="42"/>
      <c r="AS7" s="32"/>
      <c r="AT7" s="33"/>
      <c r="AU7" s="34"/>
      <c r="AV7" s="54"/>
      <c r="AW7" s="55"/>
      <c r="AX7" s="55"/>
      <c r="AY7" s="49"/>
      <c r="AZ7" s="49"/>
      <c r="BA7" s="49"/>
      <c r="BB7" s="49"/>
      <c r="BC7" s="49"/>
      <c r="BD7" s="49"/>
      <c r="BE7" s="49"/>
      <c r="BF7" s="49"/>
      <c r="BG7" s="49"/>
      <c r="BH7" s="48"/>
      <c r="BI7" s="48"/>
      <c r="BJ7" s="48"/>
      <c r="BK7" s="40"/>
      <c r="BL7" s="41"/>
      <c r="BM7" s="42"/>
      <c r="BN7" s="20"/>
      <c r="BO7" s="20"/>
    </row>
    <row r="8" spans="1:67" ht="33.75">
      <c r="A8" s="42"/>
      <c r="B8" s="60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6459</v>
      </c>
      <c r="D10" s="9">
        <f aca="true" t="shared" si="1" ref="D10:D22">G10+AK10</f>
        <v>799.8000000000001</v>
      </c>
      <c r="E10" s="2">
        <f>D10/C10*100</f>
        <v>12.382721783557828</v>
      </c>
      <c r="F10" s="2">
        <v>1314</v>
      </c>
      <c r="G10" s="2">
        <v>59.2</v>
      </c>
      <c r="H10" s="2">
        <f>G10/F10*100</f>
        <v>4.505327245053273</v>
      </c>
      <c r="I10" s="2">
        <v>56.1</v>
      </c>
      <c r="J10" s="2">
        <v>5.9</v>
      </c>
      <c r="K10" s="2">
        <f aca="true" t="shared" si="2" ref="K10:K23">J10/I10*100</f>
        <v>10.516934046345812</v>
      </c>
      <c r="L10" s="2">
        <v>10</v>
      </c>
      <c r="M10" s="2">
        <v>3.9</v>
      </c>
      <c r="N10" s="2">
        <f>M10/L10*100</f>
        <v>39</v>
      </c>
      <c r="O10" s="2">
        <v>170</v>
      </c>
      <c r="P10" s="2">
        <v>3.9</v>
      </c>
      <c r="Q10" s="2">
        <f>P10/O10*100</f>
        <v>2.2941176470588234</v>
      </c>
      <c r="R10" s="2">
        <v>252</v>
      </c>
      <c r="S10" s="2">
        <v>6.7</v>
      </c>
      <c r="T10" s="2">
        <f>S10/R10*100</f>
        <v>2.6587301587301586</v>
      </c>
      <c r="U10" s="2"/>
      <c r="V10" s="2"/>
      <c r="W10" s="2" t="e">
        <f>V10/U10*100</f>
        <v>#DIV/0!</v>
      </c>
      <c r="X10" s="2">
        <v>280</v>
      </c>
      <c r="Y10" s="2"/>
      <c r="Z10" s="2">
        <f>Y10/X10*100</f>
        <v>0</v>
      </c>
      <c r="AA10" s="2">
        <v>42</v>
      </c>
      <c r="AB10" s="2">
        <v>7</v>
      </c>
      <c r="AC10" s="2">
        <f>AB10/AA10*100</f>
        <v>16.666666666666664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5145</v>
      </c>
      <c r="AK10" s="2">
        <v>740.6</v>
      </c>
      <c r="AL10" s="2">
        <f>AK10/AJ10*100</f>
        <v>14.394557823129253</v>
      </c>
      <c r="AM10" s="2">
        <v>3997.4</v>
      </c>
      <c r="AN10" s="2">
        <v>666.2</v>
      </c>
      <c r="AO10" s="2">
        <f>AN10/AM10*100</f>
        <v>16.665832791314354</v>
      </c>
      <c r="AP10" s="2"/>
      <c r="AQ10" s="2"/>
      <c r="AR10" s="2" t="e">
        <f>AQ10/AP10*100</f>
        <v>#DIV/0!</v>
      </c>
      <c r="AS10" s="21">
        <v>6459</v>
      </c>
      <c r="AT10" s="2">
        <v>585.4</v>
      </c>
      <c r="AU10" s="2">
        <f>AT10/AS10*100</f>
        <v>9.063322495742375</v>
      </c>
      <c r="AV10" s="22">
        <v>1792.6</v>
      </c>
      <c r="AW10" s="2">
        <v>162.7</v>
      </c>
      <c r="AX10" s="2">
        <f>AW10/AV10*100</f>
        <v>9.076202164453866</v>
      </c>
      <c r="AY10" s="22">
        <v>1430.9</v>
      </c>
      <c r="AZ10" s="2">
        <v>135.6</v>
      </c>
      <c r="BA10" s="2">
        <f aca="true" t="shared" si="3" ref="BA10:BA23">AZ10/AY10*100</f>
        <v>9.476553218254244</v>
      </c>
      <c r="BB10" s="2">
        <v>2025</v>
      </c>
      <c r="BC10" s="2">
        <v>64.9</v>
      </c>
      <c r="BD10" s="2">
        <f>BC10/BB10*100</f>
        <v>3.204938271604939</v>
      </c>
      <c r="BE10" s="22">
        <v>820.6</v>
      </c>
      <c r="BF10" s="2">
        <v>114</v>
      </c>
      <c r="BG10" s="2">
        <f>BF10/BE10*100</f>
        <v>13.89227394589325</v>
      </c>
      <c r="BH10" s="22">
        <v>1633.8</v>
      </c>
      <c r="BI10" s="2">
        <v>235.8</v>
      </c>
      <c r="BJ10" s="2">
        <f>BI10/BH10*100</f>
        <v>14.432611090708777</v>
      </c>
      <c r="BK10" s="21">
        <f aca="true" t="shared" si="4" ref="BK10:BK22">C10-AS10</f>
        <v>0</v>
      </c>
      <c r="BL10" s="21">
        <f aca="true" t="shared" si="5" ref="BL10:BL22">D10-AT10</f>
        <v>214.4000000000001</v>
      </c>
      <c r="BM10" s="2" t="e">
        <f>BL10/BK10*100</f>
        <v>#DIV/0!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3827.6000000000004</v>
      </c>
      <c r="D11" s="9">
        <f t="shared" si="1"/>
        <v>465.7</v>
      </c>
      <c r="E11" s="2">
        <f aca="true" t="shared" si="6" ref="E11:E22">D11/C11*100</f>
        <v>12.166893092277144</v>
      </c>
      <c r="F11" s="2">
        <v>994.8</v>
      </c>
      <c r="G11" s="2">
        <v>41.7</v>
      </c>
      <c r="H11" s="2">
        <f aca="true" t="shared" si="7" ref="H11:H23">G11/F11*100</f>
        <v>4.191797346200242</v>
      </c>
      <c r="I11" s="2">
        <v>25.3</v>
      </c>
      <c r="J11" s="2">
        <v>0.6</v>
      </c>
      <c r="K11" s="2">
        <f t="shared" si="2"/>
        <v>2.371541501976284</v>
      </c>
      <c r="L11" s="2"/>
      <c r="M11" s="2"/>
      <c r="N11" s="2" t="e">
        <f aca="true" t="shared" si="8" ref="N11:N23">M11/L11*100</f>
        <v>#DIV/0!</v>
      </c>
      <c r="O11" s="2">
        <v>150</v>
      </c>
      <c r="P11" s="2">
        <v>2</v>
      </c>
      <c r="Q11" s="2">
        <f aca="true" t="shared" si="9" ref="Q11:Q22">P11/O11*100</f>
        <v>1.3333333333333335</v>
      </c>
      <c r="R11" s="2">
        <v>204.9</v>
      </c>
      <c r="S11" s="2">
        <v>6.1</v>
      </c>
      <c r="T11" s="2">
        <f>S11/R11*100</f>
        <v>2.9770619814543675</v>
      </c>
      <c r="U11" s="2"/>
      <c r="V11" s="2"/>
      <c r="W11" s="2" t="e">
        <f aca="true" t="shared" si="10" ref="W11:W22">V11/U11*100</f>
        <v>#DIV/0!</v>
      </c>
      <c r="X11" s="2">
        <v>166</v>
      </c>
      <c r="Y11" s="2"/>
      <c r="Z11" s="2">
        <f aca="true" t="shared" si="11" ref="Z11:Z22">Y11/X11*100</f>
        <v>0</v>
      </c>
      <c r="AA11" s="2">
        <v>27.7</v>
      </c>
      <c r="AB11" s="2">
        <v>4.4</v>
      </c>
      <c r="AC11" s="2">
        <f aca="true" t="shared" si="12" ref="AC11:AC22">AB11/AA11*100</f>
        <v>15.884476534296029</v>
      </c>
      <c r="AD11" s="2"/>
      <c r="AE11" s="2"/>
      <c r="AF11" s="2" t="e">
        <f aca="true" t="shared" si="13" ref="AF11:AF24">AE11/AD11*100</f>
        <v>#DIV/0!</v>
      </c>
      <c r="AG11" s="2"/>
      <c r="AH11" s="2"/>
      <c r="AI11" s="2" t="e">
        <f aca="true" t="shared" si="14" ref="AI11:AI24">AH11/AG11*100</f>
        <v>#DIV/0!</v>
      </c>
      <c r="AJ11" s="2">
        <v>2832.8</v>
      </c>
      <c r="AK11" s="2">
        <v>424</v>
      </c>
      <c r="AL11" s="2">
        <f aca="true" t="shared" si="15" ref="AL11:AL22">AK11/AJ11*100</f>
        <v>14.967523298503247</v>
      </c>
      <c r="AM11" s="2">
        <v>2178.3</v>
      </c>
      <c r="AN11" s="2">
        <v>363.05</v>
      </c>
      <c r="AO11" s="2">
        <f aca="true" t="shared" si="16" ref="AO11:AO22">AN11/AM11*100</f>
        <v>16.666666666666664</v>
      </c>
      <c r="AP11" s="2"/>
      <c r="AQ11" s="2"/>
      <c r="AR11" s="2" t="e">
        <f aca="true" t="shared" si="17" ref="AR11:AR22">AQ11/AP11*100</f>
        <v>#DIV/0!</v>
      </c>
      <c r="AS11" s="21">
        <v>3827.6</v>
      </c>
      <c r="AT11" s="2">
        <v>530</v>
      </c>
      <c r="AU11" s="2">
        <f aca="true" t="shared" si="18" ref="AU11:AU22">AT11/AS11*100</f>
        <v>13.846796948479465</v>
      </c>
      <c r="AV11" s="23">
        <v>1423.7</v>
      </c>
      <c r="AW11" s="2">
        <v>174.9</v>
      </c>
      <c r="AX11" s="2">
        <f aca="true" t="shared" si="19" ref="AX11:AX22">AW11/AV11*100</f>
        <v>12.284891479946618</v>
      </c>
      <c r="AY11" s="22">
        <v>1076.1</v>
      </c>
      <c r="AZ11" s="2">
        <v>149.3</v>
      </c>
      <c r="BA11" s="2">
        <f t="shared" si="3"/>
        <v>13.874175262522073</v>
      </c>
      <c r="BB11" s="2">
        <v>1062.3</v>
      </c>
      <c r="BC11" s="2">
        <v>63.4</v>
      </c>
      <c r="BD11" s="2">
        <f>BC11/BB11*100</f>
        <v>5.968182246069849</v>
      </c>
      <c r="BE11" s="22">
        <v>557.1</v>
      </c>
      <c r="BF11" s="2">
        <v>163.3</v>
      </c>
      <c r="BG11" s="2">
        <f aca="true" t="shared" si="20" ref="BG11:BG22">BF11/BE11*100</f>
        <v>29.312511218811704</v>
      </c>
      <c r="BH11" s="22">
        <v>688.5</v>
      </c>
      <c r="BI11" s="2">
        <v>120.2</v>
      </c>
      <c r="BJ11" s="2">
        <f aca="true" t="shared" si="21" ref="BJ11:BJ22">BI11/BH11*100</f>
        <v>17.45824255628177</v>
      </c>
      <c r="BK11" s="21">
        <f t="shared" si="4"/>
        <v>0</v>
      </c>
      <c r="BL11" s="21">
        <f t="shared" si="5"/>
        <v>-64.30000000000001</v>
      </c>
      <c r="BM11" s="2" t="e">
        <f aca="true" t="shared" si="22" ref="BM11:BM22">BL11/BK11*100</f>
        <v>#DIV/0!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2358.6</v>
      </c>
      <c r="D12" s="9">
        <f t="shared" si="1"/>
        <v>292.6</v>
      </c>
      <c r="E12" s="2">
        <f t="shared" si="6"/>
        <v>12.4056643771729</v>
      </c>
      <c r="F12" s="2">
        <v>632.1</v>
      </c>
      <c r="G12" s="2">
        <v>32.6</v>
      </c>
      <c r="H12" s="2">
        <f t="shared" si="7"/>
        <v>5.157411801930074</v>
      </c>
      <c r="I12" s="2">
        <v>20.1</v>
      </c>
      <c r="J12" s="2">
        <v>2.2</v>
      </c>
      <c r="K12" s="2">
        <f t="shared" si="2"/>
        <v>10.945273631840797</v>
      </c>
      <c r="L12" s="2">
        <v>10</v>
      </c>
      <c r="M12" s="2">
        <v>-4.7</v>
      </c>
      <c r="N12" s="2">
        <f t="shared" si="8"/>
        <v>-47</v>
      </c>
      <c r="O12" s="2">
        <v>28</v>
      </c>
      <c r="P12" s="2">
        <v>1.9</v>
      </c>
      <c r="Q12" s="2">
        <f t="shared" si="9"/>
        <v>6.785714285714286</v>
      </c>
      <c r="R12" s="18">
        <v>109.6</v>
      </c>
      <c r="S12" s="2">
        <v>4.2</v>
      </c>
      <c r="T12" s="2">
        <f aca="true" t="shared" si="23" ref="T12:T22">S12/R12*100</f>
        <v>3.832116788321168</v>
      </c>
      <c r="U12" s="2"/>
      <c r="V12" s="2"/>
      <c r="W12" s="2" t="e">
        <f t="shared" si="10"/>
        <v>#DIV/0!</v>
      </c>
      <c r="X12" s="2">
        <v>50</v>
      </c>
      <c r="Y12" s="2">
        <v>2</v>
      </c>
      <c r="Z12" s="2">
        <f t="shared" si="11"/>
        <v>4</v>
      </c>
      <c r="AA12" s="2">
        <v>6.5</v>
      </c>
      <c r="AB12" s="2">
        <v>4.7</v>
      </c>
      <c r="AC12" s="2">
        <f t="shared" si="12"/>
        <v>72.3076923076923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1726.5</v>
      </c>
      <c r="AK12" s="2">
        <v>260</v>
      </c>
      <c r="AL12" s="2">
        <f t="shared" si="15"/>
        <v>15.059368664929046</v>
      </c>
      <c r="AM12" s="2">
        <v>920.2</v>
      </c>
      <c r="AN12" s="2">
        <v>153.4</v>
      </c>
      <c r="AO12" s="2">
        <f t="shared" si="16"/>
        <v>16.670289067594002</v>
      </c>
      <c r="AP12" s="2">
        <v>289.4</v>
      </c>
      <c r="AQ12" s="2">
        <v>48.2</v>
      </c>
      <c r="AR12" s="2">
        <f t="shared" si="17"/>
        <v>16.655148583275743</v>
      </c>
      <c r="AS12" s="2">
        <v>2358.6</v>
      </c>
      <c r="AT12" s="2">
        <v>243.9</v>
      </c>
      <c r="AU12" s="2">
        <f t="shared" si="18"/>
        <v>10.340880183159502</v>
      </c>
      <c r="AV12" s="23">
        <v>1064.9</v>
      </c>
      <c r="AW12" s="2">
        <v>105.6</v>
      </c>
      <c r="AX12" s="2">
        <f t="shared" si="19"/>
        <v>9.916424077378156</v>
      </c>
      <c r="AY12" s="22">
        <v>826.3</v>
      </c>
      <c r="AZ12" s="2">
        <v>84.7</v>
      </c>
      <c r="BA12" s="2">
        <f t="shared" si="3"/>
        <v>10.250514341038365</v>
      </c>
      <c r="BB12" s="2">
        <v>748.9</v>
      </c>
      <c r="BC12" s="2">
        <v>47.2</v>
      </c>
      <c r="BD12" s="2">
        <f aca="true" t="shared" si="24" ref="BD12:BD22">BC12/BB12*100</f>
        <v>6.302577113099213</v>
      </c>
      <c r="BE12" s="22">
        <v>74.3</v>
      </c>
      <c r="BF12" s="2">
        <v>11.2</v>
      </c>
      <c r="BG12" s="2">
        <f t="shared" si="20"/>
        <v>15.074024226110364</v>
      </c>
      <c r="BH12" s="22">
        <v>374.5</v>
      </c>
      <c r="BI12" s="2">
        <v>72.6</v>
      </c>
      <c r="BJ12" s="2">
        <f t="shared" si="21"/>
        <v>19.38584779706275</v>
      </c>
      <c r="BK12" s="21">
        <f t="shared" si="4"/>
        <v>0</v>
      </c>
      <c r="BL12" s="21">
        <f t="shared" si="5"/>
        <v>48.70000000000002</v>
      </c>
      <c r="BM12" s="2" t="e">
        <f t="shared" si="22"/>
        <v>#DIV/0!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6579.3</v>
      </c>
      <c r="D13" s="9">
        <f t="shared" si="1"/>
        <v>677</v>
      </c>
      <c r="E13" s="2">
        <f t="shared" si="6"/>
        <v>10.289848464122322</v>
      </c>
      <c r="F13" s="2">
        <v>1473</v>
      </c>
      <c r="G13" s="2">
        <v>159</v>
      </c>
      <c r="H13" s="2">
        <f t="shared" si="7"/>
        <v>10.79429735234216</v>
      </c>
      <c r="I13" s="2">
        <v>56</v>
      </c>
      <c r="J13" s="2">
        <v>4.6</v>
      </c>
      <c r="K13" s="2">
        <f t="shared" si="2"/>
        <v>8.214285714285714</v>
      </c>
      <c r="L13" s="2">
        <v>55</v>
      </c>
      <c r="M13" s="2">
        <v>0.1</v>
      </c>
      <c r="N13" s="2">
        <f t="shared" si="8"/>
        <v>0.18181818181818182</v>
      </c>
      <c r="O13" s="2">
        <v>146.4</v>
      </c>
      <c r="P13" s="2">
        <v>27.1</v>
      </c>
      <c r="Q13" s="2">
        <f t="shared" si="9"/>
        <v>18.510928961748636</v>
      </c>
      <c r="R13" s="2">
        <v>267.8</v>
      </c>
      <c r="S13" s="2">
        <v>8</v>
      </c>
      <c r="T13" s="2">
        <f t="shared" si="23"/>
        <v>2.9873039581777445</v>
      </c>
      <c r="U13" s="2"/>
      <c r="V13" s="2"/>
      <c r="W13" s="2" t="e">
        <f t="shared" si="10"/>
        <v>#DIV/0!</v>
      </c>
      <c r="X13" s="2">
        <v>267</v>
      </c>
      <c r="Y13" s="2">
        <v>72.3</v>
      </c>
      <c r="Z13" s="2">
        <f t="shared" si="11"/>
        <v>27.078651685393258</v>
      </c>
      <c r="AA13" s="2">
        <v>5</v>
      </c>
      <c r="AB13" s="2">
        <v>0.8</v>
      </c>
      <c r="AC13" s="2">
        <f t="shared" si="12"/>
        <v>16</v>
      </c>
      <c r="AD13" s="2"/>
      <c r="AE13" s="2"/>
      <c r="AF13" s="2" t="e">
        <f t="shared" si="13"/>
        <v>#DIV/0!</v>
      </c>
      <c r="AG13" s="2"/>
      <c r="AH13" s="2"/>
      <c r="AI13" s="2" t="e">
        <f t="shared" si="14"/>
        <v>#DIV/0!</v>
      </c>
      <c r="AJ13" s="2">
        <v>5106.3</v>
      </c>
      <c r="AK13" s="2">
        <v>518</v>
      </c>
      <c r="AL13" s="2">
        <f t="shared" si="15"/>
        <v>10.144331512053737</v>
      </c>
      <c r="AM13" s="2">
        <v>3012.2</v>
      </c>
      <c r="AN13" s="2">
        <v>502.1</v>
      </c>
      <c r="AO13" s="2">
        <f t="shared" si="16"/>
        <v>16.668879888453624</v>
      </c>
      <c r="AP13" s="2"/>
      <c r="AQ13" s="2"/>
      <c r="AR13" s="2" t="e">
        <f t="shared" si="17"/>
        <v>#DIV/0!</v>
      </c>
      <c r="AS13" s="2">
        <v>6579.3</v>
      </c>
      <c r="AT13" s="2">
        <v>256</v>
      </c>
      <c r="AU13" s="2">
        <f t="shared" si="18"/>
        <v>3.8909914428586627</v>
      </c>
      <c r="AV13" s="23">
        <v>1278.9</v>
      </c>
      <c r="AW13" s="2">
        <v>113.5</v>
      </c>
      <c r="AX13" s="2">
        <f t="shared" si="19"/>
        <v>8.874814293533504</v>
      </c>
      <c r="AY13" s="22">
        <v>1007</v>
      </c>
      <c r="AZ13" s="2">
        <v>91.4</v>
      </c>
      <c r="BA13" s="2">
        <f t="shared" si="3"/>
        <v>9.076464746772592</v>
      </c>
      <c r="BB13" s="2">
        <v>3689.2</v>
      </c>
      <c r="BC13" s="2">
        <v>0</v>
      </c>
      <c r="BD13" s="2">
        <f t="shared" si="24"/>
        <v>0</v>
      </c>
      <c r="BE13" s="22">
        <v>180.8</v>
      </c>
      <c r="BF13" s="2">
        <v>3.6</v>
      </c>
      <c r="BG13" s="2">
        <f t="shared" si="20"/>
        <v>1.991150442477876</v>
      </c>
      <c r="BH13" s="22">
        <v>1317.5</v>
      </c>
      <c r="BI13" s="2">
        <v>130.5</v>
      </c>
      <c r="BJ13" s="2">
        <f t="shared" si="21"/>
        <v>9.905123339658443</v>
      </c>
      <c r="BK13" s="21">
        <f t="shared" si="4"/>
        <v>0</v>
      </c>
      <c r="BL13" s="21">
        <f t="shared" si="5"/>
        <v>421</v>
      </c>
      <c r="BM13" s="2" t="e">
        <f>BL13/BK13*100</f>
        <v>#DIV/0!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5561.8</v>
      </c>
      <c r="D14" s="9">
        <f t="shared" si="1"/>
        <v>548.4</v>
      </c>
      <c r="E14" s="2">
        <f t="shared" si="6"/>
        <v>9.860117228235463</v>
      </c>
      <c r="F14" s="2">
        <v>1413.7</v>
      </c>
      <c r="G14" s="2">
        <v>84.3</v>
      </c>
      <c r="H14" s="2">
        <f t="shared" si="7"/>
        <v>5.963075617174789</v>
      </c>
      <c r="I14" s="2">
        <v>38.6</v>
      </c>
      <c r="J14" s="2">
        <v>5.1</v>
      </c>
      <c r="K14" s="2">
        <f t="shared" si="2"/>
        <v>13.21243523316062</v>
      </c>
      <c r="L14" s="2"/>
      <c r="M14" s="2"/>
      <c r="N14" s="2" t="e">
        <f t="shared" si="8"/>
        <v>#DIV/0!</v>
      </c>
      <c r="O14" s="2">
        <v>221.4</v>
      </c>
      <c r="P14" s="2">
        <v>1.5</v>
      </c>
      <c r="Q14" s="2">
        <f t="shared" si="9"/>
        <v>0.6775067750677506</v>
      </c>
      <c r="R14" s="2">
        <v>62.8</v>
      </c>
      <c r="S14" s="2">
        <v>1.7</v>
      </c>
      <c r="T14" s="2">
        <f t="shared" si="23"/>
        <v>2.7070063694267517</v>
      </c>
      <c r="U14" s="2"/>
      <c r="V14" s="2"/>
      <c r="W14" s="2" t="e">
        <f t="shared" si="10"/>
        <v>#DIV/0!</v>
      </c>
      <c r="X14" s="2">
        <v>6</v>
      </c>
      <c r="Y14" s="2"/>
      <c r="Z14" s="2">
        <f t="shared" si="11"/>
        <v>0</v>
      </c>
      <c r="AA14" s="2">
        <v>21.2</v>
      </c>
      <c r="AB14" s="2">
        <v>3.5</v>
      </c>
      <c r="AC14" s="2">
        <f t="shared" si="12"/>
        <v>16.509433962264154</v>
      </c>
      <c r="AD14" s="2"/>
      <c r="AE14" s="2"/>
      <c r="AF14" s="2" t="e">
        <f t="shared" si="13"/>
        <v>#DIV/0!</v>
      </c>
      <c r="AG14" s="2"/>
      <c r="AH14" s="2"/>
      <c r="AI14" s="2" t="e">
        <f t="shared" si="14"/>
        <v>#DIV/0!</v>
      </c>
      <c r="AJ14" s="2">
        <v>4148.1</v>
      </c>
      <c r="AK14" s="2">
        <v>464.1</v>
      </c>
      <c r="AL14" s="2">
        <f t="shared" si="15"/>
        <v>11.188254863672524</v>
      </c>
      <c r="AM14" s="2">
        <v>2688.7</v>
      </c>
      <c r="AN14" s="2">
        <v>448.1</v>
      </c>
      <c r="AO14" s="2">
        <f t="shared" si="16"/>
        <v>16.666046788410757</v>
      </c>
      <c r="AP14" s="2"/>
      <c r="AQ14" s="2"/>
      <c r="AR14" s="2" t="e">
        <f t="shared" si="17"/>
        <v>#DIV/0!</v>
      </c>
      <c r="AS14" s="2">
        <v>5561.8</v>
      </c>
      <c r="AT14" s="2">
        <v>340.8</v>
      </c>
      <c r="AU14" s="2">
        <f t="shared" si="18"/>
        <v>6.127512675752454</v>
      </c>
      <c r="AV14" s="23">
        <v>1763.1</v>
      </c>
      <c r="AW14" s="2">
        <v>158</v>
      </c>
      <c r="AX14" s="2">
        <f t="shared" si="19"/>
        <v>8.961488287675119</v>
      </c>
      <c r="AY14" s="22">
        <v>1311.1</v>
      </c>
      <c r="AZ14" s="2">
        <v>113.9</v>
      </c>
      <c r="BA14" s="2">
        <f t="shared" si="3"/>
        <v>8.687361757303028</v>
      </c>
      <c r="BB14" s="2">
        <v>2427.2</v>
      </c>
      <c r="BC14" s="2">
        <v>15.3</v>
      </c>
      <c r="BD14" s="2">
        <f t="shared" si="24"/>
        <v>0.6303559657218194</v>
      </c>
      <c r="BE14" s="22">
        <v>202.4</v>
      </c>
      <c r="BF14" s="2">
        <v>32.9</v>
      </c>
      <c r="BG14" s="2">
        <f t="shared" si="20"/>
        <v>16.25494071146245</v>
      </c>
      <c r="BH14" s="22">
        <v>715.9</v>
      </c>
      <c r="BI14" s="2">
        <v>126.6</v>
      </c>
      <c r="BJ14" s="2">
        <f t="shared" si="21"/>
        <v>17.684034082972484</v>
      </c>
      <c r="BK14" s="21">
        <f t="shared" si="4"/>
        <v>0</v>
      </c>
      <c r="BL14" s="21">
        <f t="shared" si="5"/>
        <v>207.59999999999997</v>
      </c>
      <c r="BM14" s="2" t="e">
        <f t="shared" si="22"/>
        <v>#DIV/0!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38479.6</v>
      </c>
      <c r="D15" s="9">
        <f t="shared" si="1"/>
        <v>1400.5</v>
      </c>
      <c r="E15" s="2">
        <f t="shared" si="6"/>
        <v>3.6395908481377144</v>
      </c>
      <c r="F15" s="2">
        <v>17570.3</v>
      </c>
      <c r="G15" s="2">
        <v>1410.5</v>
      </c>
      <c r="H15" s="2">
        <f t="shared" si="7"/>
        <v>8.02775137590138</v>
      </c>
      <c r="I15" s="2">
        <v>7103.3</v>
      </c>
      <c r="J15" s="2">
        <v>981.5</v>
      </c>
      <c r="K15" s="2">
        <f t="shared" si="2"/>
        <v>13.817521433699827</v>
      </c>
      <c r="L15" s="2">
        <v>30</v>
      </c>
      <c r="M15" s="2"/>
      <c r="N15" s="2">
        <f t="shared" si="8"/>
        <v>0</v>
      </c>
      <c r="O15" s="2">
        <v>2763.3</v>
      </c>
      <c r="P15" s="2">
        <v>66</v>
      </c>
      <c r="Q15" s="2">
        <f t="shared" si="9"/>
        <v>2.388448594072305</v>
      </c>
      <c r="R15" s="2">
        <v>4013.3</v>
      </c>
      <c r="S15" s="2">
        <v>175.3</v>
      </c>
      <c r="T15" s="2">
        <f t="shared" si="23"/>
        <v>4.367976478209952</v>
      </c>
      <c r="U15" s="2">
        <v>305</v>
      </c>
      <c r="V15" s="2">
        <v>4.5</v>
      </c>
      <c r="W15" s="2">
        <f t="shared" si="10"/>
        <v>1.4754098360655739</v>
      </c>
      <c r="X15" s="2">
        <v>0</v>
      </c>
      <c r="Y15" s="2"/>
      <c r="Z15" s="2" t="e">
        <f t="shared" si="11"/>
        <v>#DIV/0!</v>
      </c>
      <c r="AA15" s="2">
        <v>308.8</v>
      </c>
      <c r="AB15" s="2">
        <v>0</v>
      </c>
      <c r="AC15" s="2">
        <f t="shared" si="12"/>
        <v>0</v>
      </c>
      <c r="AD15" s="2">
        <v>0</v>
      </c>
      <c r="AE15" s="2">
        <v>0</v>
      </c>
      <c r="AF15" s="2" t="e">
        <f t="shared" si="13"/>
        <v>#DIV/0!</v>
      </c>
      <c r="AG15" s="2">
        <v>550</v>
      </c>
      <c r="AH15" s="2">
        <v>52.4</v>
      </c>
      <c r="AI15" s="2">
        <f t="shared" si="14"/>
        <v>9.527272727272727</v>
      </c>
      <c r="AJ15" s="2">
        <v>20909.3</v>
      </c>
      <c r="AK15" s="2">
        <v>-10</v>
      </c>
      <c r="AL15" s="2">
        <f t="shared" si="15"/>
        <v>-0.04782560870043474</v>
      </c>
      <c r="AM15" s="2"/>
      <c r="AN15" s="2"/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38479.6</v>
      </c>
      <c r="AT15" s="2">
        <v>1945.9</v>
      </c>
      <c r="AU15" s="2">
        <f t="shared" si="18"/>
        <v>5.056965249119014</v>
      </c>
      <c r="AV15" s="23">
        <v>5069.3</v>
      </c>
      <c r="AW15" s="2">
        <v>432.6</v>
      </c>
      <c r="AX15" s="2">
        <f t="shared" si="19"/>
        <v>8.533722604698873</v>
      </c>
      <c r="AY15" s="22">
        <v>3488.2</v>
      </c>
      <c r="AZ15" s="2">
        <v>286.5</v>
      </c>
      <c r="BA15" s="2">
        <f t="shared" si="3"/>
        <v>8.21340519465627</v>
      </c>
      <c r="BB15" s="2">
        <v>7588.1</v>
      </c>
      <c r="BC15" s="2">
        <v>150.7</v>
      </c>
      <c r="BD15" s="2">
        <f t="shared" si="24"/>
        <v>1.9860044016288663</v>
      </c>
      <c r="BE15" s="22">
        <v>24374.2</v>
      </c>
      <c r="BF15" s="2">
        <v>1197.7</v>
      </c>
      <c r="BG15" s="2">
        <f t="shared" si="20"/>
        <v>4.913802299152382</v>
      </c>
      <c r="BH15" s="22">
        <v>832.9</v>
      </c>
      <c r="BI15" s="2">
        <v>138.8</v>
      </c>
      <c r="BJ15" s="2">
        <f t="shared" si="21"/>
        <v>16.66466562612559</v>
      </c>
      <c r="BK15" s="21">
        <f t="shared" si="4"/>
        <v>0</v>
      </c>
      <c r="BL15" s="21">
        <f t="shared" si="5"/>
        <v>-545.4000000000001</v>
      </c>
      <c r="BM15" s="2" t="e">
        <f t="shared" si="22"/>
        <v>#DIV/0!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8190.9</v>
      </c>
      <c r="D16" s="9">
        <f t="shared" si="1"/>
        <v>338.59999999999997</v>
      </c>
      <c r="E16" s="2">
        <f t="shared" si="6"/>
        <v>4.1338558644349215</v>
      </c>
      <c r="F16" s="2">
        <v>1127.5</v>
      </c>
      <c r="G16" s="2">
        <v>43.4</v>
      </c>
      <c r="H16" s="2">
        <f t="shared" si="7"/>
        <v>3.8492239467849223</v>
      </c>
      <c r="I16" s="2">
        <v>7.5</v>
      </c>
      <c r="J16" s="2">
        <v>1.4</v>
      </c>
      <c r="K16" s="2">
        <f t="shared" si="2"/>
        <v>18.666666666666664</v>
      </c>
      <c r="L16" s="2">
        <v>10</v>
      </c>
      <c r="M16" s="2"/>
      <c r="N16" s="2">
        <f t="shared" si="8"/>
        <v>0</v>
      </c>
      <c r="O16" s="2">
        <v>89</v>
      </c>
      <c r="P16" s="2">
        <v>0.4</v>
      </c>
      <c r="Q16" s="2">
        <f t="shared" si="9"/>
        <v>0.44943820224719105</v>
      </c>
      <c r="R16" s="2">
        <v>100.3</v>
      </c>
      <c r="S16" s="2">
        <v>2.8</v>
      </c>
      <c r="T16" s="2">
        <f t="shared" si="23"/>
        <v>2.7916251246261217</v>
      </c>
      <c r="U16" s="2"/>
      <c r="V16" s="2"/>
      <c r="W16" s="2" t="e">
        <f t="shared" si="10"/>
        <v>#DIV/0!</v>
      </c>
      <c r="X16" s="2">
        <v>289.9</v>
      </c>
      <c r="Y16" s="2"/>
      <c r="Z16" s="2">
        <f t="shared" si="11"/>
        <v>0</v>
      </c>
      <c r="AA16" s="2"/>
      <c r="AB16" s="2">
        <v>2.2</v>
      </c>
      <c r="AC16" s="2" t="e">
        <f t="shared" si="12"/>
        <v>#DIV/0!</v>
      </c>
      <c r="AD16" s="2"/>
      <c r="AE16" s="2"/>
      <c r="AF16" s="2" t="e">
        <f t="shared" si="13"/>
        <v>#DIV/0!</v>
      </c>
      <c r="AG16" s="2"/>
      <c r="AH16" s="2"/>
      <c r="AI16" s="2" t="e">
        <f t="shared" si="14"/>
        <v>#DIV/0!</v>
      </c>
      <c r="AJ16" s="2">
        <v>7063.4</v>
      </c>
      <c r="AK16" s="2">
        <v>295.2</v>
      </c>
      <c r="AL16" s="2">
        <f t="shared" si="15"/>
        <v>4.179290426706685</v>
      </c>
      <c r="AM16" s="2">
        <v>1438.2</v>
      </c>
      <c r="AN16" s="2">
        <v>239.7</v>
      </c>
      <c r="AO16" s="2">
        <f t="shared" si="16"/>
        <v>16.666666666666664</v>
      </c>
      <c r="AP16" s="2">
        <v>237.2</v>
      </c>
      <c r="AQ16" s="2">
        <v>39.6</v>
      </c>
      <c r="AR16" s="2">
        <f t="shared" si="17"/>
        <v>16.694772344013494</v>
      </c>
      <c r="AS16" s="2">
        <v>8190.9</v>
      </c>
      <c r="AT16" s="2">
        <v>295.2</v>
      </c>
      <c r="AU16" s="2">
        <f t="shared" si="18"/>
        <v>3.6039995604878583</v>
      </c>
      <c r="AV16" s="23">
        <v>1551.9</v>
      </c>
      <c r="AW16" s="2">
        <v>158.8</v>
      </c>
      <c r="AX16" s="2">
        <f t="shared" si="19"/>
        <v>10.232618081061924</v>
      </c>
      <c r="AY16" s="22">
        <v>997</v>
      </c>
      <c r="AZ16" s="2">
        <v>83.5</v>
      </c>
      <c r="BA16" s="2">
        <f t="shared" si="3"/>
        <v>8.375125376128386</v>
      </c>
      <c r="BB16" s="2">
        <v>5827.8</v>
      </c>
      <c r="BC16" s="2">
        <v>0</v>
      </c>
      <c r="BD16" s="2">
        <f t="shared" si="24"/>
        <v>0</v>
      </c>
      <c r="BE16" s="22">
        <v>51.9</v>
      </c>
      <c r="BF16" s="2">
        <v>8.9</v>
      </c>
      <c r="BG16" s="2">
        <f t="shared" si="20"/>
        <v>17.148362235067438</v>
      </c>
      <c r="BH16" s="22">
        <v>663.4</v>
      </c>
      <c r="BI16" s="2">
        <v>119.4</v>
      </c>
      <c r="BJ16" s="2">
        <f t="shared" si="21"/>
        <v>17.99819113656919</v>
      </c>
      <c r="BK16" s="21">
        <f t="shared" si="4"/>
        <v>0</v>
      </c>
      <c r="BL16" s="21">
        <f t="shared" si="5"/>
        <v>43.39999999999998</v>
      </c>
      <c r="BM16" s="2" t="e">
        <f t="shared" si="22"/>
        <v>#DIV/0!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6102.1</v>
      </c>
      <c r="D17" s="9">
        <f t="shared" si="1"/>
        <v>1010.5999999999999</v>
      </c>
      <c r="E17" s="2">
        <f t="shared" si="6"/>
        <v>16.56151161075695</v>
      </c>
      <c r="F17" s="2">
        <v>1706.6</v>
      </c>
      <c r="G17" s="2">
        <v>404.3</v>
      </c>
      <c r="H17" s="2">
        <f t="shared" si="7"/>
        <v>23.690378530411348</v>
      </c>
      <c r="I17" s="2">
        <v>500</v>
      </c>
      <c r="J17" s="2">
        <v>276.7</v>
      </c>
      <c r="K17" s="2">
        <f t="shared" si="2"/>
        <v>55.34</v>
      </c>
      <c r="L17" s="2">
        <v>25</v>
      </c>
      <c r="M17" s="2">
        <v>0.1</v>
      </c>
      <c r="N17" s="2">
        <v>72.6</v>
      </c>
      <c r="O17" s="2">
        <v>85</v>
      </c>
      <c r="P17" s="2">
        <v>73.3</v>
      </c>
      <c r="Q17" s="2">
        <f t="shared" si="9"/>
        <v>86.23529411764706</v>
      </c>
      <c r="R17" s="2">
        <v>272.2</v>
      </c>
      <c r="S17" s="2">
        <v>13.9</v>
      </c>
      <c r="T17" s="2">
        <f t="shared" si="23"/>
        <v>5.1065393093313745</v>
      </c>
      <c r="U17" s="2"/>
      <c r="V17" s="2"/>
      <c r="W17" s="2" t="e">
        <f t="shared" si="10"/>
        <v>#DIV/0!</v>
      </c>
      <c r="X17" s="2">
        <v>240</v>
      </c>
      <c r="Y17" s="2">
        <v>0.3</v>
      </c>
      <c r="Z17" s="2">
        <f t="shared" si="11"/>
        <v>0.125</v>
      </c>
      <c r="AA17" s="2">
        <v>4</v>
      </c>
      <c r="AB17" s="2">
        <v>0.5</v>
      </c>
      <c r="AC17" s="2">
        <f t="shared" si="12"/>
        <v>12.5</v>
      </c>
      <c r="AD17" s="2"/>
      <c r="AE17" s="2"/>
      <c r="AF17" s="2" t="e">
        <f t="shared" si="13"/>
        <v>#DIV/0!</v>
      </c>
      <c r="AG17" s="2"/>
      <c r="AH17" s="2"/>
      <c r="AI17" s="2" t="e">
        <f t="shared" si="14"/>
        <v>#DIV/0!</v>
      </c>
      <c r="AJ17" s="2">
        <v>4395.5</v>
      </c>
      <c r="AK17" s="2">
        <v>606.3</v>
      </c>
      <c r="AL17" s="2">
        <f t="shared" si="15"/>
        <v>13.793652599249231</v>
      </c>
      <c r="AM17" s="2">
        <v>3542.2</v>
      </c>
      <c r="AN17" s="2">
        <v>590.4</v>
      </c>
      <c r="AO17" s="2">
        <f t="shared" si="16"/>
        <v>16.66760770142849</v>
      </c>
      <c r="AP17" s="2"/>
      <c r="AQ17" s="2"/>
      <c r="AR17" s="2" t="e">
        <f t="shared" si="17"/>
        <v>#DIV/0!</v>
      </c>
      <c r="AS17" s="2">
        <v>6102.1</v>
      </c>
      <c r="AT17" s="2">
        <v>417.4</v>
      </c>
      <c r="AU17" s="2">
        <f t="shared" si="18"/>
        <v>6.840268104423067</v>
      </c>
      <c r="AV17" s="23">
        <v>1776.1</v>
      </c>
      <c r="AW17" s="2">
        <v>165.9</v>
      </c>
      <c r="AX17" s="2">
        <f t="shared" si="19"/>
        <v>9.340690276448399</v>
      </c>
      <c r="AY17" s="22">
        <v>1358.6</v>
      </c>
      <c r="AZ17" s="2">
        <v>127.1</v>
      </c>
      <c r="BA17" s="2">
        <f t="shared" si="3"/>
        <v>9.355218607389961</v>
      </c>
      <c r="BB17" s="2">
        <v>2561.8</v>
      </c>
      <c r="BC17" s="2">
        <v>12.7</v>
      </c>
      <c r="BD17" s="2">
        <f t="shared" si="24"/>
        <v>0.49574517917089544</v>
      </c>
      <c r="BE17" s="22">
        <v>421.4</v>
      </c>
      <c r="BF17" s="2">
        <v>27.8</v>
      </c>
      <c r="BG17" s="2">
        <f t="shared" si="20"/>
        <v>6.597057427622212</v>
      </c>
      <c r="BH17" s="22">
        <v>1244.9</v>
      </c>
      <c r="BI17" s="2">
        <v>201.1</v>
      </c>
      <c r="BJ17" s="2">
        <f t="shared" si="21"/>
        <v>16.153907944413206</v>
      </c>
      <c r="BK17" s="21">
        <f t="shared" si="4"/>
        <v>0</v>
      </c>
      <c r="BL17" s="21">
        <f t="shared" si="5"/>
        <v>593.1999999999999</v>
      </c>
      <c r="BM17" s="2" t="e">
        <f t="shared" si="22"/>
        <v>#DIV/0!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6005.700000000001</v>
      </c>
      <c r="D18" s="9">
        <f t="shared" si="1"/>
        <v>1680.1999999999998</v>
      </c>
      <c r="E18" s="2">
        <f t="shared" si="6"/>
        <v>27.97675541568842</v>
      </c>
      <c r="F18" s="2">
        <v>944.1</v>
      </c>
      <c r="G18" s="2">
        <v>998.4</v>
      </c>
      <c r="H18" s="2">
        <f t="shared" si="7"/>
        <v>105.75150937400699</v>
      </c>
      <c r="I18" s="2">
        <v>60</v>
      </c>
      <c r="J18" s="2">
        <v>7</v>
      </c>
      <c r="K18" s="2">
        <f t="shared" si="2"/>
        <v>11.666666666666666</v>
      </c>
      <c r="L18" s="2">
        <v>45</v>
      </c>
      <c r="M18" s="2"/>
      <c r="N18" s="2">
        <f t="shared" si="8"/>
        <v>0</v>
      </c>
      <c r="O18" s="2">
        <v>55.9</v>
      </c>
      <c r="P18" s="2">
        <v>0.2</v>
      </c>
      <c r="Q18" s="2">
        <f t="shared" si="9"/>
        <v>0.3577817531305904</v>
      </c>
      <c r="R18" s="2">
        <v>220</v>
      </c>
      <c r="S18" s="2">
        <v>14.9</v>
      </c>
      <c r="T18" s="2">
        <f t="shared" si="23"/>
        <v>6.772727272727273</v>
      </c>
      <c r="U18" s="2"/>
      <c r="V18" s="2"/>
      <c r="W18" s="2" t="e">
        <f t="shared" si="10"/>
        <v>#DIV/0!</v>
      </c>
      <c r="X18" s="2">
        <v>126.6</v>
      </c>
      <c r="Y18" s="2">
        <v>3.9</v>
      </c>
      <c r="Z18" s="2">
        <f t="shared" si="11"/>
        <v>3.080568720379147</v>
      </c>
      <c r="AA18" s="2">
        <v>4.7</v>
      </c>
      <c r="AB18" s="2">
        <v>0.8</v>
      </c>
      <c r="AC18" s="2">
        <f t="shared" si="12"/>
        <v>17.02127659574468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5061.6</v>
      </c>
      <c r="AK18" s="2">
        <v>681.8</v>
      </c>
      <c r="AL18" s="2">
        <f t="shared" si="15"/>
        <v>13.470048996364783</v>
      </c>
      <c r="AM18" s="2">
        <v>3995</v>
      </c>
      <c r="AN18" s="2">
        <v>665.8</v>
      </c>
      <c r="AO18" s="2">
        <f t="shared" si="16"/>
        <v>16.665832290362953</v>
      </c>
      <c r="AP18" s="2"/>
      <c r="AQ18" s="2"/>
      <c r="AR18" s="2" t="e">
        <f t="shared" si="17"/>
        <v>#DIV/0!</v>
      </c>
      <c r="AS18" s="2">
        <v>6005.7</v>
      </c>
      <c r="AT18" s="2">
        <v>455.9</v>
      </c>
      <c r="AU18" s="2">
        <f t="shared" si="18"/>
        <v>7.591121767654061</v>
      </c>
      <c r="AV18" s="23">
        <v>1745.3</v>
      </c>
      <c r="AW18" s="2">
        <v>149.8</v>
      </c>
      <c r="AX18" s="2">
        <f t="shared" si="19"/>
        <v>8.583051624362573</v>
      </c>
      <c r="AY18" s="22">
        <v>1340.8</v>
      </c>
      <c r="AZ18" s="2">
        <v>117.3</v>
      </c>
      <c r="BA18" s="2">
        <f t="shared" si="3"/>
        <v>8.748508353221956</v>
      </c>
      <c r="BB18" s="2">
        <v>1755</v>
      </c>
      <c r="BC18" s="2">
        <v>0</v>
      </c>
      <c r="BD18" s="2">
        <f t="shared" si="24"/>
        <v>0</v>
      </c>
      <c r="BE18" s="22">
        <v>264.5</v>
      </c>
      <c r="BF18" s="2">
        <v>70.2</v>
      </c>
      <c r="BG18" s="2">
        <f t="shared" si="20"/>
        <v>26.5406427221172</v>
      </c>
      <c r="BH18" s="22">
        <v>1920.6</v>
      </c>
      <c r="BI18" s="2">
        <v>184.7</v>
      </c>
      <c r="BJ18" s="2">
        <f t="shared" si="21"/>
        <v>9.616786420910133</v>
      </c>
      <c r="BK18" s="21">
        <f t="shared" si="4"/>
        <v>0</v>
      </c>
      <c r="BL18" s="21">
        <f t="shared" si="5"/>
        <v>1224.2999999999997</v>
      </c>
      <c r="BM18" s="2" t="e">
        <f t="shared" si="22"/>
        <v>#DIV/0!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6582.400000000001</v>
      </c>
      <c r="D19" s="9">
        <f t="shared" si="1"/>
        <v>1077.4</v>
      </c>
      <c r="E19" s="2">
        <f t="shared" si="6"/>
        <v>16.367890131259117</v>
      </c>
      <c r="F19" s="2">
        <v>1661.8</v>
      </c>
      <c r="G19" s="2">
        <v>341.1</v>
      </c>
      <c r="H19" s="2">
        <f t="shared" si="7"/>
        <v>20.52593573233843</v>
      </c>
      <c r="I19" s="2">
        <v>230</v>
      </c>
      <c r="J19" s="2">
        <v>40.7</v>
      </c>
      <c r="K19" s="2">
        <f t="shared" si="2"/>
        <v>17.695652173913047</v>
      </c>
      <c r="L19" s="2">
        <v>34.9</v>
      </c>
      <c r="M19" s="2">
        <v>236.3</v>
      </c>
      <c r="N19" s="2">
        <f t="shared" si="8"/>
        <v>677.0773638968482</v>
      </c>
      <c r="O19" s="2">
        <v>142.4</v>
      </c>
      <c r="P19" s="2">
        <v>5.4</v>
      </c>
      <c r="Q19" s="2">
        <f t="shared" si="9"/>
        <v>3.7921348314606744</v>
      </c>
      <c r="R19" s="2">
        <v>339.1</v>
      </c>
      <c r="S19" s="2">
        <v>4.2</v>
      </c>
      <c r="T19" s="2">
        <f t="shared" si="23"/>
        <v>1.2385726924211147</v>
      </c>
      <c r="U19" s="2"/>
      <c r="V19" s="2"/>
      <c r="W19" s="2" t="e">
        <f t="shared" si="10"/>
        <v>#DIV/0!</v>
      </c>
      <c r="X19" s="2">
        <v>250</v>
      </c>
      <c r="Y19" s="2">
        <v>9.8</v>
      </c>
      <c r="Z19" s="2">
        <f t="shared" si="11"/>
        <v>3.9200000000000004</v>
      </c>
      <c r="AA19" s="2">
        <v>1.6</v>
      </c>
      <c r="AB19" s="2">
        <v>0.3</v>
      </c>
      <c r="AC19" s="2">
        <f t="shared" si="12"/>
        <v>18.749999999999996</v>
      </c>
      <c r="AD19" s="2"/>
      <c r="AE19" s="2"/>
      <c r="AF19" s="2" t="e">
        <f t="shared" si="13"/>
        <v>#DIV/0!</v>
      </c>
      <c r="AG19" s="2">
        <v>12</v>
      </c>
      <c r="AH19" s="2"/>
      <c r="AI19" s="2">
        <f t="shared" si="14"/>
        <v>0</v>
      </c>
      <c r="AJ19" s="2">
        <v>4920.6</v>
      </c>
      <c r="AK19" s="2">
        <v>736.3</v>
      </c>
      <c r="AL19" s="2">
        <f t="shared" si="15"/>
        <v>14.963622322480996</v>
      </c>
      <c r="AM19" s="2">
        <v>3963.5</v>
      </c>
      <c r="AN19" s="2">
        <v>660.6</v>
      </c>
      <c r="AO19" s="2">
        <f t="shared" si="16"/>
        <v>16.667087170430175</v>
      </c>
      <c r="AP19" s="2"/>
      <c r="AQ19" s="2"/>
      <c r="AR19" s="2" t="e">
        <f t="shared" si="17"/>
        <v>#DIV/0!</v>
      </c>
      <c r="AS19" s="2">
        <v>6582.4</v>
      </c>
      <c r="AT19" s="2">
        <v>496.3</v>
      </c>
      <c r="AU19" s="2">
        <f t="shared" si="18"/>
        <v>7.539803111327176</v>
      </c>
      <c r="AV19" s="23">
        <v>1836.2</v>
      </c>
      <c r="AW19" s="2">
        <v>163</v>
      </c>
      <c r="AX19" s="2">
        <f t="shared" si="19"/>
        <v>8.87702864611698</v>
      </c>
      <c r="AY19" s="22">
        <v>1455.2</v>
      </c>
      <c r="AZ19" s="2">
        <v>131.7</v>
      </c>
      <c r="BA19" s="2">
        <f t="shared" si="3"/>
        <v>9.050302363936227</v>
      </c>
      <c r="BB19" s="2">
        <v>2589.9</v>
      </c>
      <c r="BC19" s="2">
        <v>75.8</v>
      </c>
      <c r="BD19" s="2">
        <f t="shared" si="24"/>
        <v>2.9267539287231163</v>
      </c>
      <c r="BE19" s="22">
        <v>381</v>
      </c>
      <c r="BF19" s="2">
        <v>63.4</v>
      </c>
      <c r="BG19" s="2">
        <f t="shared" si="20"/>
        <v>16.64041994750656</v>
      </c>
      <c r="BH19" s="22">
        <v>1635.3</v>
      </c>
      <c r="BI19" s="2">
        <v>186.9</v>
      </c>
      <c r="BJ19" s="2">
        <f t="shared" si="21"/>
        <v>11.429095578792884</v>
      </c>
      <c r="BK19" s="21">
        <f t="shared" si="4"/>
        <v>0</v>
      </c>
      <c r="BL19" s="21">
        <f t="shared" si="5"/>
        <v>581.1000000000001</v>
      </c>
      <c r="BM19" s="2" t="e">
        <f t="shared" si="22"/>
        <v>#DIV/0!</v>
      </c>
      <c r="BN19" s="11"/>
      <c r="BO19" s="12"/>
    </row>
    <row r="20" spans="1:67" ht="15">
      <c r="A20" s="10">
        <v>11</v>
      </c>
      <c r="B20" s="6" t="s">
        <v>40</v>
      </c>
      <c r="C20" s="8">
        <f t="shared" si="0"/>
        <v>8961.3</v>
      </c>
      <c r="D20" s="9">
        <f t="shared" si="1"/>
        <v>1242</v>
      </c>
      <c r="E20" s="2">
        <f t="shared" si="6"/>
        <v>13.85959626393492</v>
      </c>
      <c r="F20" s="2">
        <v>1635.9</v>
      </c>
      <c r="G20" s="2">
        <v>214.8</v>
      </c>
      <c r="H20" s="2">
        <f t="shared" si="7"/>
        <v>13.130386942967172</v>
      </c>
      <c r="I20" s="2">
        <v>84.2</v>
      </c>
      <c r="J20" s="2">
        <v>38.2</v>
      </c>
      <c r="K20" s="2">
        <f t="shared" si="2"/>
        <v>45.36817102137768</v>
      </c>
      <c r="L20" s="2">
        <v>14</v>
      </c>
      <c r="M20" s="2"/>
      <c r="N20" s="2">
        <f t="shared" si="8"/>
        <v>0</v>
      </c>
      <c r="O20" s="2">
        <v>88.4</v>
      </c>
      <c r="P20" s="2">
        <v>21.8</v>
      </c>
      <c r="Q20" s="2">
        <f t="shared" si="9"/>
        <v>24.660633484162894</v>
      </c>
      <c r="R20" s="2">
        <v>410</v>
      </c>
      <c r="S20" s="2">
        <v>33.4</v>
      </c>
      <c r="T20" s="2">
        <f t="shared" si="23"/>
        <v>8.146341463414634</v>
      </c>
      <c r="U20" s="2"/>
      <c r="V20" s="2"/>
      <c r="W20" s="2" t="e">
        <f t="shared" si="10"/>
        <v>#DIV/0!</v>
      </c>
      <c r="X20" s="2">
        <v>220</v>
      </c>
      <c r="Y20" s="2">
        <v>67.2</v>
      </c>
      <c r="Z20" s="2">
        <f t="shared" si="11"/>
        <v>30.545454545454547</v>
      </c>
      <c r="AA20" s="2">
        <v>5.5</v>
      </c>
      <c r="AB20" s="2">
        <v>0.8</v>
      </c>
      <c r="AC20" s="2">
        <f t="shared" si="12"/>
        <v>14.545454545454547</v>
      </c>
      <c r="AD20" s="2"/>
      <c r="AE20" s="2"/>
      <c r="AF20" s="2" t="e">
        <f t="shared" si="13"/>
        <v>#DIV/0!</v>
      </c>
      <c r="AG20" s="2"/>
      <c r="AH20" s="2"/>
      <c r="AI20" s="2" t="e">
        <f t="shared" si="14"/>
        <v>#DIV/0!</v>
      </c>
      <c r="AJ20" s="2">
        <v>7325.4</v>
      </c>
      <c r="AK20" s="2">
        <v>1027.2</v>
      </c>
      <c r="AL20" s="2">
        <f t="shared" si="15"/>
        <v>14.022442460479976</v>
      </c>
      <c r="AM20" s="2">
        <v>5948.4</v>
      </c>
      <c r="AN20" s="2">
        <v>991.4</v>
      </c>
      <c r="AO20" s="2">
        <f t="shared" si="16"/>
        <v>16.666666666666668</v>
      </c>
      <c r="AP20" s="2"/>
      <c r="AQ20" s="2"/>
      <c r="AR20" s="2" t="e">
        <f t="shared" si="17"/>
        <v>#DIV/0!</v>
      </c>
      <c r="AS20" s="2">
        <v>8961.3</v>
      </c>
      <c r="AT20" s="2">
        <v>664.4</v>
      </c>
      <c r="AU20" s="2">
        <f t="shared" si="18"/>
        <v>7.414102864539744</v>
      </c>
      <c r="AV20" s="23">
        <v>2701.3</v>
      </c>
      <c r="AW20" s="2">
        <v>212.2</v>
      </c>
      <c r="AX20" s="2">
        <f t="shared" si="19"/>
        <v>7.8554769925591375</v>
      </c>
      <c r="AY20" s="22">
        <v>1698.7</v>
      </c>
      <c r="AZ20" s="2">
        <v>149.1</v>
      </c>
      <c r="BA20" s="2">
        <f t="shared" si="3"/>
        <v>8.777300288455878</v>
      </c>
      <c r="BB20" s="2">
        <v>3428.1</v>
      </c>
      <c r="BC20" s="2">
        <v>10.1</v>
      </c>
      <c r="BD20" s="2">
        <f t="shared" si="24"/>
        <v>0.29462384411189874</v>
      </c>
      <c r="BE20" s="22">
        <v>592.1</v>
      </c>
      <c r="BF20" s="2">
        <v>62.3</v>
      </c>
      <c r="BG20" s="2">
        <f t="shared" si="20"/>
        <v>10.521871305522716</v>
      </c>
      <c r="BH20" s="22">
        <v>1168.3</v>
      </c>
      <c r="BI20" s="2">
        <v>257.6</v>
      </c>
      <c r="BJ20" s="2">
        <f t="shared" si="21"/>
        <v>22.049131216297187</v>
      </c>
      <c r="BK20" s="21">
        <f t="shared" si="4"/>
        <v>0</v>
      </c>
      <c r="BL20" s="21">
        <f t="shared" si="5"/>
        <v>577.6</v>
      </c>
      <c r="BM20" s="2" t="e">
        <f t="shared" si="22"/>
        <v>#DIV/0!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6691</v>
      </c>
      <c r="D21" s="9">
        <f t="shared" si="1"/>
        <v>714.6</v>
      </c>
      <c r="E21" s="2">
        <f t="shared" si="6"/>
        <v>10.680017934538935</v>
      </c>
      <c r="F21" s="2">
        <v>1191.3</v>
      </c>
      <c r="G21" s="2">
        <v>72.7</v>
      </c>
      <c r="H21" s="2">
        <f t="shared" si="7"/>
        <v>6.1025770167044415</v>
      </c>
      <c r="I21" s="2">
        <v>60</v>
      </c>
      <c r="J21" s="2">
        <v>8</v>
      </c>
      <c r="K21" s="2">
        <f t="shared" si="2"/>
        <v>13.333333333333334</v>
      </c>
      <c r="L21" s="2">
        <v>42</v>
      </c>
      <c r="M21" s="2"/>
      <c r="N21" s="2">
        <f t="shared" si="8"/>
        <v>0</v>
      </c>
      <c r="O21" s="2">
        <v>95</v>
      </c>
      <c r="P21" s="2">
        <v>15</v>
      </c>
      <c r="Q21" s="2">
        <f t="shared" si="9"/>
        <v>15.789473684210526</v>
      </c>
      <c r="R21" s="2">
        <v>360</v>
      </c>
      <c r="S21" s="2">
        <v>12</v>
      </c>
      <c r="T21" s="2">
        <f t="shared" si="23"/>
        <v>3.3333333333333335</v>
      </c>
      <c r="U21" s="2"/>
      <c r="V21" s="2"/>
      <c r="W21" s="2" t="e">
        <f t="shared" si="10"/>
        <v>#DIV/0!</v>
      </c>
      <c r="X21" s="2">
        <v>89</v>
      </c>
      <c r="Y21" s="2">
        <v>0</v>
      </c>
      <c r="Z21" s="2">
        <f t="shared" si="11"/>
        <v>0</v>
      </c>
      <c r="AA21" s="2">
        <v>25.5</v>
      </c>
      <c r="AB21" s="2">
        <v>3.6</v>
      </c>
      <c r="AC21" s="2">
        <f t="shared" si="12"/>
        <v>14.117647058823529</v>
      </c>
      <c r="AD21" s="2"/>
      <c r="AE21" s="2"/>
      <c r="AF21" s="2" t="e">
        <f t="shared" si="13"/>
        <v>#DIV/0!</v>
      </c>
      <c r="AG21" s="2"/>
      <c r="AH21" s="2"/>
      <c r="AI21" s="2" t="e">
        <f t="shared" si="14"/>
        <v>#DIV/0!</v>
      </c>
      <c r="AJ21" s="2">
        <v>5499.7</v>
      </c>
      <c r="AK21" s="2">
        <v>641.9</v>
      </c>
      <c r="AL21" s="2">
        <f t="shared" si="15"/>
        <v>11.671545720675674</v>
      </c>
      <c r="AM21" s="2">
        <v>3755.5</v>
      </c>
      <c r="AN21" s="2">
        <v>625.9</v>
      </c>
      <c r="AO21" s="2">
        <f t="shared" si="16"/>
        <v>16.666222873119423</v>
      </c>
      <c r="AP21" s="2"/>
      <c r="AQ21" s="2"/>
      <c r="AR21" s="2" t="e">
        <f t="shared" si="17"/>
        <v>#DIV/0!</v>
      </c>
      <c r="AS21" s="2">
        <v>6691</v>
      </c>
      <c r="AT21" s="2">
        <v>526.4</v>
      </c>
      <c r="AU21" s="2">
        <f t="shared" si="18"/>
        <v>7.867284411896577</v>
      </c>
      <c r="AV21" s="23">
        <v>1852</v>
      </c>
      <c r="AW21" s="2">
        <v>200.4</v>
      </c>
      <c r="AX21" s="2">
        <f t="shared" si="19"/>
        <v>10.820734341252699</v>
      </c>
      <c r="AY21" s="22">
        <v>1319.7</v>
      </c>
      <c r="AZ21" s="2">
        <v>141.4</v>
      </c>
      <c r="BA21" s="2">
        <f t="shared" si="3"/>
        <v>10.714556338561794</v>
      </c>
      <c r="BB21" s="2">
        <v>2037</v>
      </c>
      <c r="BC21" s="2">
        <v>0</v>
      </c>
      <c r="BD21" s="2">
        <f t="shared" si="24"/>
        <v>0</v>
      </c>
      <c r="BE21" s="22">
        <v>519</v>
      </c>
      <c r="BF21" s="2">
        <v>3.8</v>
      </c>
      <c r="BG21" s="2">
        <f t="shared" si="20"/>
        <v>0.7321772639691715</v>
      </c>
      <c r="BH21" s="22">
        <v>1716.6</v>
      </c>
      <c r="BI21" s="2">
        <v>315.3</v>
      </c>
      <c r="BJ21" s="2">
        <f t="shared" si="21"/>
        <v>18.367703600139812</v>
      </c>
      <c r="BK21" s="21">
        <f t="shared" si="4"/>
        <v>0</v>
      </c>
      <c r="BL21" s="21">
        <f t="shared" si="5"/>
        <v>188.20000000000005</v>
      </c>
      <c r="BM21" s="2" t="e">
        <f t="shared" si="22"/>
        <v>#DIV/0!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6620.1</v>
      </c>
      <c r="D22" s="9">
        <f t="shared" si="1"/>
        <v>745.3</v>
      </c>
      <c r="E22" s="2">
        <f t="shared" si="6"/>
        <v>11.258138094590715</v>
      </c>
      <c r="F22" s="2">
        <v>1241.4</v>
      </c>
      <c r="G22" s="2">
        <v>212.4</v>
      </c>
      <c r="H22" s="2">
        <f t="shared" si="7"/>
        <v>17.10971483808603</v>
      </c>
      <c r="I22" s="2">
        <v>10.6</v>
      </c>
      <c r="J22" s="2">
        <v>1.7</v>
      </c>
      <c r="K22" s="2">
        <f t="shared" si="2"/>
        <v>16.037735849056602</v>
      </c>
      <c r="L22" s="2">
        <v>9</v>
      </c>
      <c r="M22" s="2">
        <v>0.2</v>
      </c>
      <c r="N22" s="2">
        <f t="shared" si="8"/>
        <v>2.2222222222222223</v>
      </c>
      <c r="O22" s="2">
        <v>85</v>
      </c>
      <c r="P22" s="2">
        <v>1.5</v>
      </c>
      <c r="Q22" s="2">
        <f t="shared" si="9"/>
        <v>1.7647058823529411</v>
      </c>
      <c r="R22" s="2">
        <v>340</v>
      </c>
      <c r="S22" s="2">
        <v>80.9</v>
      </c>
      <c r="T22" s="2">
        <f t="shared" si="23"/>
        <v>23.794117647058822</v>
      </c>
      <c r="U22" s="2"/>
      <c r="V22" s="2"/>
      <c r="W22" s="2" t="e">
        <f t="shared" si="10"/>
        <v>#DIV/0!</v>
      </c>
      <c r="X22" s="2">
        <v>240</v>
      </c>
      <c r="Y22" s="2">
        <v>70</v>
      </c>
      <c r="Z22" s="2">
        <f t="shared" si="11"/>
        <v>29.166666666666668</v>
      </c>
      <c r="AA22" s="2"/>
      <c r="AB22" s="2">
        <v>20.2</v>
      </c>
      <c r="AC22" s="2" t="e">
        <f t="shared" si="12"/>
        <v>#DIV/0!</v>
      </c>
      <c r="AD22" s="2"/>
      <c r="AE22" s="2"/>
      <c r="AF22" s="2" t="e">
        <f t="shared" si="13"/>
        <v>#DIV/0!</v>
      </c>
      <c r="AG22" s="2"/>
      <c r="AH22" s="2"/>
      <c r="AI22" s="2" t="e">
        <f t="shared" si="14"/>
        <v>#DIV/0!</v>
      </c>
      <c r="AJ22" s="2">
        <v>5378.7</v>
      </c>
      <c r="AK22" s="2">
        <v>532.9</v>
      </c>
      <c r="AL22" s="2">
        <f t="shared" si="15"/>
        <v>9.907598490341533</v>
      </c>
      <c r="AM22" s="2">
        <v>3101.6</v>
      </c>
      <c r="AN22" s="2">
        <v>516.9</v>
      </c>
      <c r="AO22" s="2">
        <f t="shared" si="16"/>
        <v>16.665591952540623</v>
      </c>
      <c r="AP22" s="2"/>
      <c r="AQ22" s="2"/>
      <c r="AR22" s="2" t="e">
        <f t="shared" si="17"/>
        <v>#DIV/0!</v>
      </c>
      <c r="AS22" s="2">
        <v>6620.1</v>
      </c>
      <c r="AT22" s="2">
        <v>558.3</v>
      </c>
      <c r="AU22" s="2">
        <f t="shared" si="18"/>
        <v>8.433407350342138</v>
      </c>
      <c r="AV22" s="23">
        <v>1761.3</v>
      </c>
      <c r="AW22" s="2">
        <v>196.8</v>
      </c>
      <c r="AX22" s="2">
        <f t="shared" si="19"/>
        <v>11.173564980412197</v>
      </c>
      <c r="AY22" s="22">
        <v>1352.3</v>
      </c>
      <c r="AZ22" s="2">
        <v>159.3</v>
      </c>
      <c r="BA22" s="2">
        <f t="shared" si="3"/>
        <v>11.779930488796866</v>
      </c>
      <c r="BB22" s="2">
        <v>2898.9</v>
      </c>
      <c r="BC22" s="2">
        <v>23.1</v>
      </c>
      <c r="BD22" s="2">
        <f t="shared" si="24"/>
        <v>0.796853979095519</v>
      </c>
      <c r="BE22" s="22">
        <v>293.8</v>
      </c>
      <c r="BF22" s="2">
        <v>106.5</v>
      </c>
      <c r="BG22" s="2">
        <f t="shared" si="20"/>
        <v>36.24914908100749</v>
      </c>
      <c r="BH22" s="22">
        <v>1554.9</v>
      </c>
      <c r="BI22" s="2">
        <v>223.6</v>
      </c>
      <c r="BJ22" s="2">
        <f t="shared" si="21"/>
        <v>14.380346002958388</v>
      </c>
      <c r="BK22" s="21">
        <f t="shared" si="4"/>
        <v>0</v>
      </c>
      <c r="BL22" s="21">
        <f t="shared" si="5"/>
        <v>187</v>
      </c>
      <c r="BM22" s="2" t="e">
        <f t="shared" si="22"/>
        <v>#DIV/0!</v>
      </c>
      <c r="BN22" s="11"/>
      <c r="BO22" s="12"/>
    </row>
    <row r="23" spans="1:67" ht="14.25" customHeight="1">
      <c r="A23" s="56" t="s">
        <v>20</v>
      </c>
      <c r="B23" s="57"/>
      <c r="C23" s="9">
        <f>SUM(C10:C22)</f>
        <v>112419.4</v>
      </c>
      <c r="D23" s="9">
        <f>SUM(D10:D22)</f>
        <v>10992.7</v>
      </c>
      <c r="E23" s="7">
        <f>D23/C23*100</f>
        <v>9.778294493655011</v>
      </c>
      <c r="F23" s="7">
        <f>SUM(F10:F22)</f>
        <v>32906.49999999999</v>
      </c>
      <c r="G23" s="7">
        <f>SUM(G10:G22)</f>
        <v>4074.4</v>
      </c>
      <c r="H23" s="7">
        <f t="shared" si="7"/>
        <v>12.381748286812638</v>
      </c>
      <c r="I23" s="7">
        <f>SUM(I10:I22)</f>
        <v>8251.7</v>
      </c>
      <c r="J23" s="7">
        <f>SUM(J10:J22)</f>
        <v>1373.6000000000001</v>
      </c>
      <c r="K23" s="7">
        <f t="shared" si="2"/>
        <v>16.64626682986536</v>
      </c>
      <c r="L23" s="7">
        <f>SUM(L10:L22)</f>
        <v>284.9</v>
      </c>
      <c r="M23" s="7">
        <f>SUM(M10:M22)</f>
        <v>235.9</v>
      </c>
      <c r="N23" s="7">
        <f t="shared" si="8"/>
        <v>82.80098280098281</v>
      </c>
      <c r="O23" s="7">
        <f>SUM(O10:O22)</f>
        <v>4119.800000000001</v>
      </c>
      <c r="P23" s="7">
        <f>SUM(P10:P22)</f>
        <v>220.00000000000003</v>
      </c>
      <c r="Q23" s="7">
        <f>P23/O23*100</f>
        <v>5.340065051701538</v>
      </c>
      <c r="R23" s="7">
        <f>SUM(R10:R22)</f>
        <v>6952</v>
      </c>
      <c r="S23" s="7">
        <f>SUM(S10:S22)</f>
        <v>364.1</v>
      </c>
      <c r="T23" s="7">
        <f>S23/R23*100</f>
        <v>5.237341772151899</v>
      </c>
      <c r="U23" s="7">
        <f>SUM(U10:U22)</f>
        <v>305</v>
      </c>
      <c r="V23" s="7">
        <f>SUM(V10:V22)</f>
        <v>4.5</v>
      </c>
      <c r="W23" s="7">
        <f>V23/U23*100</f>
        <v>1.4754098360655739</v>
      </c>
      <c r="X23" s="7">
        <f>SUM(X10:X22)</f>
        <v>2224.5</v>
      </c>
      <c r="Y23" s="7">
        <f>SUM(Y10:Y22)</f>
        <v>225.5</v>
      </c>
      <c r="Z23" s="7">
        <f>Y23/X23*100</f>
        <v>10.137109462800629</v>
      </c>
      <c r="AA23" s="7">
        <f>SUM(AA10:AA22)</f>
        <v>452.50000000000006</v>
      </c>
      <c r="AB23" s="7">
        <f>SUM(AB10:AB22)</f>
        <v>48.800000000000004</v>
      </c>
      <c r="AC23" s="7">
        <f>AB23/AA23*100</f>
        <v>10.78453038674033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562</v>
      </c>
      <c r="AH23" s="7">
        <f>SUM(AH10:AH22)</f>
        <v>52.4</v>
      </c>
      <c r="AI23" s="2">
        <f t="shared" si="14"/>
        <v>9.323843416370106</v>
      </c>
      <c r="AJ23" s="7">
        <f>SUM(AJ10:AJ22)</f>
        <v>79512.9</v>
      </c>
      <c r="AK23" s="7">
        <f>SUM(AK10:AK22)</f>
        <v>6918.299999999999</v>
      </c>
      <c r="AL23" s="7">
        <f>AK23/AJ23*100</f>
        <v>8.700852314530094</v>
      </c>
      <c r="AM23" s="7">
        <f>SUM(AM10:AM22)</f>
        <v>38541.2</v>
      </c>
      <c r="AN23" s="7">
        <f>SUM(AN10:AN22)</f>
        <v>6423.549999999999</v>
      </c>
      <c r="AO23" s="7">
        <f>AN23/AM23*100</f>
        <v>16.666709910433507</v>
      </c>
      <c r="AP23" s="7">
        <f>SUM(AP10:AP22)</f>
        <v>526.5999999999999</v>
      </c>
      <c r="AQ23" s="7">
        <f>SUM(AQ10:AQ22)</f>
        <v>87.80000000000001</v>
      </c>
      <c r="AR23" s="7">
        <f>AQ23/AP23*100</f>
        <v>16.67299658184581</v>
      </c>
      <c r="AS23" s="7">
        <f>SUM(AS10:AS22)</f>
        <v>112419.4</v>
      </c>
      <c r="AT23" s="7">
        <f>SUM(AT10:AT22)</f>
        <v>7315.899999999999</v>
      </c>
      <c r="AU23" s="7">
        <f>(AT23/AS23)*100</f>
        <v>6.507684616712062</v>
      </c>
      <c r="AV23" s="7">
        <f>SUM(AV10:AV22)</f>
        <v>25616.6</v>
      </c>
      <c r="AW23" s="7">
        <f>SUM(AW10:AW22)</f>
        <v>2394.2000000000003</v>
      </c>
      <c r="AX23" s="7">
        <f>AW23/AV23*100</f>
        <v>9.346283269442472</v>
      </c>
      <c r="AY23" s="7">
        <f>SUM(AY10:AY22)</f>
        <v>18661.899999999998</v>
      </c>
      <c r="AZ23" s="7">
        <f>SUM(AZ10:AZ22)</f>
        <v>1770.8</v>
      </c>
      <c r="BA23" s="7">
        <f t="shared" si="3"/>
        <v>9.488851617466604</v>
      </c>
      <c r="BB23" s="7">
        <f>SUM(BB10:BB22)</f>
        <v>38639.2</v>
      </c>
      <c r="BC23" s="7">
        <f>SUM(BC10:BC22)</f>
        <v>463.20000000000005</v>
      </c>
      <c r="BD23" s="7">
        <f>BC23/BB23*100</f>
        <v>1.1987825834903416</v>
      </c>
      <c r="BE23" s="7">
        <f>SUM(BE10:BE22)</f>
        <v>28733.100000000002</v>
      </c>
      <c r="BF23" s="7">
        <f>SUM(BF10:BF22)</f>
        <v>1865.6000000000001</v>
      </c>
      <c r="BG23" s="7">
        <f>BF23/BE23*100</f>
        <v>6.492860150836492</v>
      </c>
      <c r="BH23" s="7">
        <f>SUM(BH10:BH22)</f>
        <v>15467.099999999999</v>
      </c>
      <c r="BI23" s="7">
        <f>SUM(BI10:BI22)</f>
        <v>2313.1000000000004</v>
      </c>
      <c r="BJ23" s="7">
        <f>BI23/BH23*100</f>
        <v>14.954968934060043</v>
      </c>
      <c r="BK23" s="7">
        <f>SUM(BK10:BK22)</f>
        <v>0</v>
      </c>
      <c r="BL23" s="7">
        <f>SUM(BL10:BL22)</f>
        <v>3676.8</v>
      </c>
      <c r="BM23" s="7" t="e">
        <f>BL23/BK23*100</f>
        <v>#DIV/0!</v>
      </c>
      <c r="BN23" s="11"/>
      <c r="BO23" s="12"/>
    </row>
    <row r="24" spans="3:65" ht="15" hidden="1">
      <c r="C24" s="16">
        <f aca="true" t="shared" si="25" ref="C24:AC24">C23-C20</f>
        <v>103458.09999999999</v>
      </c>
      <c r="D24" s="16">
        <f t="shared" si="25"/>
        <v>9750.7</v>
      </c>
      <c r="E24" s="16">
        <f t="shared" si="25"/>
        <v>-4.081301770279909</v>
      </c>
      <c r="F24" s="16">
        <f t="shared" si="25"/>
        <v>31270.59999999999</v>
      </c>
      <c r="G24" s="16">
        <f t="shared" si="25"/>
        <v>3859.6</v>
      </c>
      <c r="H24" s="16">
        <f t="shared" si="25"/>
        <v>-0.7486386561545348</v>
      </c>
      <c r="I24" s="16">
        <f t="shared" si="25"/>
        <v>8167.500000000001</v>
      </c>
      <c r="J24" s="16">
        <f t="shared" si="25"/>
        <v>1335.4</v>
      </c>
      <c r="K24" s="16">
        <f t="shared" si="25"/>
        <v>-28.721904191512316</v>
      </c>
      <c r="L24" s="16">
        <f t="shared" si="25"/>
        <v>270.9</v>
      </c>
      <c r="M24" s="16">
        <f t="shared" si="25"/>
        <v>235.9</v>
      </c>
      <c r="N24" s="16">
        <f t="shared" si="25"/>
        <v>82.80098280098281</v>
      </c>
      <c r="O24" s="16">
        <f t="shared" si="25"/>
        <v>4031.400000000001</v>
      </c>
      <c r="P24" s="16">
        <f t="shared" si="25"/>
        <v>198.20000000000002</v>
      </c>
      <c r="Q24" s="16">
        <f t="shared" si="25"/>
        <v>-19.320568432461357</v>
      </c>
      <c r="R24" s="16">
        <f t="shared" si="25"/>
        <v>6542</v>
      </c>
      <c r="S24" s="16">
        <f t="shared" si="25"/>
        <v>330.70000000000005</v>
      </c>
      <c r="T24" s="16">
        <f t="shared" si="25"/>
        <v>-2.9089996912627356</v>
      </c>
      <c r="U24" s="16">
        <f t="shared" si="25"/>
        <v>305</v>
      </c>
      <c r="V24" s="16">
        <f t="shared" si="25"/>
        <v>4.5</v>
      </c>
      <c r="W24" s="16" t="e">
        <f t="shared" si="25"/>
        <v>#DIV/0!</v>
      </c>
      <c r="X24" s="16">
        <f t="shared" si="25"/>
        <v>2004.5</v>
      </c>
      <c r="Y24" s="16">
        <f t="shared" si="25"/>
        <v>158.3</v>
      </c>
      <c r="Z24" s="16">
        <f t="shared" si="25"/>
        <v>-20.408345082653916</v>
      </c>
      <c r="AA24" s="16">
        <f t="shared" si="25"/>
        <v>447.00000000000006</v>
      </c>
      <c r="AB24" s="16">
        <f t="shared" si="25"/>
        <v>48.00000000000001</v>
      </c>
      <c r="AC24" s="16">
        <f t="shared" si="25"/>
        <v>-3.760924158714216</v>
      </c>
      <c r="AD24" s="16"/>
      <c r="AE24" s="16"/>
      <c r="AF24" s="2" t="e">
        <f t="shared" si="13"/>
        <v>#DIV/0!</v>
      </c>
      <c r="AG24" s="16">
        <f aca="true" t="shared" si="26" ref="AG24:BM24">AG23-AG20</f>
        <v>562</v>
      </c>
      <c r="AH24" s="16">
        <f t="shared" si="26"/>
        <v>52.4</v>
      </c>
      <c r="AI24" s="2">
        <f t="shared" si="14"/>
        <v>9.323843416370106</v>
      </c>
      <c r="AJ24" s="16">
        <f t="shared" si="26"/>
        <v>72187.5</v>
      </c>
      <c r="AK24" s="16">
        <f t="shared" si="26"/>
        <v>5891.099999999999</v>
      </c>
      <c r="AL24" s="16">
        <f t="shared" si="26"/>
        <v>-5.321590145949882</v>
      </c>
      <c r="AM24" s="16">
        <f t="shared" si="26"/>
        <v>32592.799999999996</v>
      </c>
      <c r="AN24" s="16">
        <f t="shared" si="26"/>
        <v>5432.15</v>
      </c>
      <c r="AO24" s="16">
        <f t="shared" si="26"/>
        <v>4.32437668393959E-05</v>
      </c>
      <c r="AP24" s="16">
        <f t="shared" si="26"/>
        <v>526.5999999999999</v>
      </c>
      <c r="AQ24" s="16">
        <f t="shared" si="26"/>
        <v>87.80000000000001</v>
      </c>
      <c r="AR24" s="16" t="e">
        <f t="shared" si="26"/>
        <v>#DIV/0!</v>
      </c>
      <c r="AS24" s="16">
        <f t="shared" si="26"/>
        <v>103458.09999999999</v>
      </c>
      <c r="AT24" s="16">
        <f t="shared" si="26"/>
        <v>6651.499999999999</v>
      </c>
      <c r="AU24" s="16">
        <f t="shared" si="26"/>
        <v>-0.9064182478276823</v>
      </c>
      <c r="AV24" s="16">
        <f t="shared" si="26"/>
        <v>22915.3</v>
      </c>
      <c r="AW24" s="16">
        <f t="shared" si="26"/>
        <v>2182.0000000000005</v>
      </c>
      <c r="AX24" s="16">
        <f t="shared" si="26"/>
        <v>1.4908062768833341</v>
      </c>
      <c r="AY24" s="16">
        <f t="shared" si="26"/>
        <v>16963.199999999997</v>
      </c>
      <c r="AZ24" s="16">
        <f t="shared" si="26"/>
        <v>1621.7</v>
      </c>
      <c r="BA24" s="16">
        <f t="shared" si="26"/>
        <v>0.7115513290107263</v>
      </c>
      <c r="BB24" s="16">
        <f t="shared" si="26"/>
        <v>35211.1</v>
      </c>
      <c r="BC24" s="16">
        <f t="shared" si="26"/>
        <v>453.1</v>
      </c>
      <c r="BD24" s="16">
        <f t="shared" si="26"/>
        <v>0.9041587393784429</v>
      </c>
      <c r="BE24" s="16">
        <f t="shared" si="26"/>
        <v>28141.000000000004</v>
      </c>
      <c r="BF24" s="16">
        <f t="shared" si="26"/>
        <v>1803.3000000000002</v>
      </c>
      <c r="BG24" s="16">
        <f t="shared" si="26"/>
        <v>-4.0290111546862235</v>
      </c>
      <c r="BH24" s="16">
        <f t="shared" si="26"/>
        <v>14298.8</v>
      </c>
      <c r="BI24" s="16">
        <f t="shared" si="26"/>
        <v>2055.5000000000005</v>
      </c>
      <c r="BJ24" s="16">
        <f t="shared" si="26"/>
        <v>-7.094162282237145</v>
      </c>
      <c r="BK24" s="16">
        <f t="shared" si="26"/>
        <v>0</v>
      </c>
      <c r="BL24" s="16">
        <f t="shared" si="26"/>
        <v>3099.2000000000003</v>
      </c>
      <c r="BM24" s="16" t="e">
        <f t="shared" si="26"/>
        <v>#DIV/0!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45" ht="15">
      <c r="D27" s="13" t="s">
        <v>43</v>
      </c>
      <c r="M27" s="13" t="s">
        <v>44</v>
      </c>
      <c r="P27" s="16"/>
      <c r="AS27" s="16"/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AD6:AF7"/>
    <mergeCell ref="L6:N7"/>
    <mergeCell ref="O6:Q7"/>
    <mergeCell ref="AM6:AO7"/>
    <mergeCell ref="R6:T7"/>
    <mergeCell ref="I6:K7"/>
    <mergeCell ref="U6:W7"/>
    <mergeCell ref="A23:B23"/>
    <mergeCell ref="AG6:AI7"/>
    <mergeCell ref="B4:B8"/>
    <mergeCell ref="A4:A8"/>
    <mergeCell ref="X6:Z7"/>
    <mergeCell ref="I5:AI5"/>
    <mergeCell ref="BK4:BM7"/>
    <mergeCell ref="BE5:BG7"/>
    <mergeCell ref="BH5:BJ7"/>
    <mergeCell ref="AV4:BJ4"/>
    <mergeCell ref="AV5:AX7"/>
    <mergeCell ref="BB5:BD7"/>
    <mergeCell ref="AY5:BA5"/>
    <mergeCell ref="AY6:BA7"/>
    <mergeCell ref="AS4:AU7"/>
    <mergeCell ref="AM5:AR5"/>
    <mergeCell ref="AP6:AR7"/>
    <mergeCell ref="R1:T1"/>
    <mergeCell ref="C2:T2"/>
    <mergeCell ref="C4:E7"/>
    <mergeCell ref="F4:AR4"/>
    <mergeCell ref="F5:H7"/>
    <mergeCell ref="AA6:AC7"/>
    <mergeCell ref="AJ5:AL7"/>
  </mergeCells>
  <printOptions/>
  <pageMargins left="0.45" right="0.29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Администрация Ибресинского района</cp:lastModifiedBy>
  <cp:lastPrinted>2022-02-10T05:53:08Z</cp:lastPrinted>
  <dcterms:created xsi:type="dcterms:W3CDTF">2013-04-03T10:22:22Z</dcterms:created>
  <dcterms:modified xsi:type="dcterms:W3CDTF">2022-03-23T12:28:49Z</dcterms:modified>
  <cp:category/>
  <cp:version/>
  <cp:contentType/>
  <cp:contentStatus/>
</cp:coreProperties>
</file>