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<sst xmlns="http://schemas.openxmlformats.org/spreadsheetml/2006/main" count="109" uniqueCount="46">
  <si>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</si>
  <si>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</si>
  <si>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</si>
  <si>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</si>
  <si>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</si>
  <si>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</si>
  <si>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</si>
  <si>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</si>
  <si>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</si>
  <si>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</si>
  <si>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</si>
  <si>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</si>
  <si>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</si>
  <si>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</si>
  <si>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</si>
  <si>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</si>
  <si>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</si>
  <si>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</si>
  <si>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</si>
  <si>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</si>
  <si>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</si>
  <si>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</si>
  <si>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</si>
  <si>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</si>
  <si>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</si>
  <si>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</si>
  <si>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</si>
  <si>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</si>
  <si>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</si>
  <si>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</si>
  <si>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Айбечское сельское поселение</t>
  </si>
  <si>
    <t>Андреевское сельское поселение</t>
  </si>
  <si>
    <t>Березовское сельское поселение</t>
  </si>
  <si>
    <t>Большеабакасинское сельское поселение</t>
  </si>
  <si>
    <t>Буинское сельское поселение</t>
  </si>
  <si>
    <t>Ибресинское городское поселение</t>
  </si>
  <si>
    <t>Кировское сельское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</si>
  <si>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</si>
  <si>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</si>
  <si>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</si>
  <si>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</si>
  <si>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Чуваш-Тимяшское сельское поселение</t>
  </si>
  <si>
    <t>Ширтанское сельское поселение</t>
  </si>
  <si>
    <t xml:space="preserve">Начальник финансового отдела администрации Ибресинского района </t>
  </si>
  <si>
    <t>О.В. Зиновьева</t>
  </si>
  <si>
    <t>Справка об исполнении бюджетов поселений Ибресинского района на 01  января  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</si>
</sst>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0" borderId="19" xfId="54" applyFont="1" applyFill="1" applyBorder="1" applyAlignment="1">
      <alignment horizontal="center" vertical="center" wrapText="1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0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F5" sqref="F5:H7"/>
    </sheetView>
  </sheetViews>
  <sheetFormatPr defaultColWidth="9.140625" defaultRowHeight="15"/>
  <cols>
    <col min="1" max="1" width="6.421875" style="13" bestFit="1" customWidth="1"/>
    <col min="2" max="2" width="36.140625" style="13" customWidth="1"/>
    <col min="3" max="4" width="9.7109375" style="13" bestFit="1" customWidth="1"/>
    <col min="5" max="5" width="9.28125" style="13" bestFit="1" customWidth="1"/>
    <col min="6" max="6" width="9.7109375" style="13" bestFit="1" customWidth="1"/>
    <col min="7" max="7" width="9.28125" style="13" bestFit="1" customWidth="1"/>
    <col min="8" max="8" width="8.8515625" style="13" customWidth="1"/>
    <col min="9" max="17" width="9.28125" style="13" bestFit="1" customWidth="1"/>
    <col min="18" max="33" width="9.140625" style="13" customWidth="1"/>
    <col min="34" max="34" width="21.7109375" style="13" bestFit="1" customWidth="1"/>
    <col min="35" max="35" width="9.140625" style="13" customWidth="1"/>
    <col min="36" max="36" width="10.421875" style="13" bestFit="1" customWidth="1"/>
    <col min="37" max="37" width="10.28125" style="13" bestFit="1" customWidth="1"/>
    <col min="38" max="57" width="9.140625" style="13" customWidth="1"/>
    <col min="58" max="58" width="11.421875" style="13" bestFit="1" customWidth="1"/>
    <col min="59" max="64" width="9.140625" style="13" customWidth="1"/>
    <col min="65" max="65" width="12.140625" style="13" customWidth="1"/>
    <col min="66" max="66" width="9.140625" style="13" customWidth="1"/>
    <col min="67" max="67" width="10.7109375" style="13" bestFit="1" customWidth="1"/>
    <col min="68" max="16384" width="9.140625" style="13" customWidth="1"/>
  </cols>
  <sheetData>
    <row r="1" spans="1:67" ht="15" customHeight="1">
      <c r="A1" s="1"/>
      <c r="B1" s="19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7"/>
      <c r="P1" s="17"/>
      <c r="Q1" s="17"/>
      <c r="R1" s="43" t="s">
        <v>0</v>
      </c>
      <c r="S1" s="43"/>
      <c r="T1" s="4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20"/>
      <c r="BL1" s="20"/>
      <c r="BM1" s="20"/>
      <c r="BN1" s="20"/>
      <c r="BO1" s="20"/>
    </row>
    <row r="2" spans="1:67" ht="15.75">
      <c r="A2" s="1"/>
      <c r="B2" s="1"/>
      <c r="C2" s="44" t="s">
        <v>45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20"/>
      <c r="BL2" s="20"/>
      <c r="BM2" s="20"/>
      <c r="BN2" s="20"/>
      <c r="BO2" s="20"/>
    </row>
    <row r="3" spans="1:67" ht="15.75">
      <c r="A3" s="1"/>
      <c r="B3" s="1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20"/>
      <c r="BL3" s="20"/>
      <c r="BM3" s="20"/>
      <c r="BN3" s="20"/>
      <c r="BO3" s="20"/>
    </row>
    <row r="4" spans="1:67" ht="15" customHeight="1">
      <c r="A4" s="39" t="s">
        <v>21</v>
      </c>
      <c r="B4" s="58" t="s">
        <v>1</v>
      </c>
      <c r="C4" s="37" t="s">
        <v>2</v>
      </c>
      <c r="D4" s="38"/>
      <c r="E4" s="39"/>
      <c r="F4" s="35" t="s">
        <v>3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6" t="s">
        <v>4</v>
      </c>
      <c r="AT4" s="27"/>
      <c r="AU4" s="28"/>
      <c r="AV4" s="35" t="s">
        <v>7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7" t="s">
        <v>5</v>
      </c>
      <c r="BL4" s="38"/>
      <c r="BM4" s="39"/>
      <c r="BN4" s="20"/>
      <c r="BO4" s="20"/>
    </row>
    <row r="5" spans="1:67" ht="15" customHeight="1">
      <c r="A5" s="47"/>
      <c r="B5" s="59"/>
      <c r="C5" s="45"/>
      <c r="D5" s="46"/>
      <c r="E5" s="47"/>
      <c r="F5" s="48" t="s">
        <v>6</v>
      </c>
      <c r="G5" s="48"/>
      <c r="H5" s="48"/>
      <c r="I5" s="61" t="s">
        <v>7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3"/>
      <c r="AJ5" s="48" t="s">
        <v>8</v>
      </c>
      <c r="AK5" s="48"/>
      <c r="AL5" s="48"/>
      <c r="AM5" s="35" t="s">
        <v>7</v>
      </c>
      <c r="AN5" s="36"/>
      <c r="AO5" s="36"/>
      <c r="AP5" s="36"/>
      <c r="AQ5" s="36"/>
      <c r="AR5" s="36"/>
      <c r="AS5" s="29"/>
      <c r="AT5" s="30"/>
      <c r="AU5" s="31"/>
      <c r="AV5" s="50" t="s">
        <v>12</v>
      </c>
      <c r="AW5" s="51"/>
      <c r="AX5" s="51"/>
      <c r="AY5" s="49" t="s">
        <v>7</v>
      </c>
      <c r="AZ5" s="49"/>
      <c r="BA5" s="49"/>
      <c r="BB5" s="49" t="s">
        <v>13</v>
      </c>
      <c r="BC5" s="49"/>
      <c r="BD5" s="49"/>
      <c r="BE5" s="49" t="s">
        <v>14</v>
      </c>
      <c r="BF5" s="49"/>
      <c r="BG5" s="49"/>
      <c r="BH5" s="48" t="s">
        <v>15</v>
      </c>
      <c r="BI5" s="48"/>
      <c r="BJ5" s="48"/>
      <c r="BK5" s="45"/>
      <c r="BL5" s="46"/>
      <c r="BM5" s="47"/>
      <c r="BN5" s="20"/>
      <c r="BO5" s="20"/>
    </row>
    <row r="6" spans="1:67" ht="15" customHeight="1">
      <c r="A6" s="47"/>
      <c r="B6" s="59"/>
      <c r="C6" s="45"/>
      <c r="D6" s="46"/>
      <c r="E6" s="47"/>
      <c r="F6" s="48"/>
      <c r="G6" s="48"/>
      <c r="H6" s="48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64" t="s">
        <v>29</v>
      </c>
      <c r="AE6" s="65"/>
      <c r="AF6" s="66"/>
      <c r="AG6" s="37" t="s">
        <v>27</v>
      </c>
      <c r="AH6" s="38"/>
      <c r="AI6" s="39"/>
      <c r="AJ6" s="48"/>
      <c r="AK6" s="48"/>
      <c r="AL6" s="48"/>
      <c r="AM6" s="37" t="s">
        <v>25</v>
      </c>
      <c r="AN6" s="38"/>
      <c r="AO6" s="39"/>
      <c r="AP6" s="37" t="s">
        <v>26</v>
      </c>
      <c r="AQ6" s="38"/>
      <c r="AR6" s="39"/>
      <c r="AS6" s="29"/>
      <c r="AT6" s="30"/>
      <c r="AU6" s="31"/>
      <c r="AV6" s="52"/>
      <c r="AW6" s="53"/>
      <c r="AX6" s="53"/>
      <c r="AY6" s="49" t="s">
        <v>16</v>
      </c>
      <c r="AZ6" s="49"/>
      <c r="BA6" s="49"/>
      <c r="BB6" s="49"/>
      <c r="BC6" s="49"/>
      <c r="BD6" s="49"/>
      <c r="BE6" s="49"/>
      <c r="BF6" s="49"/>
      <c r="BG6" s="49"/>
      <c r="BH6" s="48"/>
      <c r="BI6" s="48"/>
      <c r="BJ6" s="48"/>
      <c r="BK6" s="45"/>
      <c r="BL6" s="46"/>
      <c r="BM6" s="47"/>
      <c r="BN6" s="20"/>
      <c r="BO6" s="20"/>
    </row>
    <row r="7" spans="1:67" ht="168" customHeight="1">
      <c r="A7" s="47"/>
      <c r="B7" s="59"/>
      <c r="C7" s="40"/>
      <c r="D7" s="41"/>
      <c r="E7" s="42"/>
      <c r="F7" s="48"/>
      <c r="G7" s="48"/>
      <c r="H7" s="48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67"/>
      <c r="AE7" s="68"/>
      <c r="AF7" s="69"/>
      <c r="AG7" s="40"/>
      <c r="AH7" s="41"/>
      <c r="AI7" s="42"/>
      <c r="AJ7" s="48"/>
      <c r="AK7" s="48"/>
      <c r="AL7" s="48"/>
      <c r="AM7" s="40"/>
      <c r="AN7" s="41"/>
      <c r="AO7" s="42"/>
      <c r="AP7" s="40"/>
      <c r="AQ7" s="41"/>
      <c r="AR7" s="42"/>
      <c r="AS7" s="32"/>
      <c r="AT7" s="33"/>
      <c r="AU7" s="34"/>
      <c r="AV7" s="54"/>
      <c r="AW7" s="55"/>
      <c r="AX7" s="55"/>
      <c r="AY7" s="49"/>
      <c r="AZ7" s="49"/>
      <c r="BA7" s="49"/>
      <c r="BB7" s="49"/>
      <c r="BC7" s="49"/>
      <c r="BD7" s="49"/>
      <c r="BE7" s="49"/>
      <c r="BF7" s="49"/>
      <c r="BG7" s="49"/>
      <c r="BH7" s="48"/>
      <c r="BI7" s="48"/>
      <c r="BJ7" s="48"/>
      <c r="BK7" s="40"/>
      <c r="BL7" s="41"/>
      <c r="BM7" s="42"/>
      <c r="BN7" s="20"/>
      <c r="BO7" s="20"/>
    </row>
    <row r="8" spans="1:67" ht="33.75">
      <c r="A8" s="42"/>
      <c r="B8" s="60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4" t="s">
        <v>17</v>
      </c>
      <c r="AE8" s="24" t="s">
        <v>18</v>
      </c>
      <c r="AF8" s="24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20"/>
      <c r="BO8" s="20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20"/>
      <c r="BO9" s="20"/>
    </row>
    <row r="10" spans="1:67" ht="15">
      <c r="A10" s="10">
        <v>1</v>
      </c>
      <c r="B10" s="6" t="s">
        <v>30</v>
      </c>
      <c r="C10" s="8">
        <f aca="true" t="shared" si="0" ref="C10:C22">F10+AJ10</f>
        <v>7546.4</v>
      </c>
      <c r="D10" s="9">
        <f aca="true" t="shared" si="1" ref="D10:D22">G10+AK10</f>
        <v>7743.8</v>
      </c>
      <c r="E10" s="2">
        <f>D10/C10*100</f>
        <v>102.61581681331498</v>
      </c>
      <c r="F10" s="2">
        <v>1424</v>
      </c>
      <c r="G10" s="2">
        <v>1779.3</v>
      </c>
      <c r="H10" s="2">
        <f>G10/F10*100</f>
        <v>124.95084269662922</v>
      </c>
      <c r="I10" s="2">
        <v>60.2</v>
      </c>
      <c r="J10" s="2">
        <v>68</v>
      </c>
      <c r="K10" s="2">
        <f aca="true" t="shared" si="2" ref="K10:K23">J10/I10*100</f>
        <v>112.95681063122922</v>
      </c>
      <c r="L10" s="2">
        <v>4.5</v>
      </c>
      <c r="M10" s="2">
        <v>4.4</v>
      </c>
      <c r="N10" s="2">
        <f>M10/L10*100</f>
        <v>97.77777777777779</v>
      </c>
      <c r="O10" s="2">
        <v>215</v>
      </c>
      <c r="P10" s="2">
        <v>278.5</v>
      </c>
      <c r="Q10" s="2">
        <f>P10/O10*100</f>
        <v>129.53488372093022</v>
      </c>
      <c r="R10" s="2">
        <v>207</v>
      </c>
      <c r="S10" s="2">
        <v>238.6</v>
      </c>
      <c r="T10" s="2">
        <f>S10/R10*100</f>
        <v>115.26570048309179</v>
      </c>
      <c r="U10" s="2"/>
      <c r="V10" s="2"/>
      <c r="W10" s="2" t="e">
        <f>V10/U10*100</f>
        <v>#DIV/0!</v>
      </c>
      <c r="X10" s="2">
        <v>314</v>
      </c>
      <c r="Y10" s="2">
        <v>574.5</v>
      </c>
      <c r="Z10" s="2">
        <f>Y10/X10*100</f>
        <v>182.96178343949046</v>
      </c>
      <c r="AA10" s="2">
        <v>42</v>
      </c>
      <c r="AB10" s="2">
        <v>42</v>
      </c>
      <c r="AC10" s="2">
        <f>AB10/AA10*100</f>
        <v>100</v>
      </c>
      <c r="AD10" s="2"/>
      <c r="AE10" s="2"/>
      <c r="AF10" s="2" t="e">
        <f>AE10/AD10*100</f>
        <v>#DIV/0!</v>
      </c>
      <c r="AG10" s="2"/>
      <c r="AH10" s="2"/>
      <c r="AI10" s="2" t="e">
        <f>AH10/AG10*100</f>
        <v>#DIV/0!</v>
      </c>
      <c r="AJ10" s="2">
        <v>6122.4</v>
      </c>
      <c r="AK10" s="2">
        <v>5964.5</v>
      </c>
      <c r="AL10" s="2">
        <f>AK10/AJ10*100</f>
        <v>97.42094603423494</v>
      </c>
      <c r="AM10" s="2">
        <v>3887.9</v>
      </c>
      <c r="AN10" s="2">
        <v>3887.9</v>
      </c>
      <c r="AO10" s="2">
        <f>AN10/AM10*100</f>
        <v>100</v>
      </c>
      <c r="AP10" s="2">
        <v>297</v>
      </c>
      <c r="AQ10" s="2">
        <v>297</v>
      </c>
      <c r="AR10" s="2">
        <f>AQ10/AP10*100</f>
        <v>100</v>
      </c>
      <c r="AS10" s="21">
        <v>9105.3</v>
      </c>
      <c r="AT10" s="2">
        <v>7187.2</v>
      </c>
      <c r="AU10" s="2">
        <f>AT10/AS10*100</f>
        <v>78.9342470868615</v>
      </c>
      <c r="AV10" s="22">
        <v>1865.2</v>
      </c>
      <c r="AW10" s="2">
        <v>1654</v>
      </c>
      <c r="AX10" s="2">
        <f>AW10/AV10*100</f>
        <v>88.67681749946387</v>
      </c>
      <c r="AY10" s="22">
        <v>1516.4</v>
      </c>
      <c r="AZ10" s="2">
        <v>1401.8</v>
      </c>
      <c r="BA10" s="2">
        <f aca="true" t="shared" si="3" ref="BA10:BA23">AZ10/AY10*100</f>
        <v>92.44262727512529</v>
      </c>
      <c r="BB10" s="2">
        <v>1793.8</v>
      </c>
      <c r="BC10" s="2">
        <v>1236</v>
      </c>
      <c r="BD10" s="2">
        <f>BC10/BB10*100</f>
        <v>68.9040026758836</v>
      </c>
      <c r="BE10" s="22">
        <v>2722.2</v>
      </c>
      <c r="BF10" s="2">
        <v>2405.7</v>
      </c>
      <c r="BG10" s="2">
        <f>BF10/BE10*100</f>
        <v>88.37337447652634</v>
      </c>
      <c r="BH10" s="22">
        <v>2479.9</v>
      </c>
      <c r="BI10" s="2">
        <v>1714.2</v>
      </c>
      <c r="BJ10" s="2">
        <f>BI10/BH10*100</f>
        <v>69.12375499012057</v>
      </c>
      <c r="BK10" s="21">
        <f aca="true" t="shared" si="4" ref="BK10:BK22">C10-AS10</f>
        <v>-1558.8999999999996</v>
      </c>
      <c r="BL10" s="21">
        <f aca="true" t="shared" si="5" ref="BL10:BL22">D10-AT10</f>
        <v>556.6000000000004</v>
      </c>
      <c r="BM10" s="2">
        <f>BL10/BK10*100</f>
        <v>-35.70466354480727</v>
      </c>
      <c r="BN10" s="11"/>
      <c r="BO10" s="12"/>
    </row>
    <row r="11" spans="1:67" ht="15">
      <c r="A11" s="10">
        <v>2</v>
      </c>
      <c r="B11" s="6" t="s">
        <v>31</v>
      </c>
      <c r="C11" s="8">
        <f t="shared" si="0"/>
        <v>14093.199999999999</v>
      </c>
      <c r="D11" s="9">
        <f t="shared" si="1"/>
        <v>13763.5</v>
      </c>
      <c r="E11" s="2">
        <f aca="true" t="shared" si="6" ref="E11:E22">D11/C11*100</f>
        <v>97.66057389379276</v>
      </c>
      <c r="F11" s="2">
        <v>965.4</v>
      </c>
      <c r="G11" s="2">
        <v>889.2</v>
      </c>
      <c r="H11" s="2">
        <f aca="true" t="shared" si="7" ref="H11:H23">G11/F11*100</f>
        <v>92.10689869484152</v>
      </c>
      <c r="I11" s="2">
        <v>24</v>
      </c>
      <c r="J11" s="2">
        <v>31.1</v>
      </c>
      <c r="K11" s="2">
        <f t="shared" si="2"/>
        <v>129.58333333333334</v>
      </c>
      <c r="L11" s="2"/>
      <c r="M11" s="2"/>
      <c r="N11" s="2" t="e">
        <f aca="true" t="shared" si="8" ref="N11:N23">M11/L11*100</f>
        <v>#DIV/0!</v>
      </c>
      <c r="O11" s="2">
        <v>140</v>
      </c>
      <c r="P11" s="2">
        <v>109.5</v>
      </c>
      <c r="Q11" s="2">
        <f aca="true" t="shared" si="9" ref="Q11:Q22">P11/O11*100</f>
        <v>78.21428571428571</v>
      </c>
      <c r="R11" s="2">
        <v>211.8</v>
      </c>
      <c r="S11" s="2">
        <v>191.1</v>
      </c>
      <c r="T11" s="2">
        <f>S11/R11*100</f>
        <v>90.22662889518412</v>
      </c>
      <c r="U11" s="2"/>
      <c r="V11" s="2"/>
      <c r="W11" s="2" t="e">
        <f aca="true" t="shared" si="10" ref="W11:W22">V11/U11*100</f>
        <v>#DIV/0!</v>
      </c>
      <c r="X11" s="2">
        <v>162</v>
      </c>
      <c r="Y11" s="2">
        <v>136.5</v>
      </c>
      <c r="Z11" s="2">
        <f aca="true" t="shared" si="11" ref="Z11:Z22">Y11/X11*100</f>
        <v>84.25925925925925</v>
      </c>
      <c r="AA11" s="2">
        <v>48</v>
      </c>
      <c r="AB11" s="2">
        <v>48.4</v>
      </c>
      <c r="AC11" s="2">
        <f aca="true" t="shared" si="12" ref="AC11:AC22">AB11/AA11*100</f>
        <v>100.83333333333333</v>
      </c>
      <c r="AD11" s="2"/>
      <c r="AE11" s="2"/>
      <c r="AF11" s="2" t="e">
        <f aca="true" t="shared" si="13" ref="AF11:AF24">AE11/AD11*100</f>
        <v>#DIV/0!</v>
      </c>
      <c r="AG11" s="2"/>
      <c r="AH11" s="2"/>
      <c r="AI11" s="2" t="e">
        <f aca="true" t="shared" si="14" ref="AI11:AI24">AH11/AG11*100</f>
        <v>#DIV/0!</v>
      </c>
      <c r="AJ11" s="2">
        <v>13127.8</v>
      </c>
      <c r="AK11" s="2">
        <v>12874.3</v>
      </c>
      <c r="AL11" s="2">
        <f aca="true" t="shared" si="15" ref="AL11:AL22">AK11/AJ11*100</f>
        <v>98.06898337878395</v>
      </c>
      <c r="AM11" s="2">
        <v>2130.7</v>
      </c>
      <c r="AN11" s="2">
        <v>2130.7</v>
      </c>
      <c r="AO11" s="2">
        <f aca="true" t="shared" si="16" ref="AO11:AO22">AN11/AM11*100</f>
        <v>100</v>
      </c>
      <c r="AP11" s="2">
        <v>383.1</v>
      </c>
      <c r="AQ11" s="2">
        <v>383.1</v>
      </c>
      <c r="AR11" s="2">
        <f aca="true" t="shared" si="17" ref="AR11:AR22">AQ11/AP11*100</f>
        <v>100</v>
      </c>
      <c r="AS11" s="21">
        <v>14947.6</v>
      </c>
      <c r="AT11" s="2">
        <v>14419</v>
      </c>
      <c r="AU11" s="2">
        <f aca="true" t="shared" si="18" ref="AU11:AU22">AT11/AS11*100</f>
        <v>96.46364633787363</v>
      </c>
      <c r="AV11" s="23">
        <v>1346.2</v>
      </c>
      <c r="AW11" s="2">
        <v>1312.9</v>
      </c>
      <c r="AX11" s="2">
        <f aca="true" t="shared" si="19" ref="AX11:AX22">AW11/AV11*100</f>
        <v>97.52637052443916</v>
      </c>
      <c r="AY11" s="22">
        <v>1027.6</v>
      </c>
      <c r="AZ11" s="2">
        <v>1009.9</v>
      </c>
      <c r="BA11" s="2">
        <f t="shared" si="3"/>
        <v>98.27753989879331</v>
      </c>
      <c r="BB11" s="2">
        <v>1735.5</v>
      </c>
      <c r="BC11" s="2">
        <v>1522.3</v>
      </c>
      <c r="BD11" s="2">
        <f>BC11/BB11*100</f>
        <v>87.71535580524345</v>
      </c>
      <c r="BE11" s="22">
        <v>10831.7</v>
      </c>
      <c r="BF11" s="2">
        <v>10624.9</v>
      </c>
      <c r="BG11" s="2">
        <f aca="true" t="shared" si="20" ref="BG11:BG22">BF11/BE11*100</f>
        <v>98.09078907281405</v>
      </c>
      <c r="BH11" s="22">
        <v>931.3</v>
      </c>
      <c r="BI11" s="2">
        <v>855.9</v>
      </c>
      <c r="BJ11" s="2">
        <f aca="true" t="shared" si="21" ref="BJ11:BJ22">BI11/BH11*100</f>
        <v>91.9037904005154</v>
      </c>
      <c r="BK11" s="21">
        <f t="shared" si="4"/>
        <v>-854.4000000000015</v>
      </c>
      <c r="BL11" s="21">
        <f t="shared" si="5"/>
        <v>-655.5</v>
      </c>
      <c r="BM11" s="2">
        <f aca="true" t="shared" si="22" ref="BM11:BM22">BL11/BK11*100</f>
        <v>76.7205056179774</v>
      </c>
      <c r="BN11" s="11"/>
      <c r="BO11" s="12"/>
    </row>
    <row r="12" spans="1:67" ht="15">
      <c r="A12" s="10">
        <v>3</v>
      </c>
      <c r="B12" s="6" t="s">
        <v>32</v>
      </c>
      <c r="C12" s="8">
        <f t="shared" si="0"/>
        <v>3471</v>
      </c>
      <c r="D12" s="9">
        <f t="shared" si="1"/>
        <v>3467</v>
      </c>
      <c r="E12" s="2">
        <f t="shared" si="6"/>
        <v>99.88475943532123</v>
      </c>
      <c r="F12" s="2">
        <v>712.9</v>
      </c>
      <c r="G12" s="2">
        <v>708.9</v>
      </c>
      <c r="H12" s="2">
        <f t="shared" si="7"/>
        <v>99.43891148828727</v>
      </c>
      <c r="I12" s="2">
        <v>20</v>
      </c>
      <c r="J12" s="2">
        <v>24.6</v>
      </c>
      <c r="K12" s="2">
        <f t="shared" si="2"/>
        <v>123</v>
      </c>
      <c r="L12" s="2">
        <v>26</v>
      </c>
      <c r="M12" s="2">
        <v>30.7</v>
      </c>
      <c r="N12" s="2">
        <f t="shared" si="8"/>
        <v>118.07692307692308</v>
      </c>
      <c r="O12" s="2">
        <v>65</v>
      </c>
      <c r="P12" s="2">
        <v>65.8</v>
      </c>
      <c r="Q12" s="2">
        <f t="shared" si="9"/>
        <v>101.23076923076924</v>
      </c>
      <c r="R12" s="18">
        <v>75</v>
      </c>
      <c r="S12" s="2">
        <v>70.2</v>
      </c>
      <c r="T12" s="2">
        <f aca="true" t="shared" si="23" ref="T12:T22">S12/R12*100</f>
        <v>93.60000000000001</v>
      </c>
      <c r="U12" s="2"/>
      <c r="V12" s="2"/>
      <c r="W12" s="2" t="e">
        <f t="shared" si="10"/>
        <v>#DIV/0!</v>
      </c>
      <c r="X12" s="2">
        <v>63.9</v>
      </c>
      <c r="Y12" s="2">
        <v>48.6</v>
      </c>
      <c r="Z12" s="2">
        <f t="shared" si="11"/>
        <v>76.05633802816901</v>
      </c>
      <c r="AA12" s="2">
        <v>6.5</v>
      </c>
      <c r="AB12" s="2">
        <v>6.1</v>
      </c>
      <c r="AC12" s="2">
        <f t="shared" si="12"/>
        <v>93.84615384615384</v>
      </c>
      <c r="AD12" s="2"/>
      <c r="AE12" s="2"/>
      <c r="AF12" s="2" t="e">
        <f t="shared" si="13"/>
        <v>#DIV/0!</v>
      </c>
      <c r="AG12" s="2"/>
      <c r="AH12" s="2"/>
      <c r="AI12" s="2" t="e">
        <f t="shared" si="14"/>
        <v>#DIV/0!</v>
      </c>
      <c r="AJ12" s="2">
        <v>2758.1</v>
      </c>
      <c r="AK12" s="2">
        <v>2758.1</v>
      </c>
      <c r="AL12" s="2">
        <f t="shared" si="15"/>
        <v>100</v>
      </c>
      <c r="AM12" s="2">
        <v>977.7</v>
      </c>
      <c r="AN12" s="2">
        <v>977.7</v>
      </c>
      <c r="AO12" s="2">
        <f t="shared" si="16"/>
        <v>100</v>
      </c>
      <c r="AP12" s="2">
        <v>336.1</v>
      </c>
      <c r="AQ12" s="2">
        <v>336.1</v>
      </c>
      <c r="AR12" s="2">
        <f t="shared" si="17"/>
        <v>100</v>
      </c>
      <c r="AS12" s="2">
        <v>4591.4</v>
      </c>
      <c r="AT12" s="2">
        <v>4196.6</v>
      </c>
      <c r="AU12" s="2">
        <f t="shared" si="18"/>
        <v>91.40131550289674</v>
      </c>
      <c r="AV12" s="23">
        <v>2086.6</v>
      </c>
      <c r="AW12" s="2">
        <v>2005.7</v>
      </c>
      <c r="AX12" s="2">
        <f t="shared" si="19"/>
        <v>96.12287932521807</v>
      </c>
      <c r="AY12" s="22">
        <v>1818.4</v>
      </c>
      <c r="AZ12" s="2">
        <v>1763.9</v>
      </c>
      <c r="BA12" s="2">
        <f t="shared" si="3"/>
        <v>97.00285965684118</v>
      </c>
      <c r="BB12" s="2">
        <v>884.5</v>
      </c>
      <c r="BC12" s="2">
        <v>655</v>
      </c>
      <c r="BD12" s="2">
        <f aca="true" t="shared" si="24" ref="BD12:BD22">BC12/BB12*100</f>
        <v>74.05313736574335</v>
      </c>
      <c r="BE12" s="22">
        <v>1018.1</v>
      </c>
      <c r="BF12" s="2">
        <v>1014.6</v>
      </c>
      <c r="BG12" s="2">
        <f t="shared" si="20"/>
        <v>99.65622237501228</v>
      </c>
      <c r="BH12" s="22">
        <v>407.9</v>
      </c>
      <c r="BI12" s="2">
        <v>395.9</v>
      </c>
      <c r="BJ12" s="2">
        <f t="shared" si="21"/>
        <v>97.05810247609709</v>
      </c>
      <c r="BK12" s="21">
        <f t="shared" si="4"/>
        <v>-1120.3999999999996</v>
      </c>
      <c r="BL12" s="21">
        <f t="shared" si="5"/>
        <v>-729.6000000000004</v>
      </c>
      <c r="BM12" s="2">
        <f t="shared" si="22"/>
        <v>65.11960014280619</v>
      </c>
      <c r="BN12" s="11"/>
      <c r="BO12" s="12"/>
    </row>
    <row r="13" spans="1:67" ht="15" customHeight="1">
      <c r="A13" s="10">
        <v>4</v>
      </c>
      <c r="B13" s="6" t="s">
        <v>33</v>
      </c>
      <c r="C13" s="8">
        <f t="shared" si="0"/>
        <v>5579.3</v>
      </c>
      <c r="D13" s="9">
        <f t="shared" si="1"/>
        <v>5931.9</v>
      </c>
      <c r="E13" s="2">
        <f t="shared" si="6"/>
        <v>106.31978922086999</v>
      </c>
      <c r="F13" s="2">
        <v>1547.7</v>
      </c>
      <c r="G13" s="2">
        <v>1900.3</v>
      </c>
      <c r="H13" s="2">
        <f t="shared" si="7"/>
        <v>122.78219293144666</v>
      </c>
      <c r="I13" s="2">
        <v>53</v>
      </c>
      <c r="J13" s="2">
        <v>66.3</v>
      </c>
      <c r="K13" s="2">
        <f t="shared" si="2"/>
        <v>125.09433962264151</v>
      </c>
      <c r="L13" s="2">
        <v>56.4</v>
      </c>
      <c r="M13" s="2">
        <v>56.2</v>
      </c>
      <c r="N13" s="2">
        <f t="shared" si="8"/>
        <v>99.64539007092199</v>
      </c>
      <c r="O13" s="2">
        <v>140</v>
      </c>
      <c r="P13" s="2">
        <v>144.2</v>
      </c>
      <c r="Q13" s="2">
        <f t="shared" si="9"/>
        <v>103</v>
      </c>
      <c r="R13" s="2">
        <v>250</v>
      </c>
      <c r="S13" s="2">
        <v>239.2</v>
      </c>
      <c r="T13" s="2">
        <f t="shared" si="23"/>
        <v>95.67999999999999</v>
      </c>
      <c r="U13" s="2"/>
      <c r="V13" s="2"/>
      <c r="W13" s="2" t="e">
        <f t="shared" si="10"/>
        <v>#DIV/0!</v>
      </c>
      <c r="X13" s="2">
        <v>154</v>
      </c>
      <c r="Y13" s="2">
        <v>407.6</v>
      </c>
      <c r="Z13" s="2">
        <f t="shared" si="11"/>
        <v>264.6753246753247</v>
      </c>
      <c r="AA13" s="2">
        <v>16.6</v>
      </c>
      <c r="AB13" s="2">
        <v>17.1</v>
      </c>
      <c r="AC13" s="2">
        <f t="shared" si="12"/>
        <v>103.01204819277108</v>
      </c>
      <c r="AD13" s="2"/>
      <c r="AE13" s="2"/>
      <c r="AF13" s="2" t="e">
        <f t="shared" si="13"/>
        <v>#DIV/0!</v>
      </c>
      <c r="AG13" s="2">
        <v>0</v>
      </c>
      <c r="AH13" s="2"/>
      <c r="AI13" s="2" t="e">
        <f t="shared" si="14"/>
        <v>#DIV/0!</v>
      </c>
      <c r="AJ13" s="2">
        <v>4031.6</v>
      </c>
      <c r="AK13" s="2">
        <v>4031.6</v>
      </c>
      <c r="AL13" s="2">
        <f t="shared" si="15"/>
        <v>100</v>
      </c>
      <c r="AM13" s="2">
        <v>2943.1</v>
      </c>
      <c r="AN13" s="2">
        <v>2943.1</v>
      </c>
      <c r="AO13" s="2">
        <f t="shared" si="16"/>
        <v>100</v>
      </c>
      <c r="AP13" s="2"/>
      <c r="AQ13" s="2"/>
      <c r="AR13" s="2" t="e">
        <f t="shared" si="17"/>
        <v>#DIV/0!</v>
      </c>
      <c r="AS13" s="2">
        <v>5779.5</v>
      </c>
      <c r="AT13" s="2">
        <v>4030.6</v>
      </c>
      <c r="AU13" s="2">
        <f t="shared" si="18"/>
        <v>69.73959685093865</v>
      </c>
      <c r="AV13" s="23">
        <v>1392.4</v>
      </c>
      <c r="AW13" s="2">
        <v>1325.2</v>
      </c>
      <c r="AX13" s="2">
        <f t="shared" si="19"/>
        <v>95.1738006320023</v>
      </c>
      <c r="AY13" s="22">
        <v>1073.5</v>
      </c>
      <c r="AZ13" s="2">
        <v>1046</v>
      </c>
      <c r="BA13" s="2">
        <f t="shared" si="3"/>
        <v>97.43828598043783</v>
      </c>
      <c r="BB13" s="2">
        <v>2645.9</v>
      </c>
      <c r="BC13" s="2">
        <v>1233.2</v>
      </c>
      <c r="BD13" s="2">
        <f t="shared" si="24"/>
        <v>46.60795948448543</v>
      </c>
      <c r="BE13" s="22">
        <v>199.1</v>
      </c>
      <c r="BF13" s="2">
        <v>98</v>
      </c>
      <c r="BG13" s="2">
        <f t="shared" si="20"/>
        <v>49.22149673530889</v>
      </c>
      <c r="BH13" s="22">
        <v>1382</v>
      </c>
      <c r="BI13" s="2">
        <v>1221.8</v>
      </c>
      <c r="BJ13" s="2">
        <f t="shared" si="21"/>
        <v>88.40810419681621</v>
      </c>
      <c r="BK13" s="21">
        <f t="shared" si="4"/>
        <v>-200.19999999999982</v>
      </c>
      <c r="BL13" s="21">
        <f t="shared" si="5"/>
        <v>1901.2999999999997</v>
      </c>
      <c r="BM13" s="2">
        <f>BL13/BK13*100</f>
        <v>-949.7002997003004</v>
      </c>
      <c r="BN13" s="11"/>
      <c r="BO13" s="12"/>
    </row>
    <row r="14" spans="1:67" ht="15">
      <c r="A14" s="10">
        <v>5</v>
      </c>
      <c r="B14" s="6" t="s">
        <v>34</v>
      </c>
      <c r="C14" s="8">
        <f t="shared" si="0"/>
        <v>8938.6</v>
      </c>
      <c r="D14" s="9">
        <f t="shared" si="1"/>
        <v>8915.5</v>
      </c>
      <c r="E14" s="2">
        <f t="shared" si="6"/>
        <v>99.74157026827467</v>
      </c>
      <c r="F14" s="2">
        <v>1006</v>
      </c>
      <c r="G14" s="2">
        <v>982.9</v>
      </c>
      <c r="H14" s="2">
        <f t="shared" si="7"/>
        <v>97.70377733598409</v>
      </c>
      <c r="I14" s="2">
        <v>38.4</v>
      </c>
      <c r="J14" s="2">
        <v>43.2</v>
      </c>
      <c r="K14" s="2">
        <f t="shared" si="2"/>
        <v>112.50000000000003</v>
      </c>
      <c r="L14" s="2">
        <v>0</v>
      </c>
      <c r="M14" s="2">
        <v>0</v>
      </c>
      <c r="N14" s="2" t="e">
        <f t="shared" si="8"/>
        <v>#DIV/0!</v>
      </c>
      <c r="O14" s="2">
        <v>150</v>
      </c>
      <c r="P14" s="2">
        <v>127.6</v>
      </c>
      <c r="Q14" s="2">
        <f t="shared" si="9"/>
        <v>85.06666666666666</v>
      </c>
      <c r="R14" s="2">
        <v>73</v>
      </c>
      <c r="S14" s="2">
        <v>47.4</v>
      </c>
      <c r="T14" s="2">
        <f t="shared" si="23"/>
        <v>64.93150684931507</v>
      </c>
      <c r="U14" s="2"/>
      <c r="V14" s="2"/>
      <c r="W14" s="2" t="e">
        <f t="shared" si="10"/>
        <v>#DIV/0!</v>
      </c>
      <c r="X14" s="2"/>
      <c r="Y14" s="2"/>
      <c r="Z14" s="2" t="e">
        <f t="shared" si="11"/>
        <v>#DIV/0!</v>
      </c>
      <c r="AA14" s="2">
        <v>21</v>
      </c>
      <c r="AB14" s="2">
        <v>43.1</v>
      </c>
      <c r="AC14" s="2">
        <f t="shared" si="12"/>
        <v>205.23809523809527</v>
      </c>
      <c r="AD14" s="2"/>
      <c r="AE14" s="2"/>
      <c r="AF14" s="2" t="e">
        <f t="shared" si="13"/>
        <v>#DIV/0!</v>
      </c>
      <c r="AG14" s="2">
        <v>6</v>
      </c>
      <c r="AH14" s="2">
        <v>18.7</v>
      </c>
      <c r="AI14" s="2">
        <f t="shared" si="14"/>
        <v>311.6666666666667</v>
      </c>
      <c r="AJ14" s="2">
        <v>7932.6</v>
      </c>
      <c r="AK14" s="2">
        <v>7932.6</v>
      </c>
      <c r="AL14" s="2">
        <f t="shared" si="15"/>
        <v>100</v>
      </c>
      <c r="AM14" s="2">
        <v>2687.9</v>
      </c>
      <c r="AN14" s="2">
        <v>2687.9</v>
      </c>
      <c r="AO14" s="2">
        <f t="shared" si="16"/>
        <v>100</v>
      </c>
      <c r="AP14" s="2">
        <v>155.7</v>
      </c>
      <c r="AQ14" s="2">
        <v>155.7</v>
      </c>
      <c r="AR14" s="2">
        <f t="shared" si="17"/>
        <v>100</v>
      </c>
      <c r="AS14" s="2">
        <v>9141.6</v>
      </c>
      <c r="AT14" s="2">
        <v>8457.4</v>
      </c>
      <c r="AU14" s="2">
        <f t="shared" si="18"/>
        <v>92.51553338584054</v>
      </c>
      <c r="AV14" s="23">
        <v>1813.7</v>
      </c>
      <c r="AW14" s="2">
        <v>1624</v>
      </c>
      <c r="AX14" s="2">
        <f t="shared" si="19"/>
        <v>89.54071786954843</v>
      </c>
      <c r="AY14" s="22">
        <v>1351.1</v>
      </c>
      <c r="AZ14" s="2">
        <v>1260.6</v>
      </c>
      <c r="BA14" s="2">
        <f t="shared" si="3"/>
        <v>93.30175412626748</v>
      </c>
      <c r="BB14" s="2">
        <v>1775.5</v>
      </c>
      <c r="BC14" s="2">
        <v>1389.2</v>
      </c>
      <c r="BD14" s="2">
        <f t="shared" si="24"/>
        <v>78.24274852154322</v>
      </c>
      <c r="BE14" s="22">
        <v>4595.9</v>
      </c>
      <c r="BF14" s="2">
        <v>4568.6</v>
      </c>
      <c r="BG14" s="2">
        <f t="shared" si="20"/>
        <v>99.40599229748256</v>
      </c>
      <c r="BH14" s="22">
        <v>803.6</v>
      </c>
      <c r="BI14" s="2">
        <v>772.8</v>
      </c>
      <c r="BJ14" s="2">
        <f t="shared" si="21"/>
        <v>96.16724738675957</v>
      </c>
      <c r="BK14" s="21">
        <f t="shared" si="4"/>
        <v>-203</v>
      </c>
      <c r="BL14" s="21">
        <f t="shared" si="5"/>
        <v>458.10000000000036</v>
      </c>
      <c r="BM14" s="2">
        <f t="shared" si="22"/>
        <v>-225.66502463054206</v>
      </c>
      <c r="BN14" s="11"/>
      <c r="BO14" s="12"/>
    </row>
    <row r="15" spans="1:67" ht="15">
      <c r="A15" s="10">
        <v>6</v>
      </c>
      <c r="B15" s="6" t="s">
        <v>35</v>
      </c>
      <c r="C15" s="8">
        <f t="shared" si="0"/>
        <v>32245.5</v>
      </c>
      <c r="D15" s="9">
        <f t="shared" si="1"/>
        <v>27480.6</v>
      </c>
      <c r="E15" s="2">
        <f t="shared" si="6"/>
        <v>85.22305437968089</v>
      </c>
      <c r="F15" s="2">
        <v>16192.4</v>
      </c>
      <c r="G15" s="2">
        <v>16971.3</v>
      </c>
      <c r="H15" s="2">
        <f t="shared" si="7"/>
        <v>104.81028136656703</v>
      </c>
      <c r="I15" s="2">
        <v>6950</v>
      </c>
      <c r="J15" s="2">
        <v>7520.8</v>
      </c>
      <c r="K15" s="2">
        <f t="shared" si="2"/>
        <v>108.21294964028777</v>
      </c>
      <c r="L15" s="2">
        <v>71.4</v>
      </c>
      <c r="M15" s="2">
        <v>71.4</v>
      </c>
      <c r="N15" s="2">
        <f t="shared" si="8"/>
        <v>100</v>
      </c>
      <c r="O15" s="2">
        <v>2700</v>
      </c>
      <c r="P15" s="2">
        <v>2817.8</v>
      </c>
      <c r="Q15" s="2">
        <f t="shared" si="9"/>
        <v>104.36296296296297</v>
      </c>
      <c r="R15" s="2">
        <v>3331</v>
      </c>
      <c r="S15" s="2">
        <v>3434.2</v>
      </c>
      <c r="T15" s="2">
        <f t="shared" si="23"/>
        <v>103.09816871810267</v>
      </c>
      <c r="U15" s="2">
        <v>50</v>
      </c>
      <c r="V15" s="2">
        <v>68.2</v>
      </c>
      <c r="W15" s="2">
        <f t="shared" si="10"/>
        <v>136.4</v>
      </c>
      <c r="X15" s="2">
        <v>87.2</v>
      </c>
      <c r="Y15" s="2">
        <v>0</v>
      </c>
      <c r="Z15" s="2">
        <f t="shared" si="11"/>
        <v>0</v>
      </c>
      <c r="AA15" s="2">
        <v>150</v>
      </c>
      <c r="AB15" s="2">
        <v>187.8</v>
      </c>
      <c r="AC15" s="2">
        <f t="shared" si="12"/>
        <v>125.2</v>
      </c>
      <c r="AD15" s="2">
        <v>0</v>
      </c>
      <c r="AE15" s="2">
        <v>0</v>
      </c>
      <c r="AF15" s="2" t="e">
        <f t="shared" si="13"/>
        <v>#DIV/0!</v>
      </c>
      <c r="AG15" s="2">
        <v>570</v>
      </c>
      <c r="AH15" s="2">
        <v>520.1</v>
      </c>
      <c r="AI15" s="2">
        <f t="shared" si="14"/>
        <v>91.24561403508771</v>
      </c>
      <c r="AJ15" s="2">
        <v>16053.1</v>
      </c>
      <c r="AK15" s="2">
        <v>10509.3</v>
      </c>
      <c r="AL15" s="2">
        <f t="shared" si="15"/>
        <v>65.46586017653911</v>
      </c>
      <c r="AM15" s="2"/>
      <c r="AN15" s="2"/>
      <c r="AO15" s="2" t="e">
        <f t="shared" si="16"/>
        <v>#DIV/0!</v>
      </c>
      <c r="AP15" s="2"/>
      <c r="AQ15" s="2"/>
      <c r="AR15" s="2" t="e">
        <f t="shared" si="17"/>
        <v>#DIV/0!</v>
      </c>
      <c r="AS15" s="2">
        <v>36668.5</v>
      </c>
      <c r="AT15" s="2">
        <v>28047.2</v>
      </c>
      <c r="AU15" s="2">
        <f t="shared" si="18"/>
        <v>76.48853920940317</v>
      </c>
      <c r="AV15" s="23">
        <v>5329.9</v>
      </c>
      <c r="AW15" s="2">
        <v>4949.9</v>
      </c>
      <c r="AX15" s="2">
        <f t="shared" si="19"/>
        <v>92.87041032664777</v>
      </c>
      <c r="AY15" s="22">
        <v>3128.8</v>
      </c>
      <c r="AZ15" s="2">
        <v>2902.3</v>
      </c>
      <c r="BA15" s="2">
        <f t="shared" si="3"/>
        <v>92.76080286371771</v>
      </c>
      <c r="BB15" s="2">
        <v>7150.1</v>
      </c>
      <c r="BC15" s="2">
        <v>5005.8</v>
      </c>
      <c r="BD15" s="2">
        <f t="shared" si="24"/>
        <v>70.01020964741753</v>
      </c>
      <c r="BE15" s="22">
        <v>22150.2</v>
      </c>
      <c r="BF15" s="2">
        <v>16151.5</v>
      </c>
      <c r="BG15" s="2">
        <f t="shared" si="20"/>
        <v>72.9180774891423</v>
      </c>
      <c r="BH15" s="22">
        <v>779.7</v>
      </c>
      <c r="BI15" s="2">
        <v>779.7</v>
      </c>
      <c r="BJ15" s="2">
        <f t="shared" si="21"/>
        <v>100</v>
      </c>
      <c r="BK15" s="21">
        <f t="shared" si="4"/>
        <v>-4423</v>
      </c>
      <c r="BL15" s="21">
        <f t="shared" si="5"/>
        <v>-566.6000000000022</v>
      </c>
      <c r="BM15" s="2">
        <f t="shared" si="22"/>
        <v>12.810309744517346</v>
      </c>
      <c r="BN15" s="11"/>
      <c r="BO15" s="12"/>
    </row>
    <row r="16" spans="1:67" ht="15">
      <c r="A16" s="10">
        <v>7</v>
      </c>
      <c r="B16" s="6" t="s">
        <v>36</v>
      </c>
      <c r="C16" s="8">
        <f t="shared" si="0"/>
        <v>4691.9</v>
      </c>
      <c r="D16" s="9">
        <f t="shared" si="1"/>
        <v>4669.2</v>
      </c>
      <c r="E16" s="2">
        <f t="shared" si="6"/>
        <v>99.51618747202626</v>
      </c>
      <c r="F16" s="2">
        <v>1247.5</v>
      </c>
      <c r="G16" s="2">
        <v>1224.8</v>
      </c>
      <c r="H16" s="2">
        <f t="shared" si="7"/>
        <v>98.18036072144288</v>
      </c>
      <c r="I16" s="2">
        <v>6.7</v>
      </c>
      <c r="J16" s="2">
        <v>11.3</v>
      </c>
      <c r="K16" s="2">
        <f t="shared" si="2"/>
        <v>168.65671641791045</v>
      </c>
      <c r="L16" s="2">
        <v>12.5</v>
      </c>
      <c r="M16" s="2">
        <v>11.7</v>
      </c>
      <c r="N16" s="2">
        <f t="shared" si="8"/>
        <v>93.6</v>
      </c>
      <c r="O16" s="2">
        <v>124.2</v>
      </c>
      <c r="P16" s="2">
        <v>121.1</v>
      </c>
      <c r="Q16" s="2">
        <f t="shared" si="9"/>
        <v>97.50402576489532</v>
      </c>
      <c r="R16" s="2">
        <v>110</v>
      </c>
      <c r="S16" s="2">
        <v>94.3</v>
      </c>
      <c r="T16" s="2">
        <f t="shared" si="23"/>
        <v>85.72727272727273</v>
      </c>
      <c r="U16" s="2"/>
      <c r="V16" s="2"/>
      <c r="W16" s="2" t="e">
        <f t="shared" si="10"/>
        <v>#DIV/0!</v>
      </c>
      <c r="X16" s="2">
        <v>295</v>
      </c>
      <c r="Y16" s="2">
        <v>295.2</v>
      </c>
      <c r="Z16" s="2">
        <f t="shared" si="11"/>
        <v>100.0677966101695</v>
      </c>
      <c r="AA16" s="2">
        <v>13</v>
      </c>
      <c r="AB16" s="2">
        <v>13.2</v>
      </c>
      <c r="AC16" s="2">
        <f t="shared" si="12"/>
        <v>101.53846153846153</v>
      </c>
      <c r="AD16" s="2"/>
      <c r="AE16" s="2"/>
      <c r="AF16" s="2" t="e">
        <f t="shared" si="13"/>
        <v>#DIV/0!</v>
      </c>
      <c r="AG16" s="2">
        <v>2.8</v>
      </c>
      <c r="AH16" s="2"/>
      <c r="AI16" s="2">
        <f t="shared" si="14"/>
        <v>0</v>
      </c>
      <c r="AJ16" s="2">
        <v>3444.4</v>
      </c>
      <c r="AK16" s="2">
        <v>3444.4</v>
      </c>
      <c r="AL16" s="2">
        <f t="shared" si="15"/>
        <v>100</v>
      </c>
      <c r="AM16" s="2">
        <v>1484.8</v>
      </c>
      <c r="AN16" s="2">
        <v>1484.8</v>
      </c>
      <c r="AO16" s="2">
        <f t="shared" si="16"/>
        <v>100</v>
      </c>
      <c r="AP16" s="2">
        <v>240</v>
      </c>
      <c r="AQ16" s="2">
        <v>240</v>
      </c>
      <c r="AR16" s="2">
        <f t="shared" si="17"/>
        <v>100</v>
      </c>
      <c r="AS16" s="2">
        <v>4807.6</v>
      </c>
      <c r="AT16" s="2">
        <v>4533.7</v>
      </c>
      <c r="AU16" s="2">
        <f t="shared" si="18"/>
        <v>94.30277061319576</v>
      </c>
      <c r="AV16" s="23">
        <v>1582.4</v>
      </c>
      <c r="AW16" s="2">
        <v>1554.9</v>
      </c>
      <c r="AX16" s="2">
        <f t="shared" si="19"/>
        <v>98.26213346814964</v>
      </c>
      <c r="AY16" s="22">
        <v>1082.7</v>
      </c>
      <c r="AZ16" s="2">
        <v>1071.3</v>
      </c>
      <c r="BA16" s="2">
        <f t="shared" si="3"/>
        <v>98.94707675256302</v>
      </c>
      <c r="BB16" s="2">
        <v>1124.2</v>
      </c>
      <c r="BC16" s="2">
        <v>959.4</v>
      </c>
      <c r="BD16" s="2">
        <f t="shared" si="24"/>
        <v>85.34068671054972</v>
      </c>
      <c r="BE16" s="22">
        <v>1140.4</v>
      </c>
      <c r="BF16" s="2">
        <v>1088.9</v>
      </c>
      <c r="BG16" s="2">
        <f t="shared" si="20"/>
        <v>95.48404068747807</v>
      </c>
      <c r="BH16" s="22">
        <v>866.9</v>
      </c>
      <c r="BI16" s="2">
        <v>837</v>
      </c>
      <c r="BJ16" s="2">
        <f t="shared" si="21"/>
        <v>96.55092859614719</v>
      </c>
      <c r="BK16" s="21">
        <f t="shared" si="4"/>
        <v>-115.70000000000073</v>
      </c>
      <c r="BL16" s="21">
        <f t="shared" si="5"/>
        <v>135.5</v>
      </c>
      <c r="BM16" s="2">
        <f t="shared" si="22"/>
        <v>-117.11322385479615</v>
      </c>
      <c r="BN16" s="11"/>
      <c r="BO16" s="12"/>
    </row>
    <row r="17" spans="1:67" ht="15" customHeight="1">
      <c r="A17" s="10">
        <v>8</v>
      </c>
      <c r="B17" s="6" t="s">
        <v>37</v>
      </c>
      <c r="C17" s="8">
        <f t="shared" si="0"/>
        <v>7185.799999999999</v>
      </c>
      <c r="D17" s="9">
        <f t="shared" si="1"/>
        <v>7719.6</v>
      </c>
      <c r="E17" s="2">
        <f t="shared" si="6"/>
        <v>107.42853961980575</v>
      </c>
      <c r="F17" s="2">
        <v>1567.1</v>
      </c>
      <c r="G17" s="2">
        <v>2101.3</v>
      </c>
      <c r="H17" s="2">
        <f t="shared" si="7"/>
        <v>134.08844362197692</v>
      </c>
      <c r="I17" s="2">
        <v>430</v>
      </c>
      <c r="J17" s="2">
        <v>773.4</v>
      </c>
      <c r="K17" s="2">
        <f t="shared" si="2"/>
        <v>179.86046511627907</v>
      </c>
      <c r="L17" s="2">
        <v>87.9</v>
      </c>
      <c r="M17" s="2">
        <v>88.8</v>
      </c>
      <c r="N17" s="2">
        <v>72.6</v>
      </c>
      <c r="O17" s="2">
        <v>80</v>
      </c>
      <c r="P17" s="2">
        <v>173.3</v>
      </c>
      <c r="Q17" s="2">
        <f t="shared" si="9"/>
        <v>216.62500000000003</v>
      </c>
      <c r="R17" s="2">
        <v>280</v>
      </c>
      <c r="S17" s="2">
        <v>269.4</v>
      </c>
      <c r="T17" s="2">
        <f t="shared" si="23"/>
        <v>96.21428571428571</v>
      </c>
      <c r="U17" s="2"/>
      <c r="V17" s="2"/>
      <c r="W17" s="2" t="e">
        <f t="shared" si="10"/>
        <v>#DIV/0!</v>
      </c>
      <c r="X17" s="2">
        <v>222</v>
      </c>
      <c r="Y17" s="2">
        <v>309.8</v>
      </c>
      <c r="Z17" s="2">
        <f t="shared" si="11"/>
        <v>139.54954954954954</v>
      </c>
      <c r="AA17" s="2">
        <v>3.5</v>
      </c>
      <c r="AB17" s="2">
        <v>25.4</v>
      </c>
      <c r="AC17" s="2">
        <f t="shared" si="12"/>
        <v>725.7142857142857</v>
      </c>
      <c r="AD17" s="2"/>
      <c r="AE17" s="2"/>
      <c r="AF17" s="2" t="e">
        <f t="shared" si="13"/>
        <v>#DIV/0!</v>
      </c>
      <c r="AG17" s="2"/>
      <c r="AH17" s="2"/>
      <c r="AI17" s="2" t="e">
        <f t="shared" si="14"/>
        <v>#DIV/0!</v>
      </c>
      <c r="AJ17" s="2">
        <v>5618.7</v>
      </c>
      <c r="AK17" s="2">
        <v>5618.3</v>
      </c>
      <c r="AL17" s="2">
        <f t="shared" si="15"/>
        <v>99.99288091551428</v>
      </c>
      <c r="AM17" s="2">
        <v>3905.1</v>
      </c>
      <c r="AN17" s="2">
        <v>3905.1</v>
      </c>
      <c r="AO17" s="2">
        <f t="shared" si="16"/>
        <v>100</v>
      </c>
      <c r="AP17" s="2"/>
      <c r="AQ17" s="2"/>
      <c r="AR17" s="2" t="e">
        <f t="shared" si="17"/>
        <v>#DIV/0!</v>
      </c>
      <c r="AS17" s="2">
        <v>8777.4</v>
      </c>
      <c r="AT17" s="2">
        <v>6871.8</v>
      </c>
      <c r="AU17" s="2">
        <f t="shared" si="18"/>
        <v>78.28969854398797</v>
      </c>
      <c r="AV17" s="23">
        <v>1823.2</v>
      </c>
      <c r="AW17" s="2">
        <v>1663.7</v>
      </c>
      <c r="AX17" s="2">
        <f t="shared" si="19"/>
        <v>91.25164545853444</v>
      </c>
      <c r="AY17" s="22">
        <v>1382.9</v>
      </c>
      <c r="AZ17" s="2">
        <v>1351.8</v>
      </c>
      <c r="BA17" s="2">
        <f t="shared" si="3"/>
        <v>97.7511027550799</v>
      </c>
      <c r="BB17" s="2">
        <v>2718.5</v>
      </c>
      <c r="BC17" s="2">
        <v>1217.1</v>
      </c>
      <c r="BD17" s="2">
        <f t="shared" si="24"/>
        <v>44.771013426521975</v>
      </c>
      <c r="BE17" s="22">
        <v>2100.3</v>
      </c>
      <c r="BF17" s="2">
        <v>1888</v>
      </c>
      <c r="BG17" s="2">
        <f t="shared" si="20"/>
        <v>89.89192020187592</v>
      </c>
      <c r="BH17" s="22">
        <v>2034.5</v>
      </c>
      <c r="BI17" s="2">
        <v>2002</v>
      </c>
      <c r="BJ17" s="2">
        <f t="shared" si="21"/>
        <v>98.40255591054313</v>
      </c>
      <c r="BK17" s="21">
        <f t="shared" si="4"/>
        <v>-1591.6000000000004</v>
      </c>
      <c r="BL17" s="21">
        <f t="shared" si="5"/>
        <v>847.8000000000002</v>
      </c>
      <c r="BM17" s="2">
        <f t="shared" si="22"/>
        <v>-53.267152550892185</v>
      </c>
      <c r="BN17" s="11"/>
      <c r="BO17" s="12"/>
    </row>
    <row r="18" spans="1:67" ht="15">
      <c r="A18" s="10">
        <v>9</v>
      </c>
      <c r="B18" s="6" t="s">
        <v>38</v>
      </c>
      <c r="C18" s="8">
        <f t="shared" si="0"/>
        <v>7217.6</v>
      </c>
      <c r="D18" s="9">
        <f t="shared" si="1"/>
        <v>7305.5</v>
      </c>
      <c r="E18" s="2">
        <f t="shared" si="6"/>
        <v>101.21785635114165</v>
      </c>
      <c r="F18" s="2">
        <v>1520.5</v>
      </c>
      <c r="G18" s="2">
        <v>1608.4</v>
      </c>
      <c r="H18" s="2">
        <f t="shared" si="7"/>
        <v>105.78099309437685</v>
      </c>
      <c r="I18" s="2">
        <v>63.6</v>
      </c>
      <c r="J18" s="2">
        <v>61.2</v>
      </c>
      <c r="K18" s="2">
        <f t="shared" si="2"/>
        <v>96.22641509433963</v>
      </c>
      <c r="L18" s="2">
        <v>72.1</v>
      </c>
      <c r="M18" s="2">
        <v>72.2</v>
      </c>
      <c r="N18" s="2">
        <f t="shared" si="8"/>
        <v>100.13869625520113</v>
      </c>
      <c r="O18" s="2">
        <v>54</v>
      </c>
      <c r="P18" s="2">
        <v>53.6</v>
      </c>
      <c r="Q18" s="2">
        <f t="shared" si="9"/>
        <v>99.25925925925925</v>
      </c>
      <c r="R18" s="2">
        <v>163.9</v>
      </c>
      <c r="S18" s="2">
        <v>189.1</v>
      </c>
      <c r="T18" s="2">
        <f t="shared" si="23"/>
        <v>115.37522879804757</v>
      </c>
      <c r="U18" s="2"/>
      <c r="V18" s="2"/>
      <c r="W18" s="2" t="e">
        <f t="shared" si="10"/>
        <v>#DIV/0!</v>
      </c>
      <c r="X18" s="2">
        <v>259</v>
      </c>
      <c r="Y18" s="2">
        <v>261.3</v>
      </c>
      <c r="Z18" s="2">
        <f t="shared" si="11"/>
        <v>100.88803088803088</v>
      </c>
      <c r="AA18" s="2">
        <v>4.9</v>
      </c>
      <c r="AB18" s="2">
        <v>10.5</v>
      </c>
      <c r="AC18" s="2">
        <f t="shared" si="12"/>
        <v>214.28571428571428</v>
      </c>
      <c r="AD18" s="2"/>
      <c r="AE18" s="2"/>
      <c r="AF18" s="2" t="e">
        <f t="shared" si="13"/>
        <v>#DIV/0!</v>
      </c>
      <c r="AG18" s="2"/>
      <c r="AH18" s="2"/>
      <c r="AI18" s="2" t="e">
        <f t="shared" si="14"/>
        <v>#DIV/0!</v>
      </c>
      <c r="AJ18" s="2">
        <v>5697.1</v>
      </c>
      <c r="AK18" s="2">
        <v>5697.1</v>
      </c>
      <c r="AL18" s="2">
        <f t="shared" si="15"/>
        <v>100</v>
      </c>
      <c r="AM18" s="2">
        <v>3948.2</v>
      </c>
      <c r="AN18" s="2">
        <v>3948.2</v>
      </c>
      <c r="AO18" s="2">
        <f t="shared" si="16"/>
        <v>100</v>
      </c>
      <c r="AP18" s="2"/>
      <c r="AQ18" s="2"/>
      <c r="AR18" s="2" t="e">
        <f t="shared" si="17"/>
        <v>#DIV/0!</v>
      </c>
      <c r="AS18" s="2">
        <v>8358.8</v>
      </c>
      <c r="AT18" s="2">
        <v>6227.1</v>
      </c>
      <c r="AU18" s="2">
        <f t="shared" si="18"/>
        <v>74.497535531416</v>
      </c>
      <c r="AV18" s="23">
        <v>1851.6</v>
      </c>
      <c r="AW18" s="2">
        <v>1624.4</v>
      </c>
      <c r="AX18" s="2">
        <f t="shared" si="19"/>
        <v>87.72953121624542</v>
      </c>
      <c r="AY18" s="22">
        <v>1454.9</v>
      </c>
      <c r="AZ18" s="2">
        <v>1357.7</v>
      </c>
      <c r="BA18" s="2">
        <f t="shared" si="3"/>
        <v>93.31912846243728</v>
      </c>
      <c r="BB18" s="2">
        <v>1689</v>
      </c>
      <c r="BC18" s="2">
        <v>828.4</v>
      </c>
      <c r="BD18" s="2">
        <f t="shared" si="24"/>
        <v>49.04677323860272</v>
      </c>
      <c r="BE18" s="22">
        <v>1356.3</v>
      </c>
      <c r="BF18" s="2">
        <v>1197.3</v>
      </c>
      <c r="BG18" s="2">
        <f t="shared" si="20"/>
        <v>88.2769298827693</v>
      </c>
      <c r="BH18" s="22">
        <v>1909.2</v>
      </c>
      <c r="BI18" s="2">
        <v>1063.4</v>
      </c>
      <c r="BJ18" s="2">
        <f t="shared" si="21"/>
        <v>55.698721977791756</v>
      </c>
      <c r="BK18" s="21">
        <f t="shared" si="4"/>
        <v>-1141.199999999999</v>
      </c>
      <c r="BL18" s="21">
        <f t="shared" si="5"/>
        <v>1078.3999999999996</v>
      </c>
      <c r="BM18" s="2">
        <f t="shared" si="22"/>
        <v>-94.49702067998604</v>
      </c>
      <c r="BN18" s="11"/>
      <c r="BO18" s="12"/>
    </row>
    <row r="19" spans="1:67" ht="15">
      <c r="A19" s="10">
        <v>10</v>
      </c>
      <c r="B19" s="6" t="s">
        <v>39</v>
      </c>
      <c r="C19" s="8">
        <f t="shared" si="0"/>
        <v>11696.7</v>
      </c>
      <c r="D19" s="9">
        <f t="shared" si="1"/>
        <v>11817.9</v>
      </c>
      <c r="E19" s="2">
        <f t="shared" si="6"/>
        <v>101.03618969452921</v>
      </c>
      <c r="F19" s="2">
        <v>1520.7</v>
      </c>
      <c r="G19" s="2">
        <v>1643</v>
      </c>
      <c r="H19" s="2">
        <f t="shared" si="7"/>
        <v>108.04234891826133</v>
      </c>
      <c r="I19" s="2">
        <v>223.9</v>
      </c>
      <c r="J19" s="2">
        <v>245.9</v>
      </c>
      <c r="K19" s="2">
        <f t="shared" si="2"/>
        <v>109.825815096025</v>
      </c>
      <c r="L19" s="2">
        <v>15.5</v>
      </c>
      <c r="M19" s="2">
        <v>17.8</v>
      </c>
      <c r="N19" s="2">
        <f t="shared" si="8"/>
        <v>114.83870967741936</v>
      </c>
      <c r="O19" s="2">
        <v>145</v>
      </c>
      <c r="P19" s="2">
        <v>236.2</v>
      </c>
      <c r="Q19" s="2">
        <f t="shared" si="9"/>
        <v>162.89655172413794</v>
      </c>
      <c r="R19" s="2">
        <v>350</v>
      </c>
      <c r="S19" s="2">
        <v>369.8</v>
      </c>
      <c r="T19" s="2">
        <f t="shared" si="23"/>
        <v>105.65714285714284</v>
      </c>
      <c r="U19" s="2"/>
      <c r="V19" s="2"/>
      <c r="W19" s="2" t="e">
        <f t="shared" si="10"/>
        <v>#DIV/0!</v>
      </c>
      <c r="X19" s="2">
        <v>207.1</v>
      </c>
      <c r="Y19" s="2">
        <v>202.1</v>
      </c>
      <c r="Z19" s="2">
        <f t="shared" si="11"/>
        <v>97.5857073877354</v>
      </c>
      <c r="AA19" s="2">
        <v>23.6</v>
      </c>
      <c r="AB19" s="2">
        <v>23.8</v>
      </c>
      <c r="AC19" s="2">
        <f t="shared" si="12"/>
        <v>100.84745762711864</v>
      </c>
      <c r="AD19" s="2"/>
      <c r="AE19" s="2"/>
      <c r="AF19" s="2" t="e">
        <f t="shared" si="13"/>
        <v>#DIV/0!</v>
      </c>
      <c r="AG19" s="2">
        <v>31</v>
      </c>
      <c r="AH19" s="2">
        <v>31.3</v>
      </c>
      <c r="AI19" s="2">
        <f t="shared" si="14"/>
        <v>100.96774193548387</v>
      </c>
      <c r="AJ19" s="2">
        <v>10176</v>
      </c>
      <c r="AK19" s="2">
        <v>10174.9</v>
      </c>
      <c r="AL19" s="2">
        <f t="shared" si="15"/>
        <v>99.98919025157232</v>
      </c>
      <c r="AM19" s="2">
        <v>3962.3</v>
      </c>
      <c r="AN19" s="2">
        <v>3962.3</v>
      </c>
      <c r="AO19" s="2">
        <f t="shared" si="16"/>
        <v>100</v>
      </c>
      <c r="AP19" s="2"/>
      <c r="AQ19" s="2"/>
      <c r="AR19" s="2" t="e">
        <f t="shared" si="17"/>
        <v>#DIV/0!</v>
      </c>
      <c r="AS19" s="2">
        <v>11714.7</v>
      </c>
      <c r="AT19" s="2">
        <v>10981.9</v>
      </c>
      <c r="AU19" s="2">
        <f t="shared" si="18"/>
        <v>93.74461147105772</v>
      </c>
      <c r="AV19" s="23">
        <v>1925.4</v>
      </c>
      <c r="AW19" s="2">
        <v>1715.4</v>
      </c>
      <c r="AX19" s="2">
        <f t="shared" si="19"/>
        <v>89.09317544406358</v>
      </c>
      <c r="AY19" s="22">
        <v>1519.7</v>
      </c>
      <c r="AZ19" s="2">
        <v>1444.8</v>
      </c>
      <c r="BA19" s="2">
        <f t="shared" si="3"/>
        <v>95.07139567019806</v>
      </c>
      <c r="BB19" s="2">
        <v>2041.3</v>
      </c>
      <c r="BC19" s="2">
        <v>1960</v>
      </c>
      <c r="BD19" s="2">
        <f t="shared" si="24"/>
        <v>96.01724391319257</v>
      </c>
      <c r="BE19" s="22">
        <v>6062</v>
      </c>
      <c r="BF19" s="2">
        <v>5758.7</v>
      </c>
      <c r="BG19" s="2">
        <f t="shared" si="20"/>
        <v>94.99670075882547</v>
      </c>
      <c r="BH19" s="22">
        <v>1538.3</v>
      </c>
      <c r="BI19" s="2">
        <v>1432.4</v>
      </c>
      <c r="BJ19" s="2">
        <f t="shared" si="21"/>
        <v>93.11577715660145</v>
      </c>
      <c r="BK19" s="21">
        <f t="shared" si="4"/>
        <v>-18</v>
      </c>
      <c r="BL19" s="21">
        <f t="shared" si="5"/>
        <v>836</v>
      </c>
      <c r="BM19" s="2">
        <f t="shared" si="22"/>
        <v>-4644.444444444444</v>
      </c>
      <c r="BN19" s="11"/>
      <c r="BO19" s="12"/>
    </row>
    <row r="20" spans="1:67" ht="15">
      <c r="A20" s="10">
        <v>11</v>
      </c>
      <c r="B20" s="6" t="s">
        <v>40</v>
      </c>
      <c r="C20" s="8">
        <f t="shared" si="0"/>
        <v>10752.4</v>
      </c>
      <c r="D20" s="9">
        <f t="shared" si="1"/>
        <v>10975.800000000001</v>
      </c>
      <c r="E20" s="2">
        <f t="shared" si="6"/>
        <v>102.07767568170829</v>
      </c>
      <c r="F20" s="2">
        <v>1437.6</v>
      </c>
      <c r="G20" s="2">
        <v>1661.1</v>
      </c>
      <c r="H20" s="2">
        <f t="shared" si="7"/>
        <v>115.54674457429049</v>
      </c>
      <c r="I20" s="2">
        <v>82</v>
      </c>
      <c r="J20" s="2">
        <v>95</v>
      </c>
      <c r="K20" s="2">
        <f t="shared" si="2"/>
        <v>115.85365853658536</v>
      </c>
      <c r="L20" s="2">
        <v>28</v>
      </c>
      <c r="M20" s="2">
        <v>18.1</v>
      </c>
      <c r="N20" s="2">
        <f t="shared" si="8"/>
        <v>64.64285714285715</v>
      </c>
      <c r="O20" s="2">
        <v>110</v>
      </c>
      <c r="P20" s="2">
        <v>167.1</v>
      </c>
      <c r="Q20" s="2">
        <f t="shared" si="9"/>
        <v>151.9090909090909</v>
      </c>
      <c r="R20" s="2">
        <v>450</v>
      </c>
      <c r="S20" s="2">
        <v>557.8</v>
      </c>
      <c r="T20" s="2">
        <f t="shared" si="23"/>
        <v>123.95555555555555</v>
      </c>
      <c r="U20" s="2"/>
      <c r="V20" s="2"/>
      <c r="W20" s="2" t="e">
        <f t="shared" si="10"/>
        <v>#DIV/0!</v>
      </c>
      <c r="X20" s="2">
        <v>175</v>
      </c>
      <c r="Y20" s="2">
        <v>236.9</v>
      </c>
      <c r="Z20" s="2">
        <f t="shared" si="11"/>
        <v>135.37142857142857</v>
      </c>
      <c r="AA20" s="2">
        <v>4.5</v>
      </c>
      <c r="AB20" s="2">
        <v>6.6</v>
      </c>
      <c r="AC20" s="2">
        <f t="shared" si="12"/>
        <v>146.66666666666666</v>
      </c>
      <c r="AD20" s="2"/>
      <c r="AE20" s="2"/>
      <c r="AF20" s="2" t="e">
        <f t="shared" si="13"/>
        <v>#DIV/0!</v>
      </c>
      <c r="AG20" s="2"/>
      <c r="AH20" s="2"/>
      <c r="AI20" s="2" t="e">
        <f t="shared" si="14"/>
        <v>#DIV/0!</v>
      </c>
      <c r="AJ20" s="2">
        <v>9314.8</v>
      </c>
      <c r="AK20" s="2">
        <v>9314.7</v>
      </c>
      <c r="AL20" s="2">
        <f t="shared" si="15"/>
        <v>99.99892643964445</v>
      </c>
      <c r="AM20" s="2">
        <v>5937.9</v>
      </c>
      <c r="AN20" s="2">
        <v>5937.9</v>
      </c>
      <c r="AO20" s="2">
        <f t="shared" si="16"/>
        <v>100</v>
      </c>
      <c r="AP20" s="2"/>
      <c r="AQ20" s="2"/>
      <c r="AR20" s="2" t="e">
        <f t="shared" si="17"/>
        <v>#DIV/0!</v>
      </c>
      <c r="AS20" s="2">
        <v>11553.1</v>
      </c>
      <c r="AT20" s="2">
        <v>8556.6</v>
      </c>
      <c r="AU20" s="2">
        <f t="shared" si="18"/>
        <v>74.06323843816811</v>
      </c>
      <c r="AV20" s="23">
        <v>2687.7</v>
      </c>
      <c r="AW20" s="2">
        <v>1894.4</v>
      </c>
      <c r="AX20" s="2">
        <f t="shared" si="19"/>
        <v>70.48405700040928</v>
      </c>
      <c r="AY20" s="22">
        <v>1703.1</v>
      </c>
      <c r="AZ20" s="2">
        <v>1395.8</v>
      </c>
      <c r="BA20" s="2">
        <f t="shared" si="3"/>
        <v>81.95643238799836</v>
      </c>
      <c r="BB20" s="2">
        <v>1799</v>
      </c>
      <c r="BC20" s="2">
        <v>1168.2</v>
      </c>
      <c r="BD20" s="2">
        <f t="shared" si="24"/>
        <v>64.9360755975542</v>
      </c>
      <c r="BE20" s="22">
        <v>3517.8</v>
      </c>
      <c r="BF20" s="2">
        <v>3332.5</v>
      </c>
      <c r="BG20" s="2">
        <f t="shared" si="20"/>
        <v>94.73250326908862</v>
      </c>
      <c r="BH20" s="22">
        <v>2264.7</v>
      </c>
      <c r="BI20" s="2">
        <v>975.7</v>
      </c>
      <c r="BJ20" s="2">
        <f t="shared" si="21"/>
        <v>43.08296904667285</v>
      </c>
      <c r="BK20" s="21">
        <f t="shared" si="4"/>
        <v>-800.7000000000007</v>
      </c>
      <c r="BL20" s="21">
        <f t="shared" si="5"/>
        <v>2419.2000000000007</v>
      </c>
      <c r="BM20" s="2">
        <f t="shared" si="22"/>
        <v>-302.13563132259253</v>
      </c>
      <c r="BN20" s="11"/>
      <c r="BO20" s="12"/>
    </row>
    <row r="21" spans="1:67" ht="15" customHeight="1">
      <c r="A21" s="10">
        <v>12</v>
      </c>
      <c r="B21" s="6" t="s">
        <v>41</v>
      </c>
      <c r="C21" s="8">
        <f t="shared" si="0"/>
        <v>10981.300000000001</v>
      </c>
      <c r="D21" s="9">
        <f t="shared" si="1"/>
        <v>10960.2</v>
      </c>
      <c r="E21" s="2">
        <f t="shared" si="6"/>
        <v>99.80785517197417</v>
      </c>
      <c r="F21" s="2">
        <v>1505.2</v>
      </c>
      <c r="G21" s="2">
        <v>1776.1</v>
      </c>
      <c r="H21" s="2">
        <f t="shared" si="7"/>
        <v>117.99760829125697</v>
      </c>
      <c r="I21" s="2">
        <v>57</v>
      </c>
      <c r="J21" s="2">
        <v>91.2</v>
      </c>
      <c r="K21" s="2">
        <f t="shared" si="2"/>
        <v>160</v>
      </c>
      <c r="L21" s="2">
        <v>40</v>
      </c>
      <c r="M21" s="2">
        <v>37.2</v>
      </c>
      <c r="N21" s="2">
        <f t="shared" si="8"/>
        <v>93</v>
      </c>
      <c r="O21" s="2">
        <v>123</v>
      </c>
      <c r="P21" s="2">
        <v>126</v>
      </c>
      <c r="Q21" s="2">
        <f t="shared" si="9"/>
        <v>102.4390243902439</v>
      </c>
      <c r="R21" s="2">
        <v>305.5</v>
      </c>
      <c r="S21" s="2">
        <v>274.8</v>
      </c>
      <c r="T21" s="2">
        <f t="shared" si="23"/>
        <v>89.95090016366612</v>
      </c>
      <c r="U21" s="2"/>
      <c r="V21" s="2"/>
      <c r="W21" s="2" t="e">
        <f t="shared" si="10"/>
        <v>#DIV/0!</v>
      </c>
      <c r="X21" s="2">
        <v>77.5</v>
      </c>
      <c r="Y21" s="2">
        <v>257</v>
      </c>
      <c r="Z21" s="2">
        <f t="shared" si="11"/>
        <v>331.6129032258064</v>
      </c>
      <c r="AA21" s="2">
        <v>25</v>
      </c>
      <c r="AB21" s="2">
        <v>25.4</v>
      </c>
      <c r="AC21" s="2">
        <f t="shared" si="12"/>
        <v>101.6</v>
      </c>
      <c r="AD21" s="2"/>
      <c r="AE21" s="2"/>
      <c r="AF21" s="2" t="e">
        <f t="shared" si="13"/>
        <v>#DIV/0!</v>
      </c>
      <c r="AG21" s="2">
        <v>0</v>
      </c>
      <c r="AH21" s="2"/>
      <c r="AI21" s="2" t="e">
        <f t="shared" si="14"/>
        <v>#DIV/0!</v>
      </c>
      <c r="AJ21" s="2">
        <v>9476.1</v>
      </c>
      <c r="AK21" s="2">
        <v>9184.1</v>
      </c>
      <c r="AL21" s="2">
        <f t="shared" si="15"/>
        <v>96.91856354407405</v>
      </c>
      <c r="AM21" s="2">
        <v>3725.4</v>
      </c>
      <c r="AN21" s="2">
        <v>3725.4</v>
      </c>
      <c r="AO21" s="2">
        <f t="shared" si="16"/>
        <v>100</v>
      </c>
      <c r="AP21" s="2">
        <v>144.7</v>
      </c>
      <c r="AQ21" s="2">
        <v>144.7</v>
      </c>
      <c r="AR21" s="2">
        <f t="shared" si="17"/>
        <v>100</v>
      </c>
      <c r="AS21" s="2">
        <v>11307.1</v>
      </c>
      <c r="AT21" s="2">
        <v>10368</v>
      </c>
      <c r="AU21" s="2">
        <f t="shared" si="18"/>
        <v>91.69459896878952</v>
      </c>
      <c r="AV21" s="23">
        <v>1787.4</v>
      </c>
      <c r="AW21" s="2">
        <v>1637.8</v>
      </c>
      <c r="AX21" s="2">
        <f t="shared" si="19"/>
        <v>91.6303009958599</v>
      </c>
      <c r="AY21" s="22">
        <v>1244.1</v>
      </c>
      <c r="AZ21" s="2">
        <v>1183.9</v>
      </c>
      <c r="BA21" s="2">
        <f t="shared" si="3"/>
        <v>95.16116067840207</v>
      </c>
      <c r="BB21" s="2">
        <v>1750.1</v>
      </c>
      <c r="BC21" s="2">
        <v>1647.1</v>
      </c>
      <c r="BD21" s="2">
        <f t="shared" si="24"/>
        <v>94.11462202159878</v>
      </c>
      <c r="BE21" s="22">
        <v>5251.1</v>
      </c>
      <c r="BF21" s="2">
        <v>4809.6</v>
      </c>
      <c r="BG21" s="2">
        <f t="shared" si="20"/>
        <v>91.59223781683838</v>
      </c>
      <c r="BH21" s="22">
        <v>1530.3</v>
      </c>
      <c r="BI21" s="2">
        <v>1286.3</v>
      </c>
      <c r="BJ21" s="2">
        <f t="shared" si="21"/>
        <v>84.05541397111678</v>
      </c>
      <c r="BK21" s="21">
        <f t="shared" si="4"/>
        <v>-325.7999999999993</v>
      </c>
      <c r="BL21" s="21">
        <f t="shared" si="5"/>
        <v>592.2000000000007</v>
      </c>
      <c r="BM21" s="2">
        <f t="shared" si="22"/>
        <v>-181.76795580110561</v>
      </c>
      <c r="BN21" s="11"/>
      <c r="BO21" s="12"/>
    </row>
    <row r="22" spans="1:67" ht="15">
      <c r="A22" s="10">
        <v>13</v>
      </c>
      <c r="B22" s="6" t="s">
        <v>42</v>
      </c>
      <c r="C22" s="8">
        <f t="shared" si="0"/>
        <v>13031.2</v>
      </c>
      <c r="D22" s="9">
        <f t="shared" si="1"/>
        <v>13072.300000000001</v>
      </c>
      <c r="E22" s="2">
        <f t="shared" si="6"/>
        <v>100.31539689360918</v>
      </c>
      <c r="F22" s="2">
        <v>1428.5</v>
      </c>
      <c r="G22" s="2">
        <v>1468.7</v>
      </c>
      <c r="H22" s="2">
        <f t="shared" si="7"/>
        <v>102.81414070703536</v>
      </c>
      <c r="I22" s="2">
        <v>12</v>
      </c>
      <c r="J22" s="2">
        <v>12.9</v>
      </c>
      <c r="K22" s="2">
        <f t="shared" si="2"/>
        <v>107.5</v>
      </c>
      <c r="L22" s="2">
        <v>6</v>
      </c>
      <c r="M22" s="2">
        <v>7.7</v>
      </c>
      <c r="N22" s="2">
        <f t="shared" si="8"/>
        <v>128.33333333333334</v>
      </c>
      <c r="O22" s="2">
        <v>84.5</v>
      </c>
      <c r="P22" s="2">
        <v>86.3</v>
      </c>
      <c r="Q22" s="2">
        <f t="shared" si="9"/>
        <v>102.13017751479289</v>
      </c>
      <c r="R22" s="2">
        <v>296.1</v>
      </c>
      <c r="S22" s="2">
        <v>318.1</v>
      </c>
      <c r="T22" s="2">
        <f t="shared" si="23"/>
        <v>107.42992232353934</v>
      </c>
      <c r="U22" s="2"/>
      <c r="V22" s="2"/>
      <c r="W22" s="2" t="e">
        <f t="shared" si="10"/>
        <v>#DIV/0!</v>
      </c>
      <c r="X22" s="2">
        <v>223</v>
      </c>
      <c r="Y22" s="2">
        <v>239.8</v>
      </c>
      <c r="Z22" s="2">
        <f t="shared" si="11"/>
        <v>107.53363228699553</v>
      </c>
      <c r="AA22" s="2"/>
      <c r="AB22" s="2"/>
      <c r="AC22" s="2" t="e">
        <f t="shared" si="12"/>
        <v>#DIV/0!</v>
      </c>
      <c r="AD22" s="2"/>
      <c r="AE22" s="2"/>
      <c r="AF22" s="2" t="e">
        <f t="shared" si="13"/>
        <v>#DIV/0!</v>
      </c>
      <c r="AG22" s="2">
        <v>39.2</v>
      </c>
      <c r="AH22" s="2">
        <v>53.7</v>
      </c>
      <c r="AI22" s="2">
        <f t="shared" si="14"/>
        <v>136.98979591836735</v>
      </c>
      <c r="AJ22" s="2">
        <v>11602.7</v>
      </c>
      <c r="AK22" s="2">
        <v>11603.6</v>
      </c>
      <c r="AL22" s="2">
        <f t="shared" si="15"/>
        <v>100.00775681522404</v>
      </c>
      <c r="AM22" s="2">
        <v>3121.7</v>
      </c>
      <c r="AN22" s="2">
        <v>3121.7</v>
      </c>
      <c r="AO22" s="2">
        <f t="shared" si="16"/>
        <v>100</v>
      </c>
      <c r="AP22" s="2"/>
      <c r="AQ22" s="2"/>
      <c r="AR22" s="2" t="e">
        <f t="shared" si="17"/>
        <v>#DIV/0!</v>
      </c>
      <c r="AS22" s="2">
        <v>13329.6</v>
      </c>
      <c r="AT22" s="2">
        <v>12805.9</v>
      </c>
      <c r="AU22" s="2">
        <f t="shared" si="18"/>
        <v>96.07114992197815</v>
      </c>
      <c r="AV22" s="23">
        <v>1766.9</v>
      </c>
      <c r="AW22" s="2">
        <v>1561.8</v>
      </c>
      <c r="AX22" s="2">
        <f t="shared" si="19"/>
        <v>88.39209915671515</v>
      </c>
      <c r="AY22" s="22">
        <v>1373.3</v>
      </c>
      <c r="AZ22" s="2">
        <v>1263.5</v>
      </c>
      <c r="BA22" s="2">
        <f t="shared" si="3"/>
        <v>92.00466030728902</v>
      </c>
      <c r="BB22" s="2">
        <v>2761.2</v>
      </c>
      <c r="BC22" s="2">
        <v>2716.6</v>
      </c>
      <c r="BD22" s="2">
        <f t="shared" si="24"/>
        <v>98.38476024916703</v>
      </c>
      <c r="BE22" s="22">
        <v>4781.8</v>
      </c>
      <c r="BF22" s="2">
        <v>4597.6</v>
      </c>
      <c r="BG22" s="2">
        <f t="shared" si="20"/>
        <v>96.14789409845666</v>
      </c>
      <c r="BH22" s="22">
        <v>3910.4</v>
      </c>
      <c r="BI22" s="2">
        <v>3824.6</v>
      </c>
      <c r="BJ22" s="2">
        <f t="shared" si="21"/>
        <v>97.80585106382979</v>
      </c>
      <c r="BK22" s="21">
        <f t="shared" si="4"/>
        <v>-298.39999999999964</v>
      </c>
      <c r="BL22" s="21">
        <f t="shared" si="5"/>
        <v>266.40000000000146</v>
      </c>
      <c r="BM22" s="2">
        <f t="shared" si="22"/>
        <v>-89.27613941018826</v>
      </c>
      <c r="BN22" s="11"/>
      <c r="BO22" s="12"/>
    </row>
    <row r="23" spans="1:67" ht="14.25" customHeight="1">
      <c r="A23" s="56" t="s">
        <v>20</v>
      </c>
      <c r="B23" s="57"/>
      <c r="C23" s="9">
        <f>SUM(C10:C22)</f>
        <v>137430.9</v>
      </c>
      <c r="D23" s="9">
        <f>SUM(D10:D22)</f>
        <v>133822.8</v>
      </c>
      <c r="E23" s="7">
        <f>D23/C23*100</f>
        <v>97.37460789385793</v>
      </c>
      <c r="F23" s="7">
        <f>SUM(F10:F22)</f>
        <v>32075.5</v>
      </c>
      <c r="G23" s="7">
        <f>SUM(G10:G22)</f>
        <v>34715.299999999996</v>
      </c>
      <c r="H23" s="7">
        <f t="shared" si="7"/>
        <v>108.22995744415518</v>
      </c>
      <c r="I23" s="7">
        <f>SUM(I10:I22)</f>
        <v>8020.8</v>
      </c>
      <c r="J23" s="7">
        <f>SUM(J10:J22)</f>
        <v>9044.900000000001</v>
      </c>
      <c r="K23" s="7">
        <f t="shared" si="2"/>
        <v>112.76805306203872</v>
      </c>
      <c r="L23" s="7">
        <f>SUM(L10:L22)</f>
        <v>420.30000000000007</v>
      </c>
      <c r="M23" s="7">
        <f>SUM(M10:M22)</f>
        <v>416.2</v>
      </c>
      <c r="N23" s="7">
        <f t="shared" si="8"/>
        <v>99.02450630502021</v>
      </c>
      <c r="O23" s="7">
        <f>SUM(O10:O22)</f>
        <v>4130.7</v>
      </c>
      <c r="P23" s="7">
        <f>SUM(P10:P22)</f>
        <v>4507.000000000001</v>
      </c>
      <c r="Q23" s="7">
        <f>P23/O23*100</f>
        <v>109.10983610526064</v>
      </c>
      <c r="R23" s="7">
        <f>SUM(R10:R22)</f>
        <v>6103.3</v>
      </c>
      <c r="S23" s="7">
        <f>SUM(S10:S22)</f>
        <v>6294.000000000001</v>
      </c>
      <c r="T23" s="7">
        <f>S23/R23*100</f>
        <v>103.12453918372029</v>
      </c>
      <c r="U23" s="7">
        <f>SUM(U10:U22)</f>
        <v>50</v>
      </c>
      <c r="V23" s="7">
        <f>SUM(V10:V22)</f>
        <v>68.2</v>
      </c>
      <c r="W23" s="7">
        <f>V23/U23*100</f>
        <v>136.4</v>
      </c>
      <c r="X23" s="7">
        <f>SUM(X10:X22)</f>
        <v>2239.7</v>
      </c>
      <c r="Y23" s="7">
        <f>SUM(Y10:Y22)</f>
        <v>2969.3</v>
      </c>
      <c r="Z23" s="7">
        <f>Y23/X23*100</f>
        <v>132.57579140063402</v>
      </c>
      <c r="AA23" s="7">
        <f>SUM(AA10:AA22)</f>
        <v>358.6</v>
      </c>
      <c r="AB23" s="7">
        <f>SUM(AB10:AB22)</f>
        <v>449.4</v>
      </c>
      <c r="AC23" s="7">
        <f>AB23/AA23*100</f>
        <v>125.32069157836028</v>
      </c>
      <c r="AD23" s="7">
        <f>SUM(AD10:AD22)</f>
        <v>0</v>
      </c>
      <c r="AE23" s="7">
        <f>SUM(AE10:AE22)</f>
        <v>0</v>
      </c>
      <c r="AF23" s="2" t="e">
        <f t="shared" si="13"/>
        <v>#DIV/0!</v>
      </c>
      <c r="AG23" s="7">
        <f>SUM(AG10:AG22)</f>
        <v>649</v>
      </c>
      <c r="AH23" s="7">
        <f>SUM(AH10:AH22)</f>
        <v>623.8000000000001</v>
      </c>
      <c r="AI23" s="2">
        <f t="shared" si="14"/>
        <v>96.11710323574731</v>
      </c>
      <c r="AJ23" s="7">
        <f>SUM(AJ10:AJ22)</f>
        <v>105355.4</v>
      </c>
      <c r="AK23" s="7">
        <f>SUM(AK10:AK22)</f>
        <v>99107.5</v>
      </c>
      <c r="AL23" s="7">
        <f>AK23/AJ23*100</f>
        <v>94.06969172913776</v>
      </c>
      <c r="AM23" s="7">
        <f>SUM(AM10:AM22)</f>
        <v>38712.7</v>
      </c>
      <c r="AN23" s="7">
        <f>SUM(AN10:AN22)</f>
        <v>38712.7</v>
      </c>
      <c r="AO23" s="7">
        <f>AN23/AM23*100</f>
        <v>100</v>
      </c>
      <c r="AP23" s="7">
        <f>SUM(AP10:AP22)</f>
        <v>1556.6000000000001</v>
      </c>
      <c r="AQ23" s="7">
        <f>SUM(AQ10:AQ22)</f>
        <v>1556.6000000000001</v>
      </c>
      <c r="AR23" s="7">
        <f>AQ23/AP23*100</f>
        <v>100</v>
      </c>
      <c r="AS23" s="7">
        <f>SUM(AS10:AS22)</f>
        <v>150082.2</v>
      </c>
      <c r="AT23" s="7">
        <f>SUM(AT10:AT22)</f>
        <v>126683</v>
      </c>
      <c r="AU23" s="7">
        <f>(AT23/AS23)*100</f>
        <v>84.40907715905017</v>
      </c>
      <c r="AV23" s="7">
        <f>SUM(AV10:AV22)</f>
        <v>27258.600000000002</v>
      </c>
      <c r="AW23" s="7">
        <f>SUM(AW10:AW22)</f>
        <v>24524.100000000002</v>
      </c>
      <c r="AX23" s="7">
        <f>AW23/AV23*100</f>
        <v>89.9683035812551</v>
      </c>
      <c r="AY23" s="7">
        <f>SUM(AY10:AY22)</f>
        <v>19676.499999999996</v>
      </c>
      <c r="AZ23" s="7">
        <f>SUM(AZ10:AZ22)</f>
        <v>18453.3</v>
      </c>
      <c r="BA23" s="7">
        <f t="shared" si="3"/>
        <v>93.78344725942115</v>
      </c>
      <c r="BB23" s="7">
        <f>SUM(BB10:BB22)</f>
        <v>29868.6</v>
      </c>
      <c r="BC23" s="7">
        <f>SUM(BC10:BC22)</f>
        <v>21538.299999999996</v>
      </c>
      <c r="BD23" s="7">
        <f>BC23/BB23*100</f>
        <v>72.11017590379193</v>
      </c>
      <c r="BE23" s="7">
        <f>SUM(BE10:BE22)</f>
        <v>65726.90000000001</v>
      </c>
      <c r="BF23" s="7">
        <f>SUM(BF10:BF22)</f>
        <v>57535.9</v>
      </c>
      <c r="BG23" s="7">
        <f>BF23/BE23*100</f>
        <v>87.53782697799531</v>
      </c>
      <c r="BH23" s="7">
        <f>SUM(BH10:BH22)</f>
        <v>20838.7</v>
      </c>
      <c r="BI23" s="7">
        <f>SUM(BI10:BI22)</f>
        <v>17161.699999999997</v>
      </c>
      <c r="BJ23" s="7">
        <f>BI23/BH23*100</f>
        <v>82.35494536607368</v>
      </c>
      <c r="BK23" s="7">
        <f>SUM(BK10:BK22)</f>
        <v>-12651.300000000001</v>
      </c>
      <c r="BL23" s="7">
        <f>SUM(BL10:BL22)</f>
        <v>7139.800000000001</v>
      </c>
      <c r="BM23" s="7">
        <f>BL23/BK23*100</f>
        <v>-56.43530704354494</v>
      </c>
      <c r="BN23" s="11"/>
      <c r="BO23" s="12"/>
    </row>
    <row r="24" spans="3:65" ht="15" hidden="1">
      <c r="C24" s="16">
        <f aca="true" t="shared" si="25" ref="C24:AC24">C23-C20</f>
        <v>126678.5</v>
      </c>
      <c r="D24" s="16">
        <f t="shared" si="25"/>
        <v>122846.99999999999</v>
      </c>
      <c r="E24" s="16">
        <f t="shared" si="25"/>
        <v>-4.703067787850358</v>
      </c>
      <c r="F24" s="16">
        <f t="shared" si="25"/>
        <v>30637.9</v>
      </c>
      <c r="G24" s="16">
        <f t="shared" si="25"/>
        <v>33054.2</v>
      </c>
      <c r="H24" s="16">
        <f t="shared" si="25"/>
        <v>-7.31678713013531</v>
      </c>
      <c r="I24" s="16">
        <f t="shared" si="25"/>
        <v>7938.8</v>
      </c>
      <c r="J24" s="16">
        <f t="shared" si="25"/>
        <v>8949.900000000001</v>
      </c>
      <c r="K24" s="16">
        <f t="shared" si="25"/>
        <v>-3.0856054745466395</v>
      </c>
      <c r="L24" s="16">
        <f t="shared" si="25"/>
        <v>392.30000000000007</v>
      </c>
      <c r="M24" s="16">
        <f t="shared" si="25"/>
        <v>398.09999999999997</v>
      </c>
      <c r="N24" s="16">
        <f t="shared" si="25"/>
        <v>34.38164916216306</v>
      </c>
      <c r="O24" s="16">
        <f t="shared" si="25"/>
        <v>4020.7</v>
      </c>
      <c r="P24" s="16">
        <f t="shared" si="25"/>
        <v>4339.900000000001</v>
      </c>
      <c r="Q24" s="16">
        <f t="shared" si="25"/>
        <v>-42.799254803830266</v>
      </c>
      <c r="R24" s="16">
        <f t="shared" si="25"/>
        <v>5653.3</v>
      </c>
      <c r="S24" s="16">
        <f t="shared" si="25"/>
        <v>5736.200000000001</v>
      </c>
      <c r="T24" s="16">
        <f t="shared" si="25"/>
        <v>-20.83101637183526</v>
      </c>
      <c r="U24" s="16">
        <f t="shared" si="25"/>
        <v>50</v>
      </c>
      <c r="V24" s="16">
        <f t="shared" si="25"/>
        <v>68.2</v>
      </c>
      <c r="W24" s="16" t="e">
        <f t="shared" si="25"/>
        <v>#DIV/0!</v>
      </c>
      <c r="X24" s="16">
        <f t="shared" si="25"/>
        <v>2064.7</v>
      </c>
      <c r="Y24" s="16">
        <f t="shared" si="25"/>
        <v>2732.4</v>
      </c>
      <c r="Z24" s="16">
        <f t="shared" si="25"/>
        <v>-2.7956371707945493</v>
      </c>
      <c r="AA24" s="16">
        <f t="shared" si="25"/>
        <v>354.1</v>
      </c>
      <c r="AB24" s="16">
        <f t="shared" si="25"/>
        <v>442.79999999999995</v>
      </c>
      <c r="AC24" s="16">
        <f t="shared" si="25"/>
        <v>-21.345975088306375</v>
      </c>
      <c r="AD24" s="16"/>
      <c r="AE24" s="16"/>
      <c r="AF24" s="2" t="e">
        <f t="shared" si="13"/>
        <v>#DIV/0!</v>
      </c>
      <c r="AG24" s="16">
        <f aca="true" t="shared" si="26" ref="AG24:BM24">AG23-AG20</f>
        <v>649</v>
      </c>
      <c r="AH24" s="16">
        <f t="shared" si="26"/>
        <v>623.8000000000001</v>
      </c>
      <c r="AI24" s="2">
        <f t="shared" si="14"/>
        <v>96.11710323574731</v>
      </c>
      <c r="AJ24" s="16">
        <f t="shared" si="26"/>
        <v>96040.59999999999</v>
      </c>
      <c r="AK24" s="16">
        <f t="shared" si="26"/>
        <v>89792.8</v>
      </c>
      <c r="AL24" s="16">
        <f t="shared" si="26"/>
        <v>-5.929234710506691</v>
      </c>
      <c r="AM24" s="16">
        <f t="shared" si="26"/>
        <v>32774.799999999996</v>
      </c>
      <c r="AN24" s="16">
        <f t="shared" si="26"/>
        <v>32774.799999999996</v>
      </c>
      <c r="AO24" s="16">
        <f t="shared" si="26"/>
        <v>0</v>
      </c>
      <c r="AP24" s="16">
        <f t="shared" si="26"/>
        <v>1556.6000000000001</v>
      </c>
      <c r="AQ24" s="16">
        <f t="shared" si="26"/>
        <v>1556.6000000000001</v>
      </c>
      <c r="AR24" s="16" t="e">
        <f t="shared" si="26"/>
        <v>#DIV/0!</v>
      </c>
      <c r="AS24" s="16">
        <f t="shared" si="26"/>
        <v>138529.1</v>
      </c>
      <c r="AT24" s="16">
        <f t="shared" si="26"/>
        <v>118126.4</v>
      </c>
      <c r="AU24" s="16">
        <f t="shared" si="26"/>
        <v>10.345838720882057</v>
      </c>
      <c r="AV24" s="16">
        <f t="shared" si="26"/>
        <v>24570.9</v>
      </c>
      <c r="AW24" s="16">
        <f t="shared" si="26"/>
        <v>22629.7</v>
      </c>
      <c r="AX24" s="16">
        <f t="shared" si="26"/>
        <v>19.48424658084582</v>
      </c>
      <c r="AY24" s="16">
        <f t="shared" si="26"/>
        <v>17973.399999999998</v>
      </c>
      <c r="AZ24" s="16">
        <f t="shared" si="26"/>
        <v>17057.5</v>
      </c>
      <c r="BA24" s="16">
        <f t="shared" si="26"/>
        <v>11.82701487142279</v>
      </c>
      <c r="BB24" s="16">
        <f t="shared" si="26"/>
        <v>28069.6</v>
      </c>
      <c r="BC24" s="16">
        <f t="shared" si="26"/>
        <v>20370.099999999995</v>
      </c>
      <c r="BD24" s="16">
        <f t="shared" si="26"/>
        <v>7.174100306237733</v>
      </c>
      <c r="BE24" s="16">
        <f t="shared" si="26"/>
        <v>62209.100000000006</v>
      </c>
      <c r="BF24" s="16">
        <f t="shared" si="26"/>
        <v>54203.4</v>
      </c>
      <c r="BG24" s="16">
        <f t="shared" si="26"/>
        <v>-7.194676291093316</v>
      </c>
      <c r="BH24" s="16">
        <f t="shared" si="26"/>
        <v>18574</v>
      </c>
      <c r="BI24" s="16">
        <f t="shared" si="26"/>
        <v>16185.999999999996</v>
      </c>
      <c r="BJ24" s="16">
        <f t="shared" si="26"/>
        <v>39.27197631940083</v>
      </c>
      <c r="BK24" s="16">
        <f t="shared" si="26"/>
        <v>-11850.6</v>
      </c>
      <c r="BL24" s="16">
        <f t="shared" si="26"/>
        <v>4720.6</v>
      </c>
      <c r="BM24" s="16">
        <f t="shared" si="26"/>
        <v>245.7003242790476</v>
      </c>
    </row>
    <row r="25" spans="3:66" ht="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3:65" ht="15" customHeight="1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4:45" ht="15">
      <c r="D27" s="13" t="s">
        <v>43</v>
      </c>
      <c r="M27" s="13" t="s">
        <v>44</v>
      </c>
      <c r="P27" s="16"/>
      <c r="AS27" s="16"/>
    </row>
    <row r="28" spans="3:44" ht="1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30" ht="15">
      <c r="AH30" s="25"/>
    </row>
  </sheetData>
  <sheetProtection/>
  <mergeCells count="31">
    <mergeCell ref="AD6:AF7"/>
    <mergeCell ref="L6:N7"/>
    <mergeCell ref="O6:Q7"/>
    <mergeCell ref="AM6:AO7"/>
    <mergeCell ref="R6:T7"/>
    <mergeCell ref="I6:K7"/>
    <mergeCell ref="U6:W7"/>
    <mergeCell ref="A23:B23"/>
    <mergeCell ref="AG6:AI7"/>
    <mergeCell ref="B4:B8"/>
    <mergeCell ref="A4:A8"/>
    <mergeCell ref="X6:Z7"/>
    <mergeCell ref="I5:AI5"/>
    <mergeCell ref="BK4:BM7"/>
    <mergeCell ref="BE5:BG7"/>
    <mergeCell ref="BH5:BJ7"/>
    <mergeCell ref="AV4:BJ4"/>
    <mergeCell ref="AV5:AX7"/>
    <mergeCell ref="BB5:BD7"/>
    <mergeCell ref="AY5:BA5"/>
    <mergeCell ref="AY6:BA7"/>
    <mergeCell ref="AS4:AU7"/>
    <mergeCell ref="AM5:AR5"/>
    <mergeCell ref="AP6:AR7"/>
    <mergeCell ref="R1:T1"/>
    <mergeCell ref="C2:T2"/>
    <mergeCell ref="C4:E7"/>
    <mergeCell ref="F4:AR4"/>
    <mergeCell ref="F5:H7"/>
    <mergeCell ref="AA6:AC7"/>
    <mergeCell ref="AJ5:AL7"/>
  </mergeCells>
  <printOptions/>
  <pageMargins left="0.45" right="0.29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20" max="65535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Администрация Ибресинского района</cp:lastModifiedBy>
  <cp:lastPrinted>2022-01-21T10:49:09Z</cp:lastPrinted>
  <dcterms:created xsi:type="dcterms:W3CDTF">2013-04-03T10:22:22Z</dcterms:created>
  <dcterms:modified xsi:type="dcterms:W3CDTF">2022-03-23T12:29:19Z</dcterms:modified>
  <cp:category/>
  <cp:version/>
  <cp:contentType/>
  <cp:contentStatus/>
</cp:coreProperties>
</file>