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555" windowWidth="18960" windowHeight="11415" activeTab="1"/>
  </bookViews>
  <sheets>
    <sheet name="Отчет по закупкам " sheetId="1" r:id="rId1"/>
    <sheet name="Сведения о конкурентных процеда" sheetId="2" r:id="rId2"/>
  </sheets>
  <definedNames>
    <definedName name="_xlnm._FilterDatabase" localSheetId="1" hidden="1">'Сведения о конкурентных процеда'!$A$13:$J$107</definedName>
  </definedNames>
  <calcPr calcId="145621"/>
</workbook>
</file>

<file path=xl/calcChain.xml><?xml version="1.0" encoding="utf-8"?>
<calcChain xmlns="http://schemas.openxmlformats.org/spreadsheetml/2006/main">
  <c r="E64" i="2" l="1"/>
  <c r="E106" i="2"/>
  <c r="I64" i="2"/>
  <c r="F64" i="2"/>
  <c r="G62" i="2"/>
  <c r="H62" i="2" s="1"/>
  <c r="G61" i="2"/>
  <c r="H61" i="2" s="1"/>
  <c r="G60" i="2"/>
  <c r="H60" i="2" s="1"/>
  <c r="G59" i="2"/>
  <c r="H59" i="2" s="1"/>
  <c r="G63" i="2"/>
  <c r="H63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E107" i="2" l="1"/>
  <c r="D53" i="1"/>
  <c r="D26" i="1" l="1"/>
  <c r="D40" i="1"/>
  <c r="D27" i="1"/>
  <c r="D54" i="1" l="1"/>
  <c r="D50" i="1"/>
  <c r="D25" i="1"/>
  <c r="D24" i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D28" i="1" l="1"/>
  <c r="D16" i="1"/>
  <c r="H42" i="1" l="1"/>
  <c r="D42" i="1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D59" i="1"/>
  <c r="D58" i="1"/>
  <c r="D57" i="1"/>
  <c r="D56" i="1"/>
  <c r="D55" i="1"/>
  <c r="D52" i="1"/>
  <c r="D51" i="1"/>
  <c r="D47" i="1"/>
  <c r="D46" i="1"/>
  <c r="D45" i="1"/>
  <c r="D44" i="1"/>
  <c r="D43" i="1"/>
  <c r="D37" i="1"/>
  <c r="D35" i="1"/>
  <c r="D34" i="1"/>
  <c r="D31" i="1"/>
  <c r="D30" i="1"/>
  <c r="D29" i="1"/>
  <c r="G64" i="2" l="1"/>
  <c r="H64" i="2" s="1"/>
  <c r="D21" i="1"/>
  <c r="D20" i="1"/>
  <c r="D19" i="1"/>
  <c r="D18" i="1"/>
  <c r="D17" i="1"/>
</calcChain>
</file>

<file path=xl/comments1.xml><?xml version="1.0" encoding="utf-8"?>
<comments xmlns="http://schemas.openxmlformats.org/spreadsheetml/2006/main">
  <authors>
    <author>krarm_glbuxg</author>
  </authors>
  <commentList>
    <comment ref="B58" authorId="0">
      <text>
        <r>
          <rPr>
            <b/>
            <sz val="9"/>
            <color indexed="81"/>
            <rFont val="Tahoma"/>
            <family val="2"/>
            <charset val="204"/>
          </rPr>
          <t>krarm_glbuxg: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04"/>
          </rPr>
          <t>krarm_glbuxg: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04"/>
          </rPr>
          <t>krarm_glbuxg: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<sst xmlns="http://schemas.openxmlformats.org/spreadsheetml/2006/main" count="377" uniqueCount="223">
  <si>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</si>
  <si>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</si>
  <si>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</si>
  <si>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</si>
  <si>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</si>
  <si>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</si>
  <si>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</si>
  <si>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</si>
  <si>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</si>
  <si>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</si>
  <si>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</si>
  <si>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</si>
  <si>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</si>
  <si>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</si>
  <si>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</si>
  <si>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</si>
  <si>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</si>
  <si>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</si>
  <si>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</si>
  <si>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</si>
  <si>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</si>
  <si>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</si>
  <si>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</si>
  <si>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</si>
  <si>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</si>
  <si>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</si>
  <si>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</si>
  <si>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</si>
  <si>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</si>
  <si>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</si>
  <si>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</si>
  <si>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</si>
  <si>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</si>
  <si>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</si>
  <si>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</si>
  <si>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</si>
  <si>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</si>
  <si>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</si>
  <si>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</si>
  <si>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</si>
  <si>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</si>
  <si>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</si>
  <si>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</si>
  <si>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</si>
  <si>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</si>
  <si>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</si>
  <si>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</si>
  <si>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</si>
  <si>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</si>
  <si>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</si>
  <si>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</si>
  <si>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</si>
  <si>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</si>
  <si>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</si>
  <si>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</si>
  <si>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</si>
  <si>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</si>
  <si>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</si>
  <si>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</si>
  <si>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</si>
  <si>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</si>
  <si>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</si>
  <si>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</si>
  <si>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</si>
  <si>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</si>
  <si>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</si>
  <si>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</si>
  <si>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</si>
  <si>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</si>
  <si>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</si>
  <si>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</si>
  <si>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</si>
  <si>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</si>
  <si>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</si>
  <si>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</si>
  <si>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</si>
  <si>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</si>
  <si>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</si>
  <si>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</si>
  <si>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</si>
  <si>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</si>
  <si>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</si>
  <si>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</si>
  <si>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Дата составления отчета </t>
  </si>
  <si>
    <t xml:space="preserve"> ответственное за  составление отчета</t>
  </si>
  <si>
    <t>должность</t>
  </si>
  <si>
    <t>об определении поставщиков (подрядчиков, исполнителей)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</si>
  <si>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</si>
  <si>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</si>
  <si>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</si>
  <si>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</si>
  <si>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</si>
  <si>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</si>
  <si>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</si>
  <si>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</si>
  <si>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</si>
  <si>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</si>
  <si>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</si>
  <si>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</si>
  <si>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</si>
  <si>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</si>
  <si>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</si>
  <si>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</si>
  <si>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</si>
  <si>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</si>
  <si>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</si>
  <si>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</si>
  <si>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</si>
  <si>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</si>
  <si>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</si>
  <si>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</si>
  <si>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</si>
  <si>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</si>
  <si>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</si>
  <si>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rgb="FF000000"/>
        <rFont val="Times New Roman"/>
        <family val="1"/>
        <charset val="204"/>
      </rPr>
      <t xml:space="preserve">несостоявшихся </t>
    </r>
    <r>
      <rPr>
        <sz val="10"/>
        <color rgb="FF000000"/>
        <rFont val="Times New Roman"/>
        <family val="1"/>
        <charset val="204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</si>
  <si>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</si>
  <si>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</si>
  <si>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</si>
  <si>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</si>
  <si>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</si>
  <si>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</si>
  <si>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</si>
  <si>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</si>
  <si>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</si>
  <si>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</si>
  <si>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</si>
  <si>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</si>
  <si>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</si>
  <si>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</si>
  <si>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</si>
  <si>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</si>
  <si>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</si>
  <si>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</si>
  <si>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</si>
  <si>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</si>
  <si>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</si>
  <si>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</si>
  <si>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</si>
  <si>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</si>
  <si>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</si>
  <si>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</si>
  <si>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</si>
  <si>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</si>
  <si>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</si>
  <si>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</si>
  <si>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</si>
  <si>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t>ЭА, СМП</t>
  </si>
  <si>
    <t>ЭА</t>
  </si>
  <si>
    <t>состоялся</t>
  </si>
  <si>
    <t>не состоялся</t>
  </si>
  <si>
    <t xml:space="preserve">Замена водонапорной башни на насосную установку с ремонтом системы водоснабжения по улицам Вокзальная, Школьная и Загородная деревни Албахтино Алманчинского сельского поселения Красноармейского района Чувашской Республики </t>
  </si>
  <si>
    <t xml:space="preserve">Приобретение жилья для многодетной семьи, имеющих пять и более детей. 
</t>
  </si>
  <si>
    <t xml:space="preserve">Ремонт участков автомобильной дороги по ул. Школьная д. Шивбоси от дома №7 до дома №33 с устройством съезда к магазину РАЙПО </t>
  </si>
  <si>
    <t>Благоустройство территории по ул. Центральная д. Шивбоси Красноармейского района Чувашской Республики</t>
  </si>
  <si>
    <t xml:space="preserve">Ремонт участков автомобильной дороги д. Нижняя Типсирма по ул. Димитрова от дома №17 до дома №7 </t>
  </si>
  <si>
    <t>Ремонт системы водоснабжения с заменой труб в с. Исаково Исаковского сельского поселения Красноармейского района Чувашской Республики</t>
  </si>
  <si>
    <t xml:space="preserve">Благоустройство территории по ул. Центральная д. Яманаки Красноармейского района Чувашской Республики </t>
  </si>
  <si>
    <t xml:space="preserve">Ремонт участка автомобильной дороги по ул. Лесная и Озерная д. Кюльхири Караевского сельского поселения Красноармейского района  </t>
  </si>
  <si>
    <t xml:space="preserve">Ремонт участков дороги по ул. Лесная с. Караево от д. № 24 и выше, от перекрестка ниже до д. 15 
</t>
  </si>
  <si>
    <t xml:space="preserve">Благоустройсто территории по ул. Центральная с устройством спортивных площадок в с. Караево Красноармейского района Чувашской Республики </t>
  </si>
  <si>
    <t xml:space="preserve">Благоустройство внутридворовых и придомовых территорий по адресу:Чувашская Республика,р-н Красноармейский,с.Красноармейское,ул.Ленина,д.84 </t>
  </si>
  <si>
    <t xml:space="preserve">Благоустройство внутридворовых и придомовых территорий по адресу: Чувашская Республика ,р-он Красноармейский, с.Красноармейское, ул.Ленина, д.76, д.78  </t>
  </si>
  <si>
    <t xml:space="preserve">Ремонт дворовых территорий многоквартирных домов 65 корп.1, 65, 65/2, по ул. Ленина с .Красноармейское </t>
  </si>
  <si>
    <t xml:space="preserve">Замена водонапорной башни по ул. Гагарина в д. Старые Игити Красноармейского сельского поселения Красноармейского района Чувашской Республики  </t>
  </si>
  <si>
    <t xml:space="preserve">Ремонт водопроводной сети по ул. Траковская села Красноармейское Красноармейского сельского поселения Красноармейского района Чувашской Республики </t>
  </si>
  <si>
    <t>Устройство летней сцены для проведения праздничных мероприятий на стадионе "Факел" с. Красноармейское Красноармейского района Чувашской Республики</t>
  </si>
  <si>
    <t xml:space="preserve">Благоустройство ул. Восточная д. Пикшики Красноармейского района Чувашской Республики </t>
  </si>
  <si>
    <t>Ремонт участка автомобильной дороги по ул. Молодежная в деревне Полайкасы Чадукасинского сельского поселения Красноармейского района Чувашской Республики</t>
  </si>
  <si>
    <t>Ремонт участка автомобильной  дороги по ул. Овражная д. Типвары от дома №1  до дома №8</t>
  </si>
  <si>
    <t>Ремонт грунтовой дороги по ул. Комсомольская и Клубная д. Санькасы Яншихово-Челлинского сельского поселения  Красноармейского района Чувашской Республики</t>
  </si>
  <si>
    <t>Ремонт грунтовой дороги по ул. Плотинная д. Таныши Исаковского сельского поселения Красноармейского района Чувашской Республики</t>
  </si>
  <si>
    <t xml:space="preserve">Водоснабжение по ул. Ленина в д. Старые Игити Красноармейского сельского поселения Красноармейского района Чувашской Республики </t>
  </si>
  <si>
    <t>Ремонт грунтовой дороги, подъезда к ул. Ленина д. Хозакасы Красноармейского сельского поселения Красноармейского района Чувашской Республики</t>
  </si>
  <si>
    <t>Ремонт участка автомобильной дороги по ул. Ленина от дома №7 улично-дорожной сети с. Убеево до начала ул. Колхозная</t>
  </si>
  <si>
    <t xml:space="preserve">Ремонт грунтовой дороги по ул. Заовражная д. Янгасы </t>
  </si>
  <si>
    <t xml:space="preserve">Наименование  организации: Красноармейский район Чувашской Республики    </t>
  </si>
  <si>
    <t xml:space="preserve">Выкорчевка кустов, мелколесья и пней на участках полосы отвода автодороги ОПМЗ "Чебоксары - Сурское" - Караево - Красноармейское, 
км0+000 - км2+800, 
км7+200 - км8+300
</t>
  </si>
  <si>
    <t xml:space="preserve">Выкорчевка кустов, мелколесья и пней на участках полосы отвода автодороги ОПМЗ "Цивильск - Красноармейское - Кюль-Сирма" - Шивбоси,   км3+400 - км9+300 (протяж 5,9км),    км11+100 - км11+850 (протяж 0,75км),   км17+000 - км17+325 (0,3км) 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</si>
  <si>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2 квартира </t>
  </si>
  <si>
    <t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3 квартира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</si>
  <si>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помещения,1 квартира </t>
  </si>
  <si>
    <t xml:space="preserve">Нанесение горизонтальной дорожной разметки автомобильных дорог общего пользования местного значения в Красноармейском районе Чувашской Республики 
</t>
  </si>
  <si>
    <t xml:space="preserve">Ремонт участков автомобильной дороги "Чебоксары-Сурское" - Чадукасы - Красноармейское    
  1. с км17+020 по км17+950+30м примыкание
 2. с км17+970 по км19+925 
</t>
  </si>
  <si>
    <t>ЭА, Субподряд 30%</t>
  </si>
  <si>
    <t xml:space="preserve">  </t>
  </si>
  <si>
    <t xml:space="preserve">Выполнение работ на объекте: «Капитальный ремонт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д.39 (по замене оконных блоков)» </t>
  </si>
  <si>
    <t>«Капитальный ремонт фасада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д.40</t>
  </si>
  <si>
    <t>Капитальный ремонт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д.40</t>
  </si>
  <si>
    <t xml:space="preserve">Капитальный ремонт здания МБОУ "Красноармейская СОШ" Красноармейского района Чувашской Республики </t>
  </si>
  <si>
    <t>ЭА, субподряд 30 %</t>
  </si>
  <si>
    <t>Выполнение работ на объекте: «Капитальный ремонт внутренних помещений и замена инженерных коммуникаций МБДОУ "Детский сад "Сеспель"расположенный по адресу Чувашская Республика,Красноармейский район,село Красноармейское, ул. Г Степанова,д.26»</t>
  </si>
  <si>
    <t>Выполнение работ на объекте: «Капитальный ремонт фасада и кровли МБДОУ "Детский сад "Сеспель" расположенный по адресу Чувашская Республика, Красноармейский район, село Красноармейское, ул. Г Степанова, д.26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</si>
  <si>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</t>
  </si>
  <si>
    <t xml:space="preserve">«Капитальный ремонт фасада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д.39 </t>
  </si>
  <si>
    <t xml:space="preserve">Капитальный ремонт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д.39 </t>
  </si>
  <si>
    <t xml:space="preserve">Капитальный ремонт помещений МБОУ "Красноармейская СОШ" Красноармейского района Чувашской Республики </t>
  </si>
  <si>
    <t>расторгнут по соглашению сторон</t>
  </si>
  <si>
    <t>отменен</t>
  </si>
  <si>
    <t>8(83530)2-14-78</t>
  </si>
  <si>
    <t>krarm_glbuxg@cap.ru</t>
  </si>
  <si>
    <t xml:space="preserve">Заведующий сектором организации и проведения муниципальных закупок           </t>
  </si>
  <si>
    <t>Степанова М.А.</t>
  </si>
  <si>
    <r>
      <t>Регламентирование закупок по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u/>
        <sz val="10"/>
        <color rgb="FF000000"/>
        <rFont val="Times New Roman"/>
        <family val="1"/>
        <charset val="204"/>
      </rPr>
      <t>44-ФЗ</t>
    </r>
    <r>
      <rPr>
        <u/>
        <sz val="10"/>
        <color rgb="FF000000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 данные за период:  за 3 квартал 2021 года_</t>
    </r>
  </si>
  <si>
    <t>Отчетный период: 3 квартал 2021 года</t>
  </si>
  <si>
    <t xml:space="preserve">Ремонт конструкции тросовой переправы в д. Дворики Большешатьминского сельского поселения Красноармейского района Чувашской Республики </t>
  </si>
  <si>
    <t>Капитальному ремонту водозаборного узла системы водоснабжения д. Крендейкасы Красноармейского района Чувашской Республики</t>
  </si>
  <si>
    <t>Ремонт грунтовой дороги по ул. Заовражная д. Янгасы</t>
  </si>
  <si>
    <t xml:space="preserve">Устройство нежилого дома (помещения) для встреч населения в д. Юпрямы Большешатьминского сельского поселения Красноармейского района Чувашской Республики </t>
  </si>
  <si>
    <t>Капитальный ремонт водонапорной башни в д. Кожары, Кошки</t>
  </si>
  <si>
    <t>Газоснабжение здания котельной администрации Красноармейского района по ул. 30 лет Победы д.14 «А» в с. Красноармейское Красноармейского района, сооружаемой взамен ранее эксплуатировавшейся котельной РТП администрации Красноармейского района по ул. 30 лет Победы д.16 в с. Красноармейское</t>
  </si>
  <si>
    <t>Проведение инструментальной диагностики и оценки технического состояния мостовых сооружений</t>
  </si>
  <si>
    <t>Ремонт участка автомобильной дороги "ЧебоксарыСурское" - Караево - Красноармейское км4+750 - км4+780, устройство пешеходного ограждения с обоих сторон</t>
  </si>
  <si>
    <t>Поставка шкафов  архивных металлических</t>
  </si>
  <si>
    <t>ЭА, СМП (совместный)</t>
  </si>
  <si>
    <t>Обустройство автобусных остановок и установка на них недостающих павильонов на автомобильных дорогах района ОПМЗ:  "Цивильск - Красноармейское - Кюль-Сирма" - Шивбоси и  "Цивильск - Красноармейское - Кюль-Сирма" - Юськасы - Хозакасы</t>
  </si>
  <si>
    <t xml:space="preserve">Ремонт участка автомобильной дороги "ЦККс" - Шивбоси сплошным асфальтированием, уч. км2+990 - км3+320 </t>
  </si>
  <si>
    <t xml:space="preserve">Ремонт участка дороги ЦККс - Шивбоси, протяженностью 241 м за примыканием грунтовой дороги к карьеру ТУС </t>
  </si>
  <si>
    <t>Приобретение мобильного автогородка для профилактики детского травматизма в Красноармейском районе Чувашской Республики</t>
  </si>
  <si>
    <t xml:space="preserve">Выполнение работ на объекте: «Капитальный ремонт (общестроительные работы)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д.39  </t>
  </si>
  <si>
    <t xml:space="preserve">Ремонт участка автомобильной дороги от ул. Центральная до ул. Верхняя д.Таныши </t>
  </si>
  <si>
    <t>государственного органа Чувашской Республики, органа управления ТФОМС Чувашской Республики, представляющего отчет:                                             Красноармейский район Чувашской Республики</t>
  </si>
  <si>
    <t xml:space="preserve"> </t>
  </si>
  <si>
    <t>21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</si>
</sst>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99">
    <xf numFmtId="0" fontId="0" fillId="0" borderId="0" xfId="0"/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4" borderId="3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vertical="top" wrapText="1"/>
    </xf>
    <xf numFmtId="0" fontId="1" fillId="8" borderId="16" xfId="0" applyFont="1" applyFill="1" applyBorder="1" applyAlignment="1">
      <alignment horizont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wrapText="1"/>
    </xf>
    <xf numFmtId="0" fontId="6" fillId="0" borderId="30" xfId="0" applyFont="1" applyBorder="1" applyAlignment="1">
      <alignment wrapText="1"/>
    </xf>
    <xf numFmtId="0" fontId="1" fillId="4" borderId="32" xfId="0" applyFont="1" applyFill="1" applyBorder="1" applyAlignment="1">
      <alignment vertical="top" wrapText="1"/>
    </xf>
    <xf numFmtId="16" fontId="1" fillId="4" borderId="33" xfId="0" applyNumberFormat="1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top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vertical="top" wrapText="1"/>
    </xf>
    <xf numFmtId="0" fontId="1" fillId="9" borderId="6" xfId="0" applyFont="1" applyFill="1" applyBorder="1" applyAlignment="1">
      <alignment horizontal="center" wrapText="1"/>
    </xf>
    <xf numFmtId="0" fontId="1" fillId="9" borderId="30" xfId="0" applyFont="1" applyFill="1" applyBorder="1" applyAlignment="1">
      <alignment vertical="top" wrapText="1"/>
    </xf>
    <xf numFmtId="0" fontId="1" fillId="9" borderId="28" xfId="0" applyFont="1" applyFill="1" applyBorder="1" applyAlignment="1">
      <alignment horizont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8" borderId="34" xfId="0" applyFont="1" applyFill="1" applyBorder="1" applyAlignment="1">
      <alignment vertical="top" wrapText="1"/>
    </xf>
    <xf numFmtId="0" fontId="1" fillId="8" borderId="33" xfId="0" applyFont="1" applyFill="1" applyBorder="1" applyAlignment="1">
      <alignment horizontal="center" wrapText="1"/>
    </xf>
    <xf numFmtId="0" fontId="1" fillId="8" borderId="33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6" borderId="31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vertical="top" wrapText="1"/>
    </xf>
    <xf numFmtId="0" fontId="1" fillId="9" borderId="38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vertical="top" wrapText="1"/>
    </xf>
    <xf numFmtId="0" fontId="1" fillId="6" borderId="28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vertical="top" wrapText="1"/>
    </xf>
    <xf numFmtId="0" fontId="1" fillId="9" borderId="31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vertical="top" wrapText="1"/>
    </xf>
    <xf numFmtId="0" fontId="1" fillId="9" borderId="40" xfId="0" applyFont="1" applyFill="1" applyBorder="1" applyAlignment="1">
      <alignment vertical="top" wrapText="1"/>
    </xf>
    <xf numFmtId="0" fontId="1" fillId="9" borderId="37" xfId="0" applyFont="1" applyFill="1" applyBorder="1" applyAlignment="1">
      <alignment horizontal="center" wrapText="1"/>
    </xf>
    <xf numFmtId="0" fontId="2" fillId="9" borderId="31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wrapText="1"/>
    </xf>
    <xf numFmtId="0" fontId="1" fillId="10" borderId="28" xfId="0" applyFont="1" applyFill="1" applyBorder="1" applyAlignment="1">
      <alignment vertical="top" wrapText="1"/>
    </xf>
    <xf numFmtId="0" fontId="1" fillId="10" borderId="28" xfId="0" applyFont="1" applyFill="1" applyBorder="1" applyAlignment="1">
      <alignment horizontal="center" wrapText="1"/>
    </xf>
    <xf numFmtId="0" fontId="1" fillId="10" borderId="28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1" fillId="10" borderId="30" xfId="0" applyFont="1" applyFill="1" applyBorder="1" applyAlignment="1">
      <alignment vertical="top" wrapText="1"/>
    </xf>
    <xf numFmtId="0" fontId="1" fillId="10" borderId="33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vertical="top" wrapText="1"/>
    </xf>
    <xf numFmtId="0" fontId="1" fillId="10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2" borderId="14" xfId="0" applyFont="1" applyFill="1" applyBorder="1" applyAlignment="1">
      <alignment horizontal="center" vertical="top" wrapText="1"/>
    </xf>
    <xf numFmtId="14" fontId="9" fillId="0" borderId="14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/>
    </xf>
    <xf numFmtId="14" fontId="9" fillId="0" borderId="14" xfId="0" applyNumberFormat="1" applyFont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/>
    </xf>
    <xf numFmtId="0" fontId="9" fillId="0" borderId="18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4" fontId="9" fillId="0" borderId="14" xfId="0" applyNumberFormat="1" applyFont="1" applyFill="1" applyBorder="1" applyAlignment="1">
      <alignment horizontal="center" vertical="top"/>
    </xf>
    <xf numFmtId="14" fontId="9" fillId="0" borderId="42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14" fontId="9" fillId="0" borderId="21" xfId="0" applyNumberFormat="1" applyFont="1" applyBorder="1" applyAlignment="1">
      <alignment horizontal="center" vertical="top"/>
    </xf>
    <xf numFmtId="14" fontId="9" fillId="0" borderId="0" xfId="0" applyNumberFormat="1" applyFont="1" applyAlignment="1">
      <alignment horizontal="center" vertical="top"/>
    </xf>
    <xf numFmtId="0" fontId="9" fillId="2" borderId="14" xfId="0" applyFont="1" applyFill="1" applyBorder="1" applyAlignment="1">
      <alignment horizontal="center" vertical="top" wrapText="1" shrinkToFit="1"/>
    </xf>
    <xf numFmtId="0" fontId="13" fillId="0" borderId="14" xfId="0" applyFont="1" applyBorder="1" applyAlignment="1">
      <alignment horizontal="center" vertical="top"/>
    </xf>
    <xf numFmtId="4" fontId="13" fillId="0" borderId="14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36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0" fontId="1" fillId="7" borderId="3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30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37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9" fillId="0" borderId="0" xfId="0" applyFont="1" applyAlignment="1">
      <alignment horizont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top"/>
    </xf>
    <xf numFmtId="0" fontId="9" fillId="0" borderId="41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69"/>
  <sheetViews>
    <sheetView showGridLines="0" topLeftCell="B58" zoomScaleNormal="100" workbookViewId="0">
      <selection activeCell="I68" sqref="I68"/>
    </sheetView>
  </sheetViews>
  <sheetFormatPr defaultRowHeight="15" x14ac:dyDescent="0.25"/>
  <cols>
    <col min="1" max="1" width="4.42578125" style="1" customWidth="1"/>
    <col min="2" max="2" width="45.140625" style="1" customWidth="1"/>
    <col min="3" max="3" width="7.7109375" style="1" customWidth="1"/>
    <col min="4" max="4" width="11.85546875" style="1" customWidth="1"/>
    <col min="5" max="5" width="11.5703125" style="1" customWidth="1"/>
    <col min="6" max="8" width="11.8554687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546875" style="1" customWidth="1"/>
    <col min="13" max="13" width="16" style="1" customWidth="1"/>
    <col min="14" max="16384" width="9.140625" style="1"/>
  </cols>
  <sheetData>
    <row r="1" spans="1:19" x14ac:dyDescent="0.25">
      <c r="A1" s="21"/>
      <c r="B1" s="155" t="s">
        <v>102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9" ht="29.25" customHeight="1" x14ac:dyDescent="0.25">
      <c r="A2" s="21"/>
      <c r="B2" s="157" t="s">
        <v>53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9" x14ac:dyDescent="0.25">
      <c r="A3" s="21"/>
      <c r="B3" s="157" t="s">
        <v>86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9" s="7" customFormat="1" x14ac:dyDescent="0.25">
      <c r="A4" s="21"/>
      <c r="B4" s="153" t="s">
        <v>145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9" ht="18.75" customHeight="1" x14ac:dyDescent="0.25">
      <c r="A5" s="21"/>
      <c r="B5" s="131" t="s">
        <v>202</v>
      </c>
      <c r="C5" s="131"/>
      <c r="D5" s="131"/>
      <c r="E5" s="131"/>
      <c r="F5" s="131"/>
      <c r="G5" s="22"/>
      <c r="H5" s="22"/>
      <c r="I5" s="22"/>
      <c r="J5" s="22"/>
      <c r="K5" s="22"/>
      <c r="L5" s="22"/>
      <c r="M5" s="22"/>
    </row>
    <row r="6" spans="1:19" ht="27" customHeight="1" x14ac:dyDescent="0.25">
      <c r="A6" s="21"/>
      <c r="B6" s="132" t="s">
        <v>175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19" ht="23.25" customHeight="1" thickBot="1" x14ac:dyDescent="0.3">
      <c r="A7" s="2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S7" s="5"/>
    </row>
    <row r="8" spans="1:19" ht="15.75" thickBot="1" x14ac:dyDescent="0.3">
      <c r="A8" s="23"/>
      <c r="B8" s="147" t="s">
        <v>0</v>
      </c>
      <c r="C8" s="147" t="s">
        <v>1</v>
      </c>
      <c r="D8" s="147" t="s">
        <v>2</v>
      </c>
      <c r="E8" s="139" t="s">
        <v>3</v>
      </c>
      <c r="F8" s="140"/>
      <c r="G8" s="140"/>
      <c r="H8" s="140"/>
      <c r="I8" s="140"/>
      <c r="J8" s="140"/>
      <c r="K8" s="140"/>
      <c r="L8" s="140"/>
      <c r="M8" s="152"/>
      <c r="S8" s="5"/>
    </row>
    <row r="9" spans="1:19" ht="31.5" customHeight="1" x14ac:dyDescent="0.25">
      <c r="A9" s="23"/>
      <c r="B9" s="148"/>
      <c r="C9" s="148"/>
      <c r="D9" s="148"/>
      <c r="E9" s="133" t="s">
        <v>48</v>
      </c>
      <c r="F9" s="134"/>
      <c r="G9" s="134"/>
      <c r="H9" s="134"/>
      <c r="I9" s="134"/>
      <c r="J9" s="135"/>
      <c r="K9" s="133" t="s">
        <v>4</v>
      </c>
      <c r="L9" s="134"/>
      <c r="M9" s="135"/>
    </row>
    <row r="10" spans="1:19" ht="15.75" thickBot="1" x14ac:dyDescent="0.3">
      <c r="A10" s="23"/>
      <c r="B10" s="148"/>
      <c r="C10" s="148"/>
      <c r="D10" s="148"/>
      <c r="E10" s="136"/>
      <c r="F10" s="137"/>
      <c r="G10" s="137"/>
      <c r="H10" s="137"/>
      <c r="I10" s="137"/>
      <c r="J10" s="138"/>
      <c r="K10" s="136"/>
      <c r="L10" s="150"/>
      <c r="M10" s="151"/>
      <c r="S10" s="5"/>
    </row>
    <row r="11" spans="1:19" ht="26.25" customHeight="1" thickBot="1" x14ac:dyDescent="0.3">
      <c r="A11" s="23"/>
      <c r="B11" s="148"/>
      <c r="C11" s="148"/>
      <c r="D11" s="148"/>
      <c r="E11" s="139" t="s">
        <v>49</v>
      </c>
      <c r="F11" s="140"/>
      <c r="G11" s="140"/>
      <c r="H11" s="147" t="s">
        <v>5</v>
      </c>
      <c r="I11" s="147" t="s">
        <v>50</v>
      </c>
      <c r="J11" s="147" t="s">
        <v>51</v>
      </c>
      <c r="K11" s="133" t="s">
        <v>6</v>
      </c>
      <c r="L11" s="164" t="s">
        <v>122</v>
      </c>
      <c r="M11" s="165"/>
      <c r="S11" s="5"/>
    </row>
    <row r="12" spans="1:19" ht="48" customHeight="1" x14ac:dyDescent="0.25">
      <c r="A12" s="23"/>
      <c r="B12" s="148"/>
      <c r="C12" s="148"/>
      <c r="D12" s="148"/>
      <c r="E12" s="169" t="s">
        <v>45</v>
      </c>
      <c r="F12" s="169" t="s">
        <v>46</v>
      </c>
      <c r="G12" s="169" t="s">
        <v>47</v>
      </c>
      <c r="H12" s="148"/>
      <c r="I12" s="148"/>
      <c r="J12" s="148"/>
      <c r="K12" s="168"/>
      <c r="L12" s="166" t="s">
        <v>123</v>
      </c>
      <c r="M12" s="166" t="s">
        <v>124</v>
      </c>
    </row>
    <row r="13" spans="1:19" ht="21" customHeight="1" thickBot="1" x14ac:dyDescent="0.3">
      <c r="A13" s="23"/>
      <c r="B13" s="149"/>
      <c r="C13" s="149"/>
      <c r="D13" s="149"/>
      <c r="E13" s="170"/>
      <c r="F13" s="170"/>
      <c r="G13" s="170"/>
      <c r="H13" s="149"/>
      <c r="I13" s="149"/>
      <c r="J13" s="149"/>
      <c r="K13" s="136"/>
      <c r="L13" s="167"/>
      <c r="M13" s="167"/>
    </row>
    <row r="14" spans="1:19" ht="15.75" thickBot="1" x14ac:dyDescent="0.3">
      <c r="A14" s="23"/>
      <c r="B14" s="8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</row>
    <row r="15" spans="1:19" ht="19.5" customHeight="1" thickBot="1" x14ac:dyDescent="0.3">
      <c r="A15" s="23"/>
      <c r="B15" s="141" t="s">
        <v>42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3"/>
    </row>
    <row r="16" spans="1:19" ht="41.25" customHeight="1" thickBot="1" x14ac:dyDescent="0.3">
      <c r="A16" s="23"/>
      <c r="B16" s="31" t="s">
        <v>104</v>
      </c>
      <c r="C16" s="32" t="s">
        <v>7</v>
      </c>
      <c r="D16" s="33">
        <f>H16+K16</f>
        <v>738</v>
      </c>
      <c r="E16" s="33"/>
      <c r="F16" s="33"/>
      <c r="G16" s="33"/>
      <c r="H16" s="33">
        <v>79</v>
      </c>
      <c r="I16" s="33"/>
      <c r="J16" s="33"/>
      <c r="K16" s="33">
        <v>659</v>
      </c>
      <c r="L16" s="34">
        <v>610</v>
      </c>
      <c r="M16" s="34"/>
    </row>
    <row r="17" spans="1:17" ht="39" thickBot="1" x14ac:dyDescent="0.3">
      <c r="A17" s="36"/>
      <c r="B17" s="37" t="s">
        <v>105</v>
      </c>
      <c r="C17" s="38" t="s">
        <v>8</v>
      </c>
      <c r="D17" s="39">
        <f t="shared" ref="D17:D21" si="0">H17</f>
        <v>53</v>
      </c>
      <c r="E17" s="39"/>
      <c r="F17" s="39"/>
      <c r="G17" s="39"/>
      <c r="H17" s="39">
        <v>53</v>
      </c>
      <c r="I17" s="39"/>
      <c r="J17" s="39"/>
      <c r="K17" s="39"/>
      <c r="L17" s="39"/>
      <c r="M17" s="40"/>
    </row>
    <row r="18" spans="1:17" ht="39" thickBot="1" x14ac:dyDescent="0.3">
      <c r="A18" s="23"/>
      <c r="B18" s="14" t="s">
        <v>106</v>
      </c>
      <c r="C18" s="15" t="s">
        <v>9</v>
      </c>
      <c r="D18" s="16">
        <f t="shared" si="0"/>
        <v>20</v>
      </c>
      <c r="E18" s="16"/>
      <c r="F18" s="16"/>
      <c r="G18" s="16"/>
      <c r="H18" s="16">
        <v>20</v>
      </c>
      <c r="I18" s="16"/>
      <c r="J18" s="16"/>
      <c r="K18" s="16"/>
      <c r="L18" s="16"/>
      <c r="M18" s="16"/>
    </row>
    <row r="19" spans="1:17" ht="51.75" thickBot="1" x14ac:dyDescent="0.3">
      <c r="A19" s="23"/>
      <c r="B19" s="14" t="s">
        <v>100</v>
      </c>
      <c r="C19" s="15" t="s">
        <v>10</v>
      </c>
      <c r="D19" s="16">
        <f t="shared" si="0"/>
        <v>20</v>
      </c>
      <c r="E19" s="16"/>
      <c r="F19" s="16"/>
      <c r="G19" s="16"/>
      <c r="H19" s="16">
        <v>20</v>
      </c>
      <c r="I19" s="16"/>
      <c r="J19" s="16"/>
      <c r="K19" s="16"/>
      <c r="L19" s="16"/>
      <c r="M19" s="16"/>
      <c r="Q19" s="10"/>
    </row>
    <row r="20" spans="1:17" ht="51.75" thickBot="1" x14ac:dyDescent="0.3">
      <c r="A20" s="23"/>
      <c r="B20" s="14" t="s">
        <v>107</v>
      </c>
      <c r="C20" s="15" t="s">
        <v>11</v>
      </c>
      <c r="D20" s="16">
        <f t="shared" si="0"/>
        <v>33</v>
      </c>
      <c r="E20" s="16"/>
      <c r="F20" s="16"/>
      <c r="G20" s="16"/>
      <c r="H20" s="16">
        <v>33</v>
      </c>
      <c r="I20" s="16"/>
      <c r="J20" s="16"/>
      <c r="K20" s="16"/>
      <c r="L20" s="16"/>
      <c r="M20" s="16"/>
    </row>
    <row r="21" spans="1:17" ht="51.75" thickBot="1" x14ac:dyDescent="0.3">
      <c r="A21" s="23"/>
      <c r="B21" s="17" t="s">
        <v>108</v>
      </c>
      <c r="C21" s="28" t="s">
        <v>12</v>
      </c>
      <c r="D21" s="29">
        <f t="shared" si="0"/>
        <v>29</v>
      </c>
      <c r="E21" s="29"/>
      <c r="F21" s="29"/>
      <c r="G21" s="29"/>
      <c r="H21" s="29">
        <v>29</v>
      </c>
      <c r="I21" s="29"/>
      <c r="J21" s="29"/>
      <c r="K21" s="29"/>
      <c r="L21" s="29"/>
      <c r="M21" s="29"/>
    </row>
    <row r="22" spans="1:17" ht="51.75" thickBot="1" x14ac:dyDescent="0.3">
      <c r="A22" s="23"/>
      <c r="B22" s="42" t="s">
        <v>109</v>
      </c>
      <c r="C22" s="65" t="s">
        <v>13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7" s="64" customFormat="1" ht="51.75" thickBot="1" x14ac:dyDescent="0.3">
      <c r="A23" s="23"/>
      <c r="B23" s="70" t="s">
        <v>121</v>
      </c>
      <c r="C23" s="71" t="s">
        <v>14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7" s="58" customFormat="1" ht="65.25" customHeight="1" thickBot="1" x14ac:dyDescent="0.3">
      <c r="A24" s="57"/>
      <c r="B24" s="67" t="s">
        <v>110</v>
      </c>
      <c r="C24" s="66" t="s">
        <v>15</v>
      </c>
      <c r="D24" s="68">
        <f>H24</f>
        <v>74</v>
      </c>
      <c r="E24" s="69"/>
      <c r="F24" s="69"/>
      <c r="G24" s="69"/>
      <c r="H24" s="69">
        <v>74</v>
      </c>
      <c r="I24" s="69"/>
      <c r="J24" s="69"/>
      <c r="K24" s="69"/>
      <c r="L24" s="69"/>
      <c r="M24" s="69"/>
    </row>
    <row r="25" spans="1:17" s="86" customFormat="1" ht="79.5" customHeight="1" thickBot="1" x14ac:dyDescent="0.3">
      <c r="A25" s="82"/>
      <c r="B25" s="83" t="s">
        <v>144</v>
      </c>
      <c r="C25" s="84" t="s">
        <v>16</v>
      </c>
      <c r="D25" s="85">
        <f>H25</f>
        <v>79</v>
      </c>
      <c r="E25" s="85"/>
      <c r="F25" s="85"/>
      <c r="G25" s="85"/>
      <c r="H25" s="85">
        <v>79</v>
      </c>
      <c r="I25" s="85"/>
      <c r="J25" s="85"/>
      <c r="K25" s="85"/>
      <c r="L25" s="85"/>
      <c r="M25" s="85"/>
    </row>
    <row r="26" spans="1:17" ht="42.75" customHeight="1" thickBot="1" x14ac:dyDescent="0.3">
      <c r="A26" s="23"/>
      <c r="B26" s="18" t="s">
        <v>111</v>
      </c>
      <c r="C26" s="20" t="s">
        <v>17</v>
      </c>
      <c r="D26" s="19">
        <f>K26+H26</f>
        <v>659</v>
      </c>
      <c r="E26" s="19"/>
      <c r="F26" s="19"/>
      <c r="G26" s="19"/>
      <c r="H26" s="19"/>
      <c r="I26" s="19"/>
      <c r="J26" s="19"/>
      <c r="K26" s="33">
        <v>659</v>
      </c>
      <c r="L26" s="34">
        <v>610</v>
      </c>
      <c r="M26" s="19"/>
    </row>
    <row r="27" spans="1:17" ht="42" customHeight="1" thickBot="1" x14ac:dyDescent="0.3">
      <c r="A27" s="23"/>
      <c r="B27" s="18" t="s">
        <v>112</v>
      </c>
      <c r="C27" s="20" t="s">
        <v>18</v>
      </c>
      <c r="D27" s="19">
        <f>H27</f>
        <v>2</v>
      </c>
      <c r="E27" s="19"/>
      <c r="F27" s="19"/>
      <c r="G27" s="19"/>
      <c r="H27" s="19">
        <v>2</v>
      </c>
      <c r="I27" s="19"/>
      <c r="J27" s="19"/>
      <c r="K27" s="19"/>
      <c r="L27" s="19"/>
      <c r="M27" s="19"/>
    </row>
    <row r="28" spans="1:17" ht="25.5" customHeight="1" thickBot="1" x14ac:dyDescent="0.3">
      <c r="A28" s="23"/>
      <c r="B28" s="54" t="s">
        <v>89</v>
      </c>
      <c r="C28" s="55" t="s">
        <v>19</v>
      </c>
      <c r="D28" s="56">
        <f>H28+K28</f>
        <v>705</v>
      </c>
      <c r="E28" s="56"/>
      <c r="F28" s="56"/>
      <c r="G28" s="56"/>
      <c r="H28" s="56">
        <v>46</v>
      </c>
      <c r="I28" s="56"/>
      <c r="J28" s="56"/>
      <c r="K28" s="33">
        <v>659</v>
      </c>
      <c r="L28" s="34">
        <v>610</v>
      </c>
      <c r="M28" s="56"/>
    </row>
    <row r="29" spans="1:17" ht="39.75" customHeight="1" thickBot="1" x14ac:dyDescent="0.3">
      <c r="A29" s="23"/>
      <c r="B29" s="11" t="s">
        <v>134</v>
      </c>
      <c r="C29" s="12" t="s">
        <v>20</v>
      </c>
      <c r="D29" s="13">
        <f>H29</f>
        <v>20</v>
      </c>
      <c r="E29" s="13"/>
      <c r="F29" s="13"/>
      <c r="G29" s="13"/>
      <c r="H29" s="13">
        <v>20</v>
      </c>
      <c r="I29" s="13"/>
      <c r="J29" s="13"/>
      <c r="K29" s="13"/>
      <c r="L29" s="13"/>
      <c r="M29" s="13"/>
    </row>
    <row r="30" spans="1:17" ht="51.75" thickBot="1" x14ac:dyDescent="0.3">
      <c r="A30" s="23"/>
      <c r="B30" s="14" t="s">
        <v>132</v>
      </c>
      <c r="C30" s="15" t="s">
        <v>21</v>
      </c>
      <c r="D30" s="16">
        <f>H30</f>
        <v>20</v>
      </c>
      <c r="E30" s="16"/>
      <c r="F30" s="16"/>
      <c r="G30" s="16"/>
      <c r="H30" s="16">
        <v>20</v>
      </c>
      <c r="I30" s="16"/>
      <c r="J30" s="16"/>
      <c r="K30" s="24"/>
      <c r="L30" s="24"/>
      <c r="M30" s="24"/>
    </row>
    <row r="31" spans="1:17" ht="54.75" customHeight="1" thickBot="1" x14ac:dyDescent="0.3">
      <c r="A31" s="23"/>
      <c r="B31" s="14" t="s">
        <v>133</v>
      </c>
      <c r="C31" s="15" t="s">
        <v>22</v>
      </c>
      <c r="D31" s="16">
        <f>H31</f>
        <v>20</v>
      </c>
      <c r="E31" s="16"/>
      <c r="F31" s="16"/>
      <c r="G31" s="16"/>
      <c r="H31" s="16">
        <v>20</v>
      </c>
      <c r="I31" s="16"/>
      <c r="J31" s="16"/>
      <c r="K31" s="24"/>
      <c r="L31" s="24"/>
      <c r="M31" s="24"/>
    </row>
    <row r="32" spans="1:17" ht="15.75" thickBot="1" x14ac:dyDescent="0.3">
      <c r="A32" s="23"/>
      <c r="B32" s="18" t="s">
        <v>90</v>
      </c>
      <c r="C32" s="2" t="s">
        <v>87</v>
      </c>
      <c r="D32" s="3"/>
      <c r="E32" s="3"/>
      <c r="F32" s="3"/>
      <c r="G32" s="3"/>
      <c r="H32" s="3"/>
      <c r="I32" s="3"/>
      <c r="J32" s="3"/>
      <c r="K32" s="4"/>
      <c r="L32" s="4"/>
      <c r="M32" s="4"/>
    </row>
    <row r="33" spans="1:13" ht="15.75" thickBot="1" x14ac:dyDescent="0.3">
      <c r="A33" s="23"/>
      <c r="B33" s="18" t="s">
        <v>91</v>
      </c>
      <c r="C33" s="2" t="s">
        <v>125</v>
      </c>
      <c r="D33" s="3"/>
      <c r="E33" s="3"/>
      <c r="F33" s="3"/>
      <c r="G33" s="3"/>
      <c r="H33" s="3">
        <v>2</v>
      </c>
      <c r="I33" s="3"/>
      <c r="J33" s="3"/>
      <c r="K33" s="4"/>
      <c r="L33" s="4"/>
      <c r="M33" s="4"/>
    </row>
    <row r="34" spans="1:13" s="58" customFormat="1" ht="51.75" thickBot="1" x14ac:dyDescent="0.3">
      <c r="A34" s="57"/>
      <c r="B34" s="73" t="s">
        <v>135</v>
      </c>
      <c r="C34" s="74" t="s">
        <v>126</v>
      </c>
      <c r="D34" s="75">
        <f>H34</f>
        <v>42</v>
      </c>
      <c r="E34" s="76"/>
      <c r="F34" s="75"/>
      <c r="G34" s="76"/>
      <c r="H34" s="75">
        <v>42</v>
      </c>
      <c r="I34" s="76"/>
      <c r="J34" s="75"/>
      <c r="K34" s="76"/>
      <c r="L34" s="75"/>
      <c r="M34" s="77"/>
    </row>
    <row r="35" spans="1:13" s="86" customFormat="1" ht="66" customHeight="1" thickBot="1" x14ac:dyDescent="0.3">
      <c r="A35" s="82"/>
      <c r="B35" s="83" t="s">
        <v>136</v>
      </c>
      <c r="C35" s="84" t="s">
        <v>127</v>
      </c>
      <c r="D35" s="85">
        <f>H35</f>
        <v>46</v>
      </c>
      <c r="E35" s="85"/>
      <c r="F35" s="85"/>
      <c r="G35" s="85"/>
      <c r="H35" s="85">
        <v>46</v>
      </c>
      <c r="I35" s="85"/>
      <c r="J35" s="85"/>
      <c r="K35" s="85"/>
      <c r="L35" s="85"/>
      <c r="M35" s="85"/>
    </row>
    <row r="36" spans="1:13" ht="20.25" customHeight="1" thickBot="1" x14ac:dyDescent="0.3">
      <c r="A36" s="23"/>
      <c r="B36" s="144" t="s">
        <v>43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6"/>
    </row>
    <row r="37" spans="1:13" ht="15.75" thickBot="1" x14ac:dyDescent="0.3">
      <c r="A37" s="23"/>
      <c r="B37" s="59" t="s">
        <v>92</v>
      </c>
      <c r="C37" s="60" t="s">
        <v>23</v>
      </c>
      <c r="D37" s="61">
        <f>H37</f>
        <v>125</v>
      </c>
      <c r="E37" s="61"/>
      <c r="F37" s="61"/>
      <c r="G37" s="61"/>
      <c r="H37" s="61">
        <v>125</v>
      </c>
      <c r="I37" s="61"/>
      <c r="J37" s="61"/>
      <c r="K37" s="62"/>
      <c r="L37" s="63"/>
      <c r="M37" s="63"/>
    </row>
    <row r="38" spans="1:13" ht="39" thickBot="1" x14ac:dyDescent="0.3">
      <c r="A38" s="23"/>
      <c r="B38" s="18" t="s">
        <v>93</v>
      </c>
      <c r="C38" s="20" t="s">
        <v>24</v>
      </c>
      <c r="D38" s="19"/>
      <c r="E38" s="19"/>
      <c r="F38" s="19"/>
      <c r="G38" s="19"/>
      <c r="H38" s="19"/>
      <c r="I38" s="19"/>
      <c r="J38" s="19"/>
      <c r="K38" s="25"/>
      <c r="L38" s="25"/>
      <c r="M38" s="25"/>
    </row>
    <row r="39" spans="1:13" ht="20.25" customHeight="1" thickBot="1" x14ac:dyDescent="0.3">
      <c r="A39" s="23"/>
      <c r="B39" s="18" t="s">
        <v>94</v>
      </c>
      <c r="C39" s="20" t="s">
        <v>25</v>
      </c>
      <c r="D39" s="19"/>
      <c r="E39" s="19"/>
      <c r="F39" s="19"/>
      <c r="G39" s="19"/>
      <c r="H39" s="19"/>
      <c r="I39" s="19"/>
      <c r="J39" s="19"/>
      <c r="K39" s="25"/>
      <c r="L39" s="25"/>
      <c r="M39" s="25"/>
    </row>
    <row r="40" spans="1:13" s="58" customFormat="1" ht="51.75" thickBot="1" x14ac:dyDescent="0.3">
      <c r="A40" s="57"/>
      <c r="B40" s="46" t="s">
        <v>99</v>
      </c>
      <c r="C40" s="47" t="s">
        <v>88</v>
      </c>
      <c r="D40" s="48">
        <f>H40</f>
        <v>121</v>
      </c>
      <c r="E40" s="49"/>
      <c r="F40" s="48"/>
      <c r="G40" s="49"/>
      <c r="H40" s="48">
        <v>121</v>
      </c>
      <c r="I40" s="49"/>
      <c r="J40" s="48"/>
      <c r="K40" s="50"/>
      <c r="L40" s="51"/>
      <c r="M40" s="50"/>
    </row>
    <row r="41" spans="1:13" ht="22.5" customHeight="1" thickBot="1" x14ac:dyDescent="0.3">
      <c r="A41" s="23"/>
      <c r="B41" s="141" t="s">
        <v>44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3"/>
    </row>
    <row r="42" spans="1:13" ht="26.25" thickBot="1" x14ac:dyDescent="0.3">
      <c r="A42" s="23"/>
      <c r="B42" s="59" t="s">
        <v>113</v>
      </c>
      <c r="C42" s="60" t="s">
        <v>26</v>
      </c>
      <c r="D42" s="61">
        <f>H42+K42</f>
        <v>428371.13399999996</v>
      </c>
      <c r="E42" s="61"/>
      <c r="F42" s="61"/>
      <c r="G42" s="61"/>
      <c r="H42" s="95">
        <f>'Сведения о конкурентных процеда'!E107</f>
        <v>403519.13399999996</v>
      </c>
      <c r="I42" s="61"/>
      <c r="J42" s="61"/>
      <c r="K42" s="62">
        <v>24852</v>
      </c>
      <c r="L42" s="62">
        <v>21415.599999999999</v>
      </c>
      <c r="M42" s="63"/>
    </row>
    <row r="43" spans="1:13" ht="39" thickBot="1" x14ac:dyDescent="0.3">
      <c r="A43" s="23"/>
      <c r="B43" s="11" t="s">
        <v>114</v>
      </c>
      <c r="C43" s="12" t="s">
        <v>27</v>
      </c>
      <c r="D43" s="13">
        <f t="shared" ref="D43:D47" si="1">H43</f>
        <v>273649.15999999997</v>
      </c>
      <c r="E43" s="13"/>
      <c r="F43" s="13"/>
      <c r="G43" s="13"/>
      <c r="H43" s="13">
        <v>273649.15999999997</v>
      </c>
      <c r="I43" s="13"/>
      <c r="J43" s="13"/>
      <c r="K43" s="27"/>
      <c r="L43" s="27"/>
      <c r="M43" s="27"/>
    </row>
    <row r="44" spans="1:13" ht="51.75" thickBot="1" x14ac:dyDescent="0.3">
      <c r="A44" s="23"/>
      <c r="B44" s="14" t="s">
        <v>115</v>
      </c>
      <c r="C44" s="15" t="s">
        <v>28</v>
      </c>
      <c r="D44" s="16">
        <f t="shared" si="1"/>
        <v>48843.96</v>
      </c>
      <c r="E44" s="16"/>
      <c r="F44" s="16"/>
      <c r="G44" s="16"/>
      <c r="H44" s="16">
        <v>48843.96</v>
      </c>
      <c r="I44" s="16"/>
      <c r="J44" s="16"/>
      <c r="K44" s="24"/>
      <c r="L44" s="24"/>
      <c r="M44" s="24"/>
    </row>
    <row r="45" spans="1:13" ht="51.75" thickBot="1" x14ac:dyDescent="0.3">
      <c r="A45" s="23"/>
      <c r="B45" s="14" t="s">
        <v>116</v>
      </c>
      <c r="C45" s="15" t="s">
        <v>29</v>
      </c>
      <c r="D45" s="16">
        <f t="shared" si="1"/>
        <v>48843.96</v>
      </c>
      <c r="E45" s="16"/>
      <c r="F45" s="16"/>
      <c r="G45" s="16"/>
      <c r="H45" s="16">
        <v>48843.96</v>
      </c>
      <c r="I45" s="16"/>
      <c r="J45" s="16"/>
      <c r="K45" s="24"/>
      <c r="L45" s="24"/>
      <c r="M45" s="24"/>
    </row>
    <row r="46" spans="1:13" ht="51.75" thickBot="1" x14ac:dyDescent="0.3">
      <c r="A46" s="23"/>
      <c r="B46" s="14" t="s">
        <v>117</v>
      </c>
      <c r="C46" s="15" t="s">
        <v>30</v>
      </c>
      <c r="D46" s="16">
        <f t="shared" si="1"/>
        <v>224805.2</v>
      </c>
      <c r="E46" s="16"/>
      <c r="F46" s="16"/>
      <c r="G46" s="16"/>
      <c r="H46" s="98">
        <v>224805.2</v>
      </c>
      <c r="I46" s="16"/>
      <c r="J46" s="16"/>
      <c r="K46" s="24"/>
      <c r="L46" s="24"/>
      <c r="M46" s="24"/>
    </row>
    <row r="47" spans="1:13" ht="64.5" thickBot="1" x14ac:dyDescent="0.3">
      <c r="A47" s="23"/>
      <c r="B47" s="17" t="s">
        <v>118</v>
      </c>
      <c r="C47" s="28" t="s">
        <v>31</v>
      </c>
      <c r="D47" s="29">
        <f t="shared" si="1"/>
        <v>207494.29</v>
      </c>
      <c r="E47" s="29"/>
      <c r="F47" s="29"/>
      <c r="G47" s="29"/>
      <c r="H47" s="29">
        <v>207494.29</v>
      </c>
      <c r="I47" s="29"/>
      <c r="J47" s="29"/>
      <c r="K47" s="30"/>
      <c r="L47" s="30"/>
      <c r="M47" s="30"/>
    </row>
    <row r="48" spans="1:13" ht="64.5" thickBot="1" x14ac:dyDescent="0.3">
      <c r="A48" s="23"/>
      <c r="B48" s="17" t="s">
        <v>119</v>
      </c>
      <c r="C48" s="65" t="s">
        <v>32</v>
      </c>
      <c r="D48" s="29"/>
      <c r="E48" s="29"/>
      <c r="F48" s="29"/>
      <c r="G48" s="29"/>
      <c r="H48" s="29"/>
      <c r="I48" s="29"/>
      <c r="J48" s="29"/>
      <c r="K48" s="30"/>
      <c r="L48" s="30"/>
      <c r="M48" s="30"/>
    </row>
    <row r="49" spans="1:13" s="64" customFormat="1" ht="65.25" customHeight="1" thickBot="1" x14ac:dyDescent="0.3">
      <c r="A49" s="23"/>
      <c r="B49" s="78" t="s">
        <v>128</v>
      </c>
      <c r="C49" s="71" t="s">
        <v>33</v>
      </c>
      <c r="D49" s="29"/>
      <c r="E49" s="29"/>
      <c r="F49" s="29"/>
      <c r="G49" s="29"/>
      <c r="H49" s="29"/>
      <c r="I49" s="29"/>
      <c r="J49" s="29"/>
      <c r="K49" s="30"/>
      <c r="L49" s="30"/>
      <c r="M49" s="30"/>
    </row>
    <row r="50" spans="1:13" ht="26.25" thickBot="1" x14ac:dyDescent="0.3">
      <c r="A50" s="23"/>
      <c r="B50" s="18" t="s">
        <v>95</v>
      </c>
      <c r="C50" s="52" t="s">
        <v>34</v>
      </c>
      <c r="D50" s="3">
        <f>H50+K50</f>
        <v>24852</v>
      </c>
      <c r="E50" s="3"/>
      <c r="F50" s="3"/>
      <c r="G50" s="3"/>
      <c r="H50" s="3"/>
      <c r="I50" s="3"/>
      <c r="J50" s="3"/>
      <c r="K50" s="62">
        <v>24852</v>
      </c>
      <c r="L50" s="62">
        <v>21415.599999999999</v>
      </c>
      <c r="M50" s="4"/>
    </row>
    <row r="51" spans="1:13" s="58" customFormat="1" ht="53.25" customHeight="1" thickBot="1" x14ac:dyDescent="0.3">
      <c r="A51" s="57"/>
      <c r="B51" s="79" t="s">
        <v>137</v>
      </c>
      <c r="C51" s="80" t="s">
        <v>35</v>
      </c>
      <c r="D51" s="69">
        <f>H51</f>
        <v>252295.85</v>
      </c>
      <c r="E51" s="69"/>
      <c r="F51" s="69"/>
      <c r="G51" s="69"/>
      <c r="H51" s="69">
        <v>252295.85</v>
      </c>
      <c r="I51" s="69"/>
      <c r="J51" s="69"/>
      <c r="K51" s="81"/>
      <c r="L51" s="81"/>
      <c r="M51" s="81"/>
    </row>
    <row r="52" spans="1:13" s="86" customFormat="1" ht="75.75" customHeight="1" thickBot="1" x14ac:dyDescent="0.3">
      <c r="A52" s="82"/>
      <c r="B52" s="87" t="s">
        <v>138</v>
      </c>
      <c r="C52" s="84" t="s">
        <v>36</v>
      </c>
      <c r="D52" s="85">
        <f>H52</f>
        <v>403519.13400000002</v>
      </c>
      <c r="E52" s="88"/>
      <c r="F52" s="88"/>
      <c r="G52" s="88"/>
      <c r="H52" s="95">
        <v>403519.13400000002</v>
      </c>
      <c r="I52" s="88"/>
      <c r="J52" s="88"/>
      <c r="K52" s="89"/>
      <c r="L52" s="89"/>
      <c r="M52" s="90"/>
    </row>
    <row r="53" spans="1:13" ht="26.25" thickBot="1" x14ac:dyDescent="0.3">
      <c r="A53" s="23"/>
      <c r="B53" s="18" t="s">
        <v>120</v>
      </c>
      <c r="C53" s="2" t="s">
        <v>37</v>
      </c>
      <c r="D53" s="3">
        <f>H53</f>
        <v>17310.91</v>
      </c>
      <c r="E53" s="3"/>
      <c r="F53" s="3"/>
      <c r="G53" s="3"/>
      <c r="H53" s="3">
        <v>17310.91</v>
      </c>
      <c r="I53" s="3"/>
      <c r="J53" s="3"/>
      <c r="K53" s="4"/>
      <c r="L53" s="4"/>
      <c r="M53" s="4"/>
    </row>
    <row r="54" spans="1:13" ht="27" thickBot="1" x14ac:dyDescent="0.3">
      <c r="A54" s="23"/>
      <c r="B54" s="35" t="s">
        <v>96</v>
      </c>
      <c r="C54" s="12" t="s">
        <v>38</v>
      </c>
      <c r="D54" s="13">
        <f>H54+K54</f>
        <v>179415.80300000001</v>
      </c>
      <c r="E54" s="13"/>
      <c r="F54" s="13"/>
      <c r="G54" s="13"/>
      <c r="H54" s="13">
        <v>154563.80300000001</v>
      </c>
      <c r="I54" s="13"/>
      <c r="J54" s="13"/>
      <c r="K54" s="62">
        <v>24852</v>
      </c>
      <c r="L54" s="62">
        <v>21415.599999999999</v>
      </c>
      <c r="M54" s="13"/>
    </row>
    <row r="55" spans="1:13" ht="51.75" thickBot="1" x14ac:dyDescent="0.3">
      <c r="A55" s="23"/>
      <c r="B55" s="14" t="s">
        <v>143</v>
      </c>
      <c r="C55" s="15" t="s">
        <v>39</v>
      </c>
      <c r="D55" s="16">
        <f t="shared" ref="D55:D59" si="2">H55</f>
        <v>48843.963000000003</v>
      </c>
      <c r="E55" s="16"/>
      <c r="F55" s="16"/>
      <c r="G55" s="16"/>
      <c r="H55" s="16">
        <v>48843.963000000003</v>
      </c>
      <c r="I55" s="16"/>
      <c r="J55" s="16"/>
      <c r="K55" s="24"/>
      <c r="L55" s="24"/>
      <c r="M55" s="24"/>
    </row>
    <row r="56" spans="1:13" ht="64.5" thickBot="1" x14ac:dyDescent="0.3">
      <c r="A56" s="23"/>
      <c r="B56" s="17" t="s">
        <v>139</v>
      </c>
      <c r="C56" s="28" t="s">
        <v>40</v>
      </c>
      <c r="D56" s="29">
        <f t="shared" si="2"/>
        <v>48843.963000000003</v>
      </c>
      <c r="E56" s="29"/>
      <c r="F56" s="29"/>
      <c r="G56" s="29"/>
      <c r="H56" s="29">
        <v>48843.963000000003</v>
      </c>
      <c r="I56" s="29"/>
      <c r="J56" s="29"/>
      <c r="K56" s="30"/>
      <c r="L56" s="30"/>
      <c r="M56" s="30"/>
    </row>
    <row r="57" spans="1:13" ht="64.5" thickBot="1" x14ac:dyDescent="0.3">
      <c r="A57" s="23"/>
      <c r="B57" s="17" t="s">
        <v>140</v>
      </c>
      <c r="C57" s="28" t="s">
        <v>41</v>
      </c>
      <c r="D57" s="29">
        <f t="shared" si="2"/>
        <v>48843.963000000003</v>
      </c>
      <c r="E57" s="29"/>
      <c r="F57" s="29"/>
      <c r="G57" s="29"/>
      <c r="H57" s="29">
        <v>48843.963000000003</v>
      </c>
      <c r="I57" s="29"/>
      <c r="J57" s="29"/>
      <c r="K57" s="30"/>
      <c r="L57" s="30"/>
      <c r="M57" s="30"/>
    </row>
    <row r="58" spans="1:13" ht="52.5" customHeight="1" thickBot="1" x14ac:dyDescent="0.3">
      <c r="A58" s="23"/>
      <c r="B58" s="44" t="s">
        <v>141</v>
      </c>
      <c r="C58" s="45" t="s">
        <v>101</v>
      </c>
      <c r="D58" s="43">
        <f t="shared" si="2"/>
        <v>119292.59</v>
      </c>
      <c r="E58" s="43"/>
      <c r="F58" s="43"/>
      <c r="G58" s="43"/>
      <c r="H58" s="43">
        <v>119292.59</v>
      </c>
      <c r="I58" s="43"/>
      <c r="J58" s="43"/>
      <c r="K58" s="53"/>
      <c r="L58" s="53"/>
      <c r="M58" s="53"/>
    </row>
    <row r="59" spans="1:13" s="86" customFormat="1" ht="68.25" customHeight="1" thickBot="1" x14ac:dyDescent="0.3">
      <c r="A59" s="82"/>
      <c r="B59" s="91" t="s">
        <v>142</v>
      </c>
      <c r="C59" s="92" t="s">
        <v>129</v>
      </c>
      <c r="D59" s="93">
        <f t="shared" si="2"/>
        <v>154563.80300000001</v>
      </c>
      <c r="E59" s="93"/>
      <c r="F59" s="93"/>
      <c r="G59" s="93"/>
      <c r="H59" s="93">
        <v>154563.80300000001</v>
      </c>
      <c r="I59" s="93"/>
      <c r="J59" s="93"/>
      <c r="K59" s="94"/>
      <c r="L59" s="94"/>
      <c r="M59" s="94"/>
    </row>
    <row r="60" spans="1:13" ht="19.5" customHeight="1" thickBot="1" x14ac:dyDescent="0.3">
      <c r="A60" s="23"/>
      <c r="B60" s="18" t="s">
        <v>97</v>
      </c>
      <c r="C60" s="2" t="s">
        <v>130</v>
      </c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3" ht="15.75" thickBot="1" x14ac:dyDescent="0.3">
      <c r="A61" s="23"/>
      <c r="B61" s="18" t="s">
        <v>98</v>
      </c>
      <c r="C61" s="2" t="s">
        <v>131</v>
      </c>
      <c r="D61" s="3"/>
      <c r="E61" s="3"/>
      <c r="F61" s="3"/>
      <c r="G61" s="3"/>
      <c r="H61" s="3">
        <v>1148.212</v>
      </c>
      <c r="I61" s="3"/>
      <c r="J61" s="3"/>
      <c r="K61" s="3"/>
      <c r="L61" s="3"/>
      <c r="M61" s="3"/>
    </row>
    <row r="62" spans="1:13" x14ac:dyDescent="0.25">
      <c r="A62" s="23"/>
      <c r="B62" s="2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28.5" customHeight="1" x14ac:dyDescent="0.25">
      <c r="B63" s="171" t="s">
        <v>78</v>
      </c>
      <c r="C63" s="171"/>
      <c r="D63" s="171" t="s">
        <v>200</v>
      </c>
      <c r="E63" s="171"/>
      <c r="F63" s="171"/>
      <c r="G63" s="171"/>
      <c r="H63" s="171"/>
      <c r="I63" s="99"/>
      <c r="J63" s="158" t="s">
        <v>201</v>
      </c>
      <c r="K63" s="158"/>
    </row>
    <row r="64" spans="1:13" x14ac:dyDescent="0.25">
      <c r="B64" s="101" t="s">
        <v>84</v>
      </c>
      <c r="C64" s="101"/>
      <c r="D64" s="96"/>
      <c r="E64" s="96"/>
      <c r="F64" s="96" t="s">
        <v>85</v>
      </c>
      <c r="G64" s="96"/>
      <c r="H64" s="96"/>
      <c r="I64" s="96"/>
      <c r="J64" s="159" t="s">
        <v>85</v>
      </c>
      <c r="K64" s="159"/>
    </row>
    <row r="65" spans="1:15" ht="28.5" customHeight="1" x14ac:dyDescent="0.25">
      <c r="B65" s="96"/>
      <c r="C65" s="96"/>
      <c r="D65" s="96"/>
      <c r="E65" s="96"/>
      <c r="F65" s="96"/>
      <c r="G65" s="96"/>
      <c r="H65" s="96"/>
      <c r="I65" s="96"/>
      <c r="J65" s="96"/>
      <c r="K65" s="96"/>
      <c r="O65" s="1" t="s">
        <v>221</v>
      </c>
    </row>
    <row r="66" spans="1:15" ht="18.75" customHeight="1" x14ac:dyDescent="0.25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1:15" x14ac:dyDescent="0.25">
      <c r="A67" s="6"/>
      <c r="B67" s="160" t="s">
        <v>81</v>
      </c>
      <c r="C67" s="161"/>
      <c r="D67" s="162" t="s">
        <v>198</v>
      </c>
      <c r="E67" s="163"/>
      <c r="F67" s="96"/>
      <c r="G67" s="96"/>
      <c r="H67" s="96"/>
      <c r="I67" s="96"/>
      <c r="J67" s="96"/>
      <c r="K67" s="96"/>
    </row>
    <row r="68" spans="1:15" x14ac:dyDescent="0.25">
      <c r="B68" s="162" t="s">
        <v>82</v>
      </c>
      <c r="C68" s="163"/>
      <c r="D68" s="162" t="s">
        <v>199</v>
      </c>
      <c r="E68" s="163"/>
      <c r="F68" s="96"/>
      <c r="G68" s="96"/>
      <c r="H68" s="96"/>
      <c r="I68" s="96"/>
      <c r="J68" s="96"/>
      <c r="K68" s="96"/>
    </row>
    <row r="69" spans="1:15" x14ac:dyDescent="0.25">
      <c r="B69" s="162" t="s">
        <v>83</v>
      </c>
      <c r="C69" s="163"/>
      <c r="D69" s="162" t="s">
        <v>222</v>
      </c>
      <c r="E69" s="163"/>
      <c r="F69" s="96"/>
      <c r="G69" s="96"/>
      <c r="H69" s="96"/>
      <c r="I69" s="96"/>
      <c r="J69" s="96"/>
      <c r="K69" s="96"/>
    </row>
  </sheetData>
  <mergeCells count="37">
    <mergeCell ref="B68:C68"/>
    <mergeCell ref="D68:E68"/>
    <mergeCell ref="B69:C69"/>
    <mergeCell ref="D69:E69"/>
    <mergeCell ref="B63:C63"/>
    <mergeCell ref="D63:H63"/>
    <mergeCell ref="J63:K63"/>
    <mergeCell ref="J64:K64"/>
    <mergeCell ref="B67:C67"/>
    <mergeCell ref="D67:E67"/>
    <mergeCell ref="L11:M11"/>
    <mergeCell ref="L12:L13"/>
    <mergeCell ref="M12:M13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B4:M4"/>
    <mergeCell ref="B1:M1"/>
    <mergeCell ref="B2:M2"/>
    <mergeCell ref="B3:M3"/>
    <mergeCell ref="B5:F5"/>
    <mergeCell ref="B7:M7"/>
    <mergeCell ref="B6:M6"/>
    <mergeCell ref="E9:J10"/>
    <mergeCell ref="E11:G11"/>
    <mergeCell ref="B41:M41"/>
    <mergeCell ref="B36:M36"/>
    <mergeCell ref="B15:M15"/>
    <mergeCell ref="B8:B13"/>
    <mergeCell ref="K9:M10"/>
    <mergeCell ref="E8:M8"/>
  </mergeCells>
  <pageMargins left="0.23622047244094491" right="0.23622047244094491" top="0.35433070866141736" bottom="0.35433070866141736" header="0" footer="0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tabSelected="1" topLeftCell="A88" workbookViewId="0">
      <selection activeCell="L92" sqref="L92"/>
    </sheetView>
  </sheetViews>
  <sheetFormatPr defaultRowHeight="15" x14ac:dyDescent="0.25"/>
  <cols>
    <col min="2" max="2" width="36.42578125" customWidth="1"/>
    <col min="3" max="3" width="15.5703125" customWidth="1"/>
    <col min="4" max="4" width="16" customWidth="1"/>
    <col min="5" max="5" width="15.42578125" customWidth="1"/>
    <col min="6" max="6" width="14.7109375" customWidth="1"/>
    <col min="9" max="9" width="8.28515625" customWidth="1"/>
    <col min="10" max="10" width="13.42578125" customWidth="1"/>
  </cols>
  <sheetData>
    <row r="1" spans="1:10" x14ac:dyDescent="0.25">
      <c r="A1" s="193" t="s">
        <v>103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x14ac:dyDescent="0.25">
      <c r="A2" s="189" t="s">
        <v>52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x14ac:dyDescent="0.25">
      <c r="A3" s="191" t="s">
        <v>53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x14ac:dyDescent="0.25">
      <c r="A4" s="191" t="s">
        <v>54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x14ac:dyDescent="0.25">
      <c r="A5" s="191" t="s">
        <v>55</v>
      </c>
      <c r="B5" s="192"/>
      <c r="C5" s="192"/>
      <c r="D5" s="192"/>
      <c r="E5" s="192"/>
      <c r="F5" s="192"/>
      <c r="G5" s="192"/>
      <c r="H5" s="192"/>
      <c r="I5" s="192"/>
      <c r="J5" s="192"/>
    </row>
    <row r="6" spans="1:10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192" t="s">
        <v>56</v>
      </c>
      <c r="B7" s="192"/>
      <c r="C7" s="192"/>
      <c r="D7" s="100"/>
      <c r="E7" s="100"/>
      <c r="F7" s="100"/>
      <c r="G7" s="100"/>
      <c r="H7" s="100"/>
      <c r="I7" s="100"/>
      <c r="J7" s="100"/>
    </row>
    <row r="8" spans="1:10" ht="32.25" customHeight="1" x14ac:dyDescent="0.25">
      <c r="A8" s="196" t="s">
        <v>220</v>
      </c>
      <c r="B8" s="196"/>
      <c r="C8" s="196"/>
      <c r="D8" s="196"/>
      <c r="E8" s="196"/>
      <c r="F8" s="192"/>
      <c r="G8" s="192"/>
      <c r="H8" s="192"/>
      <c r="I8" s="192"/>
      <c r="J8" s="192"/>
    </row>
    <row r="9" spans="1:10" x14ac:dyDescent="0.25">
      <c r="A9" s="192"/>
      <c r="B9" s="192"/>
      <c r="C9" s="192"/>
      <c r="D9" s="192"/>
      <c r="E9" s="192"/>
      <c r="F9" s="100"/>
      <c r="G9" s="100"/>
      <c r="H9" s="100"/>
      <c r="I9" s="100"/>
      <c r="J9" s="100"/>
    </row>
    <row r="10" spans="1:10" x14ac:dyDescent="0.25">
      <c r="A10" s="100" t="s">
        <v>203</v>
      </c>
      <c r="B10" s="100"/>
      <c r="C10" s="100"/>
      <c r="D10" s="100"/>
      <c r="E10" s="192"/>
      <c r="F10" s="192"/>
      <c r="G10" s="100"/>
      <c r="H10" s="100"/>
      <c r="I10" s="100"/>
      <c r="J10" s="100"/>
    </row>
    <row r="11" spans="1:10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x14ac:dyDescent="0.25">
      <c r="A12" s="100" t="s">
        <v>57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ht="60" customHeight="1" x14ac:dyDescent="0.25">
      <c r="A13" s="194" t="s">
        <v>58</v>
      </c>
      <c r="B13" s="194" t="s">
        <v>59</v>
      </c>
      <c r="C13" s="194" t="s">
        <v>60</v>
      </c>
      <c r="D13" s="194" t="s">
        <v>61</v>
      </c>
      <c r="E13" s="194" t="s">
        <v>62</v>
      </c>
      <c r="F13" s="194" t="s">
        <v>63</v>
      </c>
      <c r="G13" s="197" t="s">
        <v>64</v>
      </c>
      <c r="H13" s="198"/>
      <c r="I13" s="194" t="s">
        <v>65</v>
      </c>
      <c r="J13" s="194" t="s">
        <v>66</v>
      </c>
    </row>
    <row r="14" spans="1:10" ht="80.25" customHeight="1" x14ac:dyDescent="0.25">
      <c r="A14" s="195"/>
      <c r="B14" s="195"/>
      <c r="C14" s="195"/>
      <c r="D14" s="195"/>
      <c r="E14" s="195"/>
      <c r="F14" s="195"/>
      <c r="G14" s="97" t="s">
        <v>67</v>
      </c>
      <c r="H14" s="97" t="s">
        <v>79</v>
      </c>
      <c r="I14" s="195"/>
      <c r="J14" s="195"/>
    </row>
    <row r="15" spans="1:10" x14ac:dyDescent="0.25">
      <c r="A15" s="103">
        <v>1</v>
      </c>
      <c r="B15" s="103">
        <v>2</v>
      </c>
      <c r="C15" s="103">
        <v>3</v>
      </c>
      <c r="D15" s="103">
        <v>4</v>
      </c>
      <c r="E15" s="103">
        <v>5</v>
      </c>
      <c r="F15" s="103">
        <v>6</v>
      </c>
      <c r="G15" s="103">
        <v>8</v>
      </c>
      <c r="H15" s="103">
        <v>9</v>
      </c>
      <c r="I15" s="103">
        <v>10</v>
      </c>
      <c r="J15" s="103">
        <v>11</v>
      </c>
    </row>
    <row r="16" spans="1:10" x14ac:dyDescent="0.25">
      <c r="A16" s="172" t="s">
        <v>68</v>
      </c>
      <c r="B16" s="159"/>
      <c r="C16" s="159"/>
      <c r="D16" s="159"/>
      <c r="E16" s="159"/>
      <c r="F16" s="159"/>
      <c r="G16" s="159"/>
      <c r="H16" s="159"/>
      <c r="I16" s="159"/>
      <c r="J16" s="173"/>
    </row>
    <row r="17" spans="1:10" x14ac:dyDescent="0.25">
      <c r="A17" s="178" t="s">
        <v>69</v>
      </c>
      <c r="B17" s="179"/>
      <c r="C17" s="179"/>
      <c r="D17" s="179"/>
      <c r="E17" s="179"/>
      <c r="F17" s="179"/>
      <c r="G17" s="179"/>
      <c r="H17" s="179"/>
      <c r="I17" s="179"/>
      <c r="J17" s="180"/>
    </row>
    <row r="18" spans="1:10" ht="114" customHeight="1" x14ac:dyDescent="0.25">
      <c r="A18" s="104">
        <v>1</v>
      </c>
      <c r="B18" s="105" t="s">
        <v>150</v>
      </c>
      <c r="C18" s="106">
        <v>44327</v>
      </c>
      <c r="D18" s="104" t="s">
        <v>146</v>
      </c>
      <c r="E18" s="107">
        <v>2931.451</v>
      </c>
      <c r="F18" s="104">
        <v>2516</v>
      </c>
      <c r="G18" s="104">
        <f t="shared" ref="G18:G64" si="0">E18-F18</f>
        <v>415.45100000000002</v>
      </c>
      <c r="H18" s="104">
        <f t="shared" ref="H18:H64" si="1">G18/E18*100</f>
        <v>14.172196635727497</v>
      </c>
      <c r="I18" s="104">
        <v>2</v>
      </c>
      <c r="J18" s="104" t="s">
        <v>148</v>
      </c>
    </row>
    <row r="19" spans="1:10" ht="38.25" customHeight="1" x14ac:dyDescent="0.25">
      <c r="A19" s="104">
        <v>2</v>
      </c>
      <c r="B19" s="105" t="s">
        <v>151</v>
      </c>
      <c r="C19" s="113">
        <v>44307</v>
      </c>
      <c r="D19" s="104" t="s">
        <v>147</v>
      </c>
      <c r="E19" s="104">
        <v>2767.6190000000001</v>
      </c>
      <c r="F19" s="104">
        <v>2767.6190000000001</v>
      </c>
      <c r="G19" s="104">
        <f t="shared" si="0"/>
        <v>0</v>
      </c>
      <c r="H19" s="104">
        <f t="shared" si="1"/>
        <v>0</v>
      </c>
      <c r="I19" s="104">
        <v>1</v>
      </c>
      <c r="J19" s="104" t="s">
        <v>149</v>
      </c>
    </row>
    <row r="20" spans="1:10" ht="64.5" customHeight="1" x14ac:dyDescent="0.25">
      <c r="A20" s="104">
        <v>3</v>
      </c>
      <c r="B20" s="105" t="s">
        <v>152</v>
      </c>
      <c r="C20" s="113">
        <v>44314</v>
      </c>
      <c r="D20" s="104" t="s">
        <v>146</v>
      </c>
      <c r="E20" s="104">
        <v>2041.77</v>
      </c>
      <c r="F20" s="104">
        <v>2031.5609999999999</v>
      </c>
      <c r="G20" s="104">
        <f t="shared" si="0"/>
        <v>10.20900000000006</v>
      </c>
      <c r="H20" s="104">
        <f t="shared" si="1"/>
        <v>0.50000734656695223</v>
      </c>
      <c r="I20" s="104">
        <v>2</v>
      </c>
      <c r="J20" s="104" t="s">
        <v>148</v>
      </c>
    </row>
    <row r="21" spans="1:10" ht="60" x14ac:dyDescent="0.25">
      <c r="A21" s="104">
        <v>4</v>
      </c>
      <c r="B21" s="105" t="s">
        <v>153</v>
      </c>
      <c r="C21" s="113">
        <v>44347</v>
      </c>
      <c r="D21" s="104" t="s">
        <v>146</v>
      </c>
      <c r="E21" s="104">
        <v>841.31</v>
      </c>
      <c r="F21" s="104">
        <v>841.31</v>
      </c>
      <c r="G21" s="104">
        <f t="shared" si="0"/>
        <v>0</v>
      </c>
      <c r="H21" s="104">
        <f t="shared" si="1"/>
        <v>0</v>
      </c>
      <c r="I21" s="104">
        <v>1</v>
      </c>
      <c r="J21" s="104" t="s">
        <v>149</v>
      </c>
    </row>
    <row r="22" spans="1:10" ht="45" x14ac:dyDescent="0.25">
      <c r="A22" s="104">
        <v>5</v>
      </c>
      <c r="B22" s="128" t="s">
        <v>154</v>
      </c>
      <c r="C22" s="113">
        <v>44299</v>
      </c>
      <c r="D22" s="104" t="s">
        <v>146</v>
      </c>
      <c r="E22" s="104">
        <v>373.56</v>
      </c>
      <c r="F22" s="104">
        <v>373.56</v>
      </c>
      <c r="G22" s="108">
        <f t="shared" si="0"/>
        <v>0</v>
      </c>
      <c r="H22" s="104">
        <f t="shared" si="1"/>
        <v>0</v>
      </c>
      <c r="I22" s="104">
        <v>1</v>
      </c>
      <c r="J22" s="104" t="s">
        <v>149</v>
      </c>
    </row>
    <row r="23" spans="1:10" ht="82.5" customHeight="1" x14ac:dyDescent="0.25">
      <c r="A23" s="104">
        <v>6</v>
      </c>
      <c r="B23" s="121" t="s">
        <v>155</v>
      </c>
      <c r="C23" s="113">
        <v>44340</v>
      </c>
      <c r="D23" s="104" t="s">
        <v>146</v>
      </c>
      <c r="E23" s="104">
        <v>2041.77</v>
      </c>
      <c r="F23" s="104">
        <v>2031.5609999999999</v>
      </c>
      <c r="G23" s="109">
        <f t="shared" si="0"/>
        <v>10.20900000000006</v>
      </c>
      <c r="H23" s="104">
        <f t="shared" si="1"/>
        <v>0.50000734656695223</v>
      </c>
      <c r="I23" s="104">
        <v>2</v>
      </c>
      <c r="J23" s="104" t="s">
        <v>148</v>
      </c>
    </row>
    <row r="24" spans="1:10" ht="45" x14ac:dyDescent="0.25">
      <c r="A24" s="104">
        <v>7</v>
      </c>
      <c r="B24" s="105" t="s">
        <v>219</v>
      </c>
      <c r="C24" s="113">
        <v>44343</v>
      </c>
      <c r="D24" s="104" t="s">
        <v>146</v>
      </c>
      <c r="E24" s="104">
        <v>696.12599999999998</v>
      </c>
      <c r="F24" s="104">
        <v>643.91600000000005</v>
      </c>
      <c r="G24" s="104">
        <f t="shared" si="0"/>
        <v>52.209999999999923</v>
      </c>
      <c r="H24" s="104">
        <f t="shared" si="1"/>
        <v>7.5000790086851978</v>
      </c>
      <c r="I24" s="104">
        <v>2</v>
      </c>
      <c r="J24" s="104" t="s">
        <v>148</v>
      </c>
    </row>
    <row r="25" spans="1:10" ht="60" x14ac:dyDescent="0.25">
      <c r="A25" s="110">
        <v>8</v>
      </c>
      <c r="B25" s="105" t="s">
        <v>156</v>
      </c>
      <c r="C25" s="113">
        <v>44313</v>
      </c>
      <c r="D25" s="104" t="s">
        <v>146</v>
      </c>
      <c r="E25" s="104">
        <v>998.88</v>
      </c>
      <c r="F25" s="104">
        <v>998.88</v>
      </c>
      <c r="G25" s="104">
        <f t="shared" ref="G25:G40" si="2">E25-F25</f>
        <v>0</v>
      </c>
      <c r="H25" s="104">
        <f t="shared" si="1"/>
        <v>0</v>
      </c>
      <c r="I25" s="104">
        <v>1</v>
      </c>
      <c r="J25" s="104" t="s">
        <v>149</v>
      </c>
    </row>
    <row r="26" spans="1:10" ht="60" x14ac:dyDescent="0.25">
      <c r="A26" s="110">
        <v>9</v>
      </c>
      <c r="B26" s="105" t="s">
        <v>157</v>
      </c>
      <c r="C26" s="113">
        <v>44315</v>
      </c>
      <c r="D26" s="104" t="s">
        <v>146</v>
      </c>
      <c r="E26" s="104">
        <v>540.53</v>
      </c>
      <c r="F26" s="104">
        <v>494.584</v>
      </c>
      <c r="G26" s="104">
        <f t="shared" si="2"/>
        <v>45.94599999999997</v>
      </c>
      <c r="H26" s="104">
        <f t="shared" si="1"/>
        <v>8.500175753427186</v>
      </c>
      <c r="I26" s="104">
        <v>3</v>
      </c>
      <c r="J26" s="104" t="s">
        <v>148</v>
      </c>
    </row>
    <row r="27" spans="1:10" ht="51" customHeight="1" x14ac:dyDescent="0.25">
      <c r="A27" s="110">
        <v>10</v>
      </c>
      <c r="B27" s="105" t="s">
        <v>158</v>
      </c>
      <c r="C27" s="113">
        <v>44314</v>
      </c>
      <c r="D27" s="104" t="s">
        <v>146</v>
      </c>
      <c r="E27" s="104">
        <v>1237.72</v>
      </c>
      <c r="F27" s="104">
        <v>1132.5129999999999</v>
      </c>
      <c r="G27" s="104">
        <f t="shared" si="2"/>
        <v>105.20700000000011</v>
      </c>
      <c r="H27" s="104">
        <f t="shared" si="1"/>
        <v>8.5000646349739934</v>
      </c>
      <c r="I27" s="104">
        <v>2</v>
      </c>
      <c r="J27" s="104" t="s">
        <v>148</v>
      </c>
    </row>
    <row r="28" spans="1:10" ht="75" x14ac:dyDescent="0.25">
      <c r="A28" s="110">
        <v>11</v>
      </c>
      <c r="B28" s="105" t="s">
        <v>159</v>
      </c>
      <c r="C28" s="113">
        <v>44327</v>
      </c>
      <c r="D28" s="104" t="s">
        <v>146</v>
      </c>
      <c r="E28" s="104">
        <v>1005.371</v>
      </c>
      <c r="F28" s="104">
        <v>995.31700000000001</v>
      </c>
      <c r="G28" s="104">
        <f t="shared" si="2"/>
        <v>10.053999999999974</v>
      </c>
      <c r="H28" s="104">
        <f t="shared" si="1"/>
        <v>1.0000288450731099</v>
      </c>
      <c r="I28" s="104">
        <v>2</v>
      </c>
      <c r="J28" s="104" t="s">
        <v>148</v>
      </c>
    </row>
    <row r="29" spans="1:10" ht="75" x14ac:dyDescent="0.25">
      <c r="A29" s="110">
        <v>12</v>
      </c>
      <c r="B29" s="105" t="s">
        <v>160</v>
      </c>
      <c r="C29" s="113">
        <v>44349</v>
      </c>
      <c r="D29" s="104" t="s">
        <v>146</v>
      </c>
      <c r="E29" s="104">
        <v>4190.1899999999996</v>
      </c>
      <c r="F29" s="104">
        <v>4169.2389999999996</v>
      </c>
      <c r="G29" s="104">
        <f t="shared" si="2"/>
        <v>20.951000000000022</v>
      </c>
      <c r="H29" s="104">
        <f t="shared" si="1"/>
        <v>0.50000119326331316</v>
      </c>
      <c r="I29" s="104">
        <v>2</v>
      </c>
      <c r="J29" s="104" t="s">
        <v>148</v>
      </c>
    </row>
    <row r="30" spans="1:10" ht="49.5" customHeight="1" x14ac:dyDescent="0.25">
      <c r="A30" s="110">
        <v>13</v>
      </c>
      <c r="B30" s="105" t="s">
        <v>162</v>
      </c>
      <c r="C30" s="113">
        <v>44349</v>
      </c>
      <c r="D30" s="104" t="s">
        <v>146</v>
      </c>
      <c r="E30" s="104">
        <v>965.4</v>
      </c>
      <c r="F30" s="104">
        <v>965.4</v>
      </c>
      <c r="G30" s="104">
        <f t="shared" si="2"/>
        <v>0</v>
      </c>
      <c r="H30" s="104">
        <f t="shared" si="1"/>
        <v>0</v>
      </c>
      <c r="I30" s="104">
        <v>1</v>
      </c>
      <c r="J30" s="104" t="s">
        <v>149</v>
      </c>
    </row>
    <row r="31" spans="1:10" ht="75" x14ac:dyDescent="0.25">
      <c r="A31" s="110">
        <v>14</v>
      </c>
      <c r="B31" s="105" t="s">
        <v>163</v>
      </c>
      <c r="C31" s="113">
        <v>44313</v>
      </c>
      <c r="D31" s="104" t="s">
        <v>146</v>
      </c>
      <c r="E31" s="104">
        <v>1602.4349999999999</v>
      </c>
      <c r="F31" s="104">
        <v>1431.9870000000001</v>
      </c>
      <c r="G31" s="104">
        <f t="shared" si="2"/>
        <v>170.44799999999987</v>
      </c>
      <c r="H31" s="104">
        <f t="shared" si="1"/>
        <v>10.636812101582896</v>
      </c>
      <c r="I31" s="104">
        <v>5</v>
      </c>
      <c r="J31" s="104" t="s">
        <v>148</v>
      </c>
    </row>
    <row r="32" spans="1:10" ht="75" x14ac:dyDescent="0.25">
      <c r="A32" s="110">
        <v>15</v>
      </c>
      <c r="B32" s="105" t="s">
        <v>164</v>
      </c>
      <c r="C32" s="113">
        <v>44312</v>
      </c>
      <c r="D32" s="104" t="s">
        <v>146</v>
      </c>
      <c r="E32" s="104">
        <v>501.25</v>
      </c>
      <c r="F32" s="104">
        <v>498.74299999999999</v>
      </c>
      <c r="G32" s="104">
        <f t="shared" si="2"/>
        <v>2.507000000000005</v>
      </c>
      <c r="H32" s="104">
        <f t="shared" si="1"/>
        <v>0.5001496259351631</v>
      </c>
      <c r="I32" s="104">
        <v>2</v>
      </c>
      <c r="J32" s="104" t="s">
        <v>148</v>
      </c>
    </row>
    <row r="33" spans="1:13" ht="75" x14ac:dyDescent="0.25">
      <c r="A33" s="110">
        <v>16</v>
      </c>
      <c r="B33" s="105" t="s">
        <v>165</v>
      </c>
      <c r="C33" s="113">
        <v>44309</v>
      </c>
      <c r="D33" s="104" t="s">
        <v>146</v>
      </c>
      <c r="E33" s="104">
        <v>1455.367</v>
      </c>
      <c r="F33" s="104">
        <v>1455.367</v>
      </c>
      <c r="G33" s="104">
        <f t="shared" si="2"/>
        <v>0</v>
      </c>
      <c r="H33" s="104">
        <f t="shared" si="1"/>
        <v>0</v>
      </c>
      <c r="I33" s="104">
        <v>1</v>
      </c>
      <c r="J33" s="104" t="s">
        <v>149</v>
      </c>
    </row>
    <row r="34" spans="1:13" ht="45" x14ac:dyDescent="0.25">
      <c r="A34" s="110">
        <v>17</v>
      </c>
      <c r="B34" s="105" t="s">
        <v>166</v>
      </c>
      <c r="C34" s="113">
        <v>44313</v>
      </c>
      <c r="D34" s="104" t="s">
        <v>146</v>
      </c>
      <c r="E34" s="104">
        <v>999.95</v>
      </c>
      <c r="F34" s="104">
        <v>999.95</v>
      </c>
      <c r="G34" s="104">
        <f t="shared" si="2"/>
        <v>0</v>
      </c>
      <c r="H34" s="104">
        <f t="shared" si="1"/>
        <v>0</v>
      </c>
      <c r="I34" s="104">
        <v>1</v>
      </c>
      <c r="J34" s="104" t="s">
        <v>149</v>
      </c>
    </row>
    <row r="35" spans="1:13" ht="75" x14ac:dyDescent="0.25">
      <c r="A35" s="110">
        <v>18</v>
      </c>
      <c r="B35" s="121" t="s">
        <v>167</v>
      </c>
      <c r="C35" s="113">
        <v>44341</v>
      </c>
      <c r="D35" s="104" t="s">
        <v>146</v>
      </c>
      <c r="E35" s="104">
        <v>1567.22</v>
      </c>
      <c r="F35" s="104">
        <v>1386.989</v>
      </c>
      <c r="G35" s="104">
        <f t="shared" si="2"/>
        <v>180.23099999999999</v>
      </c>
      <c r="H35" s="104">
        <f t="shared" si="1"/>
        <v>11.500044665075739</v>
      </c>
      <c r="I35" s="104">
        <v>3</v>
      </c>
      <c r="J35" s="104" t="s">
        <v>148</v>
      </c>
    </row>
    <row r="36" spans="1:13" ht="45" x14ac:dyDescent="0.25">
      <c r="A36" s="110">
        <v>19</v>
      </c>
      <c r="B36" s="105" t="s">
        <v>168</v>
      </c>
      <c r="C36" s="113">
        <v>44307</v>
      </c>
      <c r="D36" s="104" t="s">
        <v>146</v>
      </c>
      <c r="E36" s="104">
        <v>211.2</v>
      </c>
      <c r="F36" s="104">
        <v>211.2</v>
      </c>
      <c r="G36" s="104">
        <f t="shared" si="2"/>
        <v>0</v>
      </c>
      <c r="H36" s="104">
        <f t="shared" si="1"/>
        <v>0</v>
      </c>
      <c r="I36" s="104">
        <v>1</v>
      </c>
      <c r="J36" s="104" t="s">
        <v>149</v>
      </c>
    </row>
    <row r="37" spans="1:13" ht="78.75" customHeight="1" x14ac:dyDescent="0.25">
      <c r="A37" s="104">
        <v>20</v>
      </c>
      <c r="B37" s="121" t="s">
        <v>169</v>
      </c>
      <c r="C37" s="113">
        <v>44343</v>
      </c>
      <c r="D37" s="104" t="s">
        <v>146</v>
      </c>
      <c r="E37" s="104">
        <v>1669.79</v>
      </c>
      <c r="F37" s="104">
        <v>1669.79</v>
      </c>
      <c r="G37" s="104">
        <f t="shared" si="2"/>
        <v>0</v>
      </c>
      <c r="H37" s="104">
        <f t="shared" si="1"/>
        <v>0</v>
      </c>
      <c r="I37" s="104">
        <v>1</v>
      </c>
      <c r="J37" s="104" t="s">
        <v>149</v>
      </c>
    </row>
    <row r="38" spans="1:13" ht="75" x14ac:dyDescent="0.25">
      <c r="A38" s="110">
        <v>21</v>
      </c>
      <c r="B38" s="105" t="s">
        <v>170</v>
      </c>
      <c r="C38" s="113">
        <v>44340</v>
      </c>
      <c r="D38" s="104" t="s">
        <v>146</v>
      </c>
      <c r="E38" s="112">
        <v>1286.547</v>
      </c>
      <c r="F38" s="104">
        <v>1286.547</v>
      </c>
      <c r="G38" s="104">
        <f t="shared" si="2"/>
        <v>0</v>
      </c>
      <c r="H38" s="104">
        <f t="shared" si="1"/>
        <v>0</v>
      </c>
      <c r="I38" s="112">
        <v>1</v>
      </c>
      <c r="J38" s="104" t="s">
        <v>149</v>
      </c>
    </row>
    <row r="39" spans="1:13" ht="78.75" customHeight="1" x14ac:dyDescent="0.25">
      <c r="A39" s="110">
        <v>22</v>
      </c>
      <c r="B39" s="105" t="s">
        <v>161</v>
      </c>
      <c r="C39" s="113">
        <v>44348</v>
      </c>
      <c r="D39" s="104" t="s">
        <v>146</v>
      </c>
      <c r="E39" s="104">
        <v>5123.26</v>
      </c>
      <c r="F39" s="122">
        <v>5123.26</v>
      </c>
      <c r="G39" s="104">
        <f t="shared" si="2"/>
        <v>0</v>
      </c>
      <c r="H39" s="104">
        <f t="shared" si="1"/>
        <v>0</v>
      </c>
      <c r="I39" s="112">
        <v>1</v>
      </c>
      <c r="J39" s="104" t="s">
        <v>149</v>
      </c>
    </row>
    <row r="40" spans="1:13" ht="75" x14ac:dyDescent="0.25">
      <c r="A40" s="110">
        <v>23</v>
      </c>
      <c r="B40" s="105" t="s">
        <v>172</v>
      </c>
      <c r="C40" s="113">
        <v>44358</v>
      </c>
      <c r="D40" s="104" t="s">
        <v>146</v>
      </c>
      <c r="E40" s="112">
        <v>1944.2</v>
      </c>
      <c r="F40" s="104">
        <v>1526.1969999999999</v>
      </c>
      <c r="G40" s="104">
        <f t="shared" si="2"/>
        <v>418.00300000000016</v>
      </c>
      <c r="H40" s="104">
        <f t="shared" si="1"/>
        <v>21.500000000000007</v>
      </c>
      <c r="I40" s="112">
        <v>4</v>
      </c>
      <c r="J40" s="104" t="s">
        <v>148</v>
      </c>
    </row>
    <row r="41" spans="1:13" ht="108.75" customHeight="1" x14ac:dyDescent="0.25">
      <c r="A41" s="110">
        <v>24</v>
      </c>
      <c r="B41" s="105" t="s">
        <v>177</v>
      </c>
      <c r="C41" s="126">
        <v>44292</v>
      </c>
      <c r="D41" s="104" t="s">
        <v>146</v>
      </c>
      <c r="E41" s="112">
        <v>1829.585</v>
      </c>
      <c r="F41" s="104">
        <v>1352.4110000000001</v>
      </c>
      <c r="G41" s="104">
        <v>477.17399999999998</v>
      </c>
      <c r="H41" s="104">
        <v>26.080996509999999</v>
      </c>
      <c r="I41" s="112">
        <v>6</v>
      </c>
      <c r="J41" s="104" t="s">
        <v>148</v>
      </c>
    </row>
    <row r="42" spans="1:13" ht="112.5" customHeight="1" x14ac:dyDescent="0.25">
      <c r="A42" s="110">
        <v>25</v>
      </c>
      <c r="B42" s="105" t="s">
        <v>178</v>
      </c>
      <c r="C42" s="126">
        <v>44264</v>
      </c>
      <c r="D42" s="104" t="s">
        <v>147</v>
      </c>
      <c r="E42" s="112">
        <v>1056.6600000000001</v>
      </c>
      <c r="F42" s="104">
        <v>1056.6600000000001</v>
      </c>
      <c r="G42" s="104">
        <v>0</v>
      </c>
      <c r="H42" s="104">
        <v>0</v>
      </c>
      <c r="I42" s="112">
        <v>1</v>
      </c>
      <c r="J42" s="104" t="s">
        <v>149</v>
      </c>
      <c r="M42" t="s">
        <v>184</v>
      </c>
    </row>
    <row r="43" spans="1:13" ht="110.25" customHeight="1" x14ac:dyDescent="0.25">
      <c r="A43" s="110">
        <v>26</v>
      </c>
      <c r="B43" s="105" t="s">
        <v>179</v>
      </c>
      <c r="C43" s="126">
        <v>44264</v>
      </c>
      <c r="D43" s="104" t="s">
        <v>147</v>
      </c>
      <c r="E43" s="112">
        <v>1056.6600000000001</v>
      </c>
      <c r="F43" s="104">
        <v>1056.6600000000001</v>
      </c>
      <c r="G43" s="104">
        <v>0</v>
      </c>
      <c r="H43" s="104">
        <v>0</v>
      </c>
      <c r="I43" s="112">
        <v>1</v>
      </c>
      <c r="J43" s="104" t="s">
        <v>149</v>
      </c>
    </row>
    <row r="44" spans="1:13" ht="88.5" customHeight="1" x14ac:dyDescent="0.25">
      <c r="A44" s="110">
        <v>27</v>
      </c>
      <c r="B44" s="105" t="s">
        <v>180</v>
      </c>
      <c r="C44" s="126">
        <v>44278</v>
      </c>
      <c r="D44" s="104" t="s">
        <v>147</v>
      </c>
      <c r="E44" s="112">
        <v>1056.6600000000001</v>
      </c>
      <c r="F44" s="104">
        <v>1056.6600000000001</v>
      </c>
      <c r="G44" s="104">
        <v>0</v>
      </c>
      <c r="H44" s="104">
        <v>0</v>
      </c>
      <c r="I44" s="112">
        <v>1</v>
      </c>
      <c r="J44" s="104" t="s">
        <v>149</v>
      </c>
    </row>
    <row r="45" spans="1:13" ht="79.5" customHeight="1" x14ac:dyDescent="0.25">
      <c r="A45" s="110">
        <v>28</v>
      </c>
      <c r="B45" s="105" t="s">
        <v>181</v>
      </c>
      <c r="C45" s="126">
        <v>44280</v>
      </c>
      <c r="D45" s="104" t="s">
        <v>146</v>
      </c>
      <c r="E45" s="112">
        <v>1032.616</v>
      </c>
      <c r="F45" s="104">
        <v>614.41</v>
      </c>
      <c r="G45" s="104">
        <v>418.21</v>
      </c>
      <c r="H45" s="104">
        <v>40.500050360000003</v>
      </c>
      <c r="I45" s="112">
        <v>3</v>
      </c>
      <c r="J45" s="104" t="s">
        <v>148</v>
      </c>
    </row>
    <row r="46" spans="1:13" ht="93" customHeight="1" x14ac:dyDescent="0.25">
      <c r="A46" s="110">
        <v>29</v>
      </c>
      <c r="B46" s="105" t="s">
        <v>182</v>
      </c>
      <c r="C46" s="126">
        <v>44286</v>
      </c>
      <c r="D46" s="111" t="s">
        <v>183</v>
      </c>
      <c r="E46" s="112">
        <v>28421.7</v>
      </c>
      <c r="F46" s="104">
        <v>20150.984</v>
      </c>
      <c r="G46" s="104">
        <v>8270.7160000000003</v>
      </c>
      <c r="H46" s="104">
        <v>29.100004569999999</v>
      </c>
      <c r="I46" s="112">
        <v>10</v>
      </c>
      <c r="J46" s="104" t="s">
        <v>148</v>
      </c>
    </row>
    <row r="47" spans="1:13" ht="120" x14ac:dyDescent="0.25">
      <c r="A47" s="110">
        <v>30</v>
      </c>
      <c r="B47" s="105" t="s">
        <v>185</v>
      </c>
      <c r="C47" s="126">
        <v>43886</v>
      </c>
      <c r="D47" s="111" t="s">
        <v>146</v>
      </c>
      <c r="E47" s="123">
        <v>10736.45</v>
      </c>
      <c r="F47" s="109">
        <v>3887.4</v>
      </c>
      <c r="G47" s="104">
        <v>6849.05</v>
      </c>
      <c r="H47" s="104">
        <v>63.792495299999999</v>
      </c>
      <c r="I47" s="112">
        <v>20</v>
      </c>
      <c r="J47" s="104" t="s">
        <v>148</v>
      </c>
    </row>
    <row r="48" spans="1:13" ht="90" x14ac:dyDescent="0.25">
      <c r="A48" s="110">
        <v>31</v>
      </c>
      <c r="B48" s="105" t="s">
        <v>186</v>
      </c>
      <c r="C48" s="126">
        <v>44292</v>
      </c>
      <c r="D48" s="111" t="s">
        <v>146</v>
      </c>
      <c r="E48" s="112">
        <v>17480.952000000001</v>
      </c>
      <c r="F48" s="104">
        <v>13460.332</v>
      </c>
      <c r="G48" s="104">
        <v>4020.62</v>
      </c>
      <c r="H48" s="104">
        <v>23.000005949999998</v>
      </c>
      <c r="I48" s="112">
        <v>9</v>
      </c>
      <c r="J48" s="104" t="s">
        <v>148</v>
      </c>
    </row>
    <row r="49" spans="1:10" ht="95.25" customHeight="1" x14ac:dyDescent="0.25">
      <c r="A49" s="110">
        <v>32</v>
      </c>
      <c r="B49" s="105" t="s">
        <v>187</v>
      </c>
      <c r="C49" s="126">
        <v>44335</v>
      </c>
      <c r="D49" s="111" t="s">
        <v>146</v>
      </c>
      <c r="E49" s="112">
        <v>5473.9549999999999</v>
      </c>
      <c r="F49" s="104">
        <v>5090.7780000000002</v>
      </c>
      <c r="G49" s="104">
        <v>383.17700000000002</v>
      </c>
      <c r="H49" s="104">
        <v>7.0000027400000002</v>
      </c>
      <c r="I49" s="112">
        <v>2</v>
      </c>
      <c r="J49" s="104" t="s">
        <v>148</v>
      </c>
    </row>
    <row r="50" spans="1:10" ht="64.5" customHeight="1" x14ac:dyDescent="0.25">
      <c r="A50" s="110">
        <v>33</v>
      </c>
      <c r="B50" s="105" t="s">
        <v>188</v>
      </c>
      <c r="C50" s="126">
        <v>44315</v>
      </c>
      <c r="D50" s="111" t="s">
        <v>189</v>
      </c>
      <c r="E50" s="112">
        <v>21863.49</v>
      </c>
      <c r="F50" s="104">
        <v>21754.171999999999</v>
      </c>
      <c r="G50" s="104">
        <v>109.318</v>
      </c>
      <c r="H50" s="104">
        <v>0.50000251600000001</v>
      </c>
      <c r="I50" s="112">
        <v>2</v>
      </c>
      <c r="J50" s="104" t="s">
        <v>148</v>
      </c>
    </row>
    <row r="51" spans="1:10" ht="141.75" customHeight="1" x14ac:dyDescent="0.25">
      <c r="A51" s="110">
        <v>34</v>
      </c>
      <c r="B51" s="105" t="s">
        <v>190</v>
      </c>
      <c r="C51" s="126">
        <v>44312</v>
      </c>
      <c r="D51" s="111" t="s">
        <v>146</v>
      </c>
      <c r="E51" s="112">
        <v>11897.99</v>
      </c>
      <c r="F51" s="104">
        <v>11897.99</v>
      </c>
      <c r="G51" s="104">
        <v>0</v>
      </c>
      <c r="H51" s="104">
        <v>0</v>
      </c>
      <c r="I51" s="112">
        <v>1</v>
      </c>
      <c r="J51" s="104" t="s">
        <v>149</v>
      </c>
    </row>
    <row r="52" spans="1:10" ht="116.25" customHeight="1" x14ac:dyDescent="0.25">
      <c r="A52" s="110">
        <v>35</v>
      </c>
      <c r="B52" s="105" t="s">
        <v>191</v>
      </c>
      <c r="C52" s="126">
        <v>44312</v>
      </c>
      <c r="D52" s="111" t="s">
        <v>146</v>
      </c>
      <c r="E52" s="112">
        <v>14057.5</v>
      </c>
      <c r="F52" s="104">
        <v>12862.611999999999</v>
      </c>
      <c r="G52" s="109">
        <v>1194.8900000000001</v>
      </c>
      <c r="H52" s="104">
        <v>8.5000035569999994</v>
      </c>
      <c r="I52" s="112">
        <v>4</v>
      </c>
      <c r="J52" s="104" t="s">
        <v>148</v>
      </c>
    </row>
    <row r="53" spans="1:10" ht="65.25" customHeight="1" x14ac:dyDescent="0.25">
      <c r="A53" s="110">
        <v>36</v>
      </c>
      <c r="B53" s="105" t="s">
        <v>171</v>
      </c>
      <c r="C53" s="126">
        <v>44390</v>
      </c>
      <c r="D53" s="111" t="s">
        <v>146</v>
      </c>
      <c r="E53" s="104">
        <v>1085.518</v>
      </c>
      <c r="F53" s="104">
        <v>1085.518</v>
      </c>
      <c r="G53" s="109">
        <f t="shared" ref="G53:G63" si="3">E53-F53</f>
        <v>0</v>
      </c>
      <c r="H53" s="104">
        <f t="shared" ref="H53:H63" si="4">G53/E53*100</f>
        <v>0</v>
      </c>
      <c r="I53" s="112">
        <v>1</v>
      </c>
      <c r="J53" s="104" t="s">
        <v>149</v>
      </c>
    </row>
    <row r="54" spans="1:10" ht="33" customHeight="1" x14ac:dyDescent="0.25">
      <c r="A54" s="110">
        <v>37</v>
      </c>
      <c r="B54" s="105" t="s">
        <v>206</v>
      </c>
      <c r="C54" s="126">
        <v>44418</v>
      </c>
      <c r="D54" s="111" t="s">
        <v>146</v>
      </c>
      <c r="E54" s="107">
        <v>727.53</v>
      </c>
      <c r="F54" s="104">
        <v>727.53</v>
      </c>
      <c r="G54" s="109">
        <f t="shared" si="3"/>
        <v>0</v>
      </c>
      <c r="H54" s="104">
        <f t="shared" si="4"/>
        <v>0</v>
      </c>
      <c r="I54" s="112">
        <v>1</v>
      </c>
      <c r="J54" s="104" t="s">
        <v>149</v>
      </c>
    </row>
    <row r="55" spans="1:10" ht="32.25" customHeight="1" x14ac:dyDescent="0.25">
      <c r="A55" s="110">
        <v>38</v>
      </c>
      <c r="B55" s="111" t="s">
        <v>208</v>
      </c>
      <c r="C55" s="113">
        <v>44459</v>
      </c>
      <c r="D55" s="111" t="s">
        <v>146</v>
      </c>
      <c r="E55" s="104">
        <v>2722.0880000000002</v>
      </c>
      <c r="F55" s="104">
        <v>2395.4369999999999</v>
      </c>
      <c r="G55" s="109">
        <f t="shared" si="3"/>
        <v>326.65100000000029</v>
      </c>
      <c r="H55" s="104">
        <f t="shared" si="4"/>
        <v>12.000016164062304</v>
      </c>
      <c r="I55" s="112">
        <v>3</v>
      </c>
      <c r="J55" s="104" t="s">
        <v>148</v>
      </c>
    </row>
    <row r="56" spans="1:10" ht="63" customHeight="1" x14ac:dyDescent="0.25">
      <c r="A56" s="110">
        <v>39</v>
      </c>
      <c r="B56" s="114" t="s">
        <v>205</v>
      </c>
      <c r="C56" s="127">
        <v>44463</v>
      </c>
      <c r="D56" s="111" t="s">
        <v>146</v>
      </c>
      <c r="E56" s="115">
        <v>1248.9970000000001</v>
      </c>
      <c r="F56" s="108">
        <v>1242.752</v>
      </c>
      <c r="G56" s="109">
        <f t="shared" si="3"/>
        <v>6.2450000000001182</v>
      </c>
      <c r="H56" s="104">
        <f t="shared" si="4"/>
        <v>0.50000120096366263</v>
      </c>
      <c r="I56" s="112">
        <v>2</v>
      </c>
      <c r="J56" s="104" t="s">
        <v>148</v>
      </c>
    </row>
    <row r="57" spans="1:10" ht="33.75" customHeight="1" x14ac:dyDescent="0.25">
      <c r="A57" s="110">
        <v>40</v>
      </c>
      <c r="B57" s="111" t="s">
        <v>212</v>
      </c>
      <c r="C57" s="113">
        <v>44427</v>
      </c>
      <c r="D57" s="116" t="s">
        <v>213</v>
      </c>
      <c r="E57" s="104">
        <v>91.826999999999998</v>
      </c>
      <c r="F57" s="104">
        <v>91.826999999999998</v>
      </c>
      <c r="G57" s="109">
        <f t="shared" si="3"/>
        <v>0</v>
      </c>
      <c r="H57" s="104">
        <f t="shared" si="4"/>
        <v>0</v>
      </c>
      <c r="I57" s="112">
        <v>1</v>
      </c>
      <c r="J57" s="104" t="s">
        <v>149</v>
      </c>
    </row>
    <row r="58" spans="1:10" ht="138" customHeight="1" x14ac:dyDescent="0.25">
      <c r="A58" s="110">
        <v>41</v>
      </c>
      <c r="B58" s="117" t="s">
        <v>209</v>
      </c>
      <c r="C58" s="124">
        <v>44431</v>
      </c>
      <c r="D58" s="116" t="s">
        <v>146</v>
      </c>
      <c r="E58" s="118">
        <v>6713.7449999999999</v>
      </c>
      <c r="F58" s="118">
        <v>6713.7449999999999</v>
      </c>
      <c r="G58" s="109">
        <f t="shared" si="3"/>
        <v>0</v>
      </c>
      <c r="H58" s="104">
        <f t="shared" si="4"/>
        <v>0</v>
      </c>
      <c r="I58" s="112">
        <v>1</v>
      </c>
      <c r="J58" s="104" t="s">
        <v>149</v>
      </c>
    </row>
    <row r="59" spans="1:10" ht="62.25" customHeight="1" x14ac:dyDescent="0.25">
      <c r="A59" s="110">
        <v>42</v>
      </c>
      <c r="B59" s="111" t="s">
        <v>215</v>
      </c>
      <c r="C59" s="106">
        <v>44452</v>
      </c>
      <c r="D59" s="116" t="s">
        <v>146</v>
      </c>
      <c r="E59" s="104">
        <v>2346.627</v>
      </c>
      <c r="F59" s="104">
        <v>2264.4949999999999</v>
      </c>
      <c r="G59" s="109">
        <f t="shared" si="3"/>
        <v>82.132000000000062</v>
      </c>
      <c r="H59" s="104">
        <f t="shared" si="4"/>
        <v>3.5000023437896211</v>
      </c>
      <c r="I59" s="104">
        <v>2</v>
      </c>
      <c r="J59" s="104" t="s">
        <v>148</v>
      </c>
    </row>
    <row r="60" spans="1:10" ht="48" customHeight="1" x14ac:dyDescent="0.25">
      <c r="A60" s="110">
        <v>43</v>
      </c>
      <c r="B60" s="119" t="s">
        <v>210</v>
      </c>
      <c r="C60" s="113">
        <v>44453</v>
      </c>
      <c r="D60" s="116" t="s">
        <v>146</v>
      </c>
      <c r="E60" s="104">
        <v>750</v>
      </c>
      <c r="F60" s="104">
        <v>187.5</v>
      </c>
      <c r="G60" s="109">
        <f t="shared" si="3"/>
        <v>562.5</v>
      </c>
      <c r="H60" s="104">
        <f t="shared" si="4"/>
        <v>75</v>
      </c>
      <c r="I60" s="104">
        <v>7</v>
      </c>
      <c r="J60" s="104" t="s">
        <v>148</v>
      </c>
    </row>
    <row r="61" spans="1:10" ht="63" customHeight="1" x14ac:dyDescent="0.25">
      <c r="A61" s="110">
        <v>44</v>
      </c>
      <c r="B61" s="119" t="s">
        <v>216</v>
      </c>
      <c r="C61" s="113">
        <v>44453</v>
      </c>
      <c r="D61" s="116" t="s">
        <v>146</v>
      </c>
      <c r="E61" s="104">
        <v>1486</v>
      </c>
      <c r="F61" s="104">
        <v>1478.57</v>
      </c>
      <c r="G61" s="109">
        <f t="shared" si="3"/>
        <v>7.4300000000000637</v>
      </c>
      <c r="H61" s="104">
        <f t="shared" si="4"/>
        <v>0.50000000000000422</v>
      </c>
      <c r="I61" s="104">
        <v>2</v>
      </c>
      <c r="J61" s="104" t="s">
        <v>148</v>
      </c>
    </row>
    <row r="62" spans="1:10" ht="63" customHeight="1" x14ac:dyDescent="0.25">
      <c r="A62" s="110">
        <v>45</v>
      </c>
      <c r="B62" s="111" t="s">
        <v>217</v>
      </c>
      <c r="C62" s="113">
        <v>44455</v>
      </c>
      <c r="D62" s="116" t="s">
        <v>146</v>
      </c>
      <c r="E62" s="112">
        <v>119.98</v>
      </c>
      <c r="F62" s="104">
        <v>119.38</v>
      </c>
      <c r="G62" s="109">
        <f t="shared" si="3"/>
        <v>0.60000000000000853</v>
      </c>
      <c r="H62" s="104">
        <f t="shared" si="4"/>
        <v>0.50008334722454451</v>
      </c>
      <c r="I62" s="104">
        <v>2</v>
      </c>
      <c r="J62" s="104" t="s">
        <v>148</v>
      </c>
    </row>
    <row r="63" spans="1:10" ht="124.5" customHeight="1" x14ac:dyDescent="0.25">
      <c r="A63" s="110">
        <v>46</v>
      </c>
      <c r="B63" s="120" t="s">
        <v>218</v>
      </c>
      <c r="C63" s="113">
        <v>44469</v>
      </c>
      <c r="D63" s="116" t="s">
        <v>146</v>
      </c>
      <c r="E63" s="104">
        <v>8464.49</v>
      </c>
      <c r="F63" s="104">
        <v>8464.49</v>
      </c>
      <c r="G63" s="109">
        <f t="shared" si="3"/>
        <v>0</v>
      </c>
      <c r="H63" s="104">
        <f t="shared" si="4"/>
        <v>0</v>
      </c>
      <c r="I63" s="112">
        <v>1</v>
      </c>
      <c r="J63" s="104" t="s">
        <v>149</v>
      </c>
    </row>
    <row r="64" spans="1:10" ht="21.75" customHeight="1" x14ac:dyDescent="0.25">
      <c r="A64" s="104"/>
      <c r="B64" s="187" t="s">
        <v>70</v>
      </c>
      <c r="C64" s="188"/>
      <c r="D64" s="129"/>
      <c r="E64" s="129">
        <f>SUM(E18:E63)</f>
        <v>178713.93600000002</v>
      </c>
      <c r="F64" s="129">
        <f>SUM(F18:F63)</f>
        <v>154563.80300000001</v>
      </c>
      <c r="G64" s="129">
        <f t="shared" si="0"/>
        <v>24150.133000000002</v>
      </c>
      <c r="H64" s="129">
        <f t="shared" si="1"/>
        <v>13.513290312178006</v>
      </c>
      <c r="I64" s="129">
        <f>SUM(I18:I63)</f>
        <v>125</v>
      </c>
      <c r="J64" s="129"/>
    </row>
    <row r="65" spans="1:10" ht="24.75" customHeight="1" x14ac:dyDescent="0.25">
      <c r="A65" s="181" t="s">
        <v>71</v>
      </c>
      <c r="B65" s="182"/>
      <c r="C65" s="182"/>
      <c r="D65" s="182"/>
      <c r="E65" s="182"/>
      <c r="F65" s="182"/>
      <c r="G65" s="182"/>
      <c r="H65" s="182"/>
      <c r="I65" s="182"/>
      <c r="J65" s="183"/>
    </row>
    <row r="66" spans="1:10" ht="1.5" customHeight="1" x14ac:dyDescent="0.25">
      <c r="A66" s="184" t="s">
        <v>72</v>
      </c>
      <c r="B66" s="185"/>
      <c r="C66" s="185"/>
      <c r="D66" s="185"/>
      <c r="E66" s="185"/>
      <c r="F66" s="185"/>
      <c r="G66" s="185"/>
      <c r="H66" s="185"/>
      <c r="I66" s="185"/>
      <c r="J66" s="186"/>
    </row>
    <row r="67" spans="1:10" x14ac:dyDescent="0.25">
      <c r="A67" s="104">
        <v>1</v>
      </c>
      <c r="B67" s="104"/>
      <c r="C67" s="104"/>
      <c r="D67" s="104"/>
      <c r="E67" s="104"/>
      <c r="F67" s="104"/>
      <c r="G67" s="104"/>
      <c r="H67" s="104"/>
      <c r="I67" s="104"/>
      <c r="J67" s="104"/>
    </row>
    <row r="68" spans="1:10" x14ac:dyDescent="0.25">
      <c r="A68" s="104">
        <v>2</v>
      </c>
      <c r="B68" s="104"/>
      <c r="C68" s="104"/>
      <c r="D68" s="104"/>
      <c r="E68" s="104"/>
      <c r="F68" s="104"/>
      <c r="G68" s="104"/>
      <c r="H68" s="104"/>
      <c r="I68" s="104"/>
      <c r="J68" s="104"/>
    </row>
    <row r="69" spans="1:10" ht="24.75" customHeight="1" x14ac:dyDescent="0.25">
      <c r="A69" s="104">
        <v>3</v>
      </c>
      <c r="B69" s="104"/>
      <c r="C69" s="104"/>
      <c r="D69" s="104"/>
      <c r="E69" s="104"/>
      <c r="F69" s="104"/>
      <c r="G69" s="104"/>
      <c r="H69" s="104"/>
      <c r="I69" s="104"/>
      <c r="J69" s="104"/>
    </row>
    <row r="70" spans="1:10" x14ac:dyDescent="0.25">
      <c r="A70" s="104"/>
      <c r="B70" s="104" t="s">
        <v>73</v>
      </c>
      <c r="C70" s="104"/>
      <c r="D70" s="104"/>
      <c r="E70" s="104"/>
      <c r="F70" s="104"/>
      <c r="G70" s="104"/>
      <c r="H70" s="104"/>
      <c r="I70" s="104"/>
      <c r="J70" s="104"/>
    </row>
    <row r="71" spans="1:10" x14ac:dyDescent="0.25">
      <c r="A71" s="181" t="s">
        <v>74</v>
      </c>
      <c r="B71" s="182"/>
      <c r="C71" s="182"/>
      <c r="D71" s="182"/>
      <c r="E71" s="182"/>
      <c r="F71" s="182"/>
      <c r="G71" s="182"/>
      <c r="H71" s="182"/>
      <c r="I71" s="182"/>
      <c r="J71" s="183"/>
    </row>
    <row r="72" spans="1:10" x14ac:dyDescent="0.25">
      <c r="A72" s="184" t="s">
        <v>75</v>
      </c>
      <c r="B72" s="185"/>
      <c r="C72" s="185"/>
      <c r="D72" s="185"/>
      <c r="E72" s="185"/>
      <c r="F72" s="185"/>
      <c r="G72" s="185"/>
      <c r="H72" s="185"/>
      <c r="I72" s="185"/>
      <c r="J72" s="186"/>
    </row>
    <row r="73" spans="1:10" ht="60" x14ac:dyDescent="0.25">
      <c r="A73" s="104">
        <v>1</v>
      </c>
      <c r="B73" s="121" t="s">
        <v>153</v>
      </c>
      <c r="C73" s="113">
        <v>44327</v>
      </c>
      <c r="D73" s="104" t="s">
        <v>146</v>
      </c>
      <c r="E73" s="109">
        <v>841.31</v>
      </c>
      <c r="F73" s="104"/>
      <c r="G73" s="104"/>
      <c r="H73" s="104"/>
      <c r="I73" s="104"/>
      <c r="J73" s="104"/>
    </row>
    <row r="74" spans="1:10" ht="60" x14ac:dyDescent="0.25">
      <c r="A74" s="104">
        <v>2</v>
      </c>
      <c r="B74" s="105" t="s">
        <v>162</v>
      </c>
      <c r="C74" s="113">
        <v>44335</v>
      </c>
      <c r="D74" s="104" t="s">
        <v>146</v>
      </c>
      <c r="E74" s="104">
        <v>711.6</v>
      </c>
      <c r="F74" s="104"/>
      <c r="G74" s="104"/>
      <c r="H74" s="104"/>
      <c r="I74" s="104"/>
      <c r="J74" s="104"/>
    </row>
    <row r="75" spans="1:10" ht="72.75" customHeight="1" x14ac:dyDescent="0.25">
      <c r="A75" s="104">
        <v>3</v>
      </c>
      <c r="B75" s="105" t="s">
        <v>171</v>
      </c>
      <c r="C75" s="113">
        <v>44312</v>
      </c>
      <c r="D75" s="104" t="s">
        <v>146</v>
      </c>
      <c r="E75" s="104">
        <v>1085.518</v>
      </c>
      <c r="F75" s="104"/>
      <c r="G75" s="104"/>
      <c r="H75" s="104"/>
      <c r="I75" s="104"/>
      <c r="J75" s="104"/>
    </row>
    <row r="76" spans="1:10" ht="63.75" customHeight="1" x14ac:dyDescent="0.25">
      <c r="A76" s="104">
        <v>4</v>
      </c>
      <c r="B76" s="105" t="s">
        <v>171</v>
      </c>
      <c r="C76" s="113">
        <v>44320</v>
      </c>
      <c r="D76" s="104" t="s">
        <v>146</v>
      </c>
      <c r="E76" s="104">
        <v>1085.518</v>
      </c>
      <c r="F76" s="104"/>
      <c r="G76" s="104"/>
      <c r="H76" s="104"/>
      <c r="I76" s="104"/>
      <c r="J76" s="104"/>
    </row>
    <row r="77" spans="1:10" ht="66" customHeight="1" x14ac:dyDescent="0.25">
      <c r="A77" s="104">
        <v>5</v>
      </c>
      <c r="B77" s="105" t="s">
        <v>171</v>
      </c>
      <c r="C77" s="113">
        <v>44327</v>
      </c>
      <c r="D77" s="104" t="s">
        <v>146</v>
      </c>
      <c r="E77" s="104">
        <v>1085.518</v>
      </c>
      <c r="F77" s="104"/>
      <c r="G77" s="104"/>
      <c r="H77" s="104"/>
      <c r="I77" s="104"/>
      <c r="J77" s="104"/>
    </row>
    <row r="78" spans="1:10" ht="60" x14ac:dyDescent="0.25">
      <c r="A78" s="104">
        <v>6</v>
      </c>
      <c r="B78" s="121" t="s">
        <v>173</v>
      </c>
      <c r="C78" s="113">
        <v>44314</v>
      </c>
      <c r="D78" s="104" t="s">
        <v>146</v>
      </c>
      <c r="E78" s="104">
        <v>1806.93</v>
      </c>
      <c r="F78" s="104"/>
      <c r="G78" s="104"/>
      <c r="H78" s="104"/>
      <c r="I78" s="104"/>
      <c r="J78" s="104"/>
    </row>
    <row r="79" spans="1:10" ht="60" x14ac:dyDescent="0.25">
      <c r="A79" s="104">
        <v>7</v>
      </c>
      <c r="B79" s="105" t="s">
        <v>173</v>
      </c>
      <c r="C79" s="113">
        <v>44322</v>
      </c>
      <c r="D79" s="104" t="s">
        <v>146</v>
      </c>
      <c r="E79" s="104">
        <v>1806.93</v>
      </c>
      <c r="F79" s="104"/>
      <c r="G79" s="104"/>
      <c r="H79" s="104"/>
      <c r="I79" s="104"/>
      <c r="J79" s="104"/>
    </row>
    <row r="80" spans="1:10" ht="75" x14ac:dyDescent="0.25">
      <c r="A80" s="104">
        <v>8</v>
      </c>
      <c r="B80" s="105" t="s">
        <v>171</v>
      </c>
      <c r="C80" s="113">
        <v>44312</v>
      </c>
      <c r="D80" s="104" t="s">
        <v>146</v>
      </c>
      <c r="E80" s="104">
        <v>1085.518</v>
      </c>
      <c r="F80" s="104"/>
      <c r="G80" s="104"/>
      <c r="H80" s="104"/>
      <c r="I80" s="104"/>
      <c r="J80" s="104"/>
    </row>
    <row r="81" spans="1:10" ht="30" x14ac:dyDescent="0.25">
      <c r="A81" s="104">
        <v>9</v>
      </c>
      <c r="B81" s="105" t="s">
        <v>174</v>
      </c>
      <c r="C81" s="113">
        <v>44312</v>
      </c>
      <c r="D81" s="104" t="s">
        <v>146</v>
      </c>
      <c r="E81" s="104">
        <v>727.53</v>
      </c>
      <c r="F81" s="174" t="s">
        <v>196</v>
      </c>
      <c r="G81" s="175"/>
      <c r="H81" s="175"/>
      <c r="I81" s="175"/>
      <c r="J81" s="176"/>
    </row>
    <row r="82" spans="1:10" ht="93" customHeight="1" x14ac:dyDescent="0.25">
      <c r="A82" s="104">
        <v>10</v>
      </c>
      <c r="B82" s="105" t="s">
        <v>192</v>
      </c>
      <c r="C82" s="113">
        <v>44264</v>
      </c>
      <c r="D82" s="104" t="s">
        <v>147</v>
      </c>
      <c r="E82" s="104">
        <v>1056.6600000000001</v>
      </c>
      <c r="F82" s="104"/>
      <c r="G82" s="104"/>
      <c r="H82" s="104"/>
      <c r="I82" s="104"/>
      <c r="J82" s="104"/>
    </row>
    <row r="83" spans="1:10" ht="90" x14ac:dyDescent="0.25">
      <c r="A83" s="104">
        <v>11</v>
      </c>
      <c r="B83" s="105" t="s">
        <v>193</v>
      </c>
      <c r="C83" s="106">
        <v>44285</v>
      </c>
      <c r="D83" s="111" t="s">
        <v>146</v>
      </c>
      <c r="E83" s="111">
        <v>17310.91</v>
      </c>
      <c r="F83" s="174" t="s">
        <v>197</v>
      </c>
      <c r="G83" s="175"/>
      <c r="H83" s="175"/>
      <c r="I83" s="175"/>
      <c r="J83" s="176"/>
    </row>
    <row r="84" spans="1:10" ht="99.75" customHeight="1" x14ac:dyDescent="0.25">
      <c r="A84" s="104">
        <v>12</v>
      </c>
      <c r="B84" s="105" t="s">
        <v>194</v>
      </c>
      <c r="C84" s="106">
        <v>44306</v>
      </c>
      <c r="D84" s="111" t="s">
        <v>146</v>
      </c>
      <c r="E84" s="111">
        <v>5473.9549999999999</v>
      </c>
      <c r="F84" s="104"/>
      <c r="G84" s="104"/>
      <c r="H84" s="104"/>
      <c r="I84" s="104"/>
      <c r="J84" s="104"/>
    </row>
    <row r="85" spans="1:10" ht="66" customHeight="1" x14ac:dyDescent="0.25">
      <c r="A85" s="104">
        <v>13</v>
      </c>
      <c r="B85" s="105" t="s">
        <v>188</v>
      </c>
      <c r="C85" s="106">
        <v>44316</v>
      </c>
      <c r="D85" s="111" t="s">
        <v>189</v>
      </c>
      <c r="E85" s="111">
        <v>21863.49</v>
      </c>
      <c r="F85" s="104"/>
      <c r="G85" s="104"/>
      <c r="H85" s="104"/>
      <c r="I85" s="104"/>
      <c r="J85" s="104"/>
    </row>
    <row r="86" spans="1:10" ht="62.25" customHeight="1" x14ac:dyDescent="0.25">
      <c r="A86" s="104">
        <v>14</v>
      </c>
      <c r="B86" s="105" t="s">
        <v>195</v>
      </c>
      <c r="C86" s="106">
        <v>44315</v>
      </c>
      <c r="D86" s="111" t="s">
        <v>189</v>
      </c>
      <c r="E86" s="111">
        <v>26778.560000000001</v>
      </c>
      <c r="F86" s="104"/>
      <c r="G86" s="104"/>
      <c r="H86" s="104"/>
      <c r="I86" s="104"/>
      <c r="J86" s="104"/>
    </row>
    <row r="87" spans="1:10" ht="57.75" customHeight="1" x14ac:dyDescent="0.25">
      <c r="A87" s="104">
        <v>15</v>
      </c>
      <c r="B87" s="105" t="s">
        <v>195</v>
      </c>
      <c r="C87" s="106">
        <v>44315</v>
      </c>
      <c r="D87" s="111" t="s">
        <v>189</v>
      </c>
      <c r="E87" s="111">
        <v>26778.560000000001</v>
      </c>
      <c r="F87" s="104"/>
      <c r="G87" s="104"/>
      <c r="H87" s="104"/>
      <c r="I87" s="104"/>
      <c r="J87" s="104"/>
    </row>
    <row r="88" spans="1:10" ht="60" customHeight="1" x14ac:dyDescent="0.25">
      <c r="A88" s="104">
        <v>16</v>
      </c>
      <c r="B88" s="105" t="s">
        <v>195</v>
      </c>
      <c r="C88" s="106">
        <v>44315</v>
      </c>
      <c r="D88" s="111" t="s">
        <v>189</v>
      </c>
      <c r="E88" s="111">
        <v>26778.560000000001</v>
      </c>
      <c r="F88" s="104"/>
      <c r="G88" s="104"/>
      <c r="H88" s="104"/>
      <c r="I88" s="104"/>
      <c r="J88" s="104"/>
    </row>
    <row r="89" spans="1:10" ht="62.25" customHeight="1" x14ac:dyDescent="0.25">
      <c r="A89" s="104">
        <v>17</v>
      </c>
      <c r="B89" s="105" t="s">
        <v>195</v>
      </c>
      <c r="C89" s="106">
        <v>44362</v>
      </c>
      <c r="D89" s="111" t="s">
        <v>189</v>
      </c>
      <c r="E89" s="111">
        <v>26778.560000000001</v>
      </c>
      <c r="F89" s="104"/>
      <c r="G89" s="104"/>
      <c r="H89" s="104"/>
      <c r="I89" s="104"/>
      <c r="J89" s="104"/>
    </row>
    <row r="90" spans="1:10" ht="60" customHeight="1" x14ac:dyDescent="0.25">
      <c r="A90" s="104">
        <v>18</v>
      </c>
      <c r="B90" s="105" t="s">
        <v>195</v>
      </c>
      <c r="C90" s="106">
        <v>44371</v>
      </c>
      <c r="D90" s="111" t="s">
        <v>189</v>
      </c>
      <c r="E90" s="111">
        <v>26778.560000000001</v>
      </c>
      <c r="F90" s="104"/>
      <c r="G90" s="104"/>
      <c r="H90" s="104"/>
      <c r="I90" s="104"/>
      <c r="J90" s="104"/>
    </row>
    <row r="91" spans="1:10" ht="81" customHeight="1" x14ac:dyDescent="0.25">
      <c r="A91" s="104">
        <v>19</v>
      </c>
      <c r="B91" s="105" t="s">
        <v>161</v>
      </c>
      <c r="C91" s="106">
        <v>44341</v>
      </c>
      <c r="D91" s="104" t="s">
        <v>146</v>
      </c>
      <c r="E91" s="104">
        <v>5123.26</v>
      </c>
      <c r="F91" s="174"/>
      <c r="G91" s="175"/>
      <c r="H91" s="175"/>
      <c r="I91" s="175"/>
      <c r="J91" s="176"/>
    </row>
    <row r="92" spans="1:10" ht="34.5" customHeight="1" x14ac:dyDescent="0.25">
      <c r="A92" s="104">
        <v>20</v>
      </c>
      <c r="B92" s="105" t="s">
        <v>174</v>
      </c>
      <c r="C92" s="113">
        <v>44384</v>
      </c>
      <c r="D92" s="104" t="s">
        <v>146</v>
      </c>
      <c r="E92" s="104">
        <v>727.53</v>
      </c>
      <c r="F92" s="104"/>
      <c r="G92" s="104"/>
      <c r="H92" s="104"/>
      <c r="I92" s="104"/>
      <c r="J92" s="104"/>
    </row>
    <row r="93" spans="1:10" ht="78" customHeight="1" x14ac:dyDescent="0.25">
      <c r="A93" s="104">
        <v>21</v>
      </c>
      <c r="B93" s="105" t="s">
        <v>204</v>
      </c>
      <c r="C93" s="113">
        <v>44363</v>
      </c>
      <c r="D93" s="104" t="s">
        <v>146</v>
      </c>
      <c r="E93" s="112">
        <v>550.34900000000005</v>
      </c>
      <c r="F93" s="104"/>
      <c r="G93" s="104"/>
      <c r="H93" s="104"/>
      <c r="I93" s="104"/>
      <c r="J93" s="104"/>
    </row>
    <row r="94" spans="1:10" ht="64.5" customHeight="1" x14ac:dyDescent="0.25">
      <c r="A94" s="104">
        <v>22</v>
      </c>
      <c r="B94" s="105" t="s">
        <v>205</v>
      </c>
      <c r="C94" s="113">
        <v>44367</v>
      </c>
      <c r="D94" s="104" t="s">
        <v>146</v>
      </c>
      <c r="E94" s="104">
        <v>1248.9970000000001</v>
      </c>
      <c r="F94" s="104"/>
      <c r="G94" s="104"/>
      <c r="H94" s="104"/>
      <c r="I94" s="104"/>
      <c r="J94" s="104"/>
    </row>
    <row r="95" spans="1:10" ht="79.5" customHeight="1" x14ac:dyDescent="0.25">
      <c r="A95" s="104">
        <v>23</v>
      </c>
      <c r="B95" s="125" t="s">
        <v>207</v>
      </c>
      <c r="C95" s="113">
        <v>44455</v>
      </c>
      <c r="D95" s="104" t="s">
        <v>146</v>
      </c>
      <c r="E95" s="107">
        <v>424.73700000000002</v>
      </c>
      <c r="F95" s="104"/>
      <c r="G95" s="104"/>
      <c r="H95" s="104"/>
      <c r="I95" s="104"/>
      <c r="J95" s="104"/>
    </row>
    <row r="96" spans="1:10" ht="64.5" customHeight="1" x14ac:dyDescent="0.25">
      <c r="A96" s="104">
        <v>24</v>
      </c>
      <c r="B96" s="105" t="s">
        <v>205</v>
      </c>
      <c r="C96" s="113">
        <v>44367</v>
      </c>
      <c r="D96" s="104" t="s">
        <v>146</v>
      </c>
      <c r="E96" s="104">
        <v>1248.9970000000001</v>
      </c>
      <c r="F96" s="104"/>
      <c r="G96" s="104"/>
      <c r="H96" s="104"/>
      <c r="I96" s="104"/>
      <c r="J96" s="104"/>
    </row>
    <row r="97" spans="1:10" ht="96" customHeight="1" x14ac:dyDescent="0.25">
      <c r="A97" s="104">
        <v>25</v>
      </c>
      <c r="B97" s="105" t="s">
        <v>176</v>
      </c>
      <c r="C97" s="126">
        <v>44292</v>
      </c>
      <c r="D97" s="104" t="s">
        <v>146</v>
      </c>
      <c r="E97" s="112">
        <v>420.68200000000002</v>
      </c>
      <c r="F97" s="174" t="s">
        <v>196</v>
      </c>
      <c r="G97" s="175"/>
      <c r="H97" s="175"/>
      <c r="I97" s="175"/>
      <c r="J97" s="176"/>
    </row>
    <row r="98" spans="1:10" ht="138" customHeight="1" x14ac:dyDescent="0.25">
      <c r="A98" s="104">
        <v>26</v>
      </c>
      <c r="B98" s="111" t="s">
        <v>209</v>
      </c>
      <c r="C98" s="113">
        <v>44412</v>
      </c>
      <c r="D98" s="104" t="s">
        <v>146</v>
      </c>
      <c r="E98" s="104">
        <v>6713.7449999999999</v>
      </c>
      <c r="F98" s="104"/>
      <c r="G98" s="104"/>
      <c r="H98" s="104"/>
      <c r="I98" s="104"/>
      <c r="J98" s="104"/>
    </row>
    <row r="99" spans="1:10" ht="140.25" customHeight="1" x14ac:dyDescent="0.25">
      <c r="A99" s="104">
        <v>27</v>
      </c>
      <c r="B99" s="111" t="s">
        <v>209</v>
      </c>
      <c r="C99" s="113">
        <v>44418</v>
      </c>
      <c r="D99" s="104" t="s">
        <v>146</v>
      </c>
      <c r="E99" s="104">
        <v>6713.7449999999999</v>
      </c>
      <c r="F99" s="104"/>
      <c r="G99" s="104"/>
      <c r="H99" s="104"/>
      <c r="I99" s="104"/>
      <c r="J99" s="104"/>
    </row>
    <row r="100" spans="1:10" ht="51" customHeight="1" x14ac:dyDescent="0.25">
      <c r="A100" s="104">
        <v>28</v>
      </c>
      <c r="B100" s="119" t="s">
        <v>210</v>
      </c>
      <c r="C100" s="113">
        <v>44421</v>
      </c>
      <c r="D100" s="104" t="s">
        <v>146</v>
      </c>
      <c r="E100" s="104">
        <v>750</v>
      </c>
      <c r="F100" s="104"/>
      <c r="G100" s="104"/>
      <c r="H100" s="104"/>
      <c r="I100" s="104"/>
      <c r="J100" s="104"/>
    </row>
    <row r="101" spans="1:10" ht="80.25" customHeight="1" x14ac:dyDescent="0.25">
      <c r="A101" s="104">
        <v>29</v>
      </c>
      <c r="B101" s="111" t="s">
        <v>211</v>
      </c>
      <c r="C101" s="113">
        <v>44425</v>
      </c>
      <c r="D101" s="104" t="s">
        <v>146</v>
      </c>
      <c r="E101" s="104">
        <v>104.205</v>
      </c>
      <c r="F101" s="104"/>
      <c r="G101" s="104"/>
      <c r="H101" s="104"/>
      <c r="I101" s="104"/>
      <c r="J101" s="104"/>
    </row>
    <row r="102" spans="1:10" ht="49.5" customHeight="1" x14ac:dyDescent="0.25">
      <c r="A102" s="104">
        <v>30</v>
      </c>
      <c r="B102" s="119" t="s">
        <v>210</v>
      </c>
      <c r="C102" s="113">
        <v>44421</v>
      </c>
      <c r="D102" s="104" t="s">
        <v>146</v>
      </c>
      <c r="E102" s="104">
        <v>750</v>
      </c>
      <c r="F102" s="104"/>
      <c r="G102" s="104"/>
      <c r="H102" s="104"/>
      <c r="I102" s="104"/>
      <c r="J102" s="104"/>
    </row>
    <row r="103" spans="1:10" ht="48.75" customHeight="1" x14ac:dyDescent="0.25">
      <c r="A103" s="104">
        <v>31</v>
      </c>
      <c r="B103" s="119" t="s">
        <v>210</v>
      </c>
      <c r="C103" s="113">
        <v>44421</v>
      </c>
      <c r="D103" s="104" t="s">
        <v>146</v>
      </c>
      <c r="E103" s="104">
        <v>750</v>
      </c>
      <c r="F103" s="104"/>
      <c r="G103" s="104"/>
      <c r="H103" s="104"/>
      <c r="I103" s="104"/>
      <c r="J103" s="104"/>
    </row>
    <row r="104" spans="1:10" ht="126.75" customHeight="1" x14ac:dyDescent="0.25">
      <c r="A104" s="104">
        <v>32</v>
      </c>
      <c r="B104" s="111" t="s">
        <v>214</v>
      </c>
      <c r="C104" s="106">
        <v>44452</v>
      </c>
      <c r="D104" s="104" t="s">
        <v>146</v>
      </c>
      <c r="E104" s="104">
        <v>980.27200000000005</v>
      </c>
      <c r="F104" s="104"/>
      <c r="G104" s="104"/>
      <c r="H104" s="104"/>
      <c r="I104" s="104"/>
      <c r="J104" s="104"/>
    </row>
    <row r="105" spans="1:10" ht="125.25" customHeight="1" x14ac:dyDescent="0.25">
      <c r="A105" s="104">
        <v>33</v>
      </c>
      <c r="B105" s="120" t="s">
        <v>218</v>
      </c>
      <c r="C105" s="113">
        <v>44459</v>
      </c>
      <c r="D105" s="104" t="s">
        <v>146</v>
      </c>
      <c r="E105" s="104">
        <v>8464.4920000000002</v>
      </c>
      <c r="F105" s="104"/>
      <c r="G105" s="104"/>
      <c r="H105" s="104"/>
      <c r="I105" s="104"/>
      <c r="J105" s="104"/>
    </row>
    <row r="106" spans="1:10" ht="19.5" customHeight="1" x14ac:dyDescent="0.25">
      <c r="A106" s="104"/>
      <c r="B106" s="129" t="s">
        <v>77</v>
      </c>
      <c r="C106" s="129"/>
      <c r="D106" s="129"/>
      <c r="E106" s="130">
        <f>SUM(E73:E105)</f>
        <v>224805.19799999997</v>
      </c>
      <c r="F106" s="104" t="s">
        <v>76</v>
      </c>
      <c r="G106" s="104"/>
      <c r="H106" s="104"/>
      <c r="I106" s="104"/>
      <c r="J106" s="104"/>
    </row>
    <row r="107" spans="1:10" ht="18" customHeight="1" x14ac:dyDescent="0.25">
      <c r="A107" s="104"/>
      <c r="B107" s="129" t="s">
        <v>80</v>
      </c>
      <c r="C107" s="129"/>
      <c r="D107" s="129"/>
      <c r="E107" s="130">
        <f>E106+E64</f>
        <v>403519.13399999996</v>
      </c>
      <c r="F107" s="104"/>
      <c r="G107" s="104"/>
      <c r="H107" s="104"/>
      <c r="I107" s="104"/>
      <c r="J107" s="104"/>
    </row>
    <row r="108" spans="1:10" x14ac:dyDescent="0.2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1:10" x14ac:dyDescent="0.2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1:10" x14ac:dyDescent="0.25">
      <c r="A110" s="171" t="s">
        <v>78</v>
      </c>
      <c r="B110" s="171"/>
      <c r="C110" s="171" t="s">
        <v>200</v>
      </c>
      <c r="D110" s="171"/>
      <c r="E110" s="171"/>
      <c r="F110" s="171"/>
      <c r="G110" s="171"/>
      <c r="H110" s="99"/>
      <c r="I110" s="158" t="s">
        <v>201</v>
      </c>
      <c r="J110" s="158"/>
    </row>
    <row r="111" spans="1:10" x14ac:dyDescent="0.25">
      <c r="A111" s="177"/>
      <c r="B111" s="177"/>
      <c r="C111" s="102"/>
      <c r="D111" s="102"/>
      <c r="E111" s="102" t="s">
        <v>85</v>
      </c>
      <c r="F111" s="102"/>
      <c r="G111" s="102"/>
      <c r="H111" s="102"/>
      <c r="I111" s="159" t="s">
        <v>85</v>
      </c>
      <c r="J111" s="159"/>
    </row>
    <row r="112" spans="1:10" ht="60" customHeight="1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</row>
    <row r="113" spans="1:10" ht="15" customHeight="1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</row>
    <row r="114" spans="1:10" x14ac:dyDescent="0.25">
      <c r="A114" s="160" t="s">
        <v>81</v>
      </c>
      <c r="B114" s="160"/>
      <c r="C114" s="162" t="s">
        <v>198</v>
      </c>
      <c r="D114" s="162"/>
      <c r="E114" s="102"/>
      <c r="F114" s="102"/>
      <c r="G114" s="102"/>
      <c r="H114" s="102"/>
      <c r="I114" s="102"/>
      <c r="J114" s="102"/>
    </row>
    <row r="115" spans="1:10" x14ac:dyDescent="0.25">
      <c r="A115" s="162" t="s">
        <v>82</v>
      </c>
      <c r="B115" s="162"/>
      <c r="C115" s="162" t="s">
        <v>199</v>
      </c>
      <c r="D115" s="162"/>
      <c r="E115" s="102"/>
      <c r="F115" s="102"/>
      <c r="G115" s="102"/>
      <c r="H115" s="102"/>
      <c r="I115" s="102"/>
      <c r="J115" s="102"/>
    </row>
    <row r="116" spans="1:10" x14ac:dyDescent="0.25">
      <c r="A116" s="162" t="s">
        <v>83</v>
      </c>
      <c r="B116" s="162"/>
      <c r="C116" s="162" t="s">
        <v>222</v>
      </c>
      <c r="D116" s="162"/>
      <c r="E116" s="102"/>
      <c r="F116" s="102"/>
      <c r="G116" s="102"/>
      <c r="H116" s="102"/>
      <c r="I116" s="102"/>
      <c r="J116" s="102"/>
    </row>
    <row r="117" spans="1:10" x14ac:dyDescent="0.2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</row>
  </sheetData>
  <autoFilter ref="A13:J107">
    <filterColumn colId="6" showButton="0"/>
  </autoFilter>
  <mergeCells count="39">
    <mergeCell ref="A7:C7"/>
    <mergeCell ref="A9:E9"/>
    <mergeCell ref="E10:F10"/>
    <mergeCell ref="A13:A14"/>
    <mergeCell ref="B13:B14"/>
    <mergeCell ref="C13:C14"/>
    <mergeCell ref="D13:D14"/>
    <mergeCell ref="E13:E14"/>
    <mergeCell ref="A8:J8"/>
    <mergeCell ref="I13:I14"/>
    <mergeCell ref="J13:J14"/>
    <mergeCell ref="F13:F14"/>
    <mergeCell ref="G13:H13"/>
    <mergeCell ref="A2:J2"/>
    <mergeCell ref="A4:J4"/>
    <mergeCell ref="A1:J1"/>
    <mergeCell ref="A3:J3"/>
    <mergeCell ref="A5:J5"/>
    <mergeCell ref="A116:B116"/>
    <mergeCell ref="C116:D116"/>
    <mergeCell ref="A17:J17"/>
    <mergeCell ref="A65:J65"/>
    <mergeCell ref="A66:J66"/>
    <mergeCell ref="A71:J71"/>
    <mergeCell ref="A72:J72"/>
    <mergeCell ref="B64:C64"/>
    <mergeCell ref="C110:G110"/>
    <mergeCell ref="I110:J110"/>
    <mergeCell ref="I111:J111"/>
    <mergeCell ref="A16:J16"/>
    <mergeCell ref="A114:B114"/>
    <mergeCell ref="A115:B115"/>
    <mergeCell ref="F81:J81"/>
    <mergeCell ref="F83:J83"/>
    <mergeCell ref="C115:D115"/>
    <mergeCell ref="C114:D114"/>
    <mergeCell ref="F91:J91"/>
    <mergeCell ref="F97:J97"/>
    <mergeCell ref="A110:B111"/>
  </mergeCells>
  <pageMargins left="0.70866141732283472" right="0.51181102362204722" top="0.35433070866141736" bottom="0.35433070866141736" header="0.11811023622047245" footer="0.11811023622047245"/>
  <pageSetup paperSize="9" scale="5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закупкам </vt:lpstr>
      <vt:lpstr>Сведения о конкурентных процеда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Patorkin</dc:creator>
  <cp:lastModifiedBy>krarm_glbuxg</cp:lastModifiedBy>
  <cp:lastPrinted>2021-11-01T10:40:24Z</cp:lastPrinted>
  <dcterms:created xsi:type="dcterms:W3CDTF">2016-03-25T08:25:28Z</dcterms:created>
  <dcterms:modified xsi:type="dcterms:W3CDTF">2021-11-02T06:32:14Z</dcterms:modified>
</cp:coreProperties>
</file>