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2232" windowWidth="15576" windowHeight="7368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оперативка!$A$2:$Y$172</definedName>
  </definedNames>
  <calcPr calcId="125725"/>
</workbook>
</file>

<file path=xl/calcChain.xml><?xml version="1.0" encoding="utf-8"?>
<calcChain xmlns="http://schemas.openxmlformats.org/spreadsheetml/2006/main">
  <c r="C14" i="1"/>
  <c r="C15"/>
  <c r="C16"/>
  <c r="C18"/>
  <c r="C19"/>
  <c r="D11" l="1"/>
  <c r="R34" l="1"/>
  <c r="S32"/>
  <c r="E36" l="1"/>
  <c r="B26"/>
  <c r="F34"/>
  <c r="B9" l="1"/>
  <c r="B13"/>
  <c r="B17"/>
  <c r="B22"/>
  <c r="B24"/>
  <c r="B29"/>
  <c r="B32"/>
  <c r="B45"/>
  <c r="B56"/>
  <c r="F11" l="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E11"/>
  <c r="S36" l="1"/>
  <c r="S34"/>
  <c r="C27" l="1"/>
  <c r="F84" l="1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E84"/>
  <c r="C85" l="1"/>
  <c r="D86"/>
  <c r="C88"/>
  <c r="D88" s="1"/>
  <c r="D89"/>
  <c r="D90"/>
  <c r="C91"/>
  <c r="D91" s="1"/>
  <c r="D93"/>
  <c r="D100"/>
  <c r="B101"/>
  <c r="C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B102"/>
  <c r="C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C103"/>
  <c r="D103" s="1"/>
  <c r="C104"/>
  <c r="D104" s="1"/>
  <c r="C105"/>
  <c r="D105" s="1"/>
  <c r="C106"/>
  <c r="D106" s="1"/>
  <c r="C107"/>
  <c r="C108" s="1"/>
  <c r="B108"/>
  <c r="E108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C109"/>
  <c r="D109" s="1"/>
  <c r="C110"/>
  <c r="D110" s="1"/>
  <c r="C111"/>
  <c r="D111" s="1"/>
  <c r="C112"/>
  <c r="D112" s="1"/>
  <c r="D113"/>
  <c r="C114"/>
  <c r="D114" s="1"/>
  <c r="B115"/>
  <c r="E115"/>
  <c r="F115"/>
  <c r="G115"/>
  <c r="H115"/>
  <c r="I115"/>
  <c r="J115"/>
  <c r="K115"/>
  <c r="L115"/>
  <c r="M115"/>
  <c r="N115"/>
  <c r="O115"/>
  <c r="P115"/>
  <c r="Q115"/>
  <c r="R115"/>
  <c r="S115"/>
  <c r="T115"/>
  <c r="U115"/>
  <c r="V115"/>
  <c r="W115"/>
  <c r="X115"/>
  <c r="Y115"/>
  <c r="C116"/>
  <c r="D116" s="1"/>
  <c r="C117"/>
  <c r="D117" s="1"/>
  <c r="C118"/>
  <c r="D118" s="1"/>
  <c r="C119"/>
  <c r="D119" s="1"/>
  <c r="B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B121"/>
  <c r="E121"/>
  <c r="F121"/>
  <c r="G121"/>
  <c r="H121"/>
  <c r="I121"/>
  <c r="J121"/>
  <c r="K121"/>
  <c r="L121"/>
  <c r="M121"/>
  <c r="N121"/>
  <c r="O121"/>
  <c r="P121"/>
  <c r="Q121"/>
  <c r="R121"/>
  <c r="S121"/>
  <c r="T121"/>
  <c r="U121"/>
  <c r="V121"/>
  <c r="W121"/>
  <c r="X121"/>
  <c r="Y121"/>
  <c r="B122"/>
  <c r="F122"/>
  <c r="G122"/>
  <c r="H122"/>
  <c r="I122"/>
  <c r="J122"/>
  <c r="K122"/>
  <c r="L122"/>
  <c r="M122"/>
  <c r="O122"/>
  <c r="P122"/>
  <c r="R122"/>
  <c r="S122"/>
  <c r="T122"/>
  <c r="U122"/>
  <c r="X122"/>
  <c r="Y122"/>
  <c r="B123"/>
  <c r="E123"/>
  <c r="F123"/>
  <c r="G123"/>
  <c r="H123"/>
  <c r="I123"/>
  <c r="J123"/>
  <c r="K123"/>
  <c r="L123"/>
  <c r="M123"/>
  <c r="N123"/>
  <c r="O123"/>
  <c r="P123"/>
  <c r="Q123"/>
  <c r="R123"/>
  <c r="S123"/>
  <c r="T123"/>
  <c r="U123"/>
  <c r="V123"/>
  <c r="W123"/>
  <c r="X123"/>
  <c r="Y123"/>
  <c r="B124"/>
  <c r="E124"/>
  <c r="I124"/>
  <c r="Q124"/>
  <c r="R124"/>
  <c r="U124"/>
  <c r="W124"/>
  <c r="C125"/>
  <c r="C126"/>
  <c r="H127"/>
  <c r="M127"/>
  <c r="P127"/>
  <c r="R127"/>
  <c r="T127"/>
  <c r="X127"/>
  <c r="C128"/>
  <c r="D128" s="1"/>
  <c r="C129"/>
  <c r="D129" s="1"/>
  <c r="C132"/>
  <c r="C134"/>
  <c r="C135" s="1"/>
  <c r="B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B136"/>
  <c r="E136"/>
  <c r="F136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D137"/>
  <c r="C138"/>
  <c r="B139"/>
  <c r="E139"/>
  <c r="F139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B140"/>
  <c r="E140"/>
  <c r="F140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C141"/>
  <c r="C142"/>
  <c r="C144"/>
  <c r="B145"/>
  <c r="E145"/>
  <c r="F145"/>
  <c r="G145"/>
  <c r="H145"/>
  <c r="I145"/>
  <c r="J145"/>
  <c r="K145"/>
  <c r="L145"/>
  <c r="M145"/>
  <c r="N145"/>
  <c r="O145"/>
  <c r="P145"/>
  <c r="R145"/>
  <c r="S145"/>
  <c r="T145"/>
  <c r="U145"/>
  <c r="V145"/>
  <c r="W145"/>
  <c r="X145"/>
  <c r="Y145"/>
  <c r="D146"/>
  <c r="C147"/>
  <c r="D147" s="1"/>
  <c r="B148"/>
  <c r="E148"/>
  <c r="F148"/>
  <c r="G148"/>
  <c r="H148"/>
  <c r="I148"/>
  <c r="J148"/>
  <c r="K148"/>
  <c r="L148"/>
  <c r="M148"/>
  <c r="O148"/>
  <c r="P148"/>
  <c r="R148"/>
  <c r="S148"/>
  <c r="T148"/>
  <c r="U148"/>
  <c r="W148"/>
  <c r="X148"/>
  <c r="Y148"/>
  <c r="B149"/>
  <c r="E149"/>
  <c r="F149"/>
  <c r="G149"/>
  <c r="H149"/>
  <c r="I149"/>
  <c r="J149"/>
  <c r="K149"/>
  <c r="L149"/>
  <c r="M149"/>
  <c r="N149"/>
  <c r="O149"/>
  <c r="P149"/>
  <c r="R149"/>
  <c r="S149"/>
  <c r="T149"/>
  <c r="U149"/>
  <c r="V149"/>
  <c r="W149"/>
  <c r="X149"/>
  <c r="Y149"/>
  <c r="C150"/>
  <c r="D150" s="1"/>
  <c r="C151"/>
  <c r="D151" s="1"/>
  <c r="B152"/>
  <c r="G152"/>
  <c r="L152"/>
  <c r="Y152"/>
  <c r="C153"/>
  <c r="D153" s="1"/>
  <c r="C154"/>
  <c r="D154" s="1"/>
  <c r="B155"/>
  <c r="H155"/>
  <c r="N155"/>
  <c r="R155"/>
  <c r="S155"/>
  <c r="W155"/>
  <c r="C156"/>
  <c r="D156" s="1"/>
  <c r="C157"/>
  <c r="B158"/>
  <c r="M158"/>
  <c r="T158"/>
  <c r="U158"/>
  <c r="C159"/>
  <c r="D159" s="1"/>
  <c r="C160"/>
  <c r="D160" s="1"/>
  <c r="B161"/>
  <c r="E161"/>
  <c r="H161"/>
  <c r="I161"/>
  <c r="J161"/>
  <c r="K161"/>
  <c r="L161"/>
  <c r="M161"/>
  <c r="P161"/>
  <c r="Q161"/>
  <c r="S161"/>
  <c r="T161"/>
  <c r="U161"/>
  <c r="V161"/>
  <c r="W161"/>
  <c r="X161"/>
  <c r="C162"/>
  <c r="C163"/>
  <c r="H164"/>
  <c r="I164"/>
  <c r="J164"/>
  <c r="K164"/>
  <c r="M164"/>
  <c r="Q164"/>
  <c r="R164"/>
  <c r="V164"/>
  <c r="X164"/>
  <c r="C165"/>
  <c r="D165" s="1"/>
  <c r="C166"/>
  <c r="B167"/>
  <c r="Q167"/>
  <c r="T167"/>
  <c r="C168"/>
  <c r="D168" s="1"/>
  <c r="C169"/>
  <c r="D169" s="1"/>
  <c r="B170"/>
  <c r="G170"/>
  <c r="L170"/>
  <c r="U170"/>
  <c r="C171"/>
  <c r="C172"/>
  <c r="B173"/>
  <c r="G173"/>
  <c r="J173"/>
  <c r="K173"/>
  <c r="L173"/>
  <c r="R173"/>
  <c r="U173"/>
  <c r="X173"/>
  <c r="C174"/>
  <c r="D174" s="1"/>
  <c r="D175"/>
  <c r="D176"/>
  <c r="C177"/>
  <c r="C178" s="1"/>
  <c r="C179"/>
  <c r="D179" s="1"/>
  <c r="C181"/>
  <c r="C182" s="1"/>
  <c r="B182"/>
  <c r="E182"/>
  <c r="F182"/>
  <c r="G182"/>
  <c r="H182"/>
  <c r="I182"/>
  <c r="J182"/>
  <c r="K182"/>
  <c r="L182"/>
  <c r="M182"/>
  <c r="N182"/>
  <c r="O182"/>
  <c r="P182"/>
  <c r="Q182"/>
  <c r="R182"/>
  <c r="S182"/>
  <c r="T182"/>
  <c r="U182"/>
  <c r="V182"/>
  <c r="W182"/>
  <c r="X182"/>
  <c r="Y182"/>
  <c r="C183"/>
  <c r="D183" s="1"/>
  <c r="C184"/>
  <c r="D184" s="1"/>
  <c r="C185"/>
  <c r="D185" s="1"/>
  <c r="C186"/>
  <c r="D186" s="1"/>
  <c r="C187"/>
  <c r="D187" s="1"/>
  <c r="E188"/>
  <c r="F188"/>
  <c r="G188"/>
  <c r="H188"/>
  <c r="I188"/>
  <c r="J188"/>
  <c r="K188"/>
  <c r="L188"/>
  <c r="M188"/>
  <c r="N188"/>
  <c r="O188"/>
  <c r="P188"/>
  <c r="Q188"/>
  <c r="R188"/>
  <c r="S188"/>
  <c r="T188"/>
  <c r="U188"/>
  <c r="V188"/>
  <c r="W188"/>
  <c r="X188"/>
  <c r="Y188"/>
  <c r="C189"/>
  <c r="D189" s="1"/>
  <c r="C190"/>
  <c r="C193"/>
  <c r="D193" s="1"/>
  <c r="C194"/>
  <c r="D194" s="1"/>
  <c r="B195"/>
  <c r="B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C197"/>
  <c r="D197" s="1"/>
  <c r="C198"/>
  <c r="D198" s="1"/>
  <c r="B199"/>
  <c r="B200"/>
  <c r="E200"/>
  <c r="F200"/>
  <c r="G200"/>
  <c r="H200"/>
  <c r="I200"/>
  <c r="J200"/>
  <c r="K200"/>
  <c r="L200"/>
  <c r="M200"/>
  <c r="N200"/>
  <c r="O200"/>
  <c r="P200"/>
  <c r="Q200"/>
  <c r="R200"/>
  <c r="S200"/>
  <c r="T200"/>
  <c r="U200"/>
  <c r="V200"/>
  <c r="W200"/>
  <c r="X200"/>
  <c r="Y200"/>
  <c r="C201"/>
  <c r="D201" s="1"/>
  <c r="C202"/>
  <c r="D202" s="1"/>
  <c r="B203"/>
  <c r="B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C205"/>
  <c r="C206" s="1"/>
  <c r="D206" s="1"/>
  <c r="C207"/>
  <c r="D207" s="1"/>
  <c r="B208"/>
  <c r="C209"/>
  <c r="E210"/>
  <c r="E212" s="1"/>
  <c r="F210"/>
  <c r="F212" s="1"/>
  <c r="G210"/>
  <c r="G212" s="1"/>
  <c r="H210"/>
  <c r="H212" s="1"/>
  <c r="I210"/>
  <c r="I212" s="1"/>
  <c r="J210"/>
  <c r="J212" s="1"/>
  <c r="K210"/>
  <c r="K212" s="1"/>
  <c r="L210"/>
  <c r="L212" s="1"/>
  <c r="M210"/>
  <c r="M212" s="1"/>
  <c r="N210"/>
  <c r="N212" s="1"/>
  <c r="O210"/>
  <c r="O212" s="1"/>
  <c r="P210"/>
  <c r="P212" s="1"/>
  <c r="Q210"/>
  <c r="Q212" s="1"/>
  <c r="R210"/>
  <c r="R212" s="1"/>
  <c r="S210"/>
  <c r="S212" s="1"/>
  <c r="T210"/>
  <c r="T212" s="1"/>
  <c r="U210"/>
  <c r="U212" s="1"/>
  <c r="V210"/>
  <c r="V212" s="1"/>
  <c r="W210"/>
  <c r="W212" s="1"/>
  <c r="X210"/>
  <c r="X212" s="1"/>
  <c r="Y210"/>
  <c r="Y212" s="1"/>
  <c r="C211"/>
  <c r="D211" s="1"/>
  <c r="C214"/>
  <c r="C215"/>
  <c r="C216"/>
  <c r="C217"/>
  <c r="C218"/>
  <c r="D205" l="1"/>
  <c r="C158"/>
  <c r="D158" s="1"/>
  <c r="D181"/>
  <c r="D177"/>
  <c r="D107"/>
  <c r="C195"/>
  <c r="D195" s="1"/>
  <c r="C191"/>
  <c r="D191" s="1"/>
  <c r="C120"/>
  <c r="D120" s="1"/>
  <c r="C199"/>
  <c r="D199" s="1"/>
  <c r="C140"/>
  <c r="D140" s="1"/>
  <c r="C208"/>
  <c r="D208" s="1"/>
  <c r="C167"/>
  <c r="D167" s="1"/>
  <c r="D157"/>
  <c r="C130"/>
  <c r="D130" s="1"/>
  <c r="C127"/>
  <c r="C115"/>
  <c r="B210"/>
  <c r="B212" s="1"/>
  <c r="C161"/>
  <c r="D161" s="1"/>
  <c r="C173"/>
  <c r="D173" s="1"/>
  <c r="D166"/>
  <c r="C164"/>
  <c r="C155"/>
  <c r="D155" s="1"/>
  <c r="C152"/>
  <c r="D152" s="1"/>
  <c r="C143"/>
  <c r="C145" s="1"/>
  <c r="C204"/>
  <c r="C203"/>
  <c r="D203" s="1"/>
  <c r="C200"/>
  <c r="C196"/>
  <c r="D190"/>
  <c r="C170"/>
  <c r="D170" s="1"/>
  <c r="D144"/>
  <c r="D138"/>
  <c r="C136"/>
  <c r="D134"/>
  <c r="C84"/>
  <c r="C149"/>
  <c r="D149" s="1"/>
  <c r="C148"/>
  <c r="C122"/>
  <c r="D122" s="1"/>
  <c r="C121"/>
  <c r="D121" s="1"/>
  <c r="C188"/>
  <c r="D188" s="1"/>
  <c r="C139"/>
  <c r="C124"/>
  <c r="D124" s="1"/>
  <c r="C123"/>
  <c r="D123" s="1"/>
  <c r="C61"/>
  <c r="C62"/>
  <c r="C210" l="1"/>
  <c r="D210" l="1"/>
  <c r="C212"/>
  <c r="D212" s="1"/>
  <c r="L26"/>
  <c r="M26"/>
  <c r="C60" l="1"/>
  <c r="M13" l="1"/>
  <c r="N13"/>
  <c r="O13"/>
  <c r="P13"/>
  <c r="Q13"/>
  <c r="R13"/>
  <c r="S13"/>
  <c r="T13"/>
  <c r="U13"/>
  <c r="V13"/>
  <c r="W13"/>
  <c r="X13"/>
  <c r="Y13"/>
  <c r="E13"/>
  <c r="F13"/>
  <c r="G13"/>
  <c r="H13"/>
  <c r="I13"/>
  <c r="J13"/>
  <c r="K13"/>
  <c r="L13"/>
  <c r="C51" l="1"/>
  <c r="C52"/>
  <c r="C53"/>
  <c r="C54"/>
  <c r="C55"/>
  <c r="C57"/>
  <c r="C58"/>
  <c r="C59"/>
  <c r="F32" l="1"/>
  <c r="G32"/>
  <c r="H32"/>
  <c r="I32"/>
  <c r="J32"/>
  <c r="K32"/>
  <c r="L32"/>
  <c r="M32"/>
  <c r="N32"/>
  <c r="O32"/>
  <c r="P32"/>
  <c r="Q32"/>
  <c r="R32"/>
  <c r="T32"/>
  <c r="U32"/>
  <c r="V32"/>
  <c r="W32"/>
  <c r="X32"/>
  <c r="Y32"/>
  <c r="F40" l="1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E40"/>
  <c r="C25"/>
  <c r="D25" s="1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E24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22"/>
  <c r="C240" l="1"/>
  <c r="D80" l="1"/>
  <c r="D82"/>
  <c r="C234" l="1"/>
  <c r="E45" l="1"/>
  <c r="C232" l="1"/>
  <c r="C230"/>
  <c r="C229"/>
  <c r="C228"/>
  <c r="C227"/>
  <c r="C226"/>
  <c r="C81"/>
  <c r="D81" s="1"/>
  <c r="C79"/>
  <c r="D79" s="1"/>
  <c r="C78"/>
  <c r="D78" s="1"/>
  <c r="C77"/>
  <c r="D77" s="1"/>
  <c r="C76"/>
  <c r="D76" s="1"/>
  <c r="C75"/>
  <c r="C74"/>
  <c r="D74" s="1"/>
  <c r="C73"/>
  <c r="C72"/>
  <c r="C71"/>
  <c r="C70"/>
  <c r="C69"/>
  <c r="C68"/>
  <c r="C67"/>
  <c r="C66"/>
  <c r="C65"/>
  <c r="C64"/>
  <c r="C63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C56" s="1"/>
  <c r="C50"/>
  <c r="C49"/>
  <c r="C48"/>
  <c r="C47"/>
  <c r="C46"/>
  <c r="Y45"/>
  <c r="X45"/>
  <c r="V45"/>
  <c r="U45"/>
  <c r="T45"/>
  <c r="S45"/>
  <c r="R45"/>
  <c r="Q45"/>
  <c r="P45"/>
  <c r="O45"/>
  <c r="N45"/>
  <c r="M45"/>
  <c r="L45"/>
  <c r="K45"/>
  <c r="J45"/>
  <c r="I45"/>
  <c r="H45"/>
  <c r="G45"/>
  <c r="F45"/>
  <c r="C44"/>
  <c r="C43"/>
  <c r="C42"/>
  <c r="C41"/>
  <c r="C39"/>
  <c r="C37"/>
  <c r="Y36"/>
  <c r="X36"/>
  <c r="W36"/>
  <c r="V36"/>
  <c r="U36"/>
  <c r="T36"/>
  <c r="R36"/>
  <c r="Q36"/>
  <c r="P36"/>
  <c r="O36"/>
  <c r="N36"/>
  <c r="M36"/>
  <c r="L36"/>
  <c r="K36"/>
  <c r="J36"/>
  <c r="I36"/>
  <c r="H36"/>
  <c r="G36"/>
  <c r="F36"/>
  <c r="C35"/>
  <c r="Y34"/>
  <c r="X34"/>
  <c r="W34"/>
  <c r="V34"/>
  <c r="U34"/>
  <c r="T34"/>
  <c r="Q34"/>
  <c r="P34"/>
  <c r="O34"/>
  <c r="N34"/>
  <c r="M34"/>
  <c r="L34"/>
  <c r="K34"/>
  <c r="J34"/>
  <c r="I34"/>
  <c r="H34"/>
  <c r="G34"/>
  <c r="E34"/>
  <c r="C33"/>
  <c r="E32"/>
  <c r="C31"/>
  <c r="C30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Y26"/>
  <c r="X26"/>
  <c r="W26"/>
  <c r="V26"/>
  <c r="U26"/>
  <c r="T26"/>
  <c r="S26"/>
  <c r="R26"/>
  <c r="Q26"/>
  <c r="P26"/>
  <c r="O26"/>
  <c r="N26"/>
  <c r="K26"/>
  <c r="J26"/>
  <c r="I26"/>
  <c r="H26"/>
  <c r="G26"/>
  <c r="F26"/>
  <c r="E26"/>
  <c r="C23"/>
  <c r="D23" s="1"/>
  <c r="C21"/>
  <c r="D21" s="1"/>
  <c r="C20"/>
  <c r="Y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C17" s="1"/>
  <c r="C12"/>
  <c r="C10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C8"/>
  <c r="D8" s="1"/>
  <c r="C7"/>
  <c r="C22" l="1"/>
  <c r="D22" s="1"/>
  <c r="C24"/>
  <c r="D24" s="1"/>
  <c r="C32"/>
  <c r="D32" s="1"/>
  <c r="D20"/>
  <c r="C13"/>
  <c r="C34"/>
  <c r="C9"/>
  <c r="C45"/>
  <c r="C26"/>
  <c r="C29"/>
  <c r="C36"/>
  <c r="C40"/>
  <c r="D61"/>
  <c r="D31"/>
  <c r="D64"/>
  <c r="D16"/>
  <c r="D10"/>
  <c r="D15"/>
  <c r="D30"/>
  <c r="D63"/>
  <c r="D67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<sst xmlns="http://schemas.openxmlformats.org/spreadsheetml/2006/main" count="251" uniqueCount="204">
  <si>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</si>
  <si>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</si>
  <si>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</si>
  <si>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</si>
  <si>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</si>
  <si>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</si>
  <si>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</si>
  <si>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</si>
  <si>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</si>
  <si>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</si>
  <si>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</si>
  <si>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</si>
  <si>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</si>
  <si>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</si>
  <si>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</si>
  <si>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</si>
  <si>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</si>
  <si>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</si>
  <si>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</si>
  <si>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</si>
  <si>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</si>
  <si>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</si>
  <si>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</si>
  <si>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</si>
  <si>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</si>
  <si>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</si>
  <si>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</si>
  <si>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</si>
  <si>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</si>
  <si>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</si>
  <si>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</si>
  <si>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</si>
  <si>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</si>
  <si>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</si>
  <si>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</si>
  <si>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</si>
  <si>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</si>
  <si>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</si>
  <si>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</si>
  <si>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</si>
  <si>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</si>
  <si>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</si>
  <si>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</si>
  <si>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</si>
  <si>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</si>
  <si>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</si>
  <si>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</si>
  <si>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</si>
  <si>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</si>
  <si>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</si>
  <si>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</si>
  <si>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</si>
  <si>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</si>
  <si>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</si>
  <si>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</si>
  <si>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</si>
  <si>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</si>
  <si>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</si>
  <si>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</si>
  <si>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</si>
  <si>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</si>
  <si>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</si>
  <si>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</si>
  <si>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</si>
  <si>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</si>
  <si>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</si>
  <si>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</si>
  <si>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</si>
  <si>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</si>
  <si>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</si>
  <si>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</si>
  <si>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</si>
  <si>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</si>
  <si>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</si>
  <si>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</si>
  <si>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</si>
  <si>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</si>
  <si>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</si>
  <si>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</si>
  <si>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</si>
  <si>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</si>
  <si>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</si>
  <si>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</si>
  <si>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</si>
  <si>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</si>
  <si>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</si>
  <si>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</si>
  <si>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</si>
  <si>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</si>
  <si>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</si>
  <si>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</si>
  <si>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</si>
  <si>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</si>
  <si>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</si>
  <si>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</si>
  <si>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</si>
  <si>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</si>
  <si>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</si>
  <si>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</si>
  <si>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</si>
  <si>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</si>
  <si>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</si>
  <si>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</si>
  <si>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</si>
  <si>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</si>
  <si>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</si>
  <si>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</si>
  <si>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</si>
  <si>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</si>
  <si>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</si>
  <si>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</si>
  <si>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</si>
  <si>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</si>
  <si>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</si>
  <si>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</si>
  <si>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</si>
  <si>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</si>
  <si>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</si>
  <si>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</si>
  <si>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</si>
  <si>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</si>
  <si>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</si>
  <si>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</si>
  <si>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</si>
  <si>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</si>
  <si>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</si>
  <si>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</si>
  <si>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</si>
  <si>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</si>
  <si>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</si>
  <si>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</si>
  <si>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</si>
  <si>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</si>
  <si>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</si>
  <si>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</si>
  <si>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</si>
  <si>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</si>
  <si>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</si>
  <si>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</si>
  <si>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</si>
  <si>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</si>
  <si>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</si>
  <si>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</si>
  <si>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</si>
  <si>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</si>
  <si>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</si>
  <si>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</si>
  <si>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</si>
  <si>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</si>
  <si>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</si>
  <si>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</si>
  <si>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</si>
  <si>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</si>
  <si>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</si>
  <si>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</si>
  <si>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</si>
  <si>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</si>
  <si>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</si>
  <si>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</si>
  <si>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</si>
  <si>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</si>
  <si>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</si>
  <si>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</si>
  <si>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</si>
  <si>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</si>
  <si>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</si>
  <si>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</si>
  <si>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</si>
  <si>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</si>
  <si>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</si>
  <si>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</si>
  <si>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</si>
  <si>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</si>
  <si>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</si>
  <si>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</si>
  <si>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</si>
  <si>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</si>
  <si>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</si>
  <si>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</si>
  <si>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</si>
  <si>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</si>
  <si>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</si>
  <si>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</si>
  <si>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</si>
  <si>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</si>
  <si>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</si>
  <si>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</si>
  <si>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</si>
  <si>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</si>
  <si>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</si>
  <si>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</si>
  <si>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</si>
  <si>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</si>
  <si>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</si>
  <si>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</si>
  <si>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</si>
  <si>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</si>
  <si>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</si>
  <si>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</si>
  <si>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</si>
  <si>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</si>
  <si>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</si>
  <si>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26 апреля 2022 г. (сельскохозяйственные организации и крупные К(Ф)Х)</t>
  </si>
  <si>
    <t>Начальник отдела сельского хозяйства                                    Ф.Ф. Зейнетдинов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</si>
</sst>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20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Right="0"/>
    <pageSetUpPr fitToPage="1"/>
  </sheetPr>
  <dimension ref="A1:AI240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" sqref="A2:Y2"/>
    </sheetView>
  </sheetViews>
  <sheetFormatPr defaultColWidth="9.109375" defaultRowHeight="16.8" outlineLevelRow="1"/>
  <cols>
    <col min="1" max="1" width="99.88671875" style="79" customWidth="1"/>
    <col min="2" max="2" width="14.44140625" style="2" hidden="1" customWidth="1"/>
    <col min="3" max="3" width="13.33203125" style="2" hidden="1" customWidth="1"/>
    <col min="4" max="4" width="15" style="2" hidden="1" customWidth="1"/>
    <col min="5" max="8" width="13.6640625" style="1" hidden="1" customWidth="1"/>
    <col min="9" max="9" width="14" style="1" hidden="1" customWidth="1"/>
    <col min="10" max="14" width="13.6640625" style="1" hidden="1" customWidth="1"/>
    <col min="15" max="15" width="13.6640625" style="1" customWidth="1"/>
    <col min="16" max="16" width="13.6640625" style="1" hidden="1" customWidth="1"/>
    <col min="17" max="17" width="13.5546875" style="1" hidden="1" customWidth="1"/>
    <col min="18" max="25" width="13.6640625" style="1" hidden="1" customWidth="1"/>
    <col min="26" max="28" width="9.109375" style="1"/>
    <col min="29" max="29" width="9.109375" style="1" customWidth="1"/>
    <col min="30" max="16384" width="9.109375" style="1"/>
  </cols>
  <sheetData>
    <row r="1" spans="1:26" ht="25.2" hidden="1">
      <c r="A1" s="1"/>
      <c r="Y1" s="3"/>
    </row>
    <row r="2" spans="1:26" s="4" customFormat="1" ht="90" customHeight="1">
      <c r="A2" s="119" t="s">
        <v>202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1:26" s="4" customFormat="1" ht="0.6" customHeight="1" thickBot="1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399999999999999" customHeight="1" thickBot="1">
      <c r="A4" s="120" t="s">
        <v>3</v>
      </c>
      <c r="B4" s="123" t="s">
        <v>198</v>
      </c>
      <c r="C4" s="116" t="s">
        <v>199</v>
      </c>
      <c r="D4" s="116" t="s">
        <v>200</v>
      </c>
      <c r="E4" s="126" t="s">
        <v>4</v>
      </c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8"/>
    </row>
    <row r="5" spans="1:26" s="2" customFormat="1" ht="87" customHeight="1">
      <c r="A5" s="121"/>
      <c r="B5" s="124"/>
      <c r="C5" s="117"/>
      <c r="D5" s="117"/>
      <c r="E5" s="129" t="s">
        <v>5</v>
      </c>
      <c r="F5" s="129" t="s">
        <v>6</v>
      </c>
      <c r="G5" s="114" t="s">
        <v>7</v>
      </c>
      <c r="H5" s="114" t="s">
        <v>8</v>
      </c>
      <c r="I5" s="114" t="s">
        <v>9</v>
      </c>
      <c r="J5" s="114" t="s">
        <v>10</v>
      </c>
      <c r="K5" s="114" t="s">
        <v>11</v>
      </c>
      <c r="L5" s="114" t="s">
        <v>12</v>
      </c>
      <c r="M5" s="114" t="s">
        <v>13</v>
      </c>
      <c r="N5" s="114" t="s">
        <v>14</v>
      </c>
      <c r="O5" s="114" t="s">
        <v>15</v>
      </c>
      <c r="P5" s="114" t="s">
        <v>16</v>
      </c>
      <c r="Q5" s="114" t="s">
        <v>17</v>
      </c>
      <c r="R5" s="114" t="s">
        <v>18</v>
      </c>
      <c r="S5" s="114" t="s">
        <v>19</v>
      </c>
      <c r="T5" s="114" t="s">
        <v>20</v>
      </c>
      <c r="U5" s="114" t="s">
        <v>21</v>
      </c>
      <c r="V5" s="114" t="s">
        <v>22</v>
      </c>
      <c r="W5" s="114" t="s">
        <v>23</v>
      </c>
      <c r="X5" s="114" t="s">
        <v>24</v>
      </c>
      <c r="Y5" s="129" t="s">
        <v>25</v>
      </c>
    </row>
    <row r="6" spans="1:26" s="2" customFormat="1" ht="70.2" customHeight="1" thickBot="1">
      <c r="A6" s="122"/>
      <c r="B6" s="125"/>
      <c r="C6" s="118"/>
      <c r="D6" s="118"/>
      <c r="E6" s="130"/>
      <c r="F6" s="130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30"/>
    </row>
    <row r="7" spans="1:26" s="2" customFormat="1" ht="30" customHeight="1">
      <c r="A7" s="7" t="s">
        <v>26</v>
      </c>
      <c r="B7" s="8">
        <v>48111</v>
      </c>
      <c r="C7" s="8">
        <f>SUM(E7:Y7)</f>
        <v>48111</v>
      </c>
      <c r="D7" s="8"/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>
      <c r="A8" s="11" t="s">
        <v>27</v>
      </c>
      <c r="B8" s="8">
        <v>50020</v>
      </c>
      <c r="C8" s="8">
        <f>SUM(E8:Y8)</f>
        <v>48979</v>
      </c>
      <c r="D8" s="15">
        <f t="shared" ref="D8:D32" si="0">C8/B8</f>
        <v>0.97918832467013195</v>
      </c>
      <c r="E8" s="10">
        <v>1991</v>
      </c>
      <c r="F8" s="10">
        <v>1426</v>
      </c>
      <c r="G8" s="10">
        <v>3522</v>
      </c>
      <c r="H8" s="10">
        <v>3013</v>
      </c>
      <c r="I8" s="10">
        <v>1398</v>
      </c>
      <c r="J8" s="10">
        <v>3138</v>
      </c>
      <c r="K8" s="10">
        <v>2061</v>
      </c>
      <c r="L8" s="10">
        <v>2730</v>
      </c>
      <c r="M8" s="10">
        <v>2753</v>
      </c>
      <c r="N8" s="10">
        <v>787</v>
      </c>
      <c r="O8" s="10">
        <v>1403</v>
      </c>
      <c r="P8" s="10">
        <v>1997</v>
      </c>
      <c r="Q8" s="10">
        <v>2963</v>
      </c>
      <c r="R8" s="10">
        <v>3011</v>
      </c>
      <c r="S8" s="10">
        <v>3794</v>
      </c>
      <c r="T8" s="10">
        <v>2317</v>
      </c>
      <c r="U8" s="10">
        <v>1909</v>
      </c>
      <c r="V8" s="10">
        <v>712</v>
      </c>
      <c r="W8" s="10">
        <v>1872</v>
      </c>
      <c r="X8" s="10">
        <v>4024</v>
      </c>
      <c r="Y8" s="10">
        <v>2158</v>
      </c>
    </row>
    <row r="9" spans="1:26" s="12" customFormat="1" ht="30" customHeight="1">
      <c r="A9" s="13" t="s">
        <v>28</v>
      </c>
      <c r="B9" s="14">
        <f t="shared" ref="B9:Y9" si="1">B8/B7</f>
        <v>1.0396790754713059</v>
      </c>
      <c r="C9" s="14">
        <f t="shared" si="1"/>
        <v>1.0180416121053397</v>
      </c>
      <c r="D9" s="15"/>
      <c r="E9" s="75">
        <f t="shared" si="1"/>
        <v>0.96276595744680848</v>
      </c>
      <c r="F9" s="75">
        <f t="shared" si="1"/>
        <v>1</v>
      </c>
      <c r="G9" s="75">
        <f t="shared" si="1"/>
        <v>1.0637269707037149</v>
      </c>
      <c r="H9" s="75">
        <f t="shared" si="1"/>
        <v>1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0.93047404063205419</v>
      </c>
      <c r="L9" s="75">
        <f t="shared" si="1"/>
        <v>0.97744360902255634</v>
      </c>
      <c r="M9" s="75">
        <f t="shared" si="1"/>
        <v>1.2069267864971505</v>
      </c>
      <c r="N9" s="75">
        <f t="shared" si="1"/>
        <v>1.1372832369942196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1.1859956236323852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1.0394160583941605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1.0060606060606061</v>
      </c>
    </row>
    <row r="10" spans="1:26" s="12" customFormat="1" ht="30" customHeight="1">
      <c r="A10" s="11" t="s">
        <v>29</v>
      </c>
      <c r="B10" s="8">
        <v>47228</v>
      </c>
      <c r="C10" s="8">
        <f>SUM(E10:Y10)</f>
        <v>45927</v>
      </c>
      <c r="D10" s="15">
        <f t="shared" si="0"/>
        <v>0.97245278224781906</v>
      </c>
      <c r="E10" s="10">
        <v>1801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2036</v>
      </c>
      <c r="L10" s="10">
        <v>2632</v>
      </c>
      <c r="M10" s="10">
        <v>2607</v>
      </c>
      <c r="N10" s="10">
        <v>787</v>
      </c>
      <c r="O10" s="10">
        <v>1162</v>
      </c>
      <c r="P10" s="10">
        <v>1997</v>
      </c>
      <c r="Q10" s="10">
        <v>2750</v>
      </c>
      <c r="R10" s="10">
        <v>2685</v>
      </c>
      <c r="S10" s="10">
        <v>3694</v>
      </c>
      <c r="T10" s="10">
        <v>1901</v>
      </c>
      <c r="U10" s="10">
        <v>1707</v>
      </c>
      <c r="V10" s="10">
        <v>660</v>
      </c>
      <c r="W10" s="10">
        <v>1639</v>
      </c>
      <c r="X10" s="10">
        <v>3914</v>
      </c>
      <c r="Y10" s="10">
        <v>1883</v>
      </c>
    </row>
    <row r="11" spans="1:26" s="12" customFormat="1" ht="30" customHeight="1">
      <c r="A11" s="11" t="s">
        <v>30</v>
      </c>
      <c r="B11" s="14">
        <v>0.95</v>
      </c>
      <c r="C11" s="14">
        <v>0.94</v>
      </c>
      <c r="D11" s="15">
        <f t="shared" si="0"/>
        <v>0.98947368421052628</v>
      </c>
      <c r="E11" s="75">
        <f>E10/E8</f>
        <v>0.90457056755399301</v>
      </c>
      <c r="F11" s="75">
        <f t="shared" ref="F11:Y11" si="2">F10/F8</f>
        <v>0.91584852734922861</v>
      </c>
      <c r="G11" s="75">
        <f t="shared" si="2"/>
        <v>1</v>
      </c>
      <c r="H11" s="75">
        <f t="shared" si="2"/>
        <v>0.97709923664122134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0.98786996603590493</v>
      </c>
      <c r="L11" s="75">
        <f t="shared" si="2"/>
        <v>0.96410256410256412</v>
      </c>
      <c r="M11" s="75">
        <f t="shared" si="2"/>
        <v>0.94696694515074464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0.92811339858251773</v>
      </c>
      <c r="R11" s="75">
        <f t="shared" si="2"/>
        <v>0.8917303221521089</v>
      </c>
      <c r="S11" s="75">
        <f t="shared" si="2"/>
        <v>0.97364259356879279</v>
      </c>
      <c r="T11" s="75">
        <f t="shared" si="2"/>
        <v>0.82045748813120412</v>
      </c>
      <c r="U11" s="75">
        <f t="shared" si="2"/>
        <v>0.89418543740178102</v>
      </c>
      <c r="V11" s="75">
        <f t="shared" si="2"/>
        <v>0.9269662921348315</v>
      </c>
      <c r="W11" s="75">
        <f t="shared" si="2"/>
        <v>0.87553418803418803</v>
      </c>
      <c r="X11" s="75">
        <f t="shared" si="2"/>
        <v>0.97266401590457252</v>
      </c>
      <c r="Y11" s="75">
        <f t="shared" si="2"/>
        <v>0.87256719184430032</v>
      </c>
    </row>
    <row r="12" spans="1:26" s="12" customFormat="1" ht="30" customHeight="1">
      <c r="A12" s="13" t="s">
        <v>31</v>
      </c>
      <c r="B12" s="8">
        <v>10541</v>
      </c>
      <c r="C12" s="8">
        <f>SUM(E12:Y12)</f>
        <v>3533</v>
      </c>
      <c r="D12" s="15"/>
      <c r="E12" s="80">
        <v>400</v>
      </c>
      <c r="F12" s="80"/>
      <c r="G12" s="80">
        <v>605</v>
      </c>
      <c r="H12" s="80">
        <v>75</v>
      </c>
      <c r="I12" s="80"/>
      <c r="J12" s="80">
        <v>350</v>
      </c>
      <c r="K12" s="80"/>
      <c r="L12" s="80">
        <v>100</v>
      </c>
      <c r="M12" s="80"/>
      <c r="N12" s="80"/>
      <c r="O12" s="80">
        <v>125</v>
      </c>
      <c r="P12" s="80"/>
      <c r="Q12" s="80">
        <v>629</v>
      </c>
      <c r="R12" s="80"/>
      <c r="S12" s="80">
        <v>709</v>
      </c>
      <c r="T12" s="80">
        <v>490</v>
      </c>
      <c r="U12" s="80"/>
      <c r="V12" s="80"/>
      <c r="W12" s="80"/>
      <c r="X12" s="80">
        <v>50</v>
      </c>
      <c r="Y12" s="80"/>
    </row>
    <row r="13" spans="1:26" s="12" customFormat="1" ht="30" customHeight="1">
      <c r="A13" s="13" t="s">
        <v>32</v>
      </c>
      <c r="B13" s="15">
        <f>B12/B8</f>
        <v>0.21073570571771291</v>
      </c>
      <c r="C13" s="15">
        <f>C12/C8</f>
        <v>7.2132954939872193E-2</v>
      </c>
      <c r="D13" s="15"/>
      <c r="E13" s="16">
        <f t="shared" ref="E13:L13" si="3">E12/E8</f>
        <v>0.20090406830738322</v>
      </c>
      <c r="F13" s="16">
        <f t="shared" si="3"/>
        <v>0</v>
      </c>
      <c r="G13" s="16">
        <f t="shared" si="3"/>
        <v>0.17177739920499716</v>
      </c>
      <c r="H13" s="16">
        <f t="shared" si="3"/>
        <v>2.4892134085628941E-2</v>
      </c>
      <c r="I13" s="16">
        <f t="shared" si="3"/>
        <v>0</v>
      </c>
      <c r="J13" s="16">
        <f t="shared" si="3"/>
        <v>0.11153601019757807</v>
      </c>
      <c r="K13" s="16">
        <f t="shared" si="3"/>
        <v>0</v>
      </c>
      <c r="L13" s="16">
        <f t="shared" si="3"/>
        <v>3.6630036630036632E-2</v>
      </c>
      <c r="M13" s="16">
        <f t="shared" ref="M13" si="4">M12/M8</f>
        <v>0</v>
      </c>
      <c r="N13" s="16">
        <f t="shared" ref="N13" si="5">N12/N8</f>
        <v>0</v>
      </c>
      <c r="O13" s="16">
        <f t="shared" ref="O13" si="6">O12/O8</f>
        <v>8.9094796863863152E-2</v>
      </c>
      <c r="P13" s="16">
        <f t="shared" ref="P13" si="7">P12/P8</f>
        <v>0</v>
      </c>
      <c r="Q13" s="16">
        <f t="shared" ref="Q13" si="8">Q12/Q8</f>
        <v>0.2122848464394195</v>
      </c>
      <c r="R13" s="16">
        <f t="shared" ref="R13" si="9">R12/R8</f>
        <v>0</v>
      </c>
      <c r="S13" s="16">
        <f t="shared" ref="S13" si="10">S12/S8</f>
        <v>0.18687401159725883</v>
      </c>
      <c r="T13" s="16">
        <f t="shared" ref="T13" si="11">T12/T8</f>
        <v>0.21148036253776434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0</v>
      </c>
      <c r="X13" s="16">
        <f t="shared" ref="X13" si="15">X12/X8</f>
        <v>1.2425447316103381E-2</v>
      </c>
      <c r="Y13" s="16">
        <f t="shared" ref="Y13" si="16">Y12/Y8</f>
        <v>0</v>
      </c>
    </row>
    <row r="14" spans="1:26" s="12" customFormat="1" ht="30" customHeight="1">
      <c r="A14" s="18" t="s">
        <v>33</v>
      </c>
      <c r="B14" s="8">
        <v>3475</v>
      </c>
      <c r="C14" s="23">
        <f t="shared" ref="C14:C19" si="17">SUM(E14:Y14)</f>
        <v>1700</v>
      </c>
      <c r="D14" s="15"/>
      <c r="E14" s="10"/>
      <c r="F14" s="10"/>
      <c r="G14" s="10">
        <v>890</v>
      </c>
      <c r="H14" s="10"/>
      <c r="I14" s="10"/>
      <c r="J14" s="10">
        <v>120</v>
      </c>
      <c r="K14" s="10"/>
      <c r="L14" s="10"/>
      <c r="M14" s="10">
        <v>400</v>
      </c>
      <c r="N14" s="10"/>
      <c r="O14" s="10"/>
      <c r="P14" s="10"/>
      <c r="Q14" s="10"/>
      <c r="R14" s="10"/>
      <c r="S14" s="10">
        <v>90</v>
      </c>
      <c r="T14" s="10"/>
      <c r="U14" s="10"/>
      <c r="V14" s="10"/>
      <c r="W14" s="10"/>
      <c r="X14" s="10">
        <v>200</v>
      </c>
      <c r="Y14" s="10"/>
    </row>
    <row r="15" spans="1:26" s="12" customFormat="1" ht="30" hidden="1" customHeight="1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>
      <c r="A20" s="22" t="s">
        <v>39</v>
      </c>
      <c r="B20" s="23">
        <v>100529</v>
      </c>
      <c r="C20" s="23">
        <f>SUM(E20:Y20)</f>
        <v>89005</v>
      </c>
      <c r="D20" s="15">
        <f t="shared" si="0"/>
        <v>0.8853664116822012</v>
      </c>
      <c r="E20" s="106">
        <v>7450</v>
      </c>
      <c r="F20" s="106">
        <v>3312</v>
      </c>
      <c r="G20" s="106">
        <v>3845</v>
      </c>
      <c r="H20" s="106">
        <v>6849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>
      <c r="A25" s="107" t="s">
        <v>44</v>
      </c>
      <c r="B25" s="108">
        <v>40536</v>
      </c>
      <c r="C25" s="108">
        <f>SUM(E25:Y25)</f>
        <v>2676</v>
      </c>
      <c r="D25" s="15">
        <f t="shared" si="0"/>
        <v>6.6015393724097093E-2</v>
      </c>
      <c r="E25" s="109">
        <v>1200</v>
      </c>
      <c r="F25" s="109"/>
      <c r="G25" s="109">
        <v>50</v>
      </c>
      <c r="H25" s="109">
        <v>592</v>
      </c>
      <c r="I25" s="109"/>
      <c r="J25" s="109"/>
      <c r="K25" s="109"/>
      <c r="L25" s="109"/>
      <c r="M25" s="109"/>
      <c r="N25" s="109"/>
      <c r="O25" s="109">
        <v>162</v>
      </c>
      <c r="P25" s="109">
        <v>60</v>
      </c>
      <c r="Q25" s="109">
        <v>62</v>
      </c>
      <c r="R25" s="109"/>
      <c r="S25" s="109">
        <v>290</v>
      </c>
      <c r="T25" s="109">
        <v>110</v>
      </c>
      <c r="U25" s="109"/>
      <c r="V25" s="109"/>
      <c r="W25" s="109"/>
      <c r="X25" s="109">
        <v>150</v>
      </c>
      <c r="Y25" s="109"/>
    </row>
    <row r="26" spans="1:26" s="12" customFormat="1" ht="30" customHeight="1">
      <c r="A26" s="18" t="s">
        <v>45</v>
      </c>
      <c r="B26" s="28">
        <f t="shared" ref="B26:Y26" si="41">B25/B20</f>
        <v>0.40322692954271899</v>
      </c>
      <c r="C26" s="28">
        <f t="shared" si="41"/>
        <v>3.006572664457053E-2</v>
      </c>
      <c r="D26" s="15"/>
      <c r="E26" s="29">
        <f t="shared" si="41"/>
        <v>0.16107382550335569</v>
      </c>
      <c r="F26" s="29">
        <f t="shared" si="41"/>
        <v>0</v>
      </c>
      <c r="G26" s="29">
        <f t="shared" si="41"/>
        <v>1.3003901170351105E-2</v>
      </c>
      <c r="H26" s="29">
        <f t="shared" si="41"/>
        <v>8.6435976054898528E-2</v>
      </c>
      <c r="I26" s="29">
        <f t="shared" si="41"/>
        <v>0</v>
      </c>
      <c r="J26" s="29">
        <f t="shared" si="41"/>
        <v>0</v>
      </c>
      <c r="K26" s="29">
        <f t="shared" si="41"/>
        <v>0</v>
      </c>
      <c r="L26" s="29">
        <f t="shared" si="41"/>
        <v>0</v>
      </c>
      <c r="M26" s="29">
        <f t="shared" si="41"/>
        <v>0</v>
      </c>
      <c r="N26" s="29">
        <f t="shared" si="41"/>
        <v>0</v>
      </c>
      <c r="O26" s="29">
        <f t="shared" si="41"/>
        <v>4.5633802816901409E-2</v>
      </c>
      <c r="P26" s="29">
        <f t="shared" si="41"/>
        <v>9.2521202775636083E-3</v>
      </c>
      <c r="Q26" s="29">
        <f t="shared" si="41"/>
        <v>1.0197368421052632E-2</v>
      </c>
      <c r="R26" s="29">
        <f t="shared" si="41"/>
        <v>0</v>
      </c>
      <c r="S26" s="29">
        <f t="shared" si="41"/>
        <v>3.9687970439304776E-2</v>
      </c>
      <c r="T26" s="29">
        <f t="shared" si="41"/>
        <v>2.7369992535456581E-2</v>
      </c>
      <c r="U26" s="29">
        <f t="shared" si="41"/>
        <v>0</v>
      </c>
      <c r="V26" s="29">
        <f t="shared" si="41"/>
        <v>0</v>
      </c>
      <c r="W26" s="29">
        <f t="shared" si="41"/>
        <v>0</v>
      </c>
      <c r="X26" s="29">
        <f t="shared" si="41"/>
        <v>3.9724576271186439E-2</v>
      </c>
      <c r="Y26" s="29">
        <f t="shared" si="41"/>
        <v>0</v>
      </c>
    </row>
    <row r="27" spans="1:26" s="104" customFormat="1" ht="30" hidden="1" customHeight="1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>
      <c r="A28" s="25" t="s">
        <v>46</v>
      </c>
      <c r="B28" s="23">
        <v>31856</v>
      </c>
      <c r="C28" s="23"/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>
        <v>20</v>
      </c>
      <c r="R28" s="26"/>
      <c r="S28" s="26"/>
      <c r="T28" s="26"/>
      <c r="U28" s="26"/>
      <c r="V28" s="26"/>
      <c r="W28" s="26"/>
      <c r="X28" s="26"/>
      <c r="Y28" s="26"/>
    </row>
    <row r="29" spans="1:26" s="12" customFormat="1" ht="30" hidden="1" customHeight="1">
      <c r="A29" s="18" t="s">
        <v>45</v>
      </c>
      <c r="B29" s="9">
        <f t="shared" ref="B29:Y29" si="42">B28/B20</f>
        <v>0.31688368530473793</v>
      </c>
      <c r="C29" s="9">
        <f t="shared" si="42"/>
        <v>0</v>
      </c>
      <c r="D29" s="15"/>
      <c r="E29" s="30">
        <f t="shared" si="42"/>
        <v>0</v>
      </c>
      <c r="F29" s="30">
        <f t="shared" si="42"/>
        <v>0</v>
      </c>
      <c r="G29" s="30">
        <f t="shared" si="42"/>
        <v>0</v>
      </c>
      <c r="H29" s="30">
        <f t="shared" si="42"/>
        <v>0</v>
      </c>
      <c r="I29" s="30">
        <f t="shared" si="42"/>
        <v>0</v>
      </c>
      <c r="J29" s="30">
        <f t="shared" si="42"/>
        <v>0</v>
      </c>
      <c r="K29" s="30">
        <f t="shared" si="42"/>
        <v>0</v>
      </c>
      <c r="L29" s="30">
        <f t="shared" si="42"/>
        <v>0</v>
      </c>
      <c r="M29" s="30">
        <f t="shared" si="42"/>
        <v>0</v>
      </c>
      <c r="N29" s="30">
        <f t="shared" si="42"/>
        <v>0</v>
      </c>
      <c r="O29" s="30">
        <f t="shared" si="42"/>
        <v>0</v>
      </c>
      <c r="P29" s="30">
        <f t="shared" si="42"/>
        <v>0</v>
      </c>
      <c r="Q29" s="30">
        <f t="shared" si="42"/>
        <v>3.2894736842105261E-3</v>
      </c>
      <c r="R29" s="30">
        <f t="shared" si="42"/>
        <v>0</v>
      </c>
      <c r="S29" s="30">
        <f t="shared" si="42"/>
        <v>0</v>
      </c>
      <c r="T29" s="30">
        <f t="shared" si="42"/>
        <v>0</v>
      </c>
      <c r="U29" s="30">
        <f t="shared" si="42"/>
        <v>0</v>
      </c>
      <c r="V29" s="30">
        <f t="shared" si="42"/>
        <v>0</v>
      </c>
      <c r="W29" s="30">
        <f t="shared" si="42"/>
        <v>0</v>
      </c>
      <c r="X29" s="30">
        <f t="shared" si="42"/>
        <v>0</v>
      </c>
      <c r="Y29" s="30">
        <f t="shared" si="42"/>
        <v>0</v>
      </c>
    </row>
    <row r="30" spans="1:26" s="12" customFormat="1" ht="30" hidden="1" customHeight="1">
      <c r="A30" s="11" t="s">
        <v>201</v>
      </c>
      <c r="B30" s="23">
        <v>102447</v>
      </c>
      <c r="C30" s="23">
        <f>SUM(E30:Y30)</f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>
      <c r="A31" s="13" t="s">
        <v>47</v>
      </c>
      <c r="B31" s="23"/>
      <c r="C31" s="23">
        <f>SUM(E31:Y31)</f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>
      <c r="A32" s="18" t="s">
        <v>41</v>
      </c>
      <c r="B32" s="30">
        <f t="shared" ref="B32:C32" si="43">B31/B30</f>
        <v>0</v>
      </c>
      <c r="C32" s="30">
        <f t="shared" si="43"/>
        <v>0</v>
      </c>
      <c r="D32" s="15" t="e">
        <f t="shared" si="0"/>
        <v>#DIV/0!</v>
      </c>
      <c r="E32" s="30">
        <f>E31/E30</f>
        <v>0</v>
      </c>
      <c r="F32" s="30">
        <f t="shared" ref="F32:Y32" si="44">F31/F30</f>
        <v>0</v>
      </c>
      <c r="G32" s="30">
        <f t="shared" si="44"/>
        <v>0</v>
      </c>
      <c r="H32" s="30">
        <f t="shared" si="44"/>
        <v>0</v>
      </c>
      <c r="I32" s="30">
        <f t="shared" si="44"/>
        <v>0</v>
      </c>
      <c r="J32" s="30">
        <f t="shared" si="44"/>
        <v>0</v>
      </c>
      <c r="K32" s="30">
        <f t="shared" si="44"/>
        <v>0</v>
      </c>
      <c r="L32" s="30">
        <f t="shared" si="44"/>
        <v>0</v>
      </c>
      <c r="M32" s="30">
        <f t="shared" si="44"/>
        <v>0</v>
      </c>
      <c r="N32" s="30">
        <f t="shared" si="44"/>
        <v>0</v>
      </c>
      <c r="O32" s="30">
        <f t="shared" si="44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4"/>
        <v>0</v>
      </c>
      <c r="U32" s="30">
        <f t="shared" si="44"/>
        <v>0</v>
      </c>
      <c r="V32" s="30">
        <f t="shared" si="44"/>
        <v>0</v>
      </c>
      <c r="W32" s="30">
        <f t="shared" si="44"/>
        <v>0</v>
      </c>
      <c r="X32" s="30">
        <f t="shared" si="44"/>
        <v>0</v>
      </c>
      <c r="Y32" s="30">
        <f t="shared" si="44"/>
        <v>0</v>
      </c>
    </row>
    <row r="33" spans="1:29" s="12" customFormat="1" ht="30" customHeight="1">
      <c r="A33" s="13" t="s">
        <v>48</v>
      </c>
      <c r="B33" s="23">
        <v>11790</v>
      </c>
      <c r="C33" s="23">
        <f>SUM(E33:Y33)</f>
        <v>3027</v>
      </c>
      <c r="D33" s="15"/>
      <c r="E33" s="26"/>
      <c r="F33" s="26"/>
      <c r="G33" s="26">
        <v>250</v>
      </c>
      <c r="H33" s="26"/>
      <c r="I33" s="26"/>
      <c r="J33" s="26"/>
      <c r="K33" s="26"/>
      <c r="L33" s="26">
        <v>50</v>
      </c>
      <c r="M33" s="26"/>
      <c r="N33" s="26">
        <v>600</v>
      </c>
      <c r="O33" s="26">
        <v>482</v>
      </c>
      <c r="P33" s="26"/>
      <c r="Q33" s="26">
        <v>130</v>
      </c>
      <c r="R33" s="26"/>
      <c r="S33" s="26">
        <v>100</v>
      </c>
      <c r="T33" s="26">
        <v>1030</v>
      </c>
      <c r="U33" s="26"/>
      <c r="V33" s="26"/>
      <c r="W33" s="26"/>
      <c r="X33" s="26">
        <v>385</v>
      </c>
      <c r="Y33" s="26"/>
    </row>
    <row r="34" spans="1:29" s="12" customFormat="1" ht="30" hidden="1" customHeight="1">
      <c r="A34" s="13" t="s">
        <v>45</v>
      </c>
      <c r="B34" s="28"/>
      <c r="C34" s="28">
        <f t="shared" ref="C34:Y34" si="45">C33/C30</f>
        <v>2.71015569741519E-2</v>
      </c>
      <c r="D34" s="15"/>
      <c r="E34" s="29">
        <f t="shared" si="45"/>
        <v>0</v>
      </c>
      <c r="F34" s="29">
        <f t="shared" si="45"/>
        <v>0</v>
      </c>
      <c r="G34" s="29">
        <f t="shared" si="45"/>
        <v>2.073828287017835E-2</v>
      </c>
      <c r="H34" s="29">
        <f t="shared" si="45"/>
        <v>0</v>
      </c>
      <c r="I34" s="29">
        <f t="shared" si="45"/>
        <v>0</v>
      </c>
      <c r="J34" s="29">
        <f t="shared" si="45"/>
        <v>0</v>
      </c>
      <c r="K34" s="29">
        <f t="shared" si="45"/>
        <v>0</v>
      </c>
      <c r="L34" s="29">
        <f t="shared" si="45"/>
        <v>1.0495382031905962E-2</v>
      </c>
      <c r="M34" s="29">
        <f t="shared" si="45"/>
        <v>0</v>
      </c>
      <c r="N34" s="29">
        <f t="shared" si="45"/>
        <v>0.14388489208633093</v>
      </c>
      <c r="O34" s="29">
        <f t="shared" si="45"/>
        <v>0.10890194306371441</v>
      </c>
      <c r="P34" s="29">
        <f>P33/Q30</f>
        <v>0</v>
      </c>
      <c r="Q34" s="29">
        <f>Q33/R30</f>
        <v>3.3522434244455904E-2</v>
      </c>
      <c r="R34" s="29">
        <f>R33/S30</f>
        <v>0</v>
      </c>
      <c r="S34" s="29">
        <f>S33/T30</f>
        <v>1.8639328984156569E-2</v>
      </c>
      <c r="T34" s="29">
        <f t="shared" si="45"/>
        <v>0.19198508853681268</v>
      </c>
      <c r="U34" s="29">
        <f t="shared" si="45"/>
        <v>0</v>
      </c>
      <c r="V34" s="29">
        <f t="shared" si="45"/>
        <v>0</v>
      </c>
      <c r="W34" s="29">
        <f t="shared" si="45"/>
        <v>0</v>
      </c>
      <c r="X34" s="29">
        <f t="shared" si="45"/>
        <v>4.6118830857690467E-2</v>
      </c>
      <c r="Y34" s="29">
        <f t="shared" si="45"/>
        <v>0</v>
      </c>
    </row>
    <row r="35" spans="1:29" s="12" customFormat="1" ht="30" customHeight="1">
      <c r="A35" s="25" t="s">
        <v>49</v>
      </c>
      <c r="B35" s="23">
        <v>27975</v>
      </c>
      <c r="C35" s="23">
        <f>SUM(E35:Y35)</f>
        <v>872</v>
      </c>
      <c r="D35" s="15"/>
      <c r="E35" s="26"/>
      <c r="F35" s="26"/>
      <c r="G35" s="26">
        <v>150</v>
      </c>
      <c r="H35" s="26"/>
      <c r="I35" s="26"/>
      <c r="J35" s="26"/>
      <c r="K35" s="26"/>
      <c r="L35" s="26"/>
      <c r="M35" s="26">
        <v>260</v>
      </c>
      <c r="N35" s="26"/>
      <c r="O35" s="26">
        <v>215</v>
      </c>
      <c r="P35" s="26"/>
      <c r="Q35" s="26">
        <v>247</v>
      </c>
      <c r="R35" s="26"/>
      <c r="S35" s="26"/>
      <c r="T35" s="26"/>
      <c r="U35" s="26"/>
      <c r="V35" s="26"/>
      <c r="W35" s="26"/>
      <c r="X35" s="26"/>
      <c r="Y35" s="26"/>
    </row>
    <row r="36" spans="1:29" s="12" customFormat="1" ht="30" hidden="1" customHeight="1">
      <c r="A36" s="18" t="s">
        <v>45</v>
      </c>
      <c r="B36" s="9"/>
      <c r="C36" s="9">
        <f t="shared" ref="C36:Y36" si="46">C35/C30</f>
        <v>7.8072539416783803E-3</v>
      </c>
      <c r="D36" s="15"/>
      <c r="E36" s="105">
        <f t="shared" si="46"/>
        <v>0</v>
      </c>
      <c r="F36" s="30">
        <f t="shared" si="46"/>
        <v>0</v>
      </c>
      <c r="G36" s="30">
        <f t="shared" si="46"/>
        <v>1.244296972210701E-2</v>
      </c>
      <c r="H36" s="30">
        <f t="shared" si="46"/>
        <v>0</v>
      </c>
      <c r="I36" s="30">
        <f t="shared" si="46"/>
        <v>0</v>
      </c>
      <c r="J36" s="30">
        <f t="shared" si="46"/>
        <v>0</v>
      </c>
      <c r="K36" s="30">
        <f t="shared" si="46"/>
        <v>0</v>
      </c>
      <c r="L36" s="30">
        <f t="shared" si="46"/>
        <v>0</v>
      </c>
      <c r="M36" s="30">
        <f t="shared" si="46"/>
        <v>8.0645161290322578E-2</v>
      </c>
      <c r="N36" s="30">
        <f t="shared" si="46"/>
        <v>0</v>
      </c>
      <c r="O36" s="30">
        <f t="shared" si="46"/>
        <v>4.857659286037054E-2</v>
      </c>
      <c r="P36" s="30">
        <f>P35/Q30</f>
        <v>0</v>
      </c>
      <c r="Q36" s="30">
        <f>Q35/R30</f>
        <v>6.3692625064466213E-2</v>
      </c>
      <c r="R36" s="30">
        <f>R35/S30</f>
        <v>0</v>
      </c>
      <c r="S36" s="30">
        <f>S35/T30</f>
        <v>0</v>
      </c>
      <c r="T36" s="30">
        <f t="shared" si="46"/>
        <v>0</v>
      </c>
      <c r="U36" s="30">
        <f t="shared" si="46"/>
        <v>0</v>
      </c>
      <c r="V36" s="30">
        <f t="shared" si="46"/>
        <v>0</v>
      </c>
      <c r="W36" s="30">
        <f t="shared" si="46"/>
        <v>0</v>
      </c>
      <c r="X36" s="30">
        <f t="shared" si="46"/>
        <v>0</v>
      </c>
      <c r="Y36" s="30">
        <f t="shared" si="46"/>
        <v>0</v>
      </c>
      <c r="Z36" s="30"/>
      <c r="AA36" s="30"/>
      <c r="AB36" s="30"/>
      <c r="AC36" s="30"/>
    </row>
    <row r="37" spans="1:29" s="12" customFormat="1" ht="30" hidden="1" customHeight="1">
      <c r="A37" s="22" t="s">
        <v>50</v>
      </c>
      <c r="B37" s="23"/>
      <c r="C37" s="27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>
      <c r="A38" s="25" t="s">
        <v>51</v>
      </c>
      <c r="B38" s="23"/>
      <c r="C38" s="23"/>
      <c r="D38" s="15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9" s="12" customFormat="1" ht="30" customHeight="1">
      <c r="A39" s="131" t="s">
        <v>203</v>
      </c>
      <c r="B39" s="23">
        <v>27521</v>
      </c>
      <c r="C39" s="23">
        <f>SUM(E39:Y39)</f>
        <v>285</v>
      </c>
      <c r="D39" s="1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>
        <v>285</v>
      </c>
      <c r="R39" s="26"/>
      <c r="S39" s="26"/>
      <c r="T39" s="26"/>
      <c r="U39" s="26"/>
      <c r="V39" s="26"/>
      <c r="W39" s="26"/>
      <c r="X39" s="26"/>
      <c r="Y39" s="26"/>
    </row>
    <row r="40" spans="1:29" s="12" customFormat="1" ht="30" hidden="1" customHeight="1">
      <c r="A40" s="18" t="s">
        <v>52</v>
      </c>
      <c r="B40" s="9"/>
      <c r="C40" s="9" t="e">
        <f>C39/C37</f>
        <v>#DIV/0!</v>
      </c>
      <c r="D40" s="15"/>
      <c r="E40" s="30" t="e">
        <f>E39/E37</f>
        <v>#DIV/0!</v>
      </c>
      <c r="F40" s="30" t="e">
        <f>F39/F37</f>
        <v>#DIV/0!</v>
      </c>
      <c r="G40" s="30" t="e">
        <f>G39/G37</f>
        <v>#DIV/0!</v>
      </c>
      <c r="H40" s="30" t="e">
        <f>H39/H37</f>
        <v>#DIV/0!</v>
      </c>
      <c r="I40" s="30" t="e">
        <f>I39/I37</f>
        <v>#DIV/0!</v>
      </c>
      <c r="J40" s="30" t="e">
        <f>J39/J37</f>
        <v>#DIV/0!</v>
      </c>
      <c r="K40" s="30" t="e">
        <f>K39/K37</f>
        <v>#DIV/0!</v>
      </c>
      <c r="L40" s="30" t="e">
        <f>L39/L37</f>
        <v>#DIV/0!</v>
      </c>
      <c r="M40" s="30" t="e">
        <f>M39/M37</f>
        <v>#DIV/0!</v>
      </c>
      <c r="N40" s="30" t="e">
        <f>N39/N37</f>
        <v>#DIV/0!</v>
      </c>
      <c r="O40" s="30" t="e">
        <f>O39/O37</f>
        <v>#DIV/0!</v>
      </c>
      <c r="P40" s="30" t="e">
        <f>P39/P37</f>
        <v>#DIV/0!</v>
      </c>
      <c r="Q40" s="30" t="e">
        <f>Q39/Q37</f>
        <v>#DIV/0!</v>
      </c>
      <c r="R40" s="30" t="e">
        <f>R39/R37</f>
        <v>#DIV/0!</v>
      </c>
      <c r="S40" s="30" t="e">
        <f>S39/S37</f>
        <v>#DIV/0!</v>
      </c>
      <c r="T40" s="30" t="e">
        <f>T39/T37</f>
        <v>#DIV/0!</v>
      </c>
      <c r="U40" s="30" t="e">
        <f>U39/U37</f>
        <v>#DIV/0!</v>
      </c>
      <c r="V40" s="30" t="e">
        <f>V39/V37</f>
        <v>#DIV/0!</v>
      </c>
      <c r="W40" s="30" t="e">
        <f>W39/W37</f>
        <v>#DIV/0!</v>
      </c>
      <c r="X40" s="30" t="e">
        <f>X39/X37</f>
        <v>#DIV/0!</v>
      </c>
      <c r="Y40" s="30" t="e">
        <f>Y39/Y37</f>
        <v>#DIV/0!</v>
      </c>
    </row>
    <row r="41" spans="1:29" s="12" customFormat="1" ht="30" hidden="1" customHeight="1">
      <c r="A41" s="81" t="s">
        <v>53</v>
      </c>
      <c r="B41" s="23"/>
      <c r="C41" s="23">
        <f>SUM(E41:Y41)</f>
        <v>0</v>
      </c>
      <c r="D41" s="1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9" s="2" customFormat="1" ht="30" hidden="1" customHeight="1">
      <c r="A42" s="11" t="s">
        <v>168</v>
      </c>
      <c r="B42" s="23">
        <v>214447</v>
      </c>
      <c r="C42" s="23">
        <f>SUM(E42:Y42)</f>
        <v>185988.6</v>
      </c>
      <c r="D42" s="15"/>
      <c r="E42" s="10">
        <v>8532</v>
      </c>
      <c r="F42" s="10">
        <v>6006</v>
      </c>
      <c r="G42" s="10">
        <v>13990</v>
      </c>
      <c r="H42" s="10">
        <v>11277.6</v>
      </c>
      <c r="I42" s="99">
        <v>5725</v>
      </c>
      <c r="J42" s="10">
        <v>11939</v>
      </c>
      <c r="K42" s="10">
        <v>8497</v>
      </c>
      <c r="L42" s="10">
        <v>10048</v>
      </c>
      <c r="M42" s="10">
        <v>10249</v>
      </c>
      <c r="N42" s="10">
        <v>3000</v>
      </c>
      <c r="O42" s="10">
        <v>6210</v>
      </c>
      <c r="P42" s="10">
        <v>7930</v>
      </c>
      <c r="Q42" s="10">
        <v>9997</v>
      </c>
      <c r="R42" s="10">
        <v>10907</v>
      </c>
      <c r="S42" s="99">
        <v>12107</v>
      </c>
      <c r="T42" s="10">
        <v>9823</v>
      </c>
      <c r="U42" s="10">
        <v>7715</v>
      </c>
      <c r="V42" s="10">
        <v>2158</v>
      </c>
      <c r="W42" s="99">
        <v>6364</v>
      </c>
      <c r="X42" s="10">
        <v>13864</v>
      </c>
      <c r="Y42" s="10">
        <v>9650</v>
      </c>
      <c r="Z42" s="20"/>
    </row>
    <row r="43" spans="1:29" s="2" customFormat="1" ht="30" hidden="1" customHeight="1">
      <c r="A43" s="32" t="s">
        <v>166</v>
      </c>
      <c r="B43" s="23">
        <v>94</v>
      </c>
      <c r="C43" s="23">
        <f>SUM(E43:Y43)</f>
        <v>0</v>
      </c>
      <c r="D43" s="15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>
      <c r="A44" s="17" t="s">
        <v>195</v>
      </c>
      <c r="B44" s="23"/>
      <c r="C44" s="23">
        <f>SUM(E44:Y44)</f>
        <v>6024</v>
      </c>
      <c r="D44" s="15"/>
      <c r="E44" s="10"/>
      <c r="F44" s="10">
        <v>720</v>
      </c>
      <c r="G44" s="10"/>
      <c r="H44" s="10"/>
      <c r="I44" s="10"/>
      <c r="J44" s="10"/>
      <c r="K44" s="10">
        <v>525</v>
      </c>
      <c r="L44" s="10">
        <v>568</v>
      </c>
      <c r="M44" s="10"/>
      <c r="N44" s="10">
        <v>20</v>
      </c>
      <c r="O44" s="10"/>
      <c r="P44" s="10"/>
      <c r="Q44" s="10">
        <v>747</v>
      </c>
      <c r="R44" s="10"/>
      <c r="S44" s="10"/>
      <c r="T44" s="10"/>
      <c r="U44" s="10">
        <v>250</v>
      </c>
      <c r="V44" s="10">
        <v>612</v>
      </c>
      <c r="W44" s="10"/>
      <c r="X44" s="10">
        <v>2392</v>
      </c>
      <c r="Y44" s="10">
        <v>190</v>
      </c>
      <c r="Z44" s="20"/>
    </row>
    <row r="45" spans="1:29" s="2" customFormat="1" ht="30" hidden="1" customHeight="1">
      <c r="A45" s="18" t="s">
        <v>52</v>
      </c>
      <c r="B45" s="33">
        <f>B43/B42</f>
        <v>4.3833674520977209E-4</v>
      </c>
      <c r="C45" s="33">
        <f>C43/C42</f>
        <v>0</v>
      </c>
      <c r="D45" s="15"/>
      <c r="E45" s="35">
        <f>E43/E42</f>
        <v>0</v>
      </c>
      <c r="F45" s="35">
        <f t="shared" ref="F45:Y45" si="47">F43/F42</f>
        <v>0</v>
      </c>
      <c r="G45" s="35">
        <f t="shared" si="47"/>
        <v>0</v>
      </c>
      <c r="H45" s="35">
        <f t="shared" si="47"/>
        <v>0</v>
      </c>
      <c r="I45" s="35">
        <f t="shared" si="47"/>
        <v>0</v>
      </c>
      <c r="J45" s="35">
        <f t="shared" si="47"/>
        <v>0</v>
      </c>
      <c r="K45" s="35">
        <f t="shared" si="47"/>
        <v>0</v>
      </c>
      <c r="L45" s="35">
        <f t="shared" si="47"/>
        <v>0</v>
      </c>
      <c r="M45" s="35">
        <f t="shared" si="47"/>
        <v>0</v>
      </c>
      <c r="N45" s="35">
        <f t="shared" si="47"/>
        <v>0</v>
      </c>
      <c r="O45" s="35">
        <f t="shared" si="47"/>
        <v>0</v>
      </c>
      <c r="P45" s="35">
        <f t="shared" si="47"/>
        <v>0</v>
      </c>
      <c r="Q45" s="35">
        <f t="shared" si="47"/>
        <v>0</v>
      </c>
      <c r="R45" s="35">
        <f t="shared" si="47"/>
        <v>0</v>
      </c>
      <c r="S45" s="35">
        <f t="shared" si="47"/>
        <v>0</v>
      </c>
      <c r="T45" s="35">
        <f t="shared" si="47"/>
        <v>0</v>
      </c>
      <c r="U45" s="35">
        <f t="shared" si="47"/>
        <v>0</v>
      </c>
      <c r="V45" s="35">
        <f t="shared" si="47"/>
        <v>0</v>
      </c>
      <c r="W45" s="35"/>
      <c r="X45" s="35">
        <f t="shared" si="47"/>
        <v>0</v>
      </c>
      <c r="Y45" s="35">
        <f t="shared" si="47"/>
        <v>0</v>
      </c>
      <c r="Z45" s="21"/>
    </row>
    <row r="46" spans="1:29" s="2" customFormat="1" ht="30" hidden="1" customHeight="1">
      <c r="A46" s="18" t="s">
        <v>167</v>
      </c>
      <c r="B46" s="23">
        <v>60</v>
      </c>
      <c r="C46" s="23">
        <f>SUM(E46:Y46)</f>
        <v>0</v>
      </c>
      <c r="D46" s="1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21"/>
    </row>
    <row r="47" spans="1:29" s="2" customFormat="1" ht="30" hidden="1" customHeight="1">
      <c r="A47" s="18" t="s">
        <v>54</v>
      </c>
      <c r="B47" s="23">
        <v>30</v>
      </c>
      <c r="C47" s="23">
        <f>SUM(E47:Y47)</f>
        <v>0</v>
      </c>
      <c r="D47" s="1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1"/>
    </row>
    <row r="48" spans="1:29" s="2" customFormat="1" ht="30" hidden="1" customHeight="1">
      <c r="A48" s="18" t="s">
        <v>55</v>
      </c>
      <c r="B48" s="23"/>
      <c r="C48" s="23">
        <f>SUM(E48:Y48)</f>
        <v>0</v>
      </c>
      <c r="D48" s="1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>
      <c r="A49" s="18" t="s">
        <v>56</v>
      </c>
      <c r="B49" s="23"/>
      <c r="C49" s="23">
        <f>SUM(E49:Y49)</f>
        <v>0</v>
      </c>
      <c r="D49" s="1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21"/>
    </row>
    <row r="50" spans="1:26" s="2" customFormat="1" ht="30" hidden="1" customHeight="1">
      <c r="A50" s="18" t="s">
        <v>57</v>
      </c>
      <c r="B50" s="23"/>
      <c r="C50" s="23">
        <f>SUM(E50:Y50)</f>
        <v>1762</v>
      </c>
      <c r="D50" s="15"/>
      <c r="E50" s="26">
        <v>15</v>
      </c>
      <c r="F50" s="26"/>
      <c r="G50" s="26">
        <v>205</v>
      </c>
      <c r="H50" s="26">
        <v>73</v>
      </c>
      <c r="I50" s="26">
        <v>55</v>
      </c>
      <c r="J50" s="26">
        <v>220</v>
      </c>
      <c r="K50" s="26">
        <v>40</v>
      </c>
      <c r="L50" s="26">
        <v>97</v>
      </c>
      <c r="M50" s="26"/>
      <c r="N50" s="26"/>
      <c r="O50" s="26"/>
      <c r="P50" s="26">
        <v>85</v>
      </c>
      <c r="Q50" s="26">
        <v>200</v>
      </c>
      <c r="R50" s="26"/>
      <c r="S50" s="26">
        <v>12</v>
      </c>
      <c r="T50" s="26">
        <v>100</v>
      </c>
      <c r="U50" s="26">
        <v>30</v>
      </c>
      <c r="V50" s="26"/>
      <c r="W50" s="26"/>
      <c r="X50" s="26">
        <v>630</v>
      </c>
      <c r="Y50" s="26"/>
      <c r="Z50" s="21"/>
    </row>
    <row r="51" spans="1:26" s="2" customFormat="1" ht="30" hidden="1" customHeight="1">
      <c r="A51" s="17" t="s">
        <v>58</v>
      </c>
      <c r="B51" s="23"/>
      <c r="C51" s="23">
        <f t="shared" ref="C51:C62" si="48">SUM(E51:Y51)</f>
        <v>0</v>
      </c>
      <c r="D51" s="1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>
      <c r="A52" s="17" t="s">
        <v>169</v>
      </c>
      <c r="B52" s="23"/>
      <c r="C52" s="23">
        <f t="shared" si="48"/>
        <v>0</v>
      </c>
      <c r="D52" s="1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outlineLevel="1">
      <c r="A53" s="17" t="s">
        <v>170</v>
      </c>
      <c r="B53" s="23"/>
      <c r="C53" s="23">
        <f t="shared" si="48"/>
        <v>0</v>
      </c>
      <c r="D53" s="1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1"/>
    </row>
    <row r="54" spans="1:26" s="2" customFormat="1" ht="30" hidden="1" customHeight="1">
      <c r="A54" s="11" t="s">
        <v>59</v>
      </c>
      <c r="B54" s="23"/>
      <c r="C54" s="23">
        <f t="shared" si="48"/>
        <v>0</v>
      </c>
      <c r="D54" s="1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0"/>
    </row>
    <row r="55" spans="1:26" s="2" customFormat="1" ht="30" hidden="1" customHeight="1">
      <c r="A55" s="32" t="s">
        <v>60</v>
      </c>
      <c r="B55" s="23"/>
      <c r="C55" s="23">
        <f t="shared" si="48"/>
        <v>158</v>
      </c>
      <c r="D55" s="15"/>
      <c r="E55" s="34"/>
      <c r="F55" s="34"/>
      <c r="G55" s="34">
        <v>96</v>
      </c>
      <c r="H55" s="34">
        <v>13</v>
      </c>
      <c r="I55" s="34"/>
      <c r="J55" s="34"/>
      <c r="K55" s="34">
        <v>2</v>
      </c>
      <c r="L55" s="34">
        <v>43</v>
      </c>
      <c r="M55" s="34"/>
      <c r="N55" s="34">
        <v>1</v>
      </c>
      <c r="O55" s="34"/>
      <c r="P55" s="34"/>
      <c r="Q55" s="34"/>
      <c r="R55" s="34"/>
      <c r="S55" s="34"/>
      <c r="T55" s="34"/>
      <c r="U55" s="34">
        <v>3</v>
      </c>
      <c r="V55" s="34"/>
      <c r="W55" s="34"/>
      <c r="X55" s="34"/>
      <c r="Y55" s="34"/>
      <c r="Z55" s="20"/>
    </row>
    <row r="56" spans="1:26" s="2" customFormat="1" ht="30" hidden="1" customHeight="1">
      <c r="A56" s="18" t="s">
        <v>52</v>
      </c>
      <c r="B56" s="33" t="e">
        <f>B55/B54</f>
        <v>#DIV/0!</v>
      </c>
      <c r="C56" s="23" t="e">
        <f t="shared" si="48"/>
        <v>#DIV/0!</v>
      </c>
      <c r="D56" s="15"/>
      <c r="E56" s="35" t="e">
        <f t="shared" ref="E56:Y56" si="49">E55/E54</f>
        <v>#DIV/0!</v>
      </c>
      <c r="F56" s="35" t="e">
        <f t="shared" si="49"/>
        <v>#DIV/0!</v>
      </c>
      <c r="G56" s="35" t="e">
        <f t="shared" si="49"/>
        <v>#DIV/0!</v>
      </c>
      <c r="H56" s="35" t="e">
        <f t="shared" si="49"/>
        <v>#DIV/0!</v>
      </c>
      <c r="I56" s="35" t="e">
        <f t="shared" si="49"/>
        <v>#DIV/0!</v>
      </c>
      <c r="J56" s="35" t="e">
        <f t="shared" si="49"/>
        <v>#DIV/0!</v>
      </c>
      <c r="K56" s="35" t="e">
        <f t="shared" si="49"/>
        <v>#DIV/0!</v>
      </c>
      <c r="L56" s="35" t="e">
        <f t="shared" si="49"/>
        <v>#DIV/0!</v>
      </c>
      <c r="M56" s="35" t="e">
        <f t="shared" si="49"/>
        <v>#DIV/0!</v>
      </c>
      <c r="N56" s="35" t="e">
        <f t="shared" si="49"/>
        <v>#DIV/0!</v>
      </c>
      <c r="O56" s="35" t="e">
        <f t="shared" si="49"/>
        <v>#DIV/0!</v>
      </c>
      <c r="P56" s="35" t="e">
        <f t="shared" si="49"/>
        <v>#DIV/0!</v>
      </c>
      <c r="Q56" s="35" t="e">
        <f t="shared" si="49"/>
        <v>#DIV/0!</v>
      </c>
      <c r="R56" s="35" t="e">
        <f t="shared" si="49"/>
        <v>#DIV/0!</v>
      </c>
      <c r="S56" s="35" t="e">
        <f t="shared" si="49"/>
        <v>#DIV/0!</v>
      </c>
      <c r="T56" s="35" t="e">
        <f t="shared" si="49"/>
        <v>#DIV/0!</v>
      </c>
      <c r="U56" s="35" t="e">
        <f t="shared" si="49"/>
        <v>#DIV/0!</v>
      </c>
      <c r="V56" s="35" t="e">
        <f t="shared" si="49"/>
        <v>#DIV/0!</v>
      </c>
      <c r="W56" s="35" t="e">
        <f t="shared" si="49"/>
        <v>#DIV/0!</v>
      </c>
      <c r="X56" s="35" t="e">
        <f t="shared" si="49"/>
        <v>#DIV/0!</v>
      </c>
      <c r="Y56" s="35" t="e">
        <f t="shared" si="49"/>
        <v>#DIV/0!</v>
      </c>
      <c r="Z56" s="21"/>
    </row>
    <row r="57" spans="1:26" s="2" customFormat="1" ht="30" hidden="1" customHeight="1" outlineLevel="1">
      <c r="A57" s="17" t="s">
        <v>61</v>
      </c>
      <c r="B57" s="23"/>
      <c r="C57" s="23">
        <f t="shared" si="48"/>
        <v>0</v>
      </c>
      <c r="D57" s="15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1"/>
    </row>
    <row r="58" spans="1:26" s="2" customFormat="1" ht="30" hidden="1" customHeight="1">
      <c r="A58" s="11" t="s">
        <v>161</v>
      </c>
      <c r="B58" s="23"/>
      <c r="C58" s="23">
        <f t="shared" si="48"/>
        <v>0</v>
      </c>
      <c r="D58" s="15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0"/>
    </row>
    <row r="59" spans="1:26" s="2" customFormat="1" ht="26.4" hidden="1" customHeight="1">
      <c r="A59" s="32" t="s">
        <v>162</v>
      </c>
      <c r="B59" s="27"/>
      <c r="C59" s="27">
        <f t="shared" si="48"/>
        <v>140.5</v>
      </c>
      <c r="D59" s="9"/>
      <c r="E59" s="26">
        <v>8</v>
      </c>
      <c r="F59" s="26"/>
      <c r="G59" s="26"/>
      <c r="H59" s="26"/>
      <c r="I59" s="26"/>
      <c r="J59" s="26"/>
      <c r="K59" s="26">
        <v>13.5</v>
      </c>
      <c r="L59" s="26">
        <v>55</v>
      </c>
      <c r="M59" s="26"/>
      <c r="N59" s="54"/>
      <c r="O59" s="26"/>
      <c r="P59" s="26"/>
      <c r="Q59" s="26"/>
      <c r="R59" s="26"/>
      <c r="S59" s="26"/>
      <c r="T59" s="26">
        <v>12</v>
      </c>
      <c r="U59" s="26"/>
      <c r="V59" s="26"/>
      <c r="W59" s="26"/>
      <c r="X59" s="26">
        <v>52</v>
      </c>
      <c r="Y59" s="26"/>
      <c r="Z59" s="20"/>
    </row>
    <row r="60" spans="1:26" s="2" customFormat="1" ht="30" hidden="1" customHeight="1">
      <c r="A60" s="13" t="s">
        <v>197</v>
      </c>
      <c r="B60" s="27"/>
      <c r="C60" s="27">
        <f t="shared" si="48"/>
        <v>0</v>
      </c>
      <c r="D60" s="9"/>
      <c r="E60" s="26"/>
      <c r="F60" s="26"/>
      <c r="G60" s="26"/>
      <c r="H60" s="54"/>
      <c r="I60" s="26"/>
      <c r="J60" s="26"/>
      <c r="K60" s="26"/>
      <c r="L60" s="26"/>
      <c r="M60" s="54"/>
      <c r="N60" s="54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0"/>
    </row>
    <row r="61" spans="1:26" s="2" customFormat="1" ht="30" hidden="1" customHeight="1">
      <c r="A61" s="13" t="s">
        <v>52</v>
      </c>
      <c r="B61" s="33"/>
      <c r="C61" s="27">
        <f t="shared" si="48"/>
        <v>0</v>
      </c>
      <c r="D61" s="9" t="e">
        <f t="shared" ref="D61:D91" si="50">C61/B61</f>
        <v>#DIV/0!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>
      <c r="A62" s="18" t="s">
        <v>62</v>
      </c>
      <c r="B62" s="23"/>
      <c r="C62" s="27">
        <f t="shared" si="48"/>
        <v>255</v>
      </c>
      <c r="D62" s="15"/>
      <c r="E62" s="34"/>
      <c r="F62" s="34"/>
      <c r="G62" s="34">
        <v>170</v>
      </c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>
        <v>85</v>
      </c>
      <c r="V62" s="34"/>
      <c r="W62" s="34"/>
      <c r="X62" s="34"/>
      <c r="Y62" s="34"/>
      <c r="Z62" s="20"/>
    </row>
    <row r="63" spans="1:26" s="2" customFormat="1" ht="30" hidden="1" customHeight="1" outlineLevel="1">
      <c r="A63" s="17" t="s">
        <v>63</v>
      </c>
      <c r="B63" s="23"/>
      <c r="C63" s="23">
        <f t="shared" ref="C63:C76" si="51">SUM(E63:Y63)</f>
        <v>0</v>
      </c>
      <c r="D63" s="15" t="e">
        <f t="shared" si="5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outlineLevel="1">
      <c r="A64" s="17" t="s">
        <v>64</v>
      </c>
      <c r="B64" s="23"/>
      <c r="C64" s="23">
        <f t="shared" si="51"/>
        <v>0</v>
      </c>
      <c r="D64" s="15" t="e">
        <f t="shared" si="50"/>
        <v>#DIV/0!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21"/>
    </row>
    <row r="65" spans="1:26" s="2" customFormat="1" ht="30" hidden="1" customHeight="1">
      <c r="A65" s="18" t="s">
        <v>65</v>
      </c>
      <c r="B65" s="23"/>
      <c r="C65" s="23">
        <f t="shared" si="51"/>
        <v>4011</v>
      </c>
      <c r="D65" s="15"/>
      <c r="E65" s="37">
        <v>2010</v>
      </c>
      <c r="F65" s="37"/>
      <c r="G65" s="37"/>
      <c r="H65" s="37"/>
      <c r="I65" s="37"/>
      <c r="J65" s="37">
        <v>107</v>
      </c>
      <c r="K65" s="37"/>
      <c r="L65" s="37">
        <v>70</v>
      </c>
      <c r="M65" s="37">
        <v>50</v>
      </c>
      <c r="N65" s="37"/>
      <c r="O65" s="37"/>
      <c r="P65" s="37">
        <v>10</v>
      </c>
      <c r="Q65" s="37">
        <v>1135</v>
      </c>
      <c r="R65" s="37"/>
      <c r="S65" s="37"/>
      <c r="T65" s="37">
        <v>250</v>
      </c>
      <c r="U65" s="37"/>
      <c r="V65" s="37"/>
      <c r="W65" s="37"/>
      <c r="X65" s="37">
        <v>329</v>
      </c>
      <c r="Y65" s="37">
        <v>50</v>
      </c>
      <c r="Z65" s="21"/>
    </row>
    <row r="66" spans="1:26" s="2" customFormat="1" ht="30" hidden="1" customHeight="1">
      <c r="A66" s="18" t="s">
        <v>66</v>
      </c>
      <c r="B66" s="23"/>
      <c r="C66" s="23">
        <f t="shared" si="51"/>
        <v>2084</v>
      </c>
      <c r="D66" s="15"/>
      <c r="E66" s="37"/>
      <c r="F66" s="37">
        <v>6</v>
      </c>
      <c r="G66" s="37"/>
      <c r="H66" s="37">
        <v>668</v>
      </c>
      <c r="I66" s="37"/>
      <c r="J66" s="37">
        <v>730</v>
      </c>
      <c r="K66" s="37">
        <v>80</v>
      </c>
      <c r="L66" s="37">
        <v>180</v>
      </c>
      <c r="M66" s="37"/>
      <c r="N66" s="37"/>
      <c r="O66" s="37"/>
      <c r="P66" s="37"/>
      <c r="Q66" s="37">
        <v>120</v>
      </c>
      <c r="R66" s="37"/>
      <c r="S66" s="37"/>
      <c r="T66" s="37"/>
      <c r="U66" s="37"/>
      <c r="V66" s="37"/>
      <c r="W66" s="37"/>
      <c r="X66" s="37">
        <v>300</v>
      </c>
      <c r="Y66" s="37"/>
      <c r="Z66" s="21"/>
    </row>
    <row r="67" spans="1:26" s="2" customFormat="1" ht="30" hidden="1" customHeight="1">
      <c r="A67" s="18" t="s">
        <v>67</v>
      </c>
      <c r="B67" s="23"/>
      <c r="C67" s="23">
        <f t="shared" si="51"/>
        <v>0</v>
      </c>
      <c r="D67" s="15" t="e">
        <f t="shared" si="50"/>
        <v>#DIV/0!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21"/>
    </row>
    <row r="68" spans="1:26" s="2" customFormat="1" ht="30" hidden="1" customHeight="1">
      <c r="A68" s="18" t="s">
        <v>68</v>
      </c>
      <c r="B68" s="23"/>
      <c r="C68" s="23">
        <f t="shared" si="51"/>
        <v>180</v>
      </c>
      <c r="D68" s="15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>
        <v>180</v>
      </c>
      <c r="V68" s="37"/>
      <c r="W68" s="37"/>
      <c r="X68" s="37"/>
      <c r="Y68" s="37"/>
      <c r="Z68" s="21"/>
    </row>
    <row r="69" spans="1:26" s="2" customFormat="1" ht="30" hidden="1" customHeight="1">
      <c r="A69" s="18" t="s">
        <v>69</v>
      </c>
      <c r="B69" s="23"/>
      <c r="C69" s="23">
        <f t="shared" si="51"/>
        <v>3763</v>
      </c>
      <c r="D69" s="15"/>
      <c r="E69" s="37"/>
      <c r="F69" s="37"/>
      <c r="G69" s="37">
        <v>572</v>
      </c>
      <c r="H69" s="37">
        <v>79</v>
      </c>
      <c r="I69" s="37">
        <v>91</v>
      </c>
      <c r="J69" s="37">
        <v>100</v>
      </c>
      <c r="K69" s="37"/>
      <c r="L69" s="37">
        <v>437</v>
      </c>
      <c r="M69" s="37"/>
      <c r="N69" s="37">
        <v>26</v>
      </c>
      <c r="O69" s="37">
        <v>15</v>
      </c>
      <c r="P69" s="37">
        <v>10</v>
      </c>
      <c r="Q69" s="37">
        <v>80</v>
      </c>
      <c r="R69" s="37"/>
      <c r="S69" s="37">
        <v>15</v>
      </c>
      <c r="T69" s="37">
        <v>90</v>
      </c>
      <c r="U69" s="37">
        <v>153</v>
      </c>
      <c r="V69" s="37"/>
      <c r="W69" s="37">
        <v>296</v>
      </c>
      <c r="X69" s="37">
        <v>1699</v>
      </c>
      <c r="Y69" s="37">
        <v>100</v>
      </c>
      <c r="Z69" s="21"/>
    </row>
    <row r="70" spans="1:26" s="2" customFormat="1" ht="30" hidden="1" customHeight="1">
      <c r="A70" s="18" t="s">
        <v>70</v>
      </c>
      <c r="B70" s="23"/>
      <c r="C70" s="23">
        <f t="shared" si="51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>
      <c r="A71" s="18" t="s">
        <v>71</v>
      </c>
      <c r="B71" s="23"/>
      <c r="C71" s="23">
        <f t="shared" si="51"/>
        <v>0</v>
      </c>
      <c r="D71" s="1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>
      <c r="A72" s="18" t="s">
        <v>72</v>
      </c>
      <c r="B72" s="23"/>
      <c r="C72" s="23">
        <f t="shared" si="51"/>
        <v>70</v>
      </c>
      <c r="D72" s="15"/>
      <c r="E72" s="23"/>
      <c r="F72" s="23"/>
      <c r="G72" s="23"/>
      <c r="H72" s="39"/>
      <c r="I72" s="23"/>
      <c r="J72" s="37"/>
      <c r="K72" s="37"/>
      <c r="L72" s="37"/>
      <c r="M72" s="37"/>
      <c r="N72" s="37"/>
      <c r="O72" s="37"/>
      <c r="P72" s="37"/>
      <c r="Q72" s="37"/>
      <c r="R72" s="37"/>
      <c r="S72" s="37">
        <v>70</v>
      </c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>
      <c r="A73" s="18" t="s">
        <v>73</v>
      </c>
      <c r="B73" s="23"/>
      <c r="C73" s="23">
        <f t="shared" si="51"/>
        <v>292</v>
      </c>
      <c r="D73" s="15"/>
      <c r="E73" s="37"/>
      <c r="F73" s="37"/>
      <c r="G73" s="37"/>
      <c r="H73" s="37">
        <v>90</v>
      </c>
      <c r="I73" s="37">
        <v>202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>
      <c r="A74" s="18" t="s">
        <v>74</v>
      </c>
      <c r="B74" s="23"/>
      <c r="C74" s="23">
        <f t="shared" si="51"/>
        <v>0</v>
      </c>
      <c r="D74" s="15" t="e">
        <f t="shared" si="50"/>
        <v>#DIV/0!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21"/>
    </row>
    <row r="75" spans="1:26" s="2" customFormat="1" ht="30" hidden="1" customHeight="1">
      <c r="A75" s="18" t="s">
        <v>75</v>
      </c>
      <c r="B75" s="23"/>
      <c r="C75" s="19">
        <f t="shared" si="51"/>
        <v>20</v>
      </c>
      <c r="D75" s="15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>
        <v>10</v>
      </c>
      <c r="S75" s="37">
        <v>10</v>
      </c>
      <c r="T75" s="37"/>
      <c r="U75" s="37"/>
      <c r="V75" s="37"/>
      <c r="W75" s="37"/>
      <c r="X75" s="37"/>
      <c r="Y75" s="37"/>
      <c r="Z75" s="21"/>
    </row>
    <row r="76" spans="1:26" ht="30" hidden="1" customHeight="1">
      <c r="A76" s="11" t="s">
        <v>76</v>
      </c>
      <c r="B76" s="23"/>
      <c r="C76" s="23">
        <f t="shared" si="51"/>
        <v>0</v>
      </c>
      <c r="D76" s="15" t="e">
        <f t="shared" si="50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>
      <c r="A77" s="32" t="s">
        <v>77</v>
      </c>
      <c r="B77" s="23"/>
      <c r="C77" s="23">
        <f>SUM(E77:Y77)</f>
        <v>0</v>
      </c>
      <c r="D77" s="15" t="e">
        <f t="shared" si="5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30" hidden="1" customHeight="1">
      <c r="A78" s="13" t="s">
        <v>52</v>
      </c>
      <c r="B78" s="33"/>
      <c r="C78" s="23">
        <f>SUM(E78:Y78)</f>
        <v>0</v>
      </c>
      <c r="D78" s="15" t="e">
        <f t="shared" si="50"/>
        <v>#DIV/0!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6" ht="30" hidden="1" customHeight="1">
      <c r="A79" s="13" t="s">
        <v>78</v>
      </c>
      <c r="B79" s="33"/>
      <c r="C79" s="23">
        <f>SUM(E79:Y79)</f>
        <v>0</v>
      </c>
      <c r="D79" s="15" t="e">
        <f t="shared" si="50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ht="30" hidden="1" customHeight="1">
      <c r="A80" s="13"/>
      <c r="B80" s="33"/>
      <c r="C80" s="39"/>
      <c r="D80" s="15" t="e">
        <f t="shared" si="50"/>
        <v>#DIV/0!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</row>
    <row r="81" spans="1:26" s="4" customFormat="1" ht="30" hidden="1" customHeight="1">
      <c r="A81" s="78" t="s">
        <v>79</v>
      </c>
      <c r="B81" s="40"/>
      <c r="C81" s="40">
        <f>SUM(E81:Y81)</f>
        <v>0</v>
      </c>
      <c r="D81" s="15" t="e">
        <f t="shared" si="50"/>
        <v>#DIV/0!</v>
      </c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6" ht="30" hidden="1" customHeight="1">
      <c r="A82" s="13"/>
      <c r="B82" s="33"/>
      <c r="C82" s="39"/>
      <c r="D82" s="15" t="e">
        <f t="shared" si="50"/>
        <v>#DIV/0!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</row>
    <row r="83" spans="1:26" ht="7.95" hidden="1" customHeight="1">
      <c r="A83" s="13"/>
      <c r="B83" s="33"/>
      <c r="C83" s="19"/>
      <c r="D83" s="15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6" s="43" customFormat="1" ht="30" hidden="1" customHeight="1">
      <c r="A84" s="13" t="s">
        <v>80</v>
      </c>
      <c r="B84" s="42"/>
      <c r="C84" s="42">
        <f>SUM(E84:Y84)</f>
        <v>-61929</v>
      </c>
      <c r="D84" s="15"/>
      <c r="E84" s="100">
        <f>(E43-E85)</f>
        <v>-2925</v>
      </c>
      <c r="F84" s="100">
        <f t="shared" ref="F84:Y84" si="52">(F43-F85)</f>
        <v>-2253</v>
      </c>
      <c r="G84" s="100">
        <f t="shared" si="52"/>
        <v>-8550</v>
      </c>
      <c r="H84" s="100">
        <f t="shared" si="52"/>
        <v>-3688</v>
      </c>
      <c r="I84" s="100">
        <f t="shared" si="52"/>
        <v>-2300</v>
      </c>
      <c r="J84" s="100">
        <f t="shared" si="52"/>
        <v>-3800</v>
      </c>
      <c r="K84" s="100">
        <f t="shared" si="52"/>
        <v>-2592</v>
      </c>
      <c r="L84" s="100">
        <f t="shared" si="52"/>
        <v>-5121</v>
      </c>
      <c r="M84" s="100">
        <f t="shared" si="52"/>
        <v>-2780</v>
      </c>
      <c r="N84" s="100">
        <f t="shared" si="52"/>
        <v>-1095</v>
      </c>
      <c r="O84" s="100">
        <f t="shared" si="52"/>
        <v>-660</v>
      </c>
      <c r="P84" s="100">
        <f t="shared" si="52"/>
        <v>-708</v>
      </c>
      <c r="Q84" s="100">
        <f t="shared" si="52"/>
        <v>-3875</v>
      </c>
      <c r="R84" s="100">
        <f t="shared" si="52"/>
        <v>-2330</v>
      </c>
      <c r="S84" s="100">
        <f t="shared" si="52"/>
        <v>-3205</v>
      </c>
      <c r="T84" s="100">
        <f t="shared" si="52"/>
        <v>-1074</v>
      </c>
      <c r="U84" s="100">
        <f t="shared" si="52"/>
        <v>-2210</v>
      </c>
      <c r="V84" s="100">
        <f t="shared" si="52"/>
        <v>-798</v>
      </c>
      <c r="W84" s="100">
        <f t="shared" si="52"/>
        <v>-1755</v>
      </c>
      <c r="X84" s="100">
        <f t="shared" si="52"/>
        <v>-9000</v>
      </c>
      <c r="Y84" s="100">
        <f t="shared" si="52"/>
        <v>-1210</v>
      </c>
    </row>
    <row r="85" spans="1:26" ht="30.6" hidden="1" customHeight="1">
      <c r="A85" s="13" t="s">
        <v>81</v>
      </c>
      <c r="B85" s="23"/>
      <c r="C85" s="23">
        <f>SUM(E85:Y85)</f>
        <v>61929</v>
      </c>
      <c r="D85" s="15"/>
      <c r="E85" s="10">
        <v>2925</v>
      </c>
      <c r="F85" s="10">
        <v>2253</v>
      </c>
      <c r="G85" s="10">
        <v>8550</v>
      </c>
      <c r="H85" s="10">
        <v>3688</v>
      </c>
      <c r="I85" s="10">
        <v>2300</v>
      </c>
      <c r="J85" s="10">
        <v>3800</v>
      </c>
      <c r="K85" s="10">
        <v>2592</v>
      </c>
      <c r="L85" s="10">
        <v>5121</v>
      </c>
      <c r="M85" s="10">
        <v>2780</v>
      </c>
      <c r="N85" s="10">
        <v>1095</v>
      </c>
      <c r="O85" s="10">
        <v>660</v>
      </c>
      <c r="P85" s="10">
        <v>708</v>
      </c>
      <c r="Q85" s="10">
        <v>3875</v>
      </c>
      <c r="R85" s="10">
        <v>2330</v>
      </c>
      <c r="S85" s="10">
        <v>3205</v>
      </c>
      <c r="T85" s="10">
        <v>1074</v>
      </c>
      <c r="U85" s="10">
        <v>2210</v>
      </c>
      <c r="V85" s="10">
        <v>798</v>
      </c>
      <c r="W85" s="10">
        <v>1755</v>
      </c>
      <c r="X85" s="10">
        <v>9000</v>
      </c>
      <c r="Y85" s="10">
        <v>1210</v>
      </c>
      <c r="Z85" s="20"/>
    </row>
    <row r="86" spans="1:26" ht="30" hidden="1" customHeight="1">
      <c r="A86" s="13"/>
      <c r="B86" s="33"/>
      <c r="C86" s="23"/>
      <c r="D86" s="15" t="e">
        <f t="shared" si="50"/>
        <v>#DIV/0!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6" s="43" customFormat="1" ht="30" hidden="1" customHeight="1">
      <c r="A87" s="13" t="s">
        <v>82</v>
      </c>
      <c r="B87" s="42"/>
      <c r="C87" s="42"/>
      <c r="D87" s="1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 spans="1:26" ht="30" hidden="1" customHeight="1">
      <c r="A88" s="13" t="s">
        <v>83</v>
      </c>
      <c r="B88" s="34"/>
      <c r="C88" s="27">
        <f>SUM(E88:Y88)</f>
        <v>0</v>
      </c>
      <c r="D88" s="15" t="e">
        <f t="shared" si="50"/>
        <v>#DIV/0!</v>
      </c>
      <c r="E88" s="34"/>
      <c r="F88" s="34"/>
      <c r="G88" s="34"/>
      <c r="H88" s="34"/>
      <c r="I88" s="34"/>
      <c r="J88" s="34"/>
      <c r="K88" s="34"/>
      <c r="L88" s="34"/>
      <c r="M88" s="34"/>
      <c r="N88" s="36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</row>
    <row r="89" spans="1:26" ht="30" hidden="1" customHeight="1">
      <c r="A89" s="44" t="s">
        <v>84</v>
      </c>
      <c r="B89" s="45"/>
      <c r="C89" s="45"/>
      <c r="D89" s="15" t="e">
        <f t="shared" si="50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>
      <c r="A90" s="13" t="s">
        <v>85</v>
      </c>
      <c r="B90" s="41"/>
      <c r="C90" s="41"/>
      <c r="D90" s="15" t="e">
        <f t="shared" si="50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>
      <c r="A91" s="13" t="s">
        <v>86</v>
      </c>
      <c r="B91" s="29"/>
      <c r="C91" s="29" t="e">
        <f>C90/C89</f>
        <v>#DIV/0!</v>
      </c>
      <c r="D91" s="15" t="e">
        <f t="shared" si="50"/>
        <v>#DIV/0!</v>
      </c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>
      <c r="A92" s="44" t="s">
        <v>178</v>
      </c>
      <c r="B92" s="83"/>
      <c r="C92" s="83"/>
      <c r="D92" s="47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6" s="12" customFormat="1" ht="30" hidden="1" customHeight="1" outlineLevel="1">
      <c r="A93" s="48" t="s">
        <v>87</v>
      </c>
      <c r="B93" s="23"/>
      <c r="C93" s="27"/>
      <c r="D93" s="15" t="e">
        <f t="shared" ref="D93:D130" si="53">C93/B93</f>
        <v>#DIV/0!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>
      <c r="A94" s="48" t="s">
        <v>92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>
      <c r="A95" s="48" t="s">
        <v>154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>
      <c r="A96" s="48" t="s">
        <v>155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4.950000000000003" hidden="1" customHeight="1" outlineLevel="1">
      <c r="A97" s="13" t="s">
        <v>88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0" customFormat="1" ht="33" hidden="1" customHeight="1" outlineLevel="1">
      <c r="A98" s="13" t="s">
        <v>89</v>
      </c>
      <c r="B98" s="39"/>
      <c r="C98" s="26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4.200000000000003" hidden="1" customHeight="1" outlineLevel="1">
      <c r="A99" s="11" t="s">
        <v>90</v>
      </c>
      <c r="B99" s="27"/>
      <c r="C99" s="27"/>
      <c r="D99" s="15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s="12" customFormat="1" ht="30" hidden="1" customHeight="1">
      <c r="A100" s="32" t="s">
        <v>91</v>
      </c>
      <c r="B100" s="23"/>
      <c r="C100" s="27"/>
      <c r="D100" s="15" t="e">
        <f t="shared" si="53"/>
        <v>#DIV/0!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</row>
    <row r="101" spans="1:25" s="12" customFormat="1" ht="30" hidden="1" customHeight="1">
      <c r="A101" s="13" t="s">
        <v>184</v>
      </c>
      <c r="B101" s="29" t="e">
        <f>B100/B99</f>
        <v>#DIV/0!</v>
      </c>
      <c r="C101" s="29" t="e">
        <f>C100/C99</f>
        <v>#DIV/0!</v>
      </c>
      <c r="D101" s="15"/>
      <c r="E101" s="29" t="e">
        <f>E100/E99</f>
        <v>#DIV/0!</v>
      </c>
      <c r="F101" s="29" t="e">
        <f>F100/F99</f>
        <v>#DIV/0!</v>
      </c>
      <c r="G101" s="29" t="e">
        <f t="shared" ref="G101:Y101" si="54">G100/G99</f>
        <v>#DIV/0!</v>
      </c>
      <c r="H101" s="29" t="e">
        <f t="shared" si="54"/>
        <v>#DIV/0!</v>
      </c>
      <c r="I101" s="29" t="e">
        <f t="shared" si="54"/>
        <v>#DIV/0!</v>
      </c>
      <c r="J101" s="29" t="e">
        <f t="shared" si="54"/>
        <v>#DIV/0!</v>
      </c>
      <c r="K101" s="29" t="e">
        <f t="shared" si="54"/>
        <v>#DIV/0!</v>
      </c>
      <c r="L101" s="29" t="e">
        <f t="shared" si="54"/>
        <v>#DIV/0!</v>
      </c>
      <c r="M101" s="29" t="e">
        <f t="shared" si="54"/>
        <v>#DIV/0!</v>
      </c>
      <c r="N101" s="29" t="e">
        <f t="shared" si="54"/>
        <v>#DIV/0!</v>
      </c>
      <c r="O101" s="29" t="e">
        <f t="shared" si="54"/>
        <v>#DIV/0!</v>
      </c>
      <c r="P101" s="29" t="e">
        <f t="shared" si="54"/>
        <v>#DIV/0!</v>
      </c>
      <c r="Q101" s="29" t="e">
        <f t="shared" si="54"/>
        <v>#DIV/0!</v>
      </c>
      <c r="R101" s="29" t="e">
        <f t="shared" si="54"/>
        <v>#DIV/0!</v>
      </c>
      <c r="S101" s="29" t="e">
        <f t="shared" si="54"/>
        <v>#DIV/0!</v>
      </c>
      <c r="T101" s="29" t="e">
        <f t="shared" si="54"/>
        <v>#DIV/0!</v>
      </c>
      <c r="U101" s="29" t="e">
        <f t="shared" si="54"/>
        <v>#DIV/0!</v>
      </c>
      <c r="V101" s="29" t="e">
        <f t="shared" si="54"/>
        <v>#DIV/0!</v>
      </c>
      <c r="W101" s="29" t="e">
        <f t="shared" si="54"/>
        <v>#DIV/0!</v>
      </c>
      <c r="X101" s="29" t="e">
        <f t="shared" si="54"/>
        <v>#DIV/0!</v>
      </c>
      <c r="Y101" s="29" t="e">
        <f t="shared" si="54"/>
        <v>#DIV/0!</v>
      </c>
    </row>
    <row r="102" spans="1:25" s="96" customFormat="1" ht="31.95" hidden="1" customHeight="1">
      <c r="A102" s="94" t="s">
        <v>96</v>
      </c>
      <c r="B102" s="97">
        <f>B99-B100</f>
        <v>0</v>
      </c>
      <c r="C102" s="97">
        <f>C99-C100</f>
        <v>0</v>
      </c>
      <c r="D102" s="97"/>
      <c r="E102" s="97">
        <f t="shared" ref="E102:Y102" si="55">E99-E100</f>
        <v>0</v>
      </c>
      <c r="F102" s="97">
        <f t="shared" si="55"/>
        <v>0</v>
      </c>
      <c r="G102" s="97">
        <f t="shared" si="55"/>
        <v>0</v>
      </c>
      <c r="H102" s="97">
        <f t="shared" si="55"/>
        <v>0</v>
      </c>
      <c r="I102" s="97">
        <f t="shared" si="55"/>
        <v>0</v>
      </c>
      <c r="J102" s="97">
        <f t="shared" si="55"/>
        <v>0</v>
      </c>
      <c r="K102" s="97">
        <f t="shared" si="55"/>
        <v>0</v>
      </c>
      <c r="L102" s="97">
        <f t="shared" si="55"/>
        <v>0</v>
      </c>
      <c r="M102" s="97">
        <f t="shared" si="55"/>
        <v>0</v>
      </c>
      <c r="N102" s="97">
        <f t="shared" si="55"/>
        <v>0</v>
      </c>
      <c r="O102" s="97">
        <f t="shared" si="55"/>
        <v>0</v>
      </c>
      <c r="P102" s="97">
        <f t="shared" si="55"/>
        <v>0</v>
      </c>
      <c r="Q102" s="97">
        <f t="shared" si="55"/>
        <v>0</v>
      </c>
      <c r="R102" s="97">
        <f t="shared" si="55"/>
        <v>0</v>
      </c>
      <c r="S102" s="97">
        <f t="shared" si="55"/>
        <v>0</v>
      </c>
      <c r="T102" s="97">
        <f t="shared" si="55"/>
        <v>0</v>
      </c>
      <c r="U102" s="97">
        <f t="shared" si="55"/>
        <v>0</v>
      </c>
      <c r="V102" s="97">
        <f t="shared" si="55"/>
        <v>0</v>
      </c>
      <c r="W102" s="97">
        <f t="shared" si="55"/>
        <v>0</v>
      </c>
      <c r="X102" s="97">
        <f t="shared" si="55"/>
        <v>0</v>
      </c>
      <c r="Y102" s="97">
        <f t="shared" si="55"/>
        <v>0</v>
      </c>
    </row>
    <row r="103" spans="1:25" s="12" customFormat="1" ht="30" hidden="1" customHeight="1">
      <c r="A103" s="11" t="s">
        <v>92</v>
      </c>
      <c r="B103" s="39"/>
      <c r="C103" s="26">
        <f t="shared" ref="C103:C106" si="56">SUM(E103:Y103)</f>
        <v>0</v>
      </c>
      <c r="D103" s="15" t="e">
        <f t="shared" si="53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>
      <c r="A104" s="11" t="s">
        <v>93</v>
      </c>
      <c r="B104" s="39"/>
      <c r="C104" s="26">
        <f t="shared" si="56"/>
        <v>0</v>
      </c>
      <c r="D104" s="15" t="e">
        <f t="shared" si="53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>
      <c r="A105" s="11" t="s">
        <v>94</v>
      </c>
      <c r="B105" s="39"/>
      <c r="C105" s="26">
        <f t="shared" si="56"/>
        <v>0</v>
      </c>
      <c r="D105" s="15" t="e">
        <f t="shared" si="53"/>
        <v>#DIV/0!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>
      <c r="A106" s="11" t="s">
        <v>95</v>
      </c>
      <c r="B106" s="39"/>
      <c r="C106" s="26">
        <f t="shared" si="56"/>
        <v>0</v>
      </c>
      <c r="D106" s="15" t="e">
        <f t="shared" si="53"/>
        <v>#DIV/0!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</row>
    <row r="107" spans="1:25" s="12" customFormat="1" ht="30" hidden="1" customHeight="1">
      <c r="A107" s="32" t="s">
        <v>97</v>
      </c>
      <c r="B107" s="27"/>
      <c r="C107" s="27">
        <f>SUM(E107:Y107)</f>
        <v>0</v>
      </c>
      <c r="D107" s="15" t="e">
        <f t="shared" si="53"/>
        <v>#DIV/0!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</row>
    <row r="108" spans="1:25" s="12" customFormat="1" ht="31.2" hidden="1" customHeight="1">
      <c r="A108" s="13" t="s">
        <v>184</v>
      </c>
      <c r="B108" s="29" t="e">
        <f>B107/B99</f>
        <v>#DIV/0!</v>
      </c>
      <c r="C108" s="29" t="e">
        <f>C107/C99</f>
        <v>#DIV/0!</v>
      </c>
      <c r="D108" s="29"/>
      <c r="E108" s="29" t="e">
        <f t="shared" ref="E108:Y108" si="57">E107/E99</f>
        <v>#DIV/0!</v>
      </c>
      <c r="F108" s="29" t="e">
        <f t="shared" si="57"/>
        <v>#DIV/0!</v>
      </c>
      <c r="G108" s="29" t="e">
        <f t="shared" si="57"/>
        <v>#DIV/0!</v>
      </c>
      <c r="H108" s="29" t="e">
        <f t="shared" si="57"/>
        <v>#DIV/0!</v>
      </c>
      <c r="I108" s="29" t="e">
        <f t="shared" si="57"/>
        <v>#DIV/0!</v>
      </c>
      <c r="J108" s="29" t="e">
        <f t="shared" si="57"/>
        <v>#DIV/0!</v>
      </c>
      <c r="K108" s="29" t="e">
        <f t="shared" si="57"/>
        <v>#DIV/0!</v>
      </c>
      <c r="L108" s="29" t="e">
        <f t="shared" si="57"/>
        <v>#DIV/0!</v>
      </c>
      <c r="M108" s="29" t="e">
        <f t="shared" si="57"/>
        <v>#DIV/0!</v>
      </c>
      <c r="N108" s="29" t="e">
        <f t="shared" si="57"/>
        <v>#DIV/0!</v>
      </c>
      <c r="O108" s="29" t="e">
        <f t="shared" si="57"/>
        <v>#DIV/0!</v>
      </c>
      <c r="P108" s="29" t="e">
        <f t="shared" si="57"/>
        <v>#DIV/0!</v>
      </c>
      <c r="Q108" s="29" t="e">
        <f t="shared" si="57"/>
        <v>#DIV/0!</v>
      </c>
      <c r="R108" s="29" t="e">
        <f t="shared" si="57"/>
        <v>#DIV/0!</v>
      </c>
      <c r="S108" s="29" t="e">
        <f t="shared" si="57"/>
        <v>#DIV/0!</v>
      </c>
      <c r="T108" s="29" t="e">
        <f t="shared" si="57"/>
        <v>#DIV/0!</v>
      </c>
      <c r="U108" s="29" t="e">
        <f t="shared" si="57"/>
        <v>#DIV/0!</v>
      </c>
      <c r="V108" s="29" t="e">
        <f t="shared" si="57"/>
        <v>#DIV/0!</v>
      </c>
      <c r="W108" s="29" t="e">
        <f t="shared" si="57"/>
        <v>#DIV/0!</v>
      </c>
      <c r="X108" s="29" t="e">
        <f t="shared" si="57"/>
        <v>#DIV/0!</v>
      </c>
      <c r="Y108" s="29" t="e">
        <f t="shared" si="57"/>
        <v>#DIV/0!</v>
      </c>
    </row>
    <row r="109" spans="1:25" s="12" customFormat="1" ht="30" hidden="1" customHeight="1">
      <c r="A109" s="11" t="s">
        <v>92</v>
      </c>
      <c r="B109" s="39"/>
      <c r="C109" s="26">
        <f t="shared" ref="C109:C119" si="58">SUM(E109:Y109)</f>
        <v>0</v>
      </c>
      <c r="D109" s="15" t="e">
        <f t="shared" si="53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>
      <c r="A110" s="11" t="s">
        <v>93</v>
      </c>
      <c r="B110" s="39"/>
      <c r="C110" s="26">
        <f t="shared" si="58"/>
        <v>0</v>
      </c>
      <c r="D110" s="15" t="e">
        <f t="shared" si="53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>
      <c r="A111" s="11" t="s">
        <v>94</v>
      </c>
      <c r="B111" s="39"/>
      <c r="C111" s="26">
        <f t="shared" si="58"/>
        <v>0</v>
      </c>
      <c r="D111" s="15" t="e">
        <f t="shared" si="53"/>
        <v>#DIV/0!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>
      <c r="A112" s="11" t="s">
        <v>95</v>
      </c>
      <c r="B112" s="39"/>
      <c r="C112" s="26">
        <f t="shared" si="58"/>
        <v>0</v>
      </c>
      <c r="D112" s="15" t="e">
        <f t="shared" si="53"/>
        <v>#DIV/0!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84"/>
      <c r="U112" s="24"/>
      <c r="V112" s="24"/>
      <c r="W112" s="24"/>
      <c r="X112" s="24"/>
      <c r="Y112" s="24"/>
    </row>
    <row r="113" spans="1:25" s="50" customFormat="1" ht="48" hidden="1" customHeight="1">
      <c r="A113" s="13" t="s">
        <v>193</v>
      </c>
      <c r="B113" s="39"/>
      <c r="C113" s="26">
        <v>595200</v>
      </c>
      <c r="D113" s="16" t="e">
        <f t="shared" si="53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30" hidden="1" customHeight="1">
      <c r="A114" s="32" t="s">
        <v>194</v>
      </c>
      <c r="B114" s="27"/>
      <c r="C114" s="27">
        <f t="shared" si="58"/>
        <v>0</v>
      </c>
      <c r="D114" s="15" t="e">
        <f t="shared" si="53"/>
        <v>#DIV/0!</v>
      </c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</row>
    <row r="115" spans="1:25" s="12" customFormat="1" ht="27" hidden="1" customHeight="1">
      <c r="A115" s="13" t="s">
        <v>52</v>
      </c>
      <c r="B115" s="30" t="e">
        <f>B114/B113</f>
        <v>#DIV/0!</v>
      </c>
      <c r="C115" s="30">
        <f>C114/C113</f>
        <v>0</v>
      </c>
      <c r="D115" s="9"/>
      <c r="E115" s="30" t="e">
        <f t="shared" ref="E115:Y115" si="59">E114/E113</f>
        <v>#DIV/0!</v>
      </c>
      <c r="F115" s="30" t="e">
        <f t="shared" si="59"/>
        <v>#DIV/0!</v>
      </c>
      <c r="G115" s="30" t="e">
        <f t="shared" si="59"/>
        <v>#DIV/0!</v>
      </c>
      <c r="H115" s="30" t="e">
        <f t="shared" si="59"/>
        <v>#DIV/0!</v>
      </c>
      <c r="I115" s="30" t="e">
        <f t="shared" si="59"/>
        <v>#DIV/0!</v>
      </c>
      <c r="J115" s="30" t="e">
        <f t="shared" si="59"/>
        <v>#DIV/0!</v>
      </c>
      <c r="K115" s="30" t="e">
        <f t="shared" si="59"/>
        <v>#DIV/0!</v>
      </c>
      <c r="L115" s="30" t="e">
        <f t="shared" si="59"/>
        <v>#DIV/0!</v>
      </c>
      <c r="M115" s="30" t="e">
        <f t="shared" si="59"/>
        <v>#DIV/0!</v>
      </c>
      <c r="N115" s="30" t="e">
        <f t="shared" si="59"/>
        <v>#DIV/0!</v>
      </c>
      <c r="O115" s="30" t="e">
        <f t="shared" si="59"/>
        <v>#DIV/0!</v>
      </c>
      <c r="P115" s="30" t="e">
        <f t="shared" si="59"/>
        <v>#DIV/0!</v>
      </c>
      <c r="Q115" s="30" t="e">
        <f t="shared" si="59"/>
        <v>#DIV/0!</v>
      </c>
      <c r="R115" s="30" t="e">
        <f t="shared" si="59"/>
        <v>#DIV/0!</v>
      </c>
      <c r="S115" s="30" t="e">
        <f t="shared" si="59"/>
        <v>#DIV/0!</v>
      </c>
      <c r="T115" s="30" t="e">
        <f t="shared" si="59"/>
        <v>#DIV/0!</v>
      </c>
      <c r="U115" s="30" t="e">
        <f t="shared" si="59"/>
        <v>#DIV/0!</v>
      </c>
      <c r="V115" s="30" t="e">
        <f t="shared" si="59"/>
        <v>#DIV/0!</v>
      </c>
      <c r="W115" s="30" t="e">
        <f t="shared" si="59"/>
        <v>#DIV/0!</v>
      </c>
      <c r="X115" s="30" t="e">
        <f t="shared" si="59"/>
        <v>#DIV/0!</v>
      </c>
      <c r="Y115" s="30" t="e">
        <f t="shared" si="59"/>
        <v>#DIV/0!</v>
      </c>
    </row>
    <row r="116" spans="1:25" s="12" customFormat="1" ht="30" hidden="1" customHeight="1">
      <c r="A116" s="11" t="s">
        <v>92</v>
      </c>
      <c r="B116" s="26"/>
      <c r="C116" s="26">
        <f t="shared" si="58"/>
        <v>0</v>
      </c>
      <c r="D116" s="15" t="e">
        <f t="shared" si="53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0" hidden="1" customHeight="1">
      <c r="A117" s="11" t="s">
        <v>93</v>
      </c>
      <c r="B117" s="26"/>
      <c r="C117" s="26">
        <f t="shared" si="58"/>
        <v>0</v>
      </c>
      <c r="D117" s="15" t="e">
        <f t="shared" si="53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2" hidden="1" customHeight="1">
      <c r="A118" s="11" t="s">
        <v>94</v>
      </c>
      <c r="B118" s="26"/>
      <c r="C118" s="26">
        <f t="shared" si="58"/>
        <v>0</v>
      </c>
      <c r="D118" s="15" t="e">
        <f t="shared" si="53"/>
        <v>#DIV/0!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1.2" hidden="1" customHeight="1">
      <c r="A119" s="11" t="s">
        <v>95</v>
      </c>
      <c r="B119" s="39"/>
      <c r="C119" s="26">
        <f t="shared" si="58"/>
        <v>0</v>
      </c>
      <c r="D119" s="15" t="e">
        <f t="shared" si="53"/>
        <v>#DIV/0!</v>
      </c>
      <c r="E119" s="24"/>
      <c r="F119" s="24"/>
      <c r="G119" s="51"/>
      <c r="H119" s="51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84"/>
      <c r="U119" s="24"/>
      <c r="V119" s="24"/>
      <c r="W119" s="24"/>
      <c r="X119" s="24"/>
      <c r="Y119" s="24"/>
    </row>
    <row r="120" spans="1:25" s="12" customFormat="1" ht="31.2" hidden="1" customHeight="1">
      <c r="A120" s="32" t="s">
        <v>98</v>
      </c>
      <c r="B120" s="53" t="e">
        <f>B114/B107*10</f>
        <v>#DIV/0!</v>
      </c>
      <c r="C120" s="53" t="e">
        <f>C114/C107*10</f>
        <v>#DIV/0!</v>
      </c>
      <c r="D120" s="15" t="e">
        <f t="shared" si="53"/>
        <v>#DIV/0!</v>
      </c>
      <c r="E120" s="54" t="e">
        <f t="shared" ref="E120:Y120" si="60">E114/E107*10</f>
        <v>#DIV/0!</v>
      </c>
      <c r="F120" s="54" t="e">
        <f t="shared" si="60"/>
        <v>#DIV/0!</v>
      </c>
      <c r="G120" s="54" t="e">
        <f t="shared" si="60"/>
        <v>#DIV/0!</v>
      </c>
      <c r="H120" s="54" t="e">
        <f t="shared" si="60"/>
        <v>#DIV/0!</v>
      </c>
      <c r="I120" s="54" t="e">
        <f t="shared" si="60"/>
        <v>#DIV/0!</v>
      </c>
      <c r="J120" s="54" t="e">
        <f t="shared" si="60"/>
        <v>#DIV/0!</v>
      </c>
      <c r="K120" s="54" t="e">
        <f t="shared" si="60"/>
        <v>#DIV/0!</v>
      </c>
      <c r="L120" s="54" t="e">
        <f t="shared" si="60"/>
        <v>#DIV/0!</v>
      </c>
      <c r="M120" s="54" t="e">
        <f t="shared" si="60"/>
        <v>#DIV/0!</v>
      </c>
      <c r="N120" s="54" t="e">
        <f t="shared" si="60"/>
        <v>#DIV/0!</v>
      </c>
      <c r="O120" s="54" t="e">
        <f t="shared" si="60"/>
        <v>#DIV/0!</v>
      </c>
      <c r="P120" s="54" t="e">
        <f t="shared" si="60"/>
        <v>#DIV/0!</v>
      </c>
      <c r="Q120" s="54" t="e">
        <f t="shared" si="60"/>
        <v>#DIV/0!</v>
      </c>
      <c r="R120" s="54" t="e">
        <f t="shared" si="60"/>
        <v>#DIV/0!</v>
      </c>
      <c r="S120" s="54" t="e">
        <f t="shared" si="60"/>
        <v>#DIV/0!</v>
      </c>
      <c r="T120" s="54" t="e">
        <f t="shared" si="60"/>
        <v>#DIV/0!</v>
      </c>
      <c r="U120" s="54" t="e">
        <f t="shared" si="60"/>
        <v>#DIV/0!</v>
      </c>
      <c r="V120" s="54" t="e">
        <f t="shared" si="60"/>
        <v>#DIV/0!</v>
      </c>
      <c r="W120" s="54" t="e">
        <f t="shared" si="60"/>
        <v>#DIV/0!</v>
      </c>
      <c r="X120" s="54" t="e">
        <f t="shared" si="60"/>
        <v>#DIV/0!</v>
      </c>
      <c r="Y120" s="54" t="e">
        <f t="shared" si="60"/>
        <v>#DIV/0!</v>
      </c>
    </row>
    <row r="121" spans="1:25" s="12" customFormat="1" ht="30" hidden="1" customHeight="1">
      <c r="A121" s="11" t="s">
        <v>92</v>
      </c>
      <c r="B121" s="54" t="e">
        <f t="shared" ref="B121:E124" si="61">B116/B109*10</f>
        <v>#DIV/0!</v>
      </c>
      <c r="C121" s="54" t="e">
        <f t="shared" si="61"/>
        <v>#DIV/0!</v>
      </c>
      <c r="D121" s="15" t="e">
        <f t="shared" si="53"/>
        <v>#DIV/0!</v>
      </c>
      <c r="E121" s="54" t="e">
        <f t="shared" ref="E121:Y121" si="62">E116/E109*10</f>
        <v>#DIV/0!</v>
      </c>
      <c r="F121" s="54" t="e">
        <f t="shared" si="62"/>
        <v>#DIV/0!</v>
      </c>
      <c r="G121" s="54" t="e">
        <f t="shared" si="62"/>
        <v>#DIV/0!</v>
      </c>
      <c r="H121" s="54" t="e">
        <f t="shared" si="62"/>
        <v>#DIV/0!</v>
      </c>
      <c r="I121" s="54" t="e">
        <f t="shared" si="62"/>
        <v>#DIV/0!</v>
      </c>
      <c r="J121" s="54" t="e">
        <f t="shared" si="62"/>
        <v>#DIV/0!</v>
      </c>
      <c r="K121" s="54" t="e">
        <f t="shared" si="62"/>
        <v>#DIV/0!</v>
      </c>
      <c r="L121" s="54" t="e">
        <f t="shared" si="62"/>
        <v>#DIV/0!</v>
      </c>
      <c r="M121" s="54" t="e">
        <f t="shared" si="62"/>
        <v>#DIV/0!</v>
      </c>
      <c r="N121" s="54" t="e">
        <f t="shared" si="62"/>
        <v>#DIV/0!</v>
      </c>
      <c r="O121" s="54" t="e">
        <f t="shared" si="62"/>
        <v>#DIV/0!</v>
      </c>
      <c r="P121" s="54" t="e">
        <f t="shared" si="62"/>
        <v>#DIV/0!</v>
      </c>
      <c r="Q121" s="54" t="e">
        <f t="shared" si="62"/>
        <v>#DIV/0!</v>
      </c>
      <c r="R121" s="54" t="e">
        <f t="shared" si="62"/>
        <v>#DIV/0!</v>
      </c>
      <c r="S121" s="54" t="e">
        <f t="shared" si="62"/>
        <v>#DIV/0!</v>
      </c>
      <c r="T121" s="54" t="e">
        <f t="shared" si="62"/>
        <v>#DIV/0!</v>
      </c>
      <c r="U121" s="54" t="e">
        <f t="shared" si="62"/>
        <v>#DIV/0!</v>
      </c>
      <c r="V121" s="54" t="e">
        <f t="shared" si="62"/>
        <v>#DIV/0!</v>
      </c>
      <c r="W121" s="54" t="e">
        <f t="shared" si="62"/>
        <v>#DIV/0!</v>
      </c>
      <c r="X121" s="54" t="e">
        <f t="shared" si="62"/>
        <v>#DIV/0!</v>
      </c>
      <c r="Y121" s="54" t="e">
        <f t="shared" si="62"/>
        <v>#DIV/0!</v>
      </c>
    </row>
    <row r="122" spans="1:25" s="12" customFormat="1" ht="30" hidden="1" customHeight="1">
      <c r="A122" s="11" t="s">
        <v>93</v>
      </c>
      <c r="B122" s="54" t="e">
        <f t="shared" si="61"/>
        <v>#DIV/0!</v>
      </c>
      <c r="C122" s="54" t="e">
        <f t="shared" si="61"/>
        <v>#DIV/0!</v>
      </c>
      <c r="D122" s="15" t="e">
        <f t="shared" si="53"/>
        <v>#DIV/0!</v>
      </c>
      <c r="E122" s="54"/>
      <c r="F122" s="54" t="e">
        <f t="shared" ref="F122:M123" si="63">F117/F110*10</f>
        <v>#DIV/0!</v>
      </c>
      <c r="G122" s="54" t="e">
        <f t="shared" si="63"/>
        <v>#DIV/0!</v>
      </c>
      <c r="H122" s="54" t="e">
        <f t="shared" si="63"/>
        <v>#DIV/0!</v>
      </c>
      <c r="I122" s="54" t="e">
        <f t="shared" si="63"/>
        <v>#DIV/0!</v>
      </c>
      <c r="J122" s="54" t="e">
        <f t="shared" si="63"/>
        <v>#DIV/0!</v>
      </c>
      <c r="K122" s="54" t="e">
        <f t="shared" si="63"/>
        <v>#DIV/0!</v>
      </c>
      <c r="L122" s="54" t="e">
        <f t="shared" si="63"/>
        <v>#DIV/0!</v>
      </c>
      <c r="M122" s="54" t="e">
        <f t="shared" si="63"/>
        <v>#DIV/0!</v>
      </c>
      <c r="N122" s="54"/>
      <c r="O122" s="54" t="e">
        <f>O117/O110*10</f>
        <v>#DIV/0!</v>
      </c>
      <c r="P122" s="54" t="e">
        <f>P117/P110*10</f>
        <v>#DIV/0!</v>
      </c>
      <c r="Q122" s="54"/>
      <c r="R122" s="54" t="e">
        <f t="shared" ref="R122:U123" si="64">R117/R110*10</f>
        <v>#DIV/0!</v>
      </c>
      <c r="S122" s="54" t="e">
        <f t="shared" si="64"/>
        <v>#DIV/0!</v>
      </c>
      <c r="T122" s="54" t="e">
        <f t="shared" si="64"/>
        <v>#DIV/0!</v>
      </c>
      <c r="U122" s="54" t="e">
        <f t="shared" si="64"/>
        <v>#DIV/0!</v>
      </c>
      <c r="V122" s="54"/>
      <c r="W122" s="54"/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>
      <c r="A123" s="11" t="s">
        <v>94</v>
      </c>
      <c r="B123" s="54" t="e">
        <f t="shared" si="61"/>
        <v>#DIV/0!</v>
      </c>
      <c r="C123" s="54" t="e">
        <f t="shared" si="61"/>
        <v>#DIV/0!</v>
      </c>
      <c r="D123" s="15" t="e">
        <f t="shared" si="53"/>
        <v>#DIV/0!</v>
      </c>
      <c r="E123" s="54" t="e">
        <f>E118/E111*10</f>
        <v>#DIV/0!</v>
      </c>
      <c r="F123" s="54" t="e">
        <f t="shared" si="63"/>
        <v>#DIV/0!</v>
      </c>
      <c r="G123" s="54" t="e">
        <f t="shared" si="63"/>
        <v>#DIV/0!</v>
      </c>
      <c r="H123" s="54" t="e">
        <f t="shared" si="63"/>
        <v>#DIV/0!</v>
      </c>
      <c r="I123" s="54" t="e">
        <f t="shared" si="63"/>
        <v>#DIV/0!</v>
      </c>
      <c r="J123" s="54" t="e">
        <f t="shared" si="63"/>
        <v>#DIV/0!</v>
      </c>
      <c r="K123" s="54" t="e">
        <f t="shared" si="63"/>
        <v>#DIV/0!</v>
      </c>
      <c r="L123" s="54" t="e">
        <f t="shared" si="63"/>
        <v>#DIV/0!</v>
      </c>
      <c r="M123" s="54" t="e">
        <f t="shared" si="63"/>
        <v>#DIV/0!</v>
      </c>
      <c r="N123" s="54" t="e">
        <f>N118/N111*10</f>
        <v>#DIV/0!</v>
      </c>
      <c r="O123" s="54" t="e">
        <f>O118/O111*10</f>
        <v>#DIV/0!</v>
      </c>
      <c r="P123" s="54" t="e">
        <f>P118/P111*10</f>
        <v>#DIV/0!</v>
      </c>
      <c r="Q123" s="54" t="e">
        <f>Q118/Q111*10</f>
        <v>#DIV/0!</v>
      </c>
      <c r="R123" s="54" t="e">
        <f t="shared" si="64"/>
        <v>#DIV/0!</v>
      </c>
      <c r="S123" s="54" t="e">
        <f t="shared" si="64"/>
        <v>#DIV/0!</v>
      </c>
      <c r="T123" s="54" t="e">
        <f t="shared" si="64"/>
        <v>#DIV/0!</v>
      </c>
      <c r="U123" s="54" t="e">
        <f t="shared" si="64"/>
        <v>#DIV/0!</v>
      </c>
      <c r="V123" s="54" t="e">
        <f>V118/V111*10</f>
        <v>#DIV/0!</v>
      </c>
      <c r="W123" s="54" t="e">
        <f>W118/W111*10</f>
        <v>#DIV/0!</v>
      </c>
      <c r="X123" s="54" t="e">
        <f>X118/X111*10</f>
        <v>#DIV/0!</v>
      </c>
      <c r="Y123" s="54" t="e">
        <f>Y118/Y111*10</f>
        <v>#DIV/0!</v>
      </c>
    </row>
    <row r="124" spans="1:25" s="12" customFormat="1" ht="30" hidden="1" customHeight="1">
      <c r="A124" s="11" t="s">
        <v>95</v>
      </c>
      <c r="B124" s="54" t="e">
        <f t="shared" si="61"/>
        <v>#DIV/0!</v>
      </c>
      <c r="C124" s="54" t="e">
        <f t="shared" si="61"/>
        <v>#DIV/0!</v>
      </c>
      <c r="D124" s="15" t="e">
        <f t="shared" si="53"/>
        <v>#DIV/0!</v>
      </c>
      <c r="E124" s="54" t="e">
        <f t="shared" si="61"/>
        <v>#DIV/0!</v>
      </c>
      <c r="F124" s="54"/>
      <c r="G124" s="54">
        <v>10</v>
      </c>
      <c r="H124" s="54"/>
      <c r="I124" s="54" t="e">
        <f>I119/I112*10</f>
        <v>#DIV/0!</v>
      </c>
      <c r="J124" s="54"/>
      <c r="K124" s="54"/>
      <c r="L124" s="54"/>
      <c r="M124" s="54"/>
      <c r="N124" s="54"/>
      <c r="O124" s="54"/>
      <c r="P124" s="54"/>
      <c r="Q124" s="54" t="e">
        <f>Q119/Q112*10</f>
        <v>#DIV/0!</v>
      </c>
      <c r="R124" s="54" t="e">
        <f>R119/R112*10</f>
        <v>#DIV/0!</v>
      </c>
      <c r="S124" s="54"/>
      <c r="T124" s="54"/>
      <c r="U124" s="54" t="e">
        <f>U119/U112*10</f>
        <v>#DIV/0!</v>
      </c>
      <c r="V124" s="54"/>
      <c r="W124" s="54" t="e">
        <f>W119/W112*10</f>
        <v>#DIV/0!</v>
      </c>
      <c r="X124" s="54"/>
      <c r="Y124" s="54"/>
    </row>
    <row r="125" spans="1:25" s="12" customFormat="1" ht="30" hidden="1" customHeight="1" outlineLevel="1">
      <c r="A125" s="55" t="s">
        <v>158</v>
      </c>
      <c r="B125" s="23"/>
      <c r="C125" s="26">
        <f>SUM(E125:Y125)</f>
        <v>0</v>
      </c>
      <c r="D125" s="15"/>
      <c r="E125" s="38"/>
      <c r="F125" s="37"/>
      <c r="G125" s="58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>
      <c r="A126" s="32" t="s">
        <v>159</v>
      </c>
      <c r="B126" s="23"/>
      <c r="C126" s="26">
        <f>SUM(E126:Y126)</f>
        <v>0</v>
      </c>
      <c r="D126" s="15"/>
      <c r="E126" s="38"/>
      <c r="F126" s="37"/>
      <c r="G126" s="37"/>
      <c r="H126" s="37"/>
      <c r="I126" s="37"/>
      <c r="J126" s="37"/>
      <c r="K126" s="37"/>
      <c r="L126" s="54"/>
      <c r="M126" s="37"/>
      <c r="N126" s="37"/>
      <c r="O126" s="37"/>
      <c r="P126" s="37"/>
      <c r="Q126" s="37"/>
      <c r="R126" s="37"/>
      <c r="S126" s="54"/>
      <c r="T126" s="26"/>
      <c r="U126" s="98"/>
      <c r="V126" s="98"/>
      <c r="W126" s="98"/>
      <c r="X126" s="26"/>
      <c r="Y126" s="37"/>
    </row>
    <row r="127" spans="1:25" s="12" customFormat="1" ht="30" hidden="1" customHeight="1">
      <c r="A127" s="32" t="s">
        <v>98</v>
      </c>
      <c r="B127" s="60"/>
      <c r="C127" s="60" t="e">
        <f>C126/C125*10</f>
        <v>#DIV/0!</v>
      </c>
      <c r="D127" s="58"/>
      <c r="E127" s="58"/>
      <c r="F127" s="58"/>
      <c r="G127" s="58"/>
      <c r="H127" s="58" t="e">
        <f>H126/H125*10</f>
        <v>#DIV/0!</v>
      </c>
      <c r="I127" s="58"/>
      <c r="J127" s="58"/>
      <c r="K127" s="58"/>
      <c r="L127" s="58"/>
      <c r="M127" s="58" t="e">
        <f>M126/M125*10</f>
        <v>#DIV/0!</v>
      </c>
      <c r="N127" s="58"/>
      <c r="O127" s="58"/>
      <c r="P127" s="58" t="e">
        <f>P126/P125*10</f>
        <v>#DIV/0!</v>
      </c>
      <c r="Q127" s="58"/>
      <c r="R127" s="54" t="e">
        <f>R126/R125*10</f>
        <v>#DIV/0!</v>
      </c>
      <c r="S127" s="54"/>
      <c r="T127" s="54" t="e">
        <f>T126/T125*10</f>
        <v>#DIV/0!</v>
      </c>
      <c r="U127" s="58"/>
      <c r="V127" s="58"/>
      <c r="W127" s="58"/>
      <c r="X127" s="54" t="e">
        <f>X126/X125*10</f>
        <v>#DIV/0!</v>
      </c>
      <c r="Y127" s="38"/>
    </row>
    <row r="128" spans="1:25" s="12" customFormat="1" ht="30" hidden="1" customHeight="1">
      <c r="A128" s="55" t="s">
        <v>99</v>
      </c>
      <c r="B128" s="56"/>
      <c r="C128" s="56">
        <f>SUM(E128:Y128)</f>
        <v>0</v>
      </c>
      <c r="D128" s="15" t="e">
        <f t="shared" si="53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30" hidden="1" customHeight="1">
      <c r="A129" s="32" t="s">
        <v>100</v>
      </c>
      <c r="B129" s="27"/>
      <c r="C129" s="27">
        <f>SUM(E129:Y129)</f>
        <v>0</v>
      </c>
      <c r="D129" s="15" t="e">
        <f t="shared" si="53"/>
        <v>#DIV/0!</v>
      </c>
      <c r="E129" s="24"/>
      <c r="F129" s="24"/>
      <c r="G129" s="24"/>
      <c r="H129" s="24"/>
      <c r="I129" s="24"/>
      <c r="J129" s="24"/>
      <c r="K129" s="26"/>
      <c r="L129" s="26"/>
      <c r="M129" s="26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1:26" s="12" customFormat="1" ht="30" hidden="1" customHeight="1">
      <c r="A130" s="32" t="s">
        <v>101</v>
      </c>
      <c r="B130" s="54"/>
      <c r="C130" s="54" t="e">
        <f>C128/C129</f>
        <v>#DIV/0!</v>
      </c>
      <c r="D130" s="15" t="e">
        <f t="shared" si="53"/>
        <v>#DIV/0!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</row>
    <row r="131" spans="1:26" s="12" customFormat="1" ht="30" hidden="1" customHeight="1">
      <c r="A131" s="11" t="s">
        <v>102</v>
      </c>
      <c r="B131" s="27"/>
      <c r="C131" s="27"/>
      <c r="D131" s="15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</row>
    <row r="132" spans="1:26" s="12" customFormat="1" ht="27" hidden="1" customHeight="1">
      <c r="A132" s="13" t="s">
        <v>103</v>
      </c>
      <c r="B132" s="23"/>
      <c r="C132" s="27">
        <f>SUM(E132:Y132)</f>
        <v>0</v>
      </c>
      <c r="D132" s="15"/>
      <c r="E132" s="51"/>
      <c r="F132" s="51"/>
      <c r="G132" s="51"/>
      <c r="H132" s="51"/>
      <c r="I132" s="51"/>
      <c r="J132" s="51"/>
      <c r="K132" s="51"/>
      <c r="L132" s="26"/>
      <c r="M132" s="51"/>
      <c r="N132" s="51"/>
      <c r="O132" s="51"/>
      <c r="P132" s="51"/>
      <c r="Q132" s="51"/>
      <c r="R132" s="51"/>
      <c r="S132" s="51"/>
      <c r="T132" s="54"/>
      <c r="U132" s="51"/>
      <c r="V132" s="51"/>
      <c r="W132" s="51"/>
      <c r="X132" s="51"/>
      <c r="Y132" s="51"/>
    </row>
    <row r="133" spans="1:26" s="12" customFormat="1" ht="31.95" hidden="1" customHeight="1" outlineLevel="1">
      <c r="A133" s="13" t="s">
        <v>104</v>
      </c>
      <c r="B133" s="27"/>
      <c r="C133" s="27"/>
      <c r="D133" s="15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74"/>
    </row>
    <row r="134" spans="1:26" s="12" customFormat="1" ht="30" hidden="1" customHeight="1" outlineLevel="1">
      <c r="A134" s="55" t="s">
        <v>105</v>
      </c>
      <c r="B134" s="23"/>
      <c r="C134" s="27">
        <f>SUM(E134:Y134)</f>
        <v>0</v>
      </c>
      <c r="D134" s="15" t="e">
        <f t="shared" ref="D134:D174" si="65">C134/B134</f>
        <v>#DIV/0!</v>
      </c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</row>
    <row r="135" spans="1:26" s="12" customFormat="1" ht="19.2" hidden="1" customHeight="1">
      <c r="A135" s="13" t="s">
        <v>188</v>
      </c>
      <c r="B135" s="33" t="e">
        <f>B134/B133</f>
        <v>#DIV/0!</v>
      </c>
      <c r="C135" s="33" t="e">
        <f>C134/C133</f>
        <v>#DIV/0!</v>
      </c>
      <c r="D135" s="15"/>
      <c r="E135" s="35" t="e">
        <f t="shared" ref="E135:Y135" si="66">E134/E133</f>
        <v>#DIV/0!</v>
      </c>
      <c r="F135" s="35" t="e">
        <f t="shared" si="66"/>
        <v>#DIV/0!</v>
      </c>
      <c r="G135" s="35" t="e">
        <f t="shared" si="66"/>
        <v>#DIV/0!</v>
      </c>
      <c r="H135" s="35" t="e">
        <f t="shared" si="66"/>
        <v>#DIV/0!</v>
      </c>
      <c r="I135" s="35" t="e">
        <f t="shared" si="66"/>
        <v>#DIV/0!</v>
      </c>
      <c r="J135" s="35" t="e">
        <f t="shared" si="66"/>
        <v>#DIV/0!</v>
      </c>
      <c r="K135" s="35" t="e">
        <f t="shared" si="66"/>
        <v>#DIV/0!</v>
      </c>
      <c r="L135" s="35" t="e">
        <f t="shared" si="66"/>
        <v>#DIV/0!</v>
      </c>
      <c r="M135" s="35" t="e">
        <f t="shared" si="66"/>
        <v>#DIV/0!</v>
      </c>
      <c r="N135" s="35" t="e">
        <f t="shared" si="66"/>
        <v>#DIV/0!</v>
      </c>
      <c r="O135" s="35" t="e">
        <f t="shared" si="66"/>
        <v>#DIV/0!</v>
      </c>
      <c r="P135" s="35" t="e">
        <f t="shared" si="66"/>
        <v>#DIV/0!</v>
      </c>
      <c r="Q135" s="35" t="e">
        <f t="shared" si="66"/>
        <v>#DIV/0!</v>
      </c>
      <c r="R135" s="35" t="e">
        <f t="shared" si="66"/>
        <v>#DIV/0!</v>
      </c>
      <c r="S135" s="35" t="e">
        <f t="shared" si="66"/>
        <v>#DIV/0!</v>
      </c>
      <c r="T135" s="35" t="e">
        <f t="shared" si="66"/>
        <v>#DIV/0!</v>
      </c>
      <c r="U135" s="35" t="e">
        <f t="shared" si="66"/>
        <v>#DIV/0!</v>
      </c>
      <c r="V135" s="35" t="e">
        <f t="shared" si="66"/>
        <v>#DIV/0!</v>
      </c>
      <c r="W135" s="35" t="e">
        <f t="shared" si="66"/>
        <v>#DIV/0!</v>
      </c>
      <c r="X135" s="35" t="e">
        <f t="shared" si="66"/>
        <v>#DIV/0!</v>
      </c>
      <c r="Y135" s="35" t="e">
        <f t="shared" si="66"/>
        <v>#DIV/0!</v>
      </c>
    </row>
    <row r="136" spans="1:26" s="96" customFormat="1" ht="21" hidden="1" customHeight="1">
      <c r="A136" s="94" t="s">
        <v>96</v>
      </c>
      <c r="B136" s="95">
        <f>B133-B134</f>
        <v>0</v>
      </c>
      <c r="C136" s="95">
        <f>C133-C134</f>
        <v>0</v>
      </c>
      <c r="D136" s="95"/>
      <c r="E136" s="95">
        <f t="shared" ref="E136:Y136" si="67">E133-E134</f>
        <v>0</v>
      </c>
      <c r="F136" s="95">
        <f t="shared" si="67"/>
        <v>0</v>
      </c>
      <c r="G136" s="95">
        <f t="shared" si="67"/>
        <v>0</v>
      </c>
      <c r="H136" s="95">
        <f t="shared" si="67"/>
        <v>0</v>
      </c>
      <c r="I136" s="95">
        <f t="shared" si="67"/>
        <v>0</v>
      </c>
      <c r="J136" s="95">
        <f t="shared" si="67"/>
        <v>0</v>
      </c>
      <c r="K136" s="95">
        <f t="shared" si="67"/>
        <v>0</v>
      </c>
      <c r="L136" s="95">
        <f t="shared" si="67"/>
        <v>0</v>
      </c>
      <c r="M136" s="95">
        <f t="shared" si="67"/>
        <v>0</v>
      </c>
      <c r="N136" s="95">
        <f t="shared" si="67"/>
        <v>0</v>
      </c>
      <c r="O136" s="95">
        <f t="shared" si="67"/>
        <v>0</v>
      </c>
      <c r="P136" s="95">
        <f t="shared" si="67"/>
        <v>0</v>
      </c>
      <c r="Q136" s="95">
        <f t="shared" si="67"/>
        <v>0</v>
      </c>
      <c r="R136" s="95">
        <f t="shared" si="67"/>
        <v>0</v>
      </c>
      <c r="S136" s="95">
        <f t="shared" si="67"/>
        <v>0</v>
      </c>
      <c r="T136" s="95">
        <f t="shared" si="67"/>
        <v>0</v>
      </c>
      <c r="U136" s="95">
        <f t="shared" si="67"/>
        <v>0</v>
      </c>
      <c r="V136" s="95">
        <f t="shared" si="67"/>
        <v>0</v>
      </c>
      <c r="W136" s="95">
        <f t="shared" si="67"/>
        <v>0</v>
      </c>
      <c r="X136" s="95">
        <f t="shared" si="67"/>
        <v>0</v>
      </c>
      <c r="Y136" s="95">
        <f t="shared" si="67"/>
        <v>0</v>
      </c>
    </row>
    <row r="137" spans="1:26" s="12" customFormat="1" ht="22.95" hidden="1" customHeight="1">
      <c r="A137" s="13" t="s">
        <v>191</v>
      </c>
      <c r="B137" s="39"/>
      <c r="C137" s="26"/>
      <c r="D137" s="16" t="e">
        <f t="shared" si="65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0" hidden="1" customHeight="1">
      <c r="A138" s="32" t="s">
        <v>106</v>
      </c>
      <c r="B138" s="23"/>
      <c r="C138" s="27">
        <f>SUM(E138:Y138)</f>
        <v>0</v>
      </c>
      <c r="D138" s="15" t="e">
        <f t="shared" si="65"/>
        <v>#DIV/0!</v>
      </c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</row>
    <row r="139" spans="1:26" s="12" customFormat="1" ht="31.2" hidden="1" customHeight="1">
      <c r="A139" s="13" t="s">
        <v>52</v>
      </c>
      <c r="B139" s="15" t="e">
        <f>B138/B137</f>
        <v>#DIV/0!</v>
      </c>
      <c r="C139" s="9" t="e">
        <f>C138/C137</f>
        <v>#DIV/0!</v>
      </c>
      <c r="D139" s="15"/>
      <c r="E139" s="29" t="e">
        <f t="shared" ref="E139:Y139" si="68">E138/E137</f>
        <v>#DIV/0!</v>
      </c>
      <c r="F139" s="29" t="e">
        <f t="shared" si="68"/>
        <v>#DIV/0!</v>
      </c>
      <c r="G139" s="29" t="e">
        <f t="shared" si="68"/>
        <v>#DIV/0!</v>
      </c>
      <c r="H139" s="29" t="e">
        <f t="shared" si="68"/>
        <v>#DIV/0!</v>
      </c>
      <c r="I139" s="29" t="e">
        <f t="shared" si="68"/>
        <v>#DIV/0!</v>
      </c>
      <c r="J139" s="29" t="e">
        <f t="shared" si="68"/>
        <v>#DIV/0!</v>
      </c>
      <c r="K139" s="29" t="e">
        <f t="shared" si="68"/>
        <v>#DIV/0!</v>
      </c>
      <c r="L139" s="29" t="e">
        <f t="shared" si="68"/>
        <v>#DIV/0!</v>
      </c>
      <c r="M139" s="29" t="e">
        <f t="shared" si="68"/>
        <v>#DIV/0!</v>
      </c>
      <c r="N139" s="29" t="e">
        <f t="shared" si="68"/>
        <v>#DIV/0!</v>
      </c>
      <c r="O139" s="29" t="e">
        <f t="shared" si="68"/>
        <v>#DIV/0!</v>
      </c>
      <c r="P139" s="29" t="e">
        <f t="shared" si="68"/>
        <v>#DIV/0!</v>
      </c>
      <c r="Q139" s="29" t="e">
        <f t="shared" si="68"/>
        <v>#DIV/0!</v>
      </c>
      <c r="R139" s="29" t="e">
        <f t="shared" si="68"/>
        <v>#DIV/0!</v>
      </c>
      <c r="S139" s="29" t="e">
        <f t="shared" si="68"/>
        <v>#DIV/0!</v>
      </c>
      <c r="T139" s="29" t="e">
        <f t="shared" si="68"/>
        <v>#DIV/0!</v>
      </c>
      <c r="U139" s="29" t="e">
        <f t="shared" si="68"/>
        <v>#DIV/0!</v>
      </c>
      <c r="V139" s="29" t="e">
        <f t="shared" si="68"/>
        <v>#DIV/0!</v>
      </c>
      <c r="W139" s="29" t="e">
        <f t="shared" si="68"/>
        <v>#DIV/0!</v>
      </c>
      <c r="X139" s="29" t="e">
        <f t="shared" si="68"/>
        <v>#DIV/0!</v>
      </c>
      <c r="Y139" s="29" t="e">
        <f t="shared" si="68"/>
        <v>#DIV/0!</v>
      </c>
    </row>
    <row r="140" spans="1:26" s="12" customFormat="1" ht="30" hidden="1" customHeight="1">
      <c r="A140" s="32" t="s">
        <v>98</v>
      </c>
      <c r="B140" s="60" t="e">
        <f>B138/B134*10</f>
        <v>#DIV/0!</v>
      </c>
      <c r="C140" s="60" t="e">
        <f>C138/C134*10</f>
        <v>#DIV/0!</v>
      </c>
      <c r="D140" s="15" t="e">
        <f t="shared" si="65"/>
        <v>#DIV/0!</v>
      </c>
      <c r="E140" s="58" t="e">
        <f t="shared" ref="E140:P140" si="69">E138/E134*10</f>
        <v>#DIV/0!</v>
      </c>
      <c r="F140" s="58" t="e">
        <f t="shared" si="69"/>
        <v>#DIV/0!</v>
      </c>
      <c r="G140" s="58" t="e">
        <f t="shared" si="69"/>
        <v>#DIV/0!</v>
      </c>
      <c r="H140" s="58" t="e">
        <f t="shared" si="69"/>
        <v>#DIV/0!</v>
      </c>
      <c r="I140" s="58" t="e">
        <f t="shared" si="69"/>
        <v>#DIV/0!</v>
      </c>
      <c r="J140" s="58" t="e">
        <f t="shared" si="69"/>
        <v>#DIV/0!</v>
      </c>
      <c r="K140" s="58" t="e">
        <f t="shared" si="69"/>
        <v>#DIV/0!</v>
      </c>
      <c r="L140" s="58" t="e">
        <f t="shared" si="69"/>
        <v>#DIV/0!</v>
      </c>
      <c r="M140" s="58" t="e">
        <f t="shared" si="69"/>
        <v>#DIV/0!</v>
      </c>
      <c r="N140" s="58" t="e">
        <f t="shared" si="69"/>
        <v>#DIV/0!</v>
      </c>
      <c r="O140" s="58" t="e">
        <f t="shared" si="69"/>
        <v>#DIV/0!</v>
      </c>
      <c r="P140" s="58" t="e">
        <f t="shared" si="69"/>
        <v>#DIV/0!</v>
      </c>
      <c r="Q140" s="58" t="e">
        <f t="shared" ref="Q140:V140" si="70">Q138/Q134*10</f>
        <v>#DIV/0!</v>
      </c>
      <c r="R140" s="58" t="e">
        <f t="shared" si="70"/>
        <v>#DIV/0!</v>
      </c>
      <c r="S140" s="58" t="e">
        <f t="shared" si="70"/>
        <v>#DIV/0!</v>
      </c>
      <c r="T140" s="58" t="e">
        <f t="shared" si="70"/>
        <v>#DIV/0!</v>
      </c>
      <c r="U140" s="58" t="e">
        <f t="shared" si="70"/>
        <v>#DIV/0!</v>
      </c>
      <c r="V140" s="58" t="e">
        <f t="shared" si="70"/>
        <v>#DIV/0!</v>
      </c>
      <c r="W140" s="58" t="e">
        <f>W138/W134*10</f>
        <v>#DIV/0!</v>
      </c>
      <c r="X140" s="58" t="e">
        <f>X138/X134*10</f>
        <v>#DIV/0!</v>
      </c>
      <c r="Y140" s="58" t="e">
        <f>Y138/Y134*10</f>
        <v>#DIV/0!</v>
      </c>
    </row>
    <row r="141" spans="1:26" s="12" customFormat="1" ht="30" hidden="1" customHeight="1" outlineLevel="1">
      <c r="A141" s="11" t="s">
        <v>107</v>
      </c>
      <c r="B141" s="8"/>
      <c r="C141" s="27">
        <f>E141+F141+G141+H141+I141+J141+K141+L141+M141+N141+O141+P141+Q141+R141+S141+T141+U141+V141+W141+X141+Y141</f>
        <v>0</v>
      </c>
      <c r="D141" s="15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1:26" s="12" customFormat="1" ht="30" hidden="1" customHeight="1">
      <c r="A142" s="11" t="s">
        <v>108</v>
      </c>
      <c r="B142" s="57"/>
      <c r="C142" s="27">
        <f>SUM(E142:Y142)</f>
        <v>0</v>
      </c>
      <c r="D142" s="15"/>
      <c r="E142" s="58"/>
      <c r="F142" s="58"/>
      <c r="G142" s="59"/>
      <c r="H142" s="58"/>
      <c r="I142" s="58"/>
      <c r="J142" s="58"/>
      <c r="K142" s="58"/>
      <c r="L142" s="26"/>
      <c r="M142" s="58"/>
      <c r="N142" s="58"/>
      <c r="O142" s="58"/>
      <c r="P142" s="58"/>
      <c r="Q142" s="58"/>
      <c r="R142" s="58"/>
      <c r="S142" s="58"/>
      <c r="T142" s="54"/>
      <c r="U142" s="58"/>
      <c r="V142" s="58"/>
      <c r="W142" s="58"/>
      <c r="X142" s="57"/>
      <c r="Y142" s="58"/>
    </row>
    <row r="143" spans="1:26" s="12" customFormat="1" ht="30" hidden="1" customHeight="1" outlineLevel="1">
      <c r="A143" s="11" t="s">
        <v>109</v>
      </c>
      <c r="B143" s="56"/>
      <c r="C143" s="56">
        <f>C141-C142</f>
        <v>0</v>
      </c>
      <c r="D143" s="15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outlineLevel="1">
      <c r="A144" s="55" t="s">
        <v>179</v>
      </c>
      <c r="B144" s="23"/>
      <c r="C144" s="27">
        <f>SUM(E144:Y144)</f>
        <v>0</v>
      </c>
      <c r="D144" s="15" t="e">
        <f t="shared" si="65"/>
        <v>#DIV/0!</v>
      </c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</row>
    <row r="145" spans="1:25" s="12" customFormat="1" ht="27" hidden="1" customHeight="1">
      <c r="A145" s="13" t="s">
        <v>188</v>
      </c>
      <c r="B145" s="33" t="e">
        <f>B144/B143</f>
        <v>#DIV/0!</v>
      </c>
      <c r="C145" s="33" t="e">
        <f>C144/C143</f>
        <v>#DIV/0!</v>
      </c>
      <c r="D145" s="15"/>
      <c r="E145" s="29" t="e">
        <f>E144/E143</f>
        <v>#DIV/0!</v>
      </c>
      <c r="F145" s="29" t="e">
        <f t="shared" ref="F145:Y145" si="71">F144/F143</f>
        <v>#DIV/0!</v>
      </c>
      <c r="G145" s="29" t="e">
        <f t="shared" si="71"/>
        <v>#DIV/0!</v>
      </c>
      <c r="H145" s="29" t="e">
        <f t="shared" si="71"/>
        <v>#DIV/0!</v>
      </c>
      <c r="I145" s="29" t="e">
        <f t="shared" si="71"/>
        <v>#DIV/0!</v>
      </c>
      <c r="J145" s="29" t="e">
        <f t="shared" si="71"/>
        <v>#DIV/0!</v>
      </c>
      <c r="K145" s="29" t="e">
        <f t="shared" si="71"/>
        <v>#DIV/0!</v>
      </c>
      <c r="L145" s="29" t="e">
        <f t="shared" si="71"/>
        <v>#DIV/0!</v>
      </c>
      <c r="M145" s="29" t="e">
        <f t="shared" si="71"/>
        <v>#DIV/0!</v>
      </c>
      <c r="N145" s="29" t="e">
        <f t="shared" si="71"/>
        <v>#DIV/0!</v>
      </c>
      <c r="O145" s="29" t="e">
        <f t="shared" si="71"/>
        <v>#DIV/0!</v>
      </c>
      <c r="P145" s="29" t="e">
        <f t="shared" si="71"/>
        <v>#DIV/0!</v>
      </c>
      <c r="Q145" s="29"/>
      <c r="R145" s="29" t="e">
        <f t="shared" si="71"/>
        <v>#DIV/0!</v>
      </c>
      <c r="S145" s="29" t="e">
        <f t="shared" si="71"/>
        <v>#DIV/0!</v>
      </c>
      <c r="T145" s="29" t="e">
        <f t="shared" si="71"/>
        <v>#DIV/0!</v>
      </c>
      <c r="U145" s="29" t="e">
        <f t="shared" si="71"/>
        <v>#DIV/0!</v>
      </c>
      <c r="V145" s="29" t="e">
        <f t="shared" si="71"/>
        <v>#DIV/0!</v>
      </c>
      <c r="W145" s="29" t="e">
        <f t="shared" si="71"/>
        <v>#DIV/0!</v>
      </c>
      <c r="X145" s="29" t="e">
        <f t="shared" si="71"/>
        <v>#DIV/0!</v>
      </c>
      <c r="Y145" s="29" t="e">
        <f t="shared" si="71"/>
        <v>#DIV/0!</v>
      </c>
    </row>
    <row r="146" spans="1:25" s="12" customFormat="1" ht="31.2" hidden="1" customHeight="1">
      <c r="A146" s="13" t="s">
        <v>192</v>
      </c>
      <c r="B146" s="39"/>
      <c r="C146" s="39"/>
      <c r="D146" s="16" t="e">
        <f t="shared" si="65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>
      <c r="A147" s="32" t="s">
        <v>110</v>
      </c>
      <c r="B147" s="23"/>
      <c r="C147" s="27">
        <f>SUM(E147:Y147)</f>
        <v>0</v>
      </c>
      <c r="D147" s="15" t="e">
        <f t="shared" si="65"/>
        <v>#DIV/0!</v>
      </c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</row>
    <row r="148" spans="1:25" s="12" customFormat="1" ht="30" hidden="1" customHeight="1">
      <c r="A148" s="13" t="s">
        <v>52</v>
      </c>
      <c r="B148" s="30" t="e">
        <f>B147/B146</f>
        <v>#DIV/0!</v>
      </c>
      <c r="C148" s="30" t="e">
        <f>C147/C146</f>
        <v>#DIV/0!</v>
      </c>
      <c r="D148" s="9"/>
      <c r="E148" s="30" t="e">
        <f t="shared" ref="E148:M148" si="72">E147/E146</f>
        <v>#DIV/0!</v>
      </c>
      <c r="F148" s="30" t="e">
        <f t="shared" si="72"/>
        <v>#DIV/0!</v>
      </c>
      <c r="G148" s="30" t="e">
        <f t="shared" si="72"/>
        <v>#DIV/0!</v>
      </c>
      <c r="H148" s="30" t="e">
        <f t="shared" si="72"/>
        <v>#DIV/0!</v>
      </c>
      <c r="I148" s="30" t="e">
        <f t="shared" si="72"/>
        <v>#DIV/0!</v>
      </c>
      <c r="J148" s="30" t="e">
        <f t="shared" si="72"/>
        <v>#DIV/0!</v>
      </c>
      <c r="K148" s="30" t="e">
        <f t="shared" si="72"/>
        <v>#DIV/0!</v>
      </c>
      <c r="L148" s="30" t="e">
        <f t="shared" si="72"/>
        <v>#DIV/0!</v>
      </c>
      <c r="M148" s="30" t="e">
        <f t="shared" si="72"/>
        <v>#DIV/0!</v>
      </c>
      <c r="N148" s="30"/>
      <c r="O148" s="30" t="e">
        <f>O147/O146</f>
        <v>#DIV/0!</v>
      </c>
      <c r="P148" s="30" t="e">
        <f>P147/P146</f>
        <v>#DIV/0!</v>
      </c>
      <c r="Q148" s="30"/>
      <c r="R148" s="30" t="e">
        <f>R147/R146</f>
        <v>#DIV/0!</v>
      </c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/>
      <c r="W148" s="30" t="e">
        <f>W147/W146</f>
        <v>#DIV/0!</v>
      </c>
      <c r="X148" s="30" t="e">
        <f>X147/X146</f>
        <v>#DIV/0!</v>
      </c>
      <c r="Y148" s="30" t="e">
        <f>Y147/Y146</f>
        <v>#DIV/0!</v>
      </c>
    </row>
    <row r="149" spans="1:25" s="12" customFormat="1" ht="30" hidden="1" customHeight="1">
      <c r="A149" s="32" t="s">
        <v>98</v>
      </c>
      <c r="B149" s="60" t="e">
        <f>B147/B144*10</f>
        <v>#DIV/0!</v>
      </c>
      <c r="C149" s="60" t="e">
        <f>C147/C144*10</f>
        <v>#DIV/0!</v>
      </c>
      <c r="D149" s="15" t="e">
        <f t="shared" si="65"/>
        <v>#DIV/0!</v>
      </c>
      <c r="E149" s="58" t="e">
        <f>E147/E144*10</f>
        <v>#DIV/0!</v>
      </c>
      <c r="F149" s="58" t="e">
        <f>F147/F144*10</f>
        <v>#DIV/0!</v>
      </c>
      <c r="G149" s="58" t="e">
        <f>G147/G144*10</f>
        <v>#DIV/0!</v>
      </c>
      <c r="H149" s="58" t="e">
        <f t="shared" ref="H149:N149" si="73">H147/H144*10</f>
        <v>#DIV/0!</v>
      </c>
      <c r="I149" s="58" t="e">
        <f t="shared" si="73"/>
        <v>#DIV/0!</v>
      </c>
      <c r="J149" s="58" t="e">
        <f t="shared" si="73"/>
        <v>#DIV/0!</v>
      </c>
      <c r="K149" s="58" t="e">
        <f t="shared" si="73"/>
        <v>#DIV/0!</v>
      </c>
      <c r="L149" s="58" t="e">
        <f t="shared" si="73"/>
        <v>#DIV/0!</v>
      </c>
      <c r="M149" s="58" t="e">
        <f t="shared" si="73"/>
        <v>#DIV/0!</v>
      </c>
      <c r="N149" s="58" t="e">
        <f t="shared" si="73"/>
        <v>#DIV/0!</v>
      </c>
      <c r="O149" s="58" t="e">
        <f>O147/O144*10</f>
        <v>#DIV/0!</v>
      </c>
      <c r="P149" s="58" t="e">
        <f>P147/P144*10</f>
        <v>#DIV/0!</v>
      </c>
      <c r="Q149" s="58"/>
      <c r="R149" s="58" t="e">
        <f t="shared" ref="R149:Y149" si="74">R147/R144*10</f>
        <v>#DIV/0!</v>
      </c>
      <c r="S149" s="58" t="e">
        <f t="shared" si="74"/>
        <v>#DIV/0!</v>
      </c>
      <c r="T149" s="58" t="e">
        <f t="shared" si="74"/>
        <v>#DIV/0!</v>
      </c>
      <c r="U149" s="58" t="e">
        <f t="shared" si="74"/>
        <v>#DIV/0!</v>
      </c>
      <c r="V149" s="58" t="e">
        <f t="shared" si="74"/>
        <v>#DIV/0!</v>
      </c>
      <c r="W149" s="58" t="e">
        <f t="shared" si="74"/>
        <v>#DIV/0!</v>
      </c>
      <c r="X149" s="58" t="e">
        <f t="shared" si="74"/>
        <v>#DIV/0!</v>
      </c>
      <c r="Y149" s="58" t="e">
        <f t="shared" si="74"/>
        <v>#DIV/0!</v>
      </c>
    </row>
    <row r="150" spans="1:25" s="12" customFormat="1" ht="30" hidden="1" customHeight="1" outlineLevel="1">
      <c r="A150" s="55" t="s">
        <v>180</v>
      </c>
      <c r="B150" s="23"/>
      <c r="C150" s="27">
        <f>SUM(E150:Y150)</f>
        <v>0</v>
      </c>
      <c r="D150" s="15" t="e">
        <f t="shared" si="65"/>
        <v>#DIV/0!</v>
      </c>
      <c r="E150" s="38"/>
      <c r="F150" s="37"/>
      <c r="G150" s="5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>
      <c r="A151" s="32" t="s">
        <v>181</v>
      </c>
      <c r="B151" s="23"/>
      <c r="C151" s="27">
        <f>SUM(E151:Y151)</f>
        <v>0</v>
      </c>
      <c r="D151" s="15" t="e">
        <f t="shared" si="65"/>
        <v>#DIV/0!</v>
      </c>
      <c r="E151" s="38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61"/>
      <c r="T151" s="37"/>
      <c r="U151" s="37"/>
      <c r="V151" s="37"/>
      <c r="W151" s="37"/>
      <c r="X151" s="37"/>
      <c r="Y151" s="37"/>
    </row>
    <row r="152" spans="1:25" s="12" customFormat="1" ht="30" hidden="1" customHeight="1">
      <c r="A152" s="32" t="s">
        <v>98</v>
      </c>
      <c r="B152" s="60" t="e">
        <f>B151/B150*10</f>
        <v>#DIV/0!</v>
      </c>
      <c r="C152" s="60" t="e">
        <f>C151/C150*10</f>
        <v>#DIV/0!</v>
      </c>
      <c r="D152" s="15" t="e">
        <f t="shared" si="65"/>
        <v>#DIV/0!</v>
      </c>
      <c r="E152" s="38"/>
      <c r="F152" s="58"/>
      <c r="G152" s="58" t="e">
        <f>G151/G150*10</f>
        <v>#DIV/0!</v>
      </c>
      <c r="H152" s="58"/>
      <c r="I152" s="58"/>
      <c r="J152" s="58"/>
      <c r="K152" s="58"/>
      <c r="L152" s="58" t="e">
        <f>L151/L150*10</f>
        <v>#DIV/0!</v>
      </c>
      <c r="M152" s="58"/>
      <c r="N152" s="58"/>
      <c r="O152" s="58"/>
      <c r="P152" s="58"/>
      <c r="Q152" s="58"/>
      <c r="R152" s="58"/>
      <c r="S152" s="58"/>
      <c r="T152" s="58"/>
      <c r="U152" s="58"/>
      <c r="V152" s="38"/>
      <c r="W152" s="58"/>
      <c r="X152" s="38"/>
      <c r="Y152" s="58" t="e">
        <f>Y151/Y150*10</f>
        <v>#DIV/0!</v>
      </c>
    </row>
    <row r="153" spans="1:25" s="12" customFormat="1" ht="30" hidden="1" customHeight="1" outlineLevel="1">
      <c r="A153" s="55" t="s">
        <v>111</v>
      </c>
      <c r="B153" s="19"/>
      <c r="C153" s="53">
        <f>SUM(E153:Y153)</f>
        <v>0</v>
      </c>
      <c r="D153" s="15" t="e">
        <f t="shared" si="65"/>
        <v>#DIV/0!</v>
      </c>
      <c r="E153" s="38"/>
      <c r="F153" s="37"/>
      <c r="G153" s="58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>
      <c r="A154" s="32" t="s">
        <v>112</v>
      </c>
      <c r="B154" s="19"/>
      <c r="C154" s="53">
        <f>SUM(E154:Y154)</f>
        <v>0</v>
      </c>
      <c r="D154" s="15" t="e">
        <f t="shared" si="65"/>
        <v>#DIV/0!</v>
      </c>
      <c r="E154" s="38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61"/>
      <c r="T154" s="37"/>
      <c r="U154" s="37"/>
      <c r="V154" s="37"/>
      <c r="W154" s="61"/>
      <c r="X154" s="37"/>
      <c r="Y154" s="37"/>
    </row>
    <row r="155" spans="1:25" s="12" customFormat="1" ht="30" hidden="1" customHeight="1">
      <c r="A155" s="32" t="s">
        <v>98</v>
      </c>
      <c r="B155" s="60" t="e">
        <f>B154/B153*10</f>
        <v>#DIV/0!</v>
      </c>
      <c r="C155" s="60" t="e">
        <f>C154/C153*10</f>
        <v>#DIV/0!</v>
      </c>
      <c r="D155" s="15" t="e">
        <f t="shared" si="65"/>
        <v>#DIV/0!</v>
      </c>
      <c r="E155" s="38"/>
      <c r="F155" s="58"/>
      <c r="G155" s="58"/>
      <c r="H155" s="58" t="e">
        <f>H154/H153*10</f>
        <v>#DIV/0!</v>
      </c>
      <c r="I155" s="58"/>
      <c r="J155" s="58"/>
      <c r="K155" s="58"/>
      <c r="L155" s="58"/>
      <c r="M155" s="58"/>
      <c r="N155" s="58" t="e">
        <f>N154/N153*10</f>
        <v>#DIV/0!</v>
      </c>
      <c r="O155" s="58"/>
      <c r="P155" s="58"/>
      <c r="Q155" s="58"/>
      <c r="R155" s="58" t="e">
        <f>R154/R153*10</f>
        <v>#DIV/0!</v>
      </c>
      <c r="S155" s="58" t="e">
        <f>S154/S153*10</f>
        <v>#DIV/0!</v>
      </c>
      <c r="T155" s="58"/>
      <c r="U155" s="58"/>
      <c r="V155" s="58"/>
      <c r="W155" s="58" t="e">
        <f>W154/W153*10</f>
        <v>#DIV/0!</v>
      </c>
      <c r="X155" s="38"/>
      <c r="Y155" s="38"/>
    </row>
    <row r="156" spans="1:25" s="12" customFormat="1" ht="30" hidden="1" customHeight="1">
      <c r="A156" s="55" t="s">
        <v>156</v>
      </c>
      <c r="B156" s="60"/>
      <c r="C156" s="53">
        <f>SUM(E156:Y156)</f>
        <v>0</v>
      </c>
      <c r="D156" s="15" t="e">
        <f t="shared" si="65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>
      <c r="A157" s="32" t="s">
        <v>157</v>
      </c>
      <c r="B157" s="60"/>
      <c r="C157" s="53">
        <f>SUM(E157:Y157)</f>
        <v>0</v>
      </c>
      <c r="D157" s="15" t="e">
        <f t="shared" si="65"/>
        <v>#DIV/0!</v>
      </c>
      <c r="E157" s="3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7"/>
      <c r="V157" s="38"/>
      <c r="W157" s="58"/>
      <c r="X157" s="38"/>
      <c r="Y157" s="38"/>
    </row>
    <row r="158" spans="1:25" s="12" customFormat="1" ht="30" hidden="1" customHeight="1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65"/>
        <v>#DIV/0!</v>
      </c>
      <c r="E158" s="38"/>
      <c r="F158" s="58"/>
      <c r="G158" s="58"/>
      <c r="H158" s="58"/>
      <c r="I158" s="58"/>
      <c r="J158" s="58"/>
      <c r="K158" s="58"/>
      <c r="L158" s="58"/>
      <c r="M158" s="58" t="e">
        <f>M157/M156*10</f>
        <v>#DIV/0!</v>
      </c>
      <c r="N158" s="58"/>
      <c r="O158" s="58"/>
      <c r="P158" s="58"/>
      <c r="Q158" s="58"/>
      <c r="R158" s="58"/>
      <c r="S158" s="58"/>
      <c r="T158" s="58" t="e">
        <f>T157/T156*10</f>
        <v>#DIV/0!</v>
      </c>
      <c r="U158" s="58" t="e">
        <f>U157/U156*10</f>
        <v>#DIV/0!</v>
      </c>
      <c r="V158" s="38"/>
      <c r="W158" s="58"/>
      <c r="X158" s="38"/>
      <c r="Y158" s="38"/>
    </row>
    <row r="159" spans="1:25" s="12" customFormat="1" ht="30" hidden="1" customHeight="1">
      <c r="A159" s="55" t="s">
        <v>113</v>
      </c>
      <c r="B159" s="27"/>
      <c r="C159" s="27">
        <f>SUM(E159:Y159)</f>
        <v>0</v>
      </c>
      <c r="D159" s="15" t="e">
        <f t="shared" si="65"/>
        <v>#DIV/0!</v>
      </c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s="12" customFormat="1" ht="30" hidden="1" customHeight="1">
      <c r="A160" s="32" t="s">
        <v>114</v>
      </c>
      <c r="B160" s="27"/>
      <c r="C160" s="27">
        <f>SUM(E160:Y160)</f>
        <v>0</v>
      </c>
      <c r="D160" s="15" t="e">
        <f t="shared" si="65"/>
        <v>#DIV/0!</v>
      </c>
      <c r="E160" s="37"/>
      <c r="F160" s="35"/>
      <c r="G160" s="58"/>
      <c r="H160" s="26"/>
      <c r="I160" s="26"/>
      <c r="J160" s="26"/>
      <c r="K160" s="26"/>
      <c r="L160" s="38"/>
      <c r="M160" s="38"/>
      <c r="N160" s="35"/>
      <c r="O160" s="35"/>
      <c r="P160" s="38"/>
      <c r="Q160" s="38"/>
      <c r="R160" s="38"/>
      <c r="S160" s="38"/>
      <c r="T160" s="38"/>
      <c r="U160" s="38"/>
      <c r="V160" s="38"/>
      <c r="W160" s="38"/>
      <c r="X160" s="38"/>
      <c r="Y160" s="35"/>
    </row>
    <row r="161" spans="1:25" s="12" customFormat="1" ht="30" hidden="1" customHeight="1">
      <c r="A161" s="32" t="s">
        <v>98</v>
      </c>
      <c r="B161" s="53" t="e">
        <f>B160/B159*10</f>
        <v>#DIV/0!</v>
      </c>
      <c r="C161" s="53" t="e">
        <f>C160/C159*10</f>
        <v>#DIV/0!</v>
      </c>
      <c r="D161" s="15" t="e">
        <f t="shared" si="65"/>
        <v>#DIV/0!</v>
      </c>
      <c r="E161" s="54" t="e">
        <f>E160/E159*10</f>
        <v>#DIV/0!</v>
      </c>
      <c r="F161" s="54"/>
      <c r="G161" s="54"/>
      <c r="H161" s="54" t="e">
        <f t="shared" ref="H161:M161" si="75">H160/H159*10</f>
        <v>#DIV/0!</v>
      </c>
      <c r="I161" s="54" t="e">
        <f t="shared" si="75"/>
        <v>#DIV/0!</v>
      </c>
      <c r="J161" s="54" t="e">
        <f t="shared" si="75"/>
        <v>#DIV/0!</v>
      </c>
      <c r="K161" s="54" t="e">
        <f t="shared" si="75"/>
        <v>#DIV/0!</v>
      </c>
      <c r="L161" s="54" t="e">
        <f t="shared" si="75"/>
        <v>#DIV/0!</v>
      </c>
      <c r="M161" s="54" t="e">
        <f t="shared" si="75"/>
        <v>#DIV/0!</v>
      </c>
      <c r="N161" s="26"/>
      <c r="O161" s="26"/>
      <c r="P161" s="54" t="e">
        <f>P160/P159*10</f>
        <v>#DIV/0!</v>
      </c>
      <c r="Q161" s="54" t="e">
        <f>Q160/Q159*10</f>
        <v>#DIV/0!</v>
      </c>
      <c r="R161" s="54"/>
      <c r="S161" s="54" t="e">
        <f t="shared" ref="S161:X161" si="76">S160/S159*10</f>
        <v>#DIV/0!</v>
      </c>
      <c r="T161" s="54" t="e">
        <f t="shared" si="76"/>
        <v>#DIV/0!</v>
      </c>
      <c r="U161" s="54" t="e">
        <f t="shared" si="76"/>
        <v>#DIV/0!</v>
      </c>
      <c r="V161" s="54" t="e">
        <f t="shared" si="76"/>
        <v>#DIV/0!</v>
      </c>
      <c r="W161" s="54" t="e">
        <f t="shared" si="76"/>
        <v>#DIV/0!</v>
      </c>
      <c r="X161" s="54" t="e">
        <f t="shared" si="76"/>
        <v>#DIV/0!</v>
      </c>
      <c r="Y161" s="26"/>
    </row>
    <row r="162" spans="1:25" s="12" customFormat="1" ht="30" hidden="1" customHeight="1">
      <c r="A162" s="55" t="s">
        <v>186</v>
      </c>
      <c r="B162" s="27"/>
      <c r="C162" s="27">
        <f>SUM(E162:Y162)</f>
        <v>0</v>
      </c>
      <c r="D162" s="15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s="12" customFormat="1" ht="30" hidden="1" customHeight="1">
      <c r="A163" s="32" t="s">
        <v>187</v>
      </c>
      <c r="B163" s="27"/>
      <c r="C163" s="27">
        <f>SUM(E163:Y163)</f>
        <v>0</v>
      </c>
      <c r="D163" s="15"/>
      <c r="E163" s="37"/>
      <c r="F163" s="35"/>
      <c r="G163" s="58"/>
      <c r="H163" s="26"/>
      <c r="I163" s="26"/>
      <c r="J163" s="26"/>
      <c r="K163" s="26"/>
      <c r="L163" s="38"/>
      <c r="M163" s="38"/>
      <c r="N163" s="26"/>
      <c r="O163" s="35"/>
      <c r="P163" s="35"/>
      <c r="Q163" s="38"/>
      <c r="R163" s="38"/>
      <c r="S163" s="38"/>
      <c r="T163" s="35"/>
      <c r="U163" s="35"/>
      <c r="V163" s="38"/>
      <c r="W163" s="35"/>
      <c r="X163" s="38"/>
      <c r="Y163" s="35"/>
    </row>
    <row r="164" spans="1:25" s="12" customFormat="1" ht="30" hidden="1" customHeight="1">
      <c r="A164" s="32" t="s">
        <v>98</v>
      </c>
      <c r="B164" s="53"/>
      <c r="C164" s="53" t="e">
        <f>C163/C162*10</f>
        <v>#DIV/0!</v>
      </c>
      <c r="D164" s="15"/>
      <c r="E164" s="54"/>
      <c r="F164" s="54"/>
      <c r="G164" s="54"/>
      <c r="H164" s="54" t="e">
        <f>H163/H162*10</f>
        <v>#DIV/0!</v>
      </c>
      <c r="I164" s="54" t="e">
        <f>I163/I162*10</f>
        <v>#DIV/0!</v>
      </c>
      <c r="J164" s="54" t="e">
        <f>J163/J162*10</f>
        <v>#DIV/0!</v>
      </c>
      <c r="K164" s="54" t="e">
        <f>K163/K162*10</f>
        <v>#DIV/0!</v>
      </c>
      <c r="L164" s="54"/>
      <c r="M164" s="54" t="e">
        <f>M163/M162*10</f>
        <v>#DIV/0!</v>
      </c>
      <c r="N164" s="54"/>
      <c r="O164" s="26"/>
      <c r="P164" s="26"/>
      <c r="Q164" s="54" t="e">
        <f>Q163/Q162*10</f>
        <v>#DIV/0!</v>
      </c>
      <c r="R164" s="54" t="e">
        <f>R163/R162*10</f>
        <v>#DIV/0!</v>
      </c>
      <c r="S164" s="54"/>
      <c r="T164" s="26"/>
      <c r="U164" s="26"/>
      <c r="V164" s="54" t="e">
        <f>V163/V162*10</f>
        <v>#DIV/0!</v>
      </c>
      <c r="W164" s="54"/>
      <c r="X164" s="54" t="e">
        <f>X163/X162*10</f>
        <v>#DIV/0!</v>
      </c>
      <c r="Y164" s="26"/>
    </row>
    <row r="165" spans="1:25" s="12" customFormat="1" ht="30" hidden="1" customHeight="1">
      <c r="A165" s="55" t="s">
        <v>182</v>
      </c>
      <c r="B165" s="27">
        <v>75</v>
      </c>
      <c r="C165" s="27">
        <f>SUM(E165:Y165)</f>
        <v>165</v>
      </c>
      <c r="D165" s="15">
        <f>C165/B165</f>
        <v>2.2000000000000002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>
        <v>50</v>
      </c>
      <c r="R165" s="37"/>
      <c r="S165" s="37"/>
      <c r="T165" s="37">
        <v>115</v>
      </c>
      <c r="U165" s="37"/>
      <c r="V165" s="37"/>
      <c r="W165" s="37"/>
      <c r="X165" s="37"/>
      <c r="Y165" s="37"/>
    </row>
    <row r="166" spans="1:25" s="12" customFormat="1" ht="30" hidden="1" customHeight="1">
      <c r="A166" s="32" t="s">
        <v>183</v>
      </c>
      <c r="B166" s="27">
        <v>83</v>
      </c>
      <c r="C166" s="27">
        <f>SUM(E166:Y166)</f>
        <v>104</v>
      </c>
      <c r="D166" s="15">
        <f t="shared" si="65"/>
        <v>1.2530120481927711</v>
      </c>
      <c r="E166" s="37"/>
      <c r="F166" s="35"/>
      <c r="G166" s="58"/>
      <c r="H166" s="35"/>
      <c r="I166" s="35"/>
      <c r="J166" s="35"/>
      <c r="K166" s="38"/>
      <c r="L166" s="38"/>
      <c r="M166" s="38"/>
      <c r="N166" s="35"/>
      <c r="O166" s="35"/>
      <c r="P166" s="35"/>
      <c r="Q166" s="38">
        <v>20</v>
      </c>
      <c r="R166" s="38"/>
      <c r="S166" s="38"/>
      <c r="T166" s="38">
        <v>84</v>
      </c>
      <c r="U166" s="35"/>
      <c r="V166" s="38"/>
      <c r="W166" s="35"/>
      <c r="X166" s="38"/>
      <c r="Y166" s="35"/>
    </row>
    <row r="167" spans="1:25" s="12" customFormat="1" ht="30" hidden="1" customHeight="1">
      <c r="A167" s="32" t="s">
        <v>98</v>
      </c>
      <c r="B167" s="53">
        <f>B166/B165*10</f>
        <v>11.066666666666666</v>
      </c>
      <c r="C167" s="53">
        <f>C166/C165*10</f>
        <v>6.3030303030303028</v>
      </c>
      <c r="D167" s="15">
        <f t="shared" si="65"/>
        <v>0.56955093099671417</v>
      </c>
      <c r="E167" s="54"/>
      <c r="F167" s="54"/>
      <c r="G167" s="54"/>
      <c r="H167" s="26"/>
      <c r="I167" s="26"/>
      <c r="J167" s="26"/>
      <c r="K167" s="54"/>
      <c r="L167" s="54"/>
      <c r="M167" s="54"/>
      <c r="N167" s="26"/>
      <c r="O167" s="26"/>
      <c r="P167" s="26"/>
      <c r="Q167" s="54">
        <f>Q166/Q165*10</f>
        <v>4</v>
      </c>
      <c r="R167" s="54"/>
      <c r="S167" s="54"/>
      <c r="T167" s="54">
        <f>T166/T165*10</f>
        <v>7.304347826086957</v>
      </c>
      <c r="U167" s="26"/>
      <c r="V167" s="54"/>
      <c r="W167" s="54"/>
      <c r="X167" s="54"/>
      <c r="Y167" s="26"/>
    </row>
    <row r="168" spans="1:25" s="12" customFormat="1" ht="30" hidden="1" customHeight="1" outlineLevel="1">
      <c r="A168" s="55" t="s">
        <v>115</v>
      </c>
      <c r="B168" s="27"/>
      <c r="C168" s="27">
        <f>SUM(E168:Y168)</f>
        <v>0</v>
      </c>
      <c r="D168" s="15" t="e">
        <f t="shared" si="65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outlineLevel="1">
      <c r="A169" s="32" t="s">
        <v>116</v>
      </c>
      <c r="B169" s="27"/>
      <c r="C169" s="27">
        <f>SUM(E169:Y169)</f>
        <v>0</v>
      </c>
      <c r="D169" s="15" t="e">
        <f t="shared" si="65"/>
        <v>#DIV/0!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s="12" customFormat="1" ht="30" hidden="1" customHeight="1">
      <c r="A170" s="32" t="s">
        <v>98</v>
      </c>
      <c r="B170" s="60" t="e">
        <f>B169/B168*10</f>
        <v>#DIV/0!</v>
      </c>
      <c r="C170" s="60" t="e">
        <f>C169/C168*10</f>
        <v>#DIV/0!</v>
      </c>
      <c r="D170" s="15" t="e">
        <f t="shared" si="65"/>
        <v>#DIV/0!</v>
      </c>
      <c r="E170" s="58"/>
      <c r="F170" s="58"/>
      <c r="G170" s="58" t="e">
        <f>G169/G168*10</f>
        <v>#DIV/0!</v>
      </c>
      <c r="H170" s="58"/>
      <c r="I170" s="58"/>
      <c r="J170" s="58"/>
      <c r="K170" s="58"/>
      <c r="L170" s="58" t="e">
        <f>L169/L168*10</f>
        <v>#DIV/0!</v>
      </c>
      <c r="M170" s="58"/>
      <c r="N170" s="58"/>
      <c r="O170" s="58"/>
      <c r="P170" s="58"/>
      <c r="Q170" s="58"/>
      <c r="R170" s="58"/>
      <c r="S170" s="58"/>
      <c r="T170" s="58"/>
      <c r="U170" s="58" t="e">
        <f>U169/U168*10</f>
        <v>#DIV/0!</v>
      </c>
      <c r="V170" s="58"/>
      <c r="W170" s="58"/>
      <c r="X170" s="58"/>
      <c r="Y170" s="58"/>
    </row>
    <row r="171" spans="1:25" s="12" customFormat="1" ht="30" hidden="1" customHeight="1" outlineLevel="1">
      <c r="A171" s="55" t="s">
        <v>117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outlineLevel="1">
      <c r="A172" s="32" t="s">
        <v>118</v>
      </c>
      <c r="B172" s="27"/>
      <c r="C172" s="27">
        <f>SUM(E172:Y172)</f>
        <v>0</v>
      </c>
      <c r="D172" s="15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s="12" customFormat="1" ht="30" hidden="1" customHeight="1">
      <c r="A173" s="32" t="s">
        <v>98</v>
      </c>
      <c r="B173" s="60" t="e">
        <f>B172/B171*10</f>
        <v>#DIV/0!</v>
      </c>
      <c r="C173" s="60" t="e">
        <f>C172/C171*10</f>
        <v>#DIV/0!</v>
      </c>
      <c r="D173" s="15" t="e">
        <f t="shared" si="65"/>
        <v>#DIV/0!</v>
      </c>
      <c r="E173" s="60"/>
      <c r="F173" s="60"/>
      <c r="G173" s="58" t="e">
        <f>G172/G171*10</f>
        <v>#DIV/0!</v>
      </c>
      <c r="H173" s="60"/>
      <c r="I173" s="60"/>
      <c r="J173" s="58" t="e">
        <f>J172/J171*10</f>
        <v>#DIV/0!</v>
      </c>
      <c r="K173" s="58" t="e">
        <f>K172/K171*10</f>
        <v>#DIV/0!</v>
      </c>
      <c r="L173" s="58" t="e">
        <f>L172/L171*10</f>
        <v>#DIV/0!</v>
      </c>
      <c r="M173" s="58"/>
      <c r="N173" s="58"/>
      <c r="O173" s="58"/>
      <c r="P173" s="58"/>
      <c r="Q173" s="58"/>
      <c r="R173" s="58" t="e">
        <f>R172/R171*10</f>
        <v>#DIV/0!</v>
      </c>
      <c r="S173" s="58"/>
      <c r="T173" s="58"/>
      <c r="U173" s="58" t="e">
        <f>U172/U171*10</f>
        <v>#DIV/0!</v>
      </c>
      <c r="V173" s="58"/>
      <c r="W173" s="58"/>
      <c r="X173" s="58" t="e">
        <f>X172/X171*10</f>
        <v>#DIV/0!</v>
      </c>
      <c r="Y173" s="58"/>
    </row>
    <row r="174" spans="1:25" s="12" customFormat="1" ht="30" hidden="1" customHeight="1">
      <c r="A174" s="55" t="s">
        <v>119</v>
      </c>
      <c r="B174" s="23"/>
      <c r="C174" s="27">
        <f>SUM(E174:Y174)</f>
        <v>0</v>
      </c>
      <c r="D174" s="15" t="e">
        <f t="shared" si="65"/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5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>
      <c r="A175" s="55" t="s">
        <v>120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12" customFormat="1" ht="30" hidden="1" customHeight="1">
      <c r="A176" s="55" t="s">
        <v>121</v>
      </c>
      <c r="B176" s="23"/>
      <c r="C176" s="27"/>
      <c r="D176" s="15" t="e">
        <f>C176/B176</f>
        <v>#DIV/0!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s="50" customFormat="1" ht="30" hidden="1" customHeight="1">
      <c r="A177" s="32" t="s">
        <v>122</v>
      </c>
      <c r="B177" s="23"/>
      <c r="C177" s="27">
        <f>SUM(E177:Y177)</f>
        <v>0</v>
      </c>
      <c r="D177" s="15" t="e">
        <f>C177/B177</f>
        <v>#DIV/0!</v>
      </c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</row>
    <row r="178" spans="1:25" s="50" customFormat="1" ht="30" hidden="1" customHeight="1">
      <c r="A178" s="13" t="s">
        <v>123</v>
      </c>
      <c r="B178" s="91"/>
      <c r="C178" s="91" t="e">
        <f>C177/C180</f>
        <v>#DIV/0!</v>
      </c>
      <c r="D178" s="9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s="12" customFormat="1" ht="30" hidden="1" customHeight="1">
      <c r="A179" s="32" t="s">
        <v>124</v>
      </c>
      <c r="B179" s="23"/>
      <c r="C179" s="27">
        <f>SUM(E179:Y179)</f>
        <v>0</v>
      </c>
      <c r="D179" s="15" t="e">
        <f t="shared" ref="D179:D191" si="77">C179/B179</f>
        <v>#DIV/0!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>
      <c r="A180" s="32" t="s">
        <v>125</v>
      </c>
      <c r="B180" s="23"/>
      <c r="C180" s="23"/>
      <c r="D180" s="15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s="12" customFormat="1" ht="30" hidden="1" customHeight="1" outlineLevel="1">
      <c r="A181" s="32" t="s">
        <v>126</v>
      </c>
      <c r="B181" s="23"/>
      <c r="C181" s="27">
        <f>SUM(E181:Y181)</f>
        <v>0</v>
      </c>
      <c r="D181" s="15" t="e">
        <f t="shared" si="77"/>
        <v>#DIV/0!</v>
      </c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1:25" s="12" customFormat="1" ht="30" hidden="1" customHeight="1">
      <c r="A182" s="13" t="s">
        <v>52</v>
      </c>
      <c r="B182" s="92" t="e">
        <f>B181/B180</f>
        <v>#DIV/0!</v>
      </c>
      <c r="C182" s="92" t="e">
        <f>C181/C180</f>
        <v>#DIV/0!</v>
      </c>
      <c r="D182" s="15"/>
      <c r="E182" s="16" t="e">
        <f>E181/E180</f>
        <v>#DIV/0!</v>
      </c>
      <c r="F182" s="16" t="e">
        <f t="shared" ref="F182:Y182" si="78">F181/F180</f>
        <v>#DIV/0!</v>
      </c>
      <c r="G182" s="16" t="e">
        <f t="shared" si="78"/>
        <v>#DIV/0!</v>
      </c>
      <c r="H182" s="16" t="e">
        <f t="shared" si="78"/>
        <v>#DIV/0!</v>
      </c>
      <c r="I182" s="16" t="e">
        <f t="shared" si="78"/>
        <v>#DIV/0!</v>
      </c>
      <c r="J182" s="16" t="e">
        <f t="shared" si="78"/>
        <v>#DIV/0!</v>
      </c>
      <c r="K182" s="16" t="e">
        <f t="shared" si="78"/>
        <v>#DIV/0!</v>
      </c>
      <c r="L182" s="16" t="e">
        <f t="shared" si="78"/>
        <v>#DIV/0!</v>
      </c>
      <c r="M182" s="16" t="e">
        <f t="shared" si="78"/>
        <v>#DIV/0!</v>
      </c>
      <c r="N182" s="16" t="e">
        <f t="shared" si="78"/>
        <v>#DIV/0!</v>
      </c>
      <c r="O182" s="16" t="e">
        <f t="shared" si="78"/>
        <v>#DIV/0!</v>
      </c>
      <c r="P182" s="16" t="e">
        <f t="shared" si="78"/>
        <v>#DIV/0!</v>
      </c>
      <c r="Q182" s="16" t="e">
        <f t="shared" si="78"/>
        <v>#DIV/0!</v>
      </c>
      <c r="R182" s="16" t="e">
        <f t="shared" si="78"/>
        <v>#DIV/0!</v>
      </c>
      <c r="S182" s="16" t="e">
        <f t="shared" si="78"/>
        <v>#DIV/0!</v>
      </c>
      <c r="T182" s="16" t="e">
        <f t="shared" si="78"/>
        <v>#DIV/0!</v>
      </c>
      <c r="U182" s="16" t="e">
        <f t="shared" si="78"/>
        <v>#DIV/0!</v>
      </c>
      <c r="V182" s="16" t="e">
        <f t="shared" si="78"/>
        <v>#DIV/0!</v>
      </c>
      <c r="W182" s="16" t="e">
        <f t="shared" si="78"/>
        <v>#DIV/0!</v>
      </c>
      <c r="X182" s="16" t="e">
        <f t="shared" si="78"/>
        <v>#DIV/0!</v>
      </c>
      <c r="Y182" s="16" t="e">
        <f t="shared" si="78"/>
        <v>#DIV/0!</v>
      </c>
    </row>
    <row r="183" spans="1:25" s="12" customFormat="1" ht="30" hidden="1" customHeight="1">
      <c r="A183" s="11" t="s">
        <v>127</v>
      </c>
      <c r="B183" s="26"/>
      <c r="C183" s="26">
        <f>SUM(E183:Y183)</f>
        <v>0</v>
      </c>
      <c r="D183" s="15" t="e">
        <f t="shared" si="77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>
      <c r="A184" s="11" t="s">
        <v>128</v>
      </c>
      <c r="B184" s="26"/>
      <c r="C184" s="26">
        <f>SUM(E184:Y184)</f>
        <v>0</v>
      </c>
      <c r="D184" s="15" t="e">
        <f t="shared" si="77"/>
        <v>#DIV/0!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</row>
    <row r="185" spans="1:25" s="12" customFormat="1" ht="30" hidden="1" customHeight="1">
      <c r="A185" s="32" t="s">
        <v>151</v>
      </c>
      <c r="B185" s="23"/>
      <c r="C185" s="27">
        <f>SUM(E185:Y185)</f>
        <v>0</v>
      </c>
      <c r="D185" s="15" t="e">
        <f t="shared" si="77"/>
        <v>#DIV/0!</v>
      </c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</row>
    <row r="186" spans="1:25" s="50" customFormat="1" ht="30" hidden="1" customHeight="1" outlineLevel="1">
      <c r="A186" s="11" t="s">
        <v>172</v>
      </c>
      <c r="B186" s="27"/>
      <c r="C186" s="27">
        <f>SUM(E186:Y186)</f>
        <v>101088</v>
      </c>
      <c r="D186" s="15" t="e">
        <f t="shared" si="77"/>
        <v>#DIV/0!</v>
      </c>
      <c r="E186" s="31">
        <v>1366</v>
      </c>
      <c r="F186" s="31">
        <v>2847</v>
      </c>
      <c r="G186" s="31">
        <v>5196</v>
      </c>
      <c r="H186" s="31">
        <v>6543</v>
      </c>
      <c r="I186" s="31">
        <v>7357</v>
      </c>
      <c r="J186" s="31">
        <v>5788</v>
      </c>
      <c r="K186" s="31">
        <v>3545</v>
      </c>
      <c r="L186" s="31">
        <v>5170</v>
      </c>
      <c r="M186" s="31">
        <v>3029</v>
      </c>
      <c r="N186" s="31">
        <v>3517</v>
      </c>
      <c r="O186" s="31">
        <v>3888</v>
      </c>
      <c r="P186" s="31">
        <v>6744</v>
      </c>
      <c r="Q186" s="31">
        <v>6037</v>
      </c>
      <c r="R186" s="31">
        <v>3845</v>
      </c>
      <c r="S186" s="31">
        <v>3946</v>
      </c>
      <c r="T186" s="31">
        <v>5043</v>
      </c>
      <c r="U186" s="31">
        <v>2005</v>
      </c>
      <c r="V186" s="31">
        <v>1351</v>
      </c>
      <c r="W186" s="31">
        <v>8708</v>
      </c>
      <c r="X186" s="31">
        <v>9901</v>
      </c>
      <c r="Y186" s="31">
        <v>5262</v>
      </c>
    </row>
    <row r="187" spans="1:25" s="63" customFormat="1" ht="30" hidden="1" customHeight="1" outlineLevel="1">
      <c r="A187" s="32" t="s">
        <v>129</v>
      </c>
      <c r="B187" s="27"/>
      <c r="C187" s="27">
        <f>SUM(E187:Y187)</f>
        <v>99561</v>
      </c>
      <c r="D187" s="15" t="e">
        <f t="shared" si="77"/>
        <v>#DIV/0!</v>
      </c>
      <c r="E187" s="37">
        <v>1366</v>
      </c>
      <c r="F187" s="37">
        <v>2847</v>
      </c>
      <c r="G187" s="37">
        <v>5196</v>
      </c>
      <c r="H187" s="37">
        <v>6543</v>
      </c>
      <c r="I187" s="37">
        <v>7250</v>
      </c>
      <c r="J187" s="37">
        <v>5539</v>
      </c>
      <c r="K187" s="37">
        <v>3467</v>
      </c>
      <c r="L187" s="37">
        <v>5170</v>
      </c>
      <c r="M187" s="37">
        <v>3029</v>
      </c>
      <c r="N187" s="37">
        <v>3517</v>
      </c>
      <c r="O187" s="37">
        <v>3752</v>
      </c>
      <c r="P187" s="37">
        <v>6565</v>
      </c>
      <c r="Q187" s="37">
        <v>6037</v>
      </c>
      <c r="R187" s="37">
        <v>3845</v>
      </c>
      <c r="S187" s="37">
        <v>3946</v>
      </c>
      <c r="T187" s="37">
        <v>5043</v>
      </c>
      <c r="U187" s="37">
        <v>1980</v>
      </c>
      <c r="V187" s="37">
        <v>1351</v>
      </c>
      <c r="W187" s="37">
        <v>8708</v>
      </c>
      <c r="X187" s="37">
        <v>9350</v>
      </c>
      <c r="Y187" s="37">
        <v>5060</v>
      </c>
    </row>
    <row r="188" spans="1:25" s="50" customFormat="1" ht="30" hidden="1" customHeight="1">
      <c r="A188" s="11" t="s">
        <v>130</v>
      </c>
      <c r="B188" s="52"/>
      <c r="C188" s="52">
        <f>C187/C186</f>
        <v>0.98489434947768284</v>
      </c>
      <c r="D188" s="15" t="e">
        <f t="shared" si="77"/>
        <v>#DIV/0!</v>
      </c>
      <c r="E188" s="73">
        <f t="shared" ref="E188:Y188" si="79">E187/E186</f>
        <v>1</v>
      </c>
      <c r="F188" s="73">
        <f t="shared" si="79"/>
        <v>1</v>
      </c>
      <c r="G188" s="73">
        <f t="shared" si="79"/>
        <v>1</v>
      </c>
      <c r="H188" s="73">
        <f t="shared" si="79"/>
        <v>1</v>
      </c>
      <c r="I188" s="73">
        <f t="shared" si="79"/>
        <v>0.98545602827239365</v>
      </c>
      <c r="J188" s="73">
        <f t="shared" si="79"/>
        <v>0.95697995853489981</v>
      </c>
      <c r="K188" s="73">
        <f t="shared" si="79"/>
        <v>0.97799717912552886</v>
      </c>
      <c r="L188" s="73">
        <f t="shared" si="79"/>
        <v>1</v>
      </c>
      <c r="M188" s="73">
        <f t="shared" si="79"/>
        <v>1</v>
      </c>
      <c r="N188" s="73">
        <f t="shared" si="79"/>
        <v>1</v>
      </c>
      <c r="O188" s="73">
        <f t="shared" si="79"/>
        <v>0.96502057613168724</v>
      </c>
      <c r="P188" s="73">
        <f t="shared" si="79"/>
        <v>0.9734578884934757</v>
      </c>
      <c r="Q188" s="73">
        <f t="shared" si="79"/>
        <v>1</v>
      </c>
      <c r="R188" s="73">
        <f t="shared" si="79"/>
        <v>1</v>
      </c>
      <c r="S188" s="73">
        <f t="shared" si="79"/>
        <v>1</v>
      </c>
      <c r="T188" s="73">
        <f t="shared" si="79"/>
        <v>1</v>
      </c>
      <c r="U188" s="73">
        <f t="shared" si="79"/>
        <v>0.98753117206982544</v>
      </c>
      <c r="V188" s="73">
        <f t="shared" si="79"/>
        <v>1</v>
      </c>
      <c r="W188" s="73">
        <f t="shared" si="79"/>
        <v>1</v>
      </c>
      <c r="X188" s="73">
        <f t="shared" si="79"/>
        <v>0.9443490556509444</v>
      </c>
      <c r="Y188" s="73">
        <f t="shared" si="79"/>
        <v>0.9616115545419992</v>
      </c>
    </row>
    <row r="189" spans="1:25" s="50" customFormat="1" ht="30" hidden="1" customHeight="1" outlineLevel="1">
      <c r="A189" s="11" t="s">
        <v>131</v>
      </c>
      <c r="B189" s="27"/>
      <c r="C189" s="27">
        <f>SUM(E189:Y189)</f>
        <v>0</v>
      </c>
      <c r="D189" s="15" t="e">
        <f t="shared" si="77"/>
        <v>#DIV/0!</v>
      </c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</row>
    <row r="190" spans="1:25" s="63" customFormat="1" ht="30" hidden="1" customHeight="1" outlineLevel="1">
      <c r="A190" s="32" t="s">
        <v>132</v>
      </c>
      <c r="B190" s="23"/>
      <c r="C190" s="27">
        <f>SUM(E190:Y190)</f>
        <v>15599</v>
      </c>
      <c r="D190" s="15" t="e">
        <f t="shared" si="77"/>
        <v>#DIV/0!</v>
      </c>
      <c r="E190" s="49">
        <v>17</v>
      </c>
      <c r="F190" s="37">
        <v>360</v>
      </c>
      <c r="G190" s="37">
        <v>2381</v>
      </c>
      <c r="H190" s="37">
        <v>435</v>
      </c>
      <c r="I190" s="37">
        <v>387</v>
      </c>
      <c r="J190" s="37">
        <v>1130</v>
      </c>
      <c r="K190" s="37"/>
      <c r="L190" s="37">
        <v>1360</v>
      </c>
      <c r="M190" s="37">
        <v>202</v>
      </c>
      <c r="N190" s="37">
        <v>581</v>
      </c>
      <c r="O190" s="49">
        <v>217</v>
      </c>
      <c r="P190" s="37">
        <v>663</v>
      </c>
      <c r="Q190" s="37">
        <v>1813</v>
      </c>
      <c r="R190" s="37">
        <v>170</v>
      </c>
      <c r="S190" s="37">
        <v>630</v>
      </c>
      <c r="T190" s="37"/>
      <c r="U190" s="37">
        <v>110</v>
      </c>
      <c r="V190" s="37"/>
      <c r="W190" s="37">
        <v>1225</v>
      </c>
      <c r="X190" s="37">
        <v>3778</v>
      </c>
      <c r="Y190" s="37">
        <v>140</v>
      </c>
    </row>
    <row r="191" spans="1:25" s="50" customFormat="1" ht="30" hidden="1" customHeight="1">
      <c r="A191" s="11" t="s">
        <v>133</v>
      </c>
      <c r="B191" s="15"/>
      <c r="C191" s="15" t="e">
        <f>C190/C189</f>
        <v>#DIV/0!</v>
      </c>
      <c r="D191" s="15" t="e">
        <f t="shared" si="77"/>
        <v>#DIV/0!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s="50" customFormat="1" ht="30" hidden="1" customHeight="1">
      <c r="A192" s="13" t="s">
        <v>134</v>
      </c>
      <c r="B192" s="23"/>
      <c r="C192" s="27"/>
      <c r="D192" s="2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35" s="63" customFormat="1" ht="30" hidden="1" customHeight="1" outlineLevel="1">
      <c r="A193" s="55" t="s">
        <v>135</v>
      </c>
      <c r="B193" s="23"/>
      <c r="C193" s="27">
        <f>SUM(E193:Y193)</f>
        <v>0</v>
      </c>
      <c r="D193" s="9" t="e">
        <f t="shared" ref="D193:D212" si="80">C193/B193</f>
        <v>#DIV/0!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 spans="1:35" s="50" customFormat="1" ht="30" hidden="1" customHeight="1" outlineLevel="1">
      <c r="A194" s="13" t="s">
        <v>136</v>
      </c>
      <c r="B194" s="23"/>
      <c r="C194" s="27">
        <f>SUM(E194:Y194)</f>
        <v>0</v>
      </c>
      <c r="D194" s="9" t="e">
        <f t="shared" si="80"/>
        <v>#DIV/0!</v>
      </c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AI194" s="50" t="s">
        <v>0</v>
      </c>
    </row>
    <row r="195" spans="1:35" s="50" customFormat="1" ht="30" hidden="1" customHeight="1" outlineLevel="1">
      <c r="A195" s="13" t="s">
        <v>137</v>
      </c>
      <c r="B195" s="27">
        <f>B193*0.45</f>
        <v>0</v>
      </c>
      <c r="C195" s="27">
        <f>C193*0.45</f>
        <v>0</v>
      </c>
      <c r="D195" s="9" t="e">
        <f t="shared" si="80"/>
        <v>#DIV/0!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64"/>
    </row>
    <row r="196" spans="1:35" s="50" customFormat="1" ht="30" hidden="1" customHeight="1">
      <c r="A196" s="13" t="s">
        <v>138</v>
      </c>
      <c r="B196" s="52" t="e">
        <f>B193/B194</f>
        <v>#DIV/0!</v>
      </c>
      <c r="C196" s="52" t="e">
        <f>C193/C194</f>
        <v>#DIV/0!</v>
      </c>
      <c r="D196" s="9"/>
      <c r="E196" s="73" t="e">
        <f t="shared" ref="E196:Y196" si="81">E193/E194</f>
        <v>#DIV/0!</v>
      </c>
      <c r="F196" s="73" t="e">
        <f t="shared" si="81"/>
        <v>#DIV/0!</v>
      </c>
      <c r="G196" s="73" t="e">
        <f t="shared" si="81"/>
        <v>#DIV/0!</v>
      </c>
      <c r="H196" s="73" t="e">
        <f t="shared" si="81"/>
        <v>#DIV/0!</v>
      </c>
      <c r="I196" s="73" t="e">
        <f t="shared" si="81"/>
        <v>#DIV/0!</v>
      </c>
      <c r="J196" s="73" t="e">
        <f t="shared" si="81"/>
        <v>#DIV/0!</v>
      </c>
      <c r="K196" s="73" t="e">
        <f t="shared" si="81"/>
        <v>#DIV/0!</v>
      </c>
      <c r="L196" s="73" t="e">
        <f t="shared" si="81"/>
        <v>#DIV/0!</v>
      </c>
      <c r="M196" s="73" t="e">
        <f t="shared" si="81"/>
        <v>#DIV/0!</v>
      </c>
      <c r="N196" s="73" t="e">
        <f t="shared" si="81"/>
        <v>#DIV/0!</v>
      </c>
      <c r="O196" s="73" t="e">
        <f t="shared" si="81"/>
        <v>#DIV/0!</v>
      </c>
      <c r="P196" s="73" t="e">
        <f t="shared" si="81"/>
        <v>#DIV/0!</v>
      </c>
      <c r="Q196" s="73" t="e">
        <f t="shared" si="81"/>
        <v>#DIV/0!</v>
      </c>
      <c r="R196" s="73" t="e">
        <f t="shared" si="81"/>
        <v>#DIV/0!</v>
      </c>
      <c r="S196" s="73" t="e">
        <f t="shared" si="81"/>
        <v>#DIV/0!</v>
      </c>
      <c r="T196" s="73" t="e">
        <f t="shared" si="81"/>
        <v>#DIV/0!</v>
      </c>
      <c r="U196" s="73" t="e">
        <f t="shared" si="81"/>
        <v>#DIV/0!</v>
      </c>
      <c r="V196" s="73" t="e">
        <f t="shared" si="81"/>
        <v>#DIV/0!</v>
      </c>
      <c r="W196" s="73" t="e">
        <f t="shared" si="81"/>
        <v>#DIV/0!</v>
      </c>
      <c r="X196" s="73" t="e">
        <f t="shared" si="81"/>
        <v>#DIV/0!</v>
      </c>
      <c r="Y196" s="73" t="e">
        <f t="shared" si="81"/>
        <v>#DIV/0!</v>
      </c>
    </row>
    <row r="197" spans="1:35" s="63" customFormat="1" ht="30" hidden="1" customHeight="1" outlineLevel="1">
      <c r="A197" s="55" t="s">
        <v>139</v>
      </c>
      <c r="B197" s="23"/>
      <c r="C197" s="27">
        <f>SUM(E197:Y197)</f>
        <v>0</v>
      </c>
      <c r="D197" s="9" t="e">
        <f t="shared" si="80"/>
        <v>#DIV/0!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 spans="1:35" s="50" customFormat="1" ht="28.2" hidden="1" customHeight="1" outlineLevel="1">
      <c r="A198" s="13" t="s">
        <v>136</v>
      </c>
      <c r="B198" s="23"/>
      <c r="C198" s="27">
        <f>SUM(E198:Y198)</f>
        <v>0</v>
      </c>
      <c r="D198" s="9" t="e">
        <f t="shared" si="80"/>
        <v>#DIV/0!</v>
      </c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</row>
    <row r="199" spans="1:35" s="50" customFormat="1" ht="27" hidden="1" customHeight="1" outlineLevel="1">
      <c r="A199" s="13" t="s">
        <v>137</v>
      </c>
      <c r="B199" s="27">
        <f>B197*0.3</f>
        <v>0</v>
      </c>
      <c r="C199" s="27">
        <f>C197*0.3</f>
        <v>0</v>
      </c>
      <c r="D199" s="9" t="e">
        <f t="shared" si="80"/>
        <v>#DIV/0!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35" s="63" customFormat="1" ht="30" hidden="1" customHeight="1">
      <c r="A200" s="13" t="s">
        <v>138</v>
      </c>
      <c r="B200" s="9" t="e">
        <f>B197/B198</f>
        <v>#DIV/0!</v>
      </c>
      <c r="C200" s="9" t="e">
        <f>C197/C198</f>
        <v>#DIV/0!</v>
      </c>
      <c r="D200" s="9"/>
      <c r="E200" s="30" t="e">
        <f t="shared" ref="E200:Y200" si="82">E197/E198</f>
        <v>#DIV/0!</v>
      </c>
      <c r="F200" s="30" t="e">
        <f t="shared" si="82"/>
        <v>#DIV/0!</v>
      </c>
      <c r="G200" s="30" t="e">
        <f t="shared" si="82"/>
        <v>#DIV/0!</v>
      </c>
      <c r="H200" s="30" t="e">
        <f t="shared" si="82"/>
        <v>#DIV/0!</v>
      </c>
      <c r="I200" s="30" t="e">
        <f t="shared" si="82"/>
        <v>#DIV/0!</v>
      </c>
      <c r="J200" s="30" t="e">
        <f t="shared" si="82"/>
        <v>#DIV/0!</v>
      </c>
      <c r="K200" s="30" t="e">
        <f t="shared" si="82"/>
        <v>#DIV/0!</v>
      </c>
      <c r="L200" s="30" t="e">
        <f t="shared" si="82"/>
        <v>#DIV/0!</v>
      </c>
      <c r="M200" s="30" t="e">
        <f t="shared" si="82"/>
        <v>#DIV/0!</v>
      </c>
      <c r="N200" s="30" t="e">
        <f t="shared" si="82"/>
        <v>#DIV/0!</v>
      </c>
      <c r="O200" s="30" t="e">
        <f t="shared" si="82"/>
        <v>#DIV/0!</v>
      </c>
      <c r="P200" s="30" t="e">
        <f t="shared" si="82"/>
        <v>#DIV/0!</v>
      </c>
      <c r="Q200" s="30" t="e">
        <f t="shared" si="82"/>
        <v>#DIV/0!</v>
      </c>
      <c r="R200" s="30" t="e">
        <f t="shared" si="82"/>
        <v>#DIV/0!</v>
      </c>
      <c r="S200" s="30" t="e">
        <f t="shared" si="82"/>
        <v>#DIV/0!</v>
      </c>
      <c r="T200" s="30" t="e">
        <f t="shared" si="82"/>
        <v>#DIV/0!</v>
      </c>
      <c r="U200" s="30" t="e">
        <f t="shared" si="82"/>
        <v>#DIV/0!</v>
      </c>
      <c r="V200" s="30" t="e">
        <f t="shared" si="82"/>
        <v>#DIV/0!</v>
      </c>
      <c r="W200" s="30" t="e">
        <f t="shared" si="82"/>
        <v>#DIV/0!</v>
      </c>
      <c r="X200" s="30" t="e">
        <f t="shared" si="82"/>
        <v>#DIV/0!</v>
      </c>
      <c r="Y200" s="30" t="e">
        <f t="shared" si="82"/>
        <v>#DIV/0!</v>
      </c>
    </row>
    <row r="201" spans="1:35" s="63" customFormat="1" ht="30" hidden="1" customHeight="1" outlineLevel="1">
      <c r="A201" s="55" t="s">
        <v>140</v>
      </c>
      <c r="B201" s="23"/>
      <c r="C201" s="27">
        <f>SUM(E201:Y201)</f>
        <v>0</v>
      </c>
      <c r="D201" s="9" t="e">
        <f t="shared" si="80"/>
        <v>#DIV/0!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 spans="1:35" s="50" customFormat="1" ht="30" hidden="1" customHeight="1" outlineLevel="1">
      <c r="A202" s="13" t="s">
        <v>136</v>
      </c>
      <c r="B202" s="23"/>
      <c r="C202" s="27">
        <f>SUM(E202:Y202)</f>
        <v>0</v>
      </c>
      <c r="D202" s="9" t="e">
        <f t="shared" si="80"/>
        <v>#DIV/0!</v>
      </c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</row>
    <row r="203" spans="1:35" s="50" customFormat="1" ht="30" hidden="1" customHeight="1" outlineLevel="1">
      <c r="A203" s="13" t="s">
        <v>141</v>
      </c>
      <c r="B203" s="27">
        <f>B201*0.19</f>
        <v>0</v>
      </c>
      <c r="C203" s="27">
        <f>C201*0.19</f>
        <v>0</v>
      </c>
      <c r="D203" s="9" t="e">
        <f t="shared" si="80"/>
        <v>#DIV/0!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 spans="1:35" s="63" customFormat="1" ht="30" hidden="1" customHeight="1">
      <c r="A204" s="13" t="s">
        <v>142</v>
      </c>
      <c r="B204" s="9" t="e">
        <f>B201/B202</f>
        <v>#DIV/0!</v>
      </c>
      <c r="C204" s="9" t="e">
        <f>C201/C202</f>
        <v>#DIV/0!</v>
      </c>
      <c r="D204" s="9"/>
      <c r="E204" s="30" t="e">
        <f>E201/E202</f>
        <v>#DIV/0!</v>
      </c>
      <c r="F204" s="30" t="e">
        <f>F201/F202</f>
        <v>#DIV/0!</v>
      </c>
      <c r="G204" s="30" t="e">
        <f t="shared" ref="G204:Y204" si="83">G201/G202</f>
        <v>#DIV/0!</v>
      </c>
      <c r="H204" s="30" t="e">
        <f t="shared" si="83"/>
        <v>#DIV/0!</v>
      </c>
      <c r="I204" s="30" t="e">
        <f t="shared" si="83"/>
        <v>#DIV/0!</v>
      </c>
      <c r="J204" s="30" t="e">
        <f t="shared" si="83"/>
        <v>#DIV/0!</v>
      </c>
      <c r="K204" s="30" t="e">
        <f t="shared" si="83"/>
        <v>#DIV/0!</v>
      </c>
      <c r="L204" s="30" t="e">
        <f t="shared" si="83"/>
        <v>#DIV/0!</v>
      </c>
      <c r="M204" s="30" t="e">
        <f t="shared" si="83"/>
        <v>#DIV/0!</v>
      </c>
      <c r="N204" s="30" t="e">
        <f t="shared" si="83"/>
        <v>#DIV/0!</v>
      </c>
      <c r="O204" s="30" t="e">
        <f t="shared" si="83"/>
        <v>#DIV/0!</v>
      </c>
      <c r="P204" s="30" t="e">
        <f t="shared" si="83"/>
        <v>#DIV/0!</v>
      </c>
      <c r="Q204" s="30" t="e">
        <f t="shared" si="83"/>
        <v>#DIV/0!</v>
      </c>
      <c r="R204" s="30" t="e">
        <f t="shared" si="83"/>
        <v>#DIV/0!</v>
      </c>
      <c r="S204" s="30" t="e">
        <f t="shared" si="83"/>
        <v>#DIV/0!</v>
      </c>
      <c r="T204" s="30" t="e">
        <f t="shared" si="83"/>
        <v>#DIV/0!</v>
      </c>
      <c r="U204" s="30" t="e">
        <f t="shared" si="83"/>
        <v>#DIV/0!</v>
      </c>
      <c r="V204" s="30" t="e">
        <f t="shared" si="83"/>
        <v>#DIV/0!</v>
      </c>
      <c r="W204" s="30" t="e">
        <f t="shared" si="83"/>
        <v>#DIV/0!</v>
      </c>
      <c r="X204" s="30" t="e">
        <f t="shared" si="83"/>
        <v>#DIV/0!</v>
      </c>
      <c r="Y204" s="30" t="e">
        <f t="shared" si="83"/>
        <v>#DIV/0!</v>
      </c>
    </row>
    <row r="205" spans="1:35" s="50" customFormat="1" ht="30" hidden="1" customHeight="1">
      <c r="A205" s="55" t="s">
        <v>143</v>
      </c>
      <c r="B205" s="27"/>
      <c r="C205" s="27">
        <f>SUM(E205:Y205)</f>
        <v>0</v>
      </c>
      <c r="D205" s="9" t="e">
        <f t="shared" si="80"/>
        <v>#DIV/0!</v>
      </c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35" s="50" customFormat="1" ht="30" hidden="1" customHeight="1">
      <c r="A206" s="13" t="s">
        <v>141</v>
      </c>
      <c r="B206" s="27"/>
      <c r="C206" s="27">
        <f>C205*0.7</f>
        <v>0</v>
      </c>
      <c r="D206" s="9" t="e">
        <f t="shared" si="80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35" s="50" customFormat="1" ht="30" hidden="1" customHeight="1">
      <c r="A207" s="32" t="s">
        <v>144</v>
      </c>
      <c r="B207" s="27"/>
      <c r="C207" s="27">
        <f>SUM(E207:Y207)</f>
        <v>0</v>
      </c>
      <c r="D207" s="9" t="e">
        <f t="shared" si="80"/>
        <v>#DIV/0!</v>
      </c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</row>
    <row r="208" spans="1:35" s="50" customFormat="1" ht="30" hidden="1" customHeight="1">
      <c r="A208" s="13" t="s">
        <v>141</v>
      </c>
      <c r="B208" s="27">
        <f>B207*0.2</f>
        <v>0</v>
      </c>
      <c r="C208" s="27">
        <f>C207*0.2</f>
        <v>0</v>
      </c>
      <c r="D208" s="9" t="e">
        <f t="shared" si="80"/>
        <v>#DIV/0!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>
      <c r="A209" s="32" t="s">
        <v>165</v>
      </c>
      <c r="B209" s="27"/>
      <c r="C209" s="27">
        <f>SUM(E209:Y209)</f>
        <v>0</v>
      </c>
      <c r="D209" s="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>
      <c r="A210" s="32" t="s">
        <v>145</v>
      </c>
      <c r="B210" s="27">
        <f>B208+B206+B203+B199+B195</f>
        <v>0</v>
      </c>
      <c r="C210" s="27">
        <f>C208+C206+C203+C199+C195</f>
        <v>0</v>
      </c>
      <c r="D210" s="9" t="e">
        <f t="shared" si="80"/>
        <v>#DIV/0!</v>
      </c>
      <c r="E210" s="26">
        <f>E208+E206+E203+E199+E195</f>
        <v>0</v>
      </c>
      <c r="F210" s="26">
        <f t="shared" ref="F210:Y210" si="84">F208+F206+F203+F199+F195</f>
        <v>0</v>
      </c>
      <c r="G210" s="26">
        <f t="shared" si="84"/>
        <v>0</v>
      </c>
      <c r="H210" s="26">
        <f t="shared" si="84"/>
        <v>0</v>
      </c>
      <c r="I210" s="26">
        <f t="shared" si="84"/>
        <v>0</v>
      </c>
      <c r="J210" s="26">
        <f t="shared" si="84"/>
        <v>0</v>
      </c>
      <c r="K210" s="26">
        <f t="shared" si="84"/>
        <v>0</v>
      </c>
      <c r="L210" s="26">
        <f t="shared" si="84"/>
        <v>0</v>
      </c>
      <c r="M210" s="26">
        <f t="shared" si="84"/>
        <v>0</v>
      </c>
      <c r="N210" s="26">
        <f t="shared" si="84"/>
        <v>0</v>
      </c>
      <c r="O210" s="26">
        <f t="shared" si="84"/>
        <v>0</v>
      </c>
      <c r="P210" s="26">
        <f t="shared" si="84"/>
        <v>0</v>
      </c>
      <c r="Q210" s="26">
        <f t="shared" si="84"/>
        <v>0</v>
      </c>
      <c r="R210" s="26">
        <f t="shared" si="84"/>
        <v>0</v>
      </c>
      <c r="S210" s="26">
        <f t="shared" si="84"/>
        <v>0</v>
      </c>
      <c r="T210" s="26">
        <f t="shared" si="84"/>
        <v>0</v>
      </c>
      <c r="U210" s="26">
        <f t="shared" si="84"/>
        <v>0</v>
      </c>
      <c r="V210" s="26">
        <f t="shared" si="84"/>
        <v>0</v>
      </c>
      <c r="W210" s="26">
        <f t="shared" si="84"/>
        <v>0</v>
      </c>
      <c r="X210" s="26">
        <f t="shared" si="84"/>
        <v>0</v>
      </c>
      <c r="Y210" s="26">
        <f t="shared" si="84"/>
        <v>0</v>
      </c>
    </row>
    <row r="211" spans="1:25" s="50" customFormat="1" ht="6" hidden="1" customHeight="1">
      <c r="A211" s="13" t="s">
        <v>171</v>
      </c>
      <c r="B211" s="26"/>
      <c r="C211" s="26">
        <f>SUM(E211:Y211)</f>
        <v>0</v>
      </c>
      <c r="D211" s="9" t="e">
        <f t="shared" si="80"/>
        <v>#DIV/0!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 spans="1:25" s="50" customFormat="1" ht="0.6" hidden="1" customHeight="1">
      <c r="A212" s="55" t="s">
        <v>164</v>
      </c>
      <c r="B212" s="53" t="e">
        <f>B210/B211*10</f>
        <v>#DIV/0!</v>
      </c>
      <c r="C212" s="53" t="e">
        <f>C210/C211*10</f>
        <v>#DIV/0!</v>
      </c>
      <c r="D212" s="9" t="e">
        <f t="shared" si="80"/>
        <v>#DIV/0!</v>
      </c>
      <c r="E212" s="54" t="e">
        <f>E210/E211*10</f>
        <v>#DIV/0!</v>
      </c>
      <c r="F212" s="54" t="e">
        <f t="shared" ref="F212:Y212" si="85">F210/F211*10</f>
        <v>#DIV/0!</v>
      </c>
      <c r="G212" s="54" t="e">
        <f t="shared" si="85"/>
        <v>#DIV/0!</v>
      </c>
      <c r="H212" s="54" t="e">
        <f t="shared" si="85"/>
        <v>#DIV/0!</v>
      </c>
      <c r="I212" s="54" t="e">
        <f t="shared" si="85"/>
        <v>#DIV/0!</v>
      </c>
      <c r="J212" s="54" t="e">
        <f t="shared" si="85"/>
        <v>#DIV/0!</v>
      </c>
      <c r="K212" s="54" t="e">
        <f t="shared" si="85"/>
        <v>#DIV/0!</v>
      </c>
      <c r="L212" s="54" t="e">
        <f t="shared" si="85"/>
        <v>#DIV/0!</v>
      </c>
      <c r="M212" s="54" t="e">
        <f t="shared" si="85"/>
        <v>#DIV/0!</v>
      </c>
      <c r="N212" s="54" t="e">
        <f t="shared" si="85"/>
        <v>#DIV/0!</v>
      </c>
      <c r="O212" s="54" t="e">
        <f t="shared" si="85"/>
        <v>#DIV/0!</v>
      </c>
      <c r="P212" s="54" t="e">
        <f t="shared" si="85"/>
        <v>#DIV/0!</v>
      </c>
      <c r="Q212" s="54" t="e">
        <f t="shared" si="85"/>
        <v>#DIV/0!</v>
      </c>
      <c r="R212" s="54" t="e">
        <f t="shared" si="85"/>
        <v>#DIV/0!</v>
      </c>
      <c r="S212" s="54" t="e">
        <f t="shared" si="85"/>
        <v>#DIV/0!</v>
      </c>
      <c r="T212" s="54" t="e">
        <f t="shared" si="85"/>
        <v>#DIV/0!</v>
      </c>
      <c r="U212" s="54" t="e">
        <f t="shared" si="85"/>
        <v>#DIV/0!</v>
      </c>
      <c r="V212" s="54" t="e">
        <f t="shared" si="85"/>
        <v>#DIV/0!</v>
      </c>
      <c r="W212" s="54" t="e">
        <f t="shared" si="85"/>
        <v>#DIV/0!</v>
      </c>
      <c r="X212" s="54" t="e">
        <f t="shared" si="85"/>
        <v>#DIV/0!</v>
      </c>
      <c r="Y212" s="54" t="e">
        <f t="shared" si="85"/>
        <v>#DIV/0!</v>
      </c>
    </row>
    <row r="213" spans="1:25" ht="18" hidden="1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</row>
    <row r="214" spans="1:25" ht="27" hidden="1" customHeight="1">
      <c r="A214" s="13" t="s">
        <v>185</v>
      </c>
      <c r="B214" s="85"/>
      <c r="C214" s="85">
        <f>SUM(E214:Y214)</f>
        <v>273</v>
      </c>
      <c r="D214" s="85"/>
      <c r="E214" s="85">
        <v>11</v>
      </c>
      <c r="F214" s="85">
        <v>12</v>
      </c>
      <c r="G214" s="85">
        <v>15</v>
      </c>
      <c r="H214" s="85">
        <v>20</v>
      </c>
      <c r="I214" s="85">
        <v>12</v>
      </c>
      <c r="J214" s="85">
        <v>36</v>
      </c>
      <c r="K214" s="85">
        <v>18</v>
      </c>
      <c r="L214" s="85">
        <v>20</v>
      </c>
      <c r="M214" s="85">
        <v>5</v>
      </c>
      <c r="N214" s="85">
        <v>4</v>
      </c>
      <c r="O214" s="85">
        <v>5</v>
      </c>
      <c r="P214" s="85">
        <v>16</v>
      </c>
      <c r="Q214" s="85">
        <v>16</v>
      </c>
      <c r="R214" s="85">
        <v>13</v>
      </c>
      <c r="S214" s="85">
        <v>18</v>
      </c>
      <c r="T214" s="85">
        <v>10</v>
      </c>
      <c r="U214" s="85">
        <v>3</v>
      </c>
      <c r="V214" s="85">
        <v>4</v>
      </c>
      <c r="W214" s="85">
        <v>3</v>
      </c>
      <c r="X214" s="85">
        <v>23</v>
      </c>
      <c r="Y214" s="85">
        <v>9</v>
      </c>
    </row>
    <row r="215" spans="1:25" ht="18" hidden="1" customHeight="1">
      <c r="A215" s="13" t="s">
        <v>189</v>
      </c>
      <c r="B215" s="85">
        <v>108</v>
      </c>
      <c r="C215" s="85">
        <f>SUM(E215:Y215)</f>
        <v>450</v>
      </c>
      <c r="D215" s="85"/>
      <c r="E215" s="85">
        <v>20</v>
      </c>
      <c r="F215" s="85">
        <v>5</v>
      </c>
      <c r="G215" s="85">
        <v>59</v>
      </c>
      <c r="H215" s="85">
        <v>16</v>
      </c>
      <c r="I215" s="85">
        <v>21</v>
      </c>
      <c r="J215" s="85">
        <v>28</v>
      </c>
      <c r="K215" s="85">
        <v>9</v>
      </c>
      <c r="L215" s="85">
        <v>20</v>
      </c>
      <c r="M215" s="85">
        <v>22</v>
      </c>
      <c r="N215" s="85">
        <v>5</v>
      </c>
      <c r="O215" s="85">
        <v>5</v>
      </c>
      <c r="P215" s="85">
        <v>28</v>
      </c>
      <c r="Q215" s="85">
        <v>25</v>
      </c>
      <c r="R215" s="85">
        <v>57</v>
      </c>
      <c r="S215" s="85">
        <v>7</v>
      </c>
      <c r="T215" s="85">
        <v>17</v>
      </c>
      <c r="U215" s="85">
        <v>25</v>
      </c>
      <c r="V215" s="85">
        <v>11</v>
      </c>
      <c r="W215" s="85">
        <v>5</v>
      </c>
      <c r="X215" s="85">
        <v>50</v>
      </c>
      <c r="Y215" s="85">
        <v>15</v>
      </c>
    </row>
    <row r="216" spans="1:25" ht="24.6" hidden="1" customHeight="1">
      <c r="A216" s="86" t="s">
        <v>146</v>
      </c>
      <c r="B216" s="66"/>
      <c r="C216" s="66">
        <f>SUM(E216:Y216)</f>
        <v>0</v>
      </c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s="68" customFormat="1" ht="21.6" hidden="1" customHeight="1">
      <c r="A217" s="67" t="s">
        <v>147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>
      <c r="A218" s="67" t="s">
        <v>148</v>
      </c>
      <c r="B218" s="67"/>
      <c r="C218" s="67">
        <f>SUM(E218:Y218)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</row>
    <row r="219" spans="1:25" s="68" customFormat="1" ht="21.6" hidden="1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s="68" customFormat="1" ht="21.6" hidden="1" customHeight="1">
      <c r="A220" s="69" t="s">
        <v>149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</row>
    <row r="221" spans="1:25" ht="16.95" hidden="1" customHeight="1">
      <c r="A221" s="87"/>
      <c r="B221" s="88"/>
      <c r="C221" s="88"/>
      <c r="D221" s="88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41.4" hidden="1" customHeight="1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</row>
    <row r="223" spans="1:25" ht="20.399999999999999" hidden="1" customHeight="1">
      <c r="A223" s="111"/>
      <c r="B223" s="112"/>
      <c r="C223" s="112"/>
      <c r="D223" s="112"/>
      <c r="E223" s="112"/>
      <c r="F223" s="112"/>
      <c r="G223" s="112"/>
      <c r="H223" s="112"/>
      <c r="I223" s="112"/>
      <c r="J223" s="112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6.95" hidden="1" customHeight="1">
      <c r="A224" s="89"/>
      <c r="B224" s="6"/>
      <c r="C224" s="6"/>
      <c r="D224" s="6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9" hidden="1" customHeight="1">
      <c r="A225" s="70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</row>
    <row r="226" spans="1:25" s="12" customFormat="1" ht="49.2" hidden="1" customHeight="1">
      <c r="A226" s="32" t="s">
        <v>150</v>
      </c>
      <c r="B226" s="27"/>
      <c r="C226" s="27">
        <f>SUM(E226:Y226)</f>
        <v>259083</v>
      </c>
      <c r="D226" s="27"/>
      <c r="E226" s="39">
        <v>9345</v>
      </c>
      <c r="F226" s="39">
        <v>9100</v>
      </c>
      <c r="G226" s="39">
        <v>16579</v>
      </c>
      <c r="H226" s="39">
        <v>16195</v>
      </c>
      <c r="I226" s="39">
        <v>7250</v>
      </c>
      <c r="J226" s="39">
        <v>17539</v>
      </c>
      <c r="K226" s="39">
        <v>12001</v>
      </c>
      <c r="L226" s="39">
        <v>14609</v>
      </c>
      <c r="M226" s="39">
        <v>13004</v>
      </c>
      <c r="N226" s="39">
        <v>3780</v>
      </c>
      <c r="O226" s="39">
        <v>8536</v>
      </c>
      <c r="P226" s="39">
        <v>11438</v>
      </c>
      <c r="Q226" s="39">
        <v>16561</v>
      </c>
      <c r="R226" s="39">
        <v>15418</v>
      </c>
      <c r="S226" s="39">
        <v>18986</v>
      </c>
      <c r="T226" s="39">
        <v>13238</v>
      </c>
      <c r="U226" s="39">
        <v>7143</v>
      </c>
      <c r="V226" s="39">
        <v>4504</v>
      </c>
      <c r="W226" s="39">
        <v>11688</v>
      </c>
      <c r="X226" s="39">
        <v>21385</v>
      </c>
      <c r="Y226" s="39">
        <v>10784</v>
      </c>
    </row>
    <row r="227" spans="1:25" ht="21" hidden="1" customHeight="1">
      <c r="A227" s="65" t="s">
        <v>152</v>
      </c>
      <c r="B227" s="72"/>
      <c r="C227" s="27">
        <f>SUM(E227:Y227)</f>
        <v>380</v>
      </c>
      <c r="D227" s="27"/>
      <c r="E227" s="65">
        <v>16</v>
      </c>
      <c r="F227" s="65">
        <v>21</v>
      </c>
      <c r="G227" s="65">
        <v>32</v>
      </c>
      <c r="H227" s="65">
        <v>25</v>
      </c>
      <c r="I227" s="65">
        <v>16</v>
      </c>
      <c r="J227" s="65">
        <v>31</v>
      </c>
      <c r="K227" s="65">
        <v>14</v>
      </c>
      <c r="L227" s="65">
        <v>29</v>
      </c>
      <c r="M227" s="65">
        <v>18</v>
      </c>
      <c r="N227" s="65">
        <v>8</v>
      </c>
      <c r="O227" s="65">
        <v>7</v>
      </c>
      <c r="P227" s="65">
        <v>15</v>
      </c>
      <c r="Q227" s="65">
        <v>25</v>
      </c>
      <c r="R227" s="65">
        <v>31</v>
      </c>
      <c r="S227" s="65">
        <v>10</v>
      </c>
      <c r="T227" s="65">
        <v>8</v>
      </c>
      <c r="U227" s="65">
        <v>8</v>
      </c>
      <c r="V227" s="65">
        <v>6</v>
      </c>
      <c r="W227" s="65">
        <v>12</v>
      </c>
      <c r="X227" s="65">
        <v>35</v>
      </c>
      <c r="Y227" s="65">
        <v>13</v>
      </c>
    </row>
    <row r="228" spans="1:25" ht="0.6" hidden="1" customHeight="1">
      <c r="A228" s="65" t="s">
        <v>153</v>
      </c>
      <c r="B228" s="72"/>
      <c r="C228" s="27">
        <f>SUM(E228:Y228)</f>
        <v>208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9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8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.4" hidden="1" customHeight="1">
      <c r="A229" s="65" t="s">
        <v>153</v>
      </c>
      <c r="B229" s="72"/>
      <c r="C229" s="27">
        <f>SUM(E229:Y229)</f>
        <v>194</v>
      </c>
      <c r="D229" s="27"/>
      <c r="E229" s="65">
        <v>10</v>
      </c>
      <c r="F229" s="65">
        <v>2</v>
      </c>
      <c r="G229" s="65">
        <v>42</v>
      </c>
      <c r="H229" s="65">
        <v>11</v>
      </c>
      <c r="I229" s="65">
        <v>2</v>
      </c>
      <c r="J229" s="65">
        <v>30</v>
      </c>
      <c r="K229" s="65">
        <v>9</v>
      </c>
      <c r="L229" s="65">
        <v>15</v>
      </c>
      <c r="M229" s="65">
        <v>1</v>
      </c>
      <c r="N229" s="65">
        <v>2</v>
      </c>
      <c r="O229" s="65">
        <v>5</v>
      </c>
      <c r="P229" s="65">
        <v>1</v>
      </c>
      <c r="Q229" s="65">
        <v>4</v>
      </c>
      <c r="R229" s="65">
        <v>1</v>
      </c>
      <c r="S229" s="65">
        <v>14</v>
      </c>
      <c r="T229" s="65">
        <v>2</v>
      </c>
      <c r="U229" s="65">
        <v>1</v>
      </c>
      <c r="V229" s="65">
        <v>2</v>
      </c>
      <c r="W229" s="65">
        <v>16</v>
      </c>
      <c r="X229" s="65">
        <v>16</v>
      </c>
      <c r="Y229" s="65">
        <v>8</v>
      </c>
    </row>
    <row r="230" spans="1:25" ht="24" hidden="1" customHeight="1">
      <c r="A230" s="65" t="s">
        <v>78</v>
      </c>
      <c r="B230" s="27">
        <v>554</v>
      </c>
      <c r="C230" s="27">
        <f>SUM(E230:Y230)</f>
        <v>574</v>
      </c>
      <c r="D230" s="27"/>
      <c r="E230" s="82">
        <v>11</v>
      </c>
      <c r="F230" s="82">
        <v>15</v>
      </c>
      <c r="G230" s="82">
        <v>93</v>
      </c>
      <c r="H230" s="82">
        <v>30</v>
      </c>
      <c r="I230" s="82">
        <v>15</v>
      </c>
      <c r="J230" s="82">
        <v>55</v>
      </c>
      <c r="K230" s="82">
        <v>16</v>
      </c>
      <c r="L230" s="82">
        <v>18</v>
      </c>
      <c r="M230" s="82">
        <v>16</v>
      </c>
      <c r="N230" s="82">
        <v>10</v>
      </c>
      <c r="O230" s="82">
        <v>11</v>
      </c>
      <c r="P230" s="82">
        <v>40</v>
      </c>
      <c r="Q230" s="82">
        <v>22</v>
      </c>
      <c r="R230" s="82">
        <v>55</v>
      </c>
      <c r="S230" s="82">
        <v>14</v>
      </c>
      <c r="T230" s="82">
        <v>29</v>
      </c>
      <c r="U230" s="82">
        <v>22</v>
      </c>
      <c r="V230" s="82">
        <v>9</v>
      </c>
      <c r="W230" s="82">
        <v>7</v>
      </c>
      <c r="X230" s="82">
        <v>60</v>
      </c>
      <c r="Y230" s="82">
        <v>26</v>
      </c>
    </row>
    <row r="231" spans="1:25" hidden="1"/>
    <row r="232" spans="1:25" s="65" customFormat="1" hidden="1">
      <c r="A232" s="65" t="s">
        <v>160</v>
      </c>
      <c r="B232" s="72"/>
      <c r="C232" s="65">
        <f>SUM(E232:Y232)</f>
        <v>40</v>
      </c>
      <c r="E232" s="65">
        <v>3</v>
      </c>
      <c r="G232" s="65">
        <v>1</v>
      </c>
      <c r="H232" s="65">
        <v>6</v>
      </c>
      <c r="J232" s="65">
        <v>1</v>
      </c>
      <c r="M232" s="65">
        <v>1</v>
      </c>
      <c r="O232" s="65">
        <v>2</v>
      </c>
      <c r="P232" s="65">
        <v>1</v>
      </c>
      <c r="Q232" s="65">
        <v>3</v>
      </c>
      <c r="R232" s="65">
        <v>1</v>
      </c>
      <c r="S232" s="65">
        <v>3</v>
      </c>
      <c r="T232" s="65">
        <v>7</v>
      </c>
      <c r="U232" s="65">
        <v>1</v>
      </c>
      <c r="V232" s="65">
        <v>1</v>
      </c>
      <c r="W232" s="65">
        <v>1</v>
      </c>
      <c r="X232" s="65">
        <v>4</v>
      </c>
      <c r="Y232" s="65">
        <v>4</v>
      </c>
    </row>
    <row r="233" spans="1:25" hidden="1"/>
    <row r="234" spans="1:25" ht="21.6" hidden="1" customHeight="1">
      <c r="A234" s="65" t="s">
        <v>163</v>
      </c>
      <c r="B234" s="27">
        <v>45</v>
      </c>
      <c r="C234" s="27">
        <f>SUM(E234:Y234)</f>
        <v>58</v>
      </c>
      <c r="D234" s="27"/>
      <c r="E234" s="82">
        <v>5</v>
      </c>
      <c r="F234" s="82">
        <v>3</v>
      </c>
      <c r="G234" s="82"/>
      <c r="H234" s="82">
        <v>5</v>
      </c>
      <c r="I234" s="82">
        <v>2</v>
      </c>
      <c r="J234" s="82"/>
      <c r="K234" s="82">
        <v>2</v>
      </c>
      <c r="L234" s="82">
        <v>0</v>
      </c>
      <c r="M234" s="82">
        <v>3</v>
      </c>
      <c r="N234" s="82">
        <v>3</v>
      </c>
      <c r="O234" s="82">
        <v>3</v>
      </c>
      <c r="P234" s="82">
        <v>2</v>
      </c>
      <c r="Q234" s="82">
        <v>2</v>
      </c>
      <c r="R234" s="82">
        <v>10</v>
      </c>
      <c r="S234" s="82">
        <v>6</v>
      </c>
      <c r="T234" s="82">
        <v>6</v>
      </c>
      <c r="U234" s="82">
        <v>1</v>
      </c>
      <c r="V234" s="82">
        <v>1</v>
      </c>
      <c r="W234" s="82">
        <v>4</v>
      </c>
      <c r="X234" s="82"/>
      <c r="Y234" s="82"/>
    </row>
    <row r="235" spans="1:25" hidden="1"/>
    <row r="236" spans="1:25" hidden="1"/>
    <row r="237" spans="1:25" ht="13.95" hidden="1" customHeight="1"/>
    <row r="238" spans="1:25" hidden="1">
      <c r="J238" s="1" t="s">
        <v>174</v>
      </c>
      <c r="S238" s="1" t="s">
        <v>177</v>
      </c>
      <c r="U238" s="1" t="s">
        <v>175</v>
      </c>
      <c r="X238" s="1" t="s">
        <v>176</v>
      </c>
      <c r="Y238" s="1" t="s">
        <v>173</v>
      </c>
    </row>
    <row r="239" spans="1:25" hidden="1"/>
    <row r="240" spans="1:25" ht="21.6" hidden="1">
      <c r="A240" s="13" t="s">
        <v>190</v>
      </c>
      <c r="B240" s="72"/>
      <c r="C240" s="85">
        <f>SUM(E240:Y240)</f>
        <v>49</v>
      </c>
      <c r="D240" s="72"/>
      <c r="E240" s="65">
        <v>1</v>
      </c>
      <c r="F240" s="65">
        <v>2</v>
      </c>
      <c r="G240" s="65"/>
      <c r="H240" s="65">
        <v>2</v>
      </c>
      <c r="I240" s="65"/>
      <c r="J240" s="65">
        <v>3</v>
      </c>
      <c r="K240" s="65">
        <v>1</v>
      </c>
      <c r="L240" s="65">
        <v>1</v>
      </c>
      <c r="M240" s="65">
        <v>8</v>
      </c>
      <c r="N240" s="65">
        <v>6</v>
      </c>
      <c r="O240" s="65">
        <v>1</v>
      </c>
      <c r="P240" s="65">
        <v>0</v>
      </c>
      <c r="Q240" s="65">
        <v>1</v>
      </c>
      <c r="R240" s="65">
        <v>4</v>
      </c>
      <c r="S240" s="65">
        <v>3</v>
      </c>
      <c r="T240" s="65">
        <v>2</v>
      </c>
      <c r="U240" s="65">
        <v>1</v>
      </c>
      <c r="V240" s="65">
        <v>1</v>
      </c>
      <c r="W240" s="65">
        <v>7</v>
      </c>
      <c r="X240" s="65"/>
      <c r="Y240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3:J223"/>
    <mergeCell ref="A222:Y222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agro2</cp:lastModifiedBy>
  <cp:lastPrinted>2022-04-26T12:41:04Z</cp:lastPrinted>
  <dcterms:created xsi:type="dcterms:W3CDTF">2017-06-08T05:54:08Z</dcterms:created>
  <dcterms:modified xsi:type="dcterms:W3CDTF">2022-04-26T12:41:48Z</dcterms:modified>
</cp:coreProperties>
</file>